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FD73"/>
      </patternFill>
    </fill>
    <fill>
      <patternFill patternType="solid">
        <fgColor rgb="FF9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E1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D7FF73"/>
      </patternFill>
    </fill>
    <fill>
      <patternFill patternType="solid">
        <fgColor rgb="FFA6FF73"/>
      </patternFill>
    </fill>
    <fill>
      <patternFill patternType="solid">
        <fgColor rgb="FFC7FF73"/>
      </patternFill>
    </fill>
    <fill>
      <patternFill patternType="solid">
        <fgColor rgb="FFD5FF73"/>
      </patternFill>
    </fill>
    <fill>
      <patternFill patternType="solid">
        <fgColor rgb="FFFFC0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EC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<sst xmlns="http://schemas.openxmlformats.org/spreadsheetml/2006/main" count="18548" uniqueCount="419">
  <si>
    <t>CS2</t>
  </si>
  <si>
    <t>m4529</t>
  </si>
  <si>
    <t>FUNCTION</t>
  </si>
  <si>
    <t/>
  </si>
  <si>
    <t>Location</t>
  </si>
  <si>
    <t>OP Code</t>
  </si>
  <si>
    <t>string</t>
  </si>
  <si>
    <t>bm4519</t>
  </si>
  <si>
    <t>fill</t>
  </si>
  <si>
    <t>int</t>
  </si>
  <si>
    <t>short</t>
  </si>
  <si>
    <t>npc023_0</t>
  </si>
  <si>
    <t>npc024_0</t>
  </si>
  <si>
    <t/>
  </si>
  <si>
    <t>byte</t>
  </si>
  <si>
    <t>bytearray</t>
  </si>
  <si>
    <t>PreInit</t>
  </si>
  <si>
    <t>FC_Change_MapColor</t>
  </si>
  <si>
    <t>Init</t>
  </si>
  <si>
    <t>event/ev2wa014.eff</t>
  </si>
  <si>
    <t>float</t>
  </si>
  <si>
    <t>pointer</t>
  </si>
  <si>
    <t>healobject00</t>
  </si>
  <si>
    <t>LP_healobject</t>
  </si>
  <si>
    <t>door</t>
  </si>
  <si>
    <t>door01</t>
  </si>
  <si>
    <t>door02</t>
  </si>
  <si>
    <t>LP_dropItem00</t>
  </si>
  <si>
    <t>Init_Replay</t>
  </si>
  <si>
    <t>Init_Replay</t>
  </si>
  <si>
    <t>LP_door</t>
  </si>
  <si>
    <t>Start</t>
  </si>
  <si>
    <t>End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</si>
  <si>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</si>
  <si>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</si>
  <si>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</si>
  <si>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</si>
  <si>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</si>
  <si>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</si>
  <si>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</si>
  <si>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</si>
  <si>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open1_c</t>
  </si>
  <si>
    <t>__mmp__</t>
  </si>
  <si>
    <t>minimap_entry</t>
  </si>
  <si>
    <t>minimap_after</t>
  </si>
  <si>
    <t>Reinit</t>
  </si>
  <si>
    <t>WP_WarpOut</t>
  </si>
  <si>
    <t>LP_dropItem00</t>
  </si>
  <si>
    <t>LP_dropItem</t>
  </si>
  <si>
    <t>LP_healobject</t>
  </si>
  <si>
    <t>EV_healobject</t>
  </si>
  <si>
    <t>FC_Party_Face_Reset2</t>
  </si>
  <si>
    <t>FC_MapJumpState</t>
  </si>
  <si>
    <t>FC_MapJumpState2</t>
  </si>
  <si>
    <t>LP_healobject_k</t>
  </si>
  <si>
    <t>LP_door</t>
  </si>
  <si>
    <t>#E_0#M_0</t>
  </si>
  <si>
    <t>dialog</t>
  </si>
  <si>
    <t>#K#0TI've got this weird feeling we should
take Fie with us before we go inside.</t>
  </si>
  <si>
    <t>#K#0TLet's head back and get her, then.</t>
  </si>
  <si>
    <t>0[autoE0]</t>
  </si>
  <si>
    <t>0[autoM0]</t>
  </si>
  <si>
    <t>#b</t>
  </si>
  <si>
    <t>0</t>
  </si>
  <si>
    <t>LP_warpobj00</t>
  </si>
  <si>
    <t>event/ev2wa015.eff</t>
  </si>
  <si>
    <t>event/ev2wa016.eff</t>
  </si>
  <si>
    <t>Warp to [1st Stratum - Entrance]</t>
  </si>
  <si>
    <t>Warp to [1st Stratum - End]</t>
  </si>
  <si>
    <t>Warp to [2nd Stratum - Start]</t>
  </si>
  <si>
    <t>Warp to [3rd Stratum - Start]</t>
  </si>
  <si>
    <t>Warp to [3rd Stratum - End]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</si>
  <si>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</si>
  <si>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</si>
  <si>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</si>
  <si>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</si>
  <si>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</si>
  <si>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</si>
  <si>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</si>
  <si>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</si>
  <si>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</si>
  <si>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</si>
  <si>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</si>
  <si>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</si>
  <si>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AV_04006</t>
  </si>
  <si>
    <t>AV_04006</t>
  </si>
  <si>
    <t>EV_04_17_00</t>
  </si>
  <si>
    <t>AniFieldAttack</t>
  </si>
  <si>
    <t>AniWait</t>
  </si>
  <si>
    <t>FC_Start_Party</t>
  </si>
  <si>
    <t>C_NPC052</t>
  </si>
  <si>
    <t>Celine</t>
  </si>
  <si>
    <t>FC_chr_entry</t>
  </si>
  <si>
    <t>#E[C]#M_0</t>
  </si>
  <si>
    <t>#4K#FWhat's that...?</t>
  </si>
  <si>
    <t>#E[C]#M[0]</t>
  </si>
  <si>
    <t>#4K#F...</t>
  </si>
  <si>
    <t>#E[A]#M_0</t>
  </si>
  <si>
    <t>#4K#FI can't sense anything spiritual from it.</t>
  </si>
  <si>
    <t>#E_8#M_A</t>
  </si>
  <si>
    <t>#4K#FNeither can I... I think it's just ordinary
paint.</t>
  </si>
  <si>
    <t>#E_E#M_0</t>
  </si>
  <si>
    <t>#4K#FWhatever it is, what's it doing on this
door?</t>
  </si>
  <si>
    <t>#4K#FYou don't think this could be...?</t>
  </si>
  <si>
    <t>#E_2#M_0</t>
  </si>
  <si>
    <t>#4K#FHmm... It does look familiar...</t>
  </si>
  <si>
    <t>#E[3]#M_A</t>
  </si>
  <si>
    <t>#4K#FIt's a symbol depicting a flying bird.</t>
  </si>
  <si>
    <t>#E_I#M_A</t>
  </si>
  <si>
    <t>#4K#FOh, I remember seeing it in one of the
Intelligence Division's files now.</t>
  </si>
  <si>
    <t>#E_2#M_A</t>
  </si>
  <si>
    <t>#4K#FIt's a symbol of a flying bird. I think
I've seen it in one of the Intelligence
Division's files.</t>
  </si>
  <si>
    <t>#E[1]#M_0</t>
  </si>
  <si>
    <t>#4K#FI'm pretty sure it's meant to signify a
battle will take place on the other side.</t>
  </si>
  <si>
    <t>#E_2#M_0We'd better be ready before going in.</t>
  </si>
  <si>
    <t>#4K#FRight!</t>
  </si>
  <si>
    <t>#4K#FOnward!</t>
  </si>
  <si>
    <t>#4K#FI've got this weird feeling we should
take Fie with us before we go inside.</t>
  </si>
  <si>
    <t>#E_0#M_0Let's head back and grab her.</t>
  </si>
  <si>
    <t>#4K#FRight! That device over there should
make going back easy enough.</t>
  </si>
  <si>
    <t>FC_End_Party</t>
  </si>
  <si>
    <t>Reinit</t>
  </si>
  <si>
    <t>EV_04_18_00</t>
  </si>
  <si>
    <t>I_VIS024</t>
  </si>
  <si>
    <t>I_VIS025</t>
  </si>
  <si>
    <t>I_VIS026</t>
  </si>
  <si>
    <t>I_VIS027</t>
  </si>
  <si>
    <t>I_VIS028</t>
  </si>
  <si>
    <t>I_VIS029</t>
  </si>
  <si>
    <t>event/ev2ze000.eff</t>
  </si>
  <si>
    <t>C_NPC023</t>
  </si>
  <si>
    <t>Xeno</t>
  </si>
  <si>
    <t>C_NPC024</t>
  </si>
  <si>
    <t>Leonidas</t>
  </si>
  <si>
    <t>AniEv3010</t>
  </si>
  <si>
    <t>AniEvTeMune</t>
  </si>
  <si>
    <t>AniEvRyoteSiri</t>
  </si>
  <si>
    <t>AniEvBtlWait</t>
  </si>
  <si>
    <t>AniEv3095</t>
  </si>
  <si>
    <t>AniEvAttachEquip</t>
  </si>
  <si>
    <t>2</t>
  </si>
  <si>
    <t>A</t>
  </si>
  <si>
    <t>Carefree Voice</t>
  </si>
  <si>
    <t>#E[4]#M_0</t>
  </si>
  <si>
    <t>#0TWow. Talk about quick.</t>
  </si>
  <si>
    <t>C</t>
  </si>
  <si>
    <t>Solemn Voice</t>
  </si>
  <si>
    <t>#E_0#M_9</t>
  </si>
  <si>
    <t>#0TYou've been advancing the castle
at an impressive rate.</t>
  </si>
  <si>
    <t>#2K#FUh-oh...</t>
  </si>
  <si>
    <t>#2K#FUgh... There they are.</t>
  </si>
  <si>
    <t>#2K#FI suspected as much.</t>
  </si>
  <si>
    <t>#2K#FI thought so.</t>
  </si>
  <si>
    <t>#2K#FI expected as much.</t>
  </si>
  <si>
    <t>#E_2#M[0]</t>
  </si>
  <si>
    <t>#2K#F#800W...</t>
  </si>
  <si>
    <t>#E_I#M_0</t>
  </si>
  <si>
    <t>#2K#F...Fie.</t>
  </si>
  <si>
    <t>#E[3]#M_0</t>
  </si>
  <si>
    <t>#3K#FI knew it was you two.</t>
  </si>
  <si>
    <t>#E_2#M_0I thought you were busy over in the west?</t>
  </si>
  <si>
    <t>#E[2]#M_4</t>
  </si>
  <si>
    <t>#2K#FWe were, but Duke Cayenne called us
back here yesterday.</t>
  </si>
  <si>
    <t>#E_2#M_4</t>
  </si>
  <si>
    <t>#2K#FFortunate, as that allows us this chance
to settle things with you.</t>
  </si>
  <si>
    <t>#E_8#M_9</t>
  </si>
  <si>
    <t>#3K#FHeehee. True.</t>
  </si>
  <si>
    <t>#E_8#M_0</t>
  </si>
  <si>
    <t>#1KYou okay, Fie?</t>
  </si>
  <si>
    <t>#E[1]#M_9</t>
  </si>
  <si>
    <t>#3K#FDon't worry about me. I've got no more
hesitations.</t>
  </si>
  <si>
    <t>1</t>
  </si>
  <si>
    <t>#1PI want to know what happened a year ago.</t>
  </si>
  <si>
    <t>#E[3]#M_0Why you all left me behind after the boss
died...</t>
  </si>
  <si>
    <t>#E_F#M_0Where the others are, what they're doing
now...</t>
  </si>
  <si>
    <t>3</t>
  </si>
  <si>
    <t>AniWait2</t>
  </si>
  <si>
    <t>#1PI've wanted those answers for a long time.
And today, I want you to give me them.</t>
  </si>
  <si>
    <t>#2PHmm...</t>
  </si>
  <si>
    <t>#1K#FWell, I don't think it'd hurt to tell her 
SOMETHING.</t>
  </si>
  <si>
    <t>#E[Q]#M_0She's made it this far. She deserves
a reward, don'cha think?</t>
  </si>
  <si>
    <t>#2P...Perhaps so.</t>
  </si>
  <si>
    <t>#1PThe reason we left you behind...</t>
  </si>
  <si>
    <t>#E_2#M_0...was because that was the boss' will.</t>
  </si>
  <si>
    <t>#K#0THis will...?</t>
  </si>
  <si>
    <t>#2PBefore he went to settle things with the
Red Constellation's War God, he gave us
a message.</t>
  </si>
  <si>
    <t>He told us, if he died in that battle...</t>
  </si>
  <si>
    <t>#E[8]#M_0...we should get you out of the corps once
and for all.</t>
  </si>
  <si>
    <t>#E_8#M[8]</t>
  </si>
  <si>
    <t>#K#0T...</t>
  </si>
  <si>
    <t>#E[1]#M_4</t>
  </si>
  <si>
    <t>#3K#FAs you may be aware, the boss was
opposed to you being an active part
of the corps from the start.</t>
  </si>
  <si>
    <t>#E_0#M_4I imagine he thought it was a good
time to stop you from remaining a
part of it any longer.</t>
  </si>
  <si>
    <t>#E[9]#M_0</t>
  </si>
  <si>
    <t>#4K#FHe'd also figured out that the guild got
wind of his duel.</t>
  </si>
  <si>
    <t>#E[8]#M_0So he told us to try and make sure the
Purple Lightning would find you and take
you in.</t>
  </si>
  <si>
    <t>#E_E#M[0]</t>
  </si>
  <si>
    <t>#1K#F#800W...</t>
  </si>
  <si>
    <t>#2K#FIt's hard to believe we're talking about
the leader of a major jaeger corps here...</t>
  </si>
  <si>
    <t>#K#FYeah. I wouldn't have expected him to
be thinking of her that much.</t>
  </si>
  <si>
    <t>#K#FHe fits the profile in his file, all right.
Well, more like it doesn't even do him
justice.</t>
  </si>
  <si>
    <t>#E_4#M_4</t>
  </si>
  <si>
    <t>#K#FThe Jaeger King sounds like he was
quite a man.</t>
  </si>
  <si>
    <t>#K#FHe's a man worthy of his title for bearing
so much concern for his subordinates.</t>
  </si>
  <si>
    <t>#K#FHaha, boy, did I get played. Never guessed
all that was his plan when I took her under
my wing.</t>
  </si>
  <si>
    <t>#E_8#M_0He always was the clever sort.</t>
  </si>
  <si>
    <t>#1K#FAs for the other question...</t>
  </si>
  <si>
    <t>#E[0]#M_0The one about where the others are and
what they're doing...</t>
  </si>
  <si>
    <t>#E[7]#M_0</t>
  </si>
  <si>
    <t>#2K#FThat, we can't answer.</t>
  </si>
  <si>
    <t>#E_6#M[0]</t>
  </si>
  <si>
    <t>#3K#F...</t>
  </si>
  <si>
    <t>#E_6#M_4</t>
  </si>
  <si>
    <t>#2K#FSurely that comes as no surprise.
You're no longer part of the corps.</t>
  </si>
  <si>
    <t>Outsiders have no business being
kept abreast of our internal affairs.</t>
  </si>
  <si>
    <t>#E[7]#M_4</t>
  </si>
  <si>
    <t>#1K#FStill, if you really wanna know...you could
always beat it out of us.</t>
  </si>
  <si>
    <t>#E[S]#M_4That's how us jaegers do business, right?</t>
  </si>
  <si>
    <t>8</t>
  </si>
  <si>
    <t>#2PBack before I joined Class VII, I always had to
rely on others to protect me.</t>
  </si>
  <si>
    <t>#E_E#M_0When I was left wandering battlefields with
nowhere to go, I only survived because the
boss cared for me.</t>
  </si>
  <si>
    <t>When I fought battle after battle for the
corps, I only lived to see another day
because of the things you two taught me.</t>
  </si>
  <si>
    <t>#E[9]#M_0...And when you left me behind, I only got by
because Sara rescued me. One misstep was
all it would've taken for me to lose my way.</t>
  </si>
  <si>
    <t>9</t>
  </si>
  <si>
    <t>#E_4#M_9</t>
  </si>
  <si>
    <t>#2PBut ever since enrolling at the academy,
I've finally been able to work towards
changing that.</t>
  </si>
  <si>
    <t>#E[G]#M_9Now, I'm no longer completely reliant on
others. I can stand on my own two feet.</t>
  </si>
  <si>
    <t>I've become someone capable of protecting
the family I treasure instead of hopelessly
being protected by them.</t>
  </si>
  <si>
    <t>#E_E#M_AAnd I was able to prove that, too. Because
when I was separated from everyone this
time...</t>
  </si>
  <si>
    <t>#E_8#M_9...I was able to fight to take them--and
everything else I lost--back again.</t>
  </si>
  <si>
    <t>#K#0TFie...</t>
  </si>
  <si>
    <t>#E_8#M_4</t>
  </si>
  <si>
    <t>#K#0TYou sure did.</t>
  </si>
  <si>
    <t>#K#0T...That you did.</t>
  </si>
  <si>
    <t>#K#0TYou really did.</t>
  </si>
  <si>
    <t>#2PI'm not the girl you knew anymore. I'm no
longer a child who can't do anything alone-- 
who can't decide anything for herself.</t>
  </si>
  <si>
    <t>#E[1]#M_9It doesn't matter if it's the academy or the
corps.</t>
  </si>
  <si>
    <t>#E_2#M_9If it's to protect what I care about, I'll strive
every day to get stronger and stronger.</t>
  </si>
  <si>
    <t>#2PNot because becoming stronger to earn
what you want is the way of a jaeger...</t>
  </si>
  <si>
    <t>#E_6#M_0...but because it's MY way as an individual.</t>
  </si>
  <si>
    <t>#E[5]#M_0</t>
  </si>
  <si>
    <t>#K#0T#FAnd don't you forget it!</t>
  </si>
  <si>
    <t>#K#0T#FWell said, Fie.</t>
  </si>
  <si>
    <t>#E_E#M_9</t>
  </si>
  <si>
    <t>#K#0T#FHeh. And to think, somewhere in there
is the girl whose hobbies include napping
on benches out of sheer boredom.</t>
  </si>
  <si>
    <t>#1K#FHaha. Well, I'll be.</t>
  </si>
  <si>
    <t>#E[8]#M_0Hard to believe how much that little
pipsqueak from back then's grown.</t>
  </si>
  <si>
    <t>#E[3]#M_4</t>
  </si>
  <si>
    <t>#1K#FThe boss seems to have got his wish...</t>
  </si>
  <si>
    <t>#E_8#M_4...although I doubt even he foresaw how
far you would come.</t>
  </si>
  <si>
    <t>6</t>
  </si>
  <si>
    <t>#E_6#M[A]</t>
  </si>
  <si>
    <t>#K#0T#F...!</t>
  </si>
  <si>
    <t>#K#0T#FEek!</t>
  </si>
  <si>
    <t>#E_6#M_A</t>
  </si>
  <si>
    <t>#K#F#0TWhat terrifying battle auras...</t>
  </si>
  <si>
    <t>#E_6#M_0</t>
  </si>
  <si>
    <t>#K#F#0TTheir strength is overwhelming...</t>
  </si>
  <si>
    <t>#2PSo, what do you say?</t>
  </si>
  <si>
    <t>#E[S]#M_0Show us you can flap with your own
wings instead of just being coddled
in the nest!</t>
  </si>
  <si>
    <t>#2PAs for the rest of you...</t>
  </si>
  <si>
    <t>#E_6#M_0...you can show us whether you have the
strength to surpass us and step farther
inside!</t>
  </si>
  <si>
    <t>#K#FGladly!</t>
  </si>
  <si>
    <t>#K#FCommencing hostilities. Let's take 'em out!</t>
  </si>
  <si>
    <t>Class VII</t>
  </si>
  <si>
    <t>#6S#0TRight!</t>
  </si>
  <si>
    <t>EV_04_18_01</t>
  </si>
  <si>
    <t>I_VIS051</t>
  </si>
  <si>
    <t>event/ev2ze001.eff</t>
  </si>
  <si>
    <t>event/ev2ze002.eff</t>
  </si>
  <si>
    <t>battle/crai00_1.eff</t>
  </si>
  <si>
    <t>event/ev2cl001.eff</t>
  </si>
  <si>
    <t>battle/crha00_4.eff</t>
  </si>
  <si>
    <t>battle/crze00_0.eff</t>
  </si>
  <si>
    <t>event/ev2ze003.eff</t>
  </si>
  <si>
    <t>battle/creo00_0.eff</t>
  </si>
  <si>
    <t>battle/creo01_0.eff</t>
  </si>
  <si>
    <t>event/ev2ha010.eff</t>
  </si>
  <si>
    <t>event/ev2ha011.eff</t>
  </si>
  <si>
    <t>event/ev2ha000.eff</t>
  </si>
  <si>
    <t>event/ev2te012.eff</t>
  </si>
  <si>
    <t>C_NPC009</t>
  </si>
  <si>
    <t>Captain Claire</t>
  </si>
  <si>
    <t>C_NPC001</t>
  </si>
  <si>
    <t>Sharon</t>
  </si>
  <si>
    <t>AniEvWeak</t>
  </si>
  <si>
    <t>AniEv3235</t>
  </si>
  <si>
    <t>AniEvAttack</t>
  </si>
  <si>
    <t>AniEvCraft00_01</t>
  </si>
  <si>
    <t>AniEvCraft00_02</t>
  </si>
  <si>
    <t>AniEvCraft00_04</t>
  </si>
  <si>
    <t>AniEvCraft00_05</t>
  </si>
  <si>
    <t>AniEvCraft01_01</t>
  </si>
  <si>
    <t>AniEvCraft01_03</t>
  </si>
  <si>
    <t>AniEvSCraft01_06</t>
  </si>
  <si>
    <t>AniEvSCraft01_10</t>
  </si>
  <si>
    <t>AniEvSCraft01_12</t>
  </si>
  <si>
    <t>AniEvSCraft01_13</t>
  </si>
  <si>
    <t>AniEv3240</t>
  </si>
  <si>
    <t>AniEv2000</t>
  </si>
  <si>
    <t>AniEv2000b</t>
  </si>
  <si>
    <t>AniEv3245</t>
  </si>
  <si>
    <t>AniEvDead</t>
  </si>
  <si>
    <t>AniEvSCraft01_05</t>
  </si>
  <si>
    <t>AniEv3250</t>
  </si>
  <si>
    <t>AniEv3255</t>
  </si>
  <si>
    <t>AniEv3260</t>
  </si>
  <si>
    <t>AniEvFieldAttack</t>
  </si>
  <si>
    <t>AniEvFieldAttack1</t>
  </si>
  <si>
    <t>AniEvCraft01_05</t>
  </si>
  <si>
    <t>AniEvCraft02_01</t>
  </si>
  <si>
    <t>AniEvCraft02_02</t>
  </si>
  <si>
    <t>AniEvCraft02_04</t>
  </si>
  <si>
    <t>AniEv3020</t>
  </si>
  <si>
    <t>#E[9]#M_A</t>
  </si>
  <si>
    <t>#3K#800W#F*pant*...*pant*...</t>
  </si>
  <si>
    <t>#3K#800W#FThey're not known as some of the
strongest jaegers around for nothing.</t>
  </si>
  <si>
    <t>#3K#F#800WWhat incredible power...</t>
  </si>
  <si>
    <t>#3K#F#800WWe may be enemies, but I can't help but
be filled with admiration...</t>
  </si>
  <si>
    <t>#3K#F#800WTh-They're unbelievable...</t>
  </si>
  <si>
    <t>#3K#F#800WI can see why their threat level's down
as level 5 now...</t>
  </si>
  <si>
    <t>#K#F#800WHeheh... Hahaha...</t>
  </si>
  <si>
    <t>#E[S]#M_0#800WWho'd've thought a bunch of kids would
be able to corner us like this?</t>
  </si>
  <si>
    <t>#K#F#800WHaha...</t>
  </si>
  <si>
    <t>#E_6#M_4#800WThis could be quite an enjoyable battle
after all...</t>
  </si>
  <si>
    <t>#E[C]#M[8]</t>
  </si>
  <si>
    <t>#3K#F#800WWha...?</t>
  </si>
  <si>
    <t>#3K#F...!</t>
  </si>
  <si>
    <t>#K#FWh-What?</t>
  </si>
  <si>
    <t>#K#FDid we barely even harm them?!</t>
  </si>
  <si>
    <t>#K#FBlack battle auras...</t>
  </si>
  <si>
    <t>#3K#FWe can answer your question from earlier...
but I'm afraid our contract forbids us from
letting you go any farther.</t>
  </si>
  <si>
    <t>#3KWe've got our pride as a jaeger corps,
y'know.</t>
  </si>
  <si>
    <t>#E[S]#M_4So as long as we live, you ain't takin'
a single step past us!</t>
  </si>
  <si>
    <t>Xeno &amp; Leonidas</t>
  </si>
  <si>
    <t>#E[6]#M_A</t>
  </si>
  <si>
    <t>#0T#6S#3C#3COooooooh!</t>
  </si>
  <si>
    <t>#K#FWar Cry?!</t>
  </si>
  <si>
    <t>#K#FUgh... I knew they were strong,
but not THIS strong...</t>
  </si>
  <si>
    <t>#K#F(Ngh... I don't think I have a choice here!)</t>
  </si>
  <si>
    <t>Lovely Voice</t>
  </si>
  <si>
    <t>#0THeehee. We made it just in time.</t>
  </si>
  <si>
    <t>Cool Voice</t>
  </si>
  <si>
    <t>#0TShall we go on the offensive?</t>
  </si>
  <si>
    <t>#2KWha...?</t>
  </si>
  <si>
    <t>#2KWait...</t>
  </si>
  <si>
    <t>#E[C]#M[3]</t>
  </si>
  <si>
    <t>#2KHuh?</t>
  </si>
  <si>
    <t>NODE_R_F_ARM</t>
  </si>
  <si>
    <t>#E[P]#M_A</t>
  </si>
  <si>
    <t>#3KHmm?</t>
  </si>
  <si>
    <t>#E[C]#M_A</t>
  </si>
  <si>
    <t>#3KThe hell?</t>
  </si>
  <si>
    <t>#E[S]#M[A]</t>
  </si>
  <si>
    <t>#3K#5SUgh...!</t>
  </si>
  <si>
    <t>#E[77M6]#M[AA12]</t>
  </si>
  <si>
    <t>#3K#6SRaaah!</t>
  </si>
  <si>
    <t>#E[B]#M_0</t>
  </si>
  <si>
    <t>#K#0TSh-Sh-Sh...</t>
  </si>
  <si>
    <t>#K#0T#6SSHARON?!</t>
  </si>
  <si>
    <t>#K#0T#FSh-Sharon?!</t>
  </si>
  <si>
    <t>#K#0TClaire! You're here!</t>
  </si>
  <si>
    <t>#K#0T#FCaptain Claire!</t>
  </si>
  <si>
    <t>#K#0TSharon? Captain Claire?!</t>
  </si>
  <si>
    <t>#E[A]#M_A</t>
  </si>
  <si>
    <t>#K#0T#FOh, look, it's my two FAVORITE people.</t>
  </si>
  <si>
    <t>#1PHeehee. It's so wonderful to see you again.</t>
  </si>
  <si>
    <t>#E[3]#M_9</t>
  </si>
  <si>
    <t>#1PI'm pleased to see everyone is well.
It took some time to catch up to you.</t>
  </si>
  <si>
    <t>8[autoE8]</t>
  </si>
  <si>
    <t>#E[S]#M_0</t>
  </si>
  <si>
    <t>#1K#FHaha! Well, look who decided to show up!</t>
  </si>
  <si>
    <t>#1K#FThe Severing Chains and the Icy Maiden...
We couldn't pray to the Goddess for two
people more worthy of our time.</t>
  </si>
  <si>
    <t>#2K#FWe'll handle them! Keep going!</t>
  </si>
  <si>
    <t>#2K#FLeave everything to us!</t>
  </si>
  <si>
    <t>AniEvDetachEquip</t>
  </si>
  <si>
    <t>AniEvWait</t>
  </si>
  <si>
    <t>#1KThank you!</t>
  </si>
  <si>
    <t>#1KAppreciate the support!</t>
  </si>
  <si>
    <t>#E_2#M_9</t>
  </si>
  <si>
    <t>#1KWe appreciate your support!</t>
  </si>
  <si>
    <t>#1KHeh. I'm sure you two will hold your
own just fine.</t>
  </si>
  <si>
    <t>#1KT-Try not to overdo it, you two!</t>
  </si>
  <si>
    <t>#1KTake care, you two!</t>
  </si>
  <si>
    <t>#1KTh-Thank you, both of you!</t>
  </si>
  <si>
    <t>#1KCan't say I ever wanted to end up
indebted to either of you, but I owe
you guys a beer!</t>
  </si>
  <si>
    <t>#1KJust be careful, okay?!</t>
  </si>
  <si>
    <t>#K#0TThe same to you, my lady!</t>
  </si>
  <si>
    <t>#1KSee ya, Claire!</t>
  </si>
  <si>
    <t>#K#0TStay sharp, Millium!</t>
  </si>
  <si>
    <t>ET_04_18_01_LEONIDAS</t>
  </si>
  <si>
    <t>ET_04_18_01_SHARON</t>
  </si>
  <si>
    <t>ET_04_18_01_CLAIRE</t>
  </si>
  <si>
    <t>ET_04_18_01_XENO</t>
  </si>
  <si>
    <t>#1K#FFie! The others in the corps are doing
just fine!</t>
  </si>
  <si>
    <t>#E[S]#M_0They're acting separately from us right 
now--to bring back the boss!</t>
  </si>
  <si>
    <t>#K#0T#FWha...?</t>
  </si>
  <si>
    <t>#K#0T#FWhat?!</t>
  </si>
  <si>
    <t>#2K#FGo onward!</t>
  </si>
  <si>
    <t>#E_6#M_0The next foe you face is the strongest of
all. Don't let your guard down for even a
second!</t>
  </si>
  <si>
    <t>elevetor</t>
  </si>
  <si>
    <t>up1</t>
  </si>
  <si>
    <t>ET_04_18_01_CLAIRE</t>
  </si>
  <si>
    <t>R_arm_point:NODE_EFFECT01</t>
  </si>
  <si>
    <t>ET_04_18_01_XENO</t>
  </si>
  <si>
    <t>ET_04_18_01_SHARON</t>
  </si>
  <si>
    <t>NODE_CENTER</t>
  </si>
  <si>
    <t>ET_04_18_01_LEONIDAS</t>
  </si>
  <si>
    <t>SB_04_REVISIT2F</t>
  </si>
  <si>
    <t>No one is here.</t>
  </si>
  <si>
    <t>However, the sound of battle can be heard from far away.
The fight seems to be continuing elsewhere.</t>
  </si>
  <si>
    <t>_LP_warpobj00</t>
  </si>
  <si>
    <t>_WP_WarpOut</t>
  </si>
  <si>
    <t>_EV_04_18_00</t>
  </si>
  <si>
    <t>_EV_04_18_01</t>
  </si>
  <si>
    <t>_ET_04_18_01_CLAIRE</t>
  </si>
  <si>
    <t>_ET_04_18_01_XENO</t>
  </si>
  <si>
    <t>_ET_04_18_01_SHARON</t>
  </si>
  <si>
    <t>_ET_04_18_01_LEONIDAS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</si>
</sst>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FD73"/>
      </patternFill>
    </fill>
    <fill>
      <patternFill patternType="solid">
        <fgColor rgb="FF9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E1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D7FF73"/>
      </patternFill>
    </fill>
    <fill>
      <patternFill patternType="solid">
        <fgColor rgb="FFA6FF73"/>
      </patternFill>
    </fill>
    <fill>
      <patternFill patternType="solid">
        <fgColor rgb="FFC7FF73"/>
      </patternFill>
    </fill>
    <fill>
      <patternFill patternType="solid">
        <fgColor rgb="FFD5FF73"/>
      </patternFill>
    </fill>
    <fill>
      <patternFill patternType="solid">
        <fgColor rgb="FFFFC0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EC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A492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596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590333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804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808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829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832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10</v>
      </c>
      <c r="E20" s="4" t="s">
        <v>14</v>
      </c>
      <c r="F20" s="4" t="s">
        <v>6</v>
      </c>
    </row>
    <row r="21" spans="1:72">
      <c r="A21" t="n">
        <v>836</v>
      </c>
      <c r="B21" s="10" t="n">
        <v>39</v>
      </c>
      <c r="C21" s="7" t="n">
        <v>10</v>
      </c>
      <c r="D21" s="7" t="n">
        <v>65533</v>
      </c>
      <c r="E21" s="7" t="n">
        <v>231</v>
      </c>
      <c r="F21" s="7" t="s">
        <v>19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20</v>
      </c>
      <c r="K22" s="4" t="s">
        <v>20</v>
      </c>
      <c r="L22" s="4" t="s">
        <v>20</v>
      </c>
      <c r="M22" s="4" t="s">
        <v>9</v>
      </c>
      <c r="N22" s="4" t="s">
        <v>9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14</v>
      </c>
    </row>
    <row r="23" spans="1:72">
      <c r="A23" t="n">
        <v>860</v>
      </c>
      <c r="B23" s="10" t="n">
        <v>39</v>
      </c>
      <c r="C23" s="7" t="n">
        <v>12</v>
      </c>
      <c r="D23" s="7" t="n">
        <v>65533</v>
      </c>
      <c r="E23" s="7" t="n">
        <v>231</v>
      </c>
      <c r="F23" s="7" t="n">
        <v>0</v>
      </c>
      <c r="G23" s="7" t="n">
        <v>65533</v>
      </c>
      <c r="H23" s="7" t="n">
        <v>0</v>
      </c>
      <c r="I23" s="7" t="s">
        <v>13</v>
      </c>
      <c r="J23" s="7" t="n">
        <v>-13.9409999847412</v>
      </c>
      <c r="K23" s="7" t="n">
        <v>-0.00600000005215406</v>
      </c>
      <c r="L23" s="7" t="n">
        <v>0.00899999961256981</v>
      </c>
      <c r="M23" s="7" t="n">
        <v>0</v>
      </c>
      <c r="N23" s="7" t="n">
        <v>1119092736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131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14</v>
      </c>
      <c r="F24" s="4" t="s">
        <v>21</v>
      </c>
    </row>
    <row r="25" spans="1:72">
      <c r="A25" t="n">
        <v>910</v>
      </c>
      <c r="B25" s="11" t="n">
        <v>5</v>
      </c>
      <c r="C25" s="7" t="n">
        <v>30</v>
      </c>
      <c r="D25" s="7" t="n">
        <v>6465</v>
      </c>
      <c r="E25" s="7" t="n">
        <v>1</v>
      </c>
      <c r="F25" s="12" t="n">
        <f t="normal" ca="1">A33</f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20</v>
      </c>
      <c r="F26" s="4" t="s">
        <v>10</v>
      </c>
      <c r="G26" s="4" t="s">
        <v>20</v>
      </c>
      <c r="H26" s="4" t="s">
        <v>14</v>
      </c>
    </row>
    <row r="27" spans="1:72">
      <c r="A27" t="n">
        <v>919</v>
      </c>
      <c r="B27" s="13" t="n">
        <v>49</v>
      </c>
      <c r="C27" s="7" t="n">
        <v>4</v>
      </c>
      <c r="D27" s="7" t="n">
        <v>2</v>
      </c>
      <c r="E27" s="7" t="n">
        <v>1</v>
      </c>
      <c r="F27" s="7" t="n">
        <v>0</v>
      </c>
      <c r="G27" s="7" t="n">
        <v>0</v>
      </c>
      <c r="H27" s="7" t="n">
        <v>0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20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72">
      <c r="A29" t="n">
        <v>934</v>
      </c>
      <c r="B29" s="14" t="n">
        <v>50</v>
      </c>
      <c r="C29" s="7" t="n">
        <v>0</v>
      </c>
      <c r="D29" s="7" t="n">
        <v>8200</v>
      </c>
      <c r="E29" s="7" t="n">
        <v>0.300000011920929</v>
      </c>
      <c r="F29" s="7" t="n">
        <v>1000</v>
      </c>
      <c r="G29" s="7" t="n">
        <v>0</v>
      </c>
      <c r="H29" s="7" t="n">
        <v>-1061158912</v>
      </c>
      <c r="I29" s="7" t="n">
        <v>0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13</v>
      </c>
    </row>
    <row r="30" spans="1:72">
      <c r="A30" t="s">
        <v>4</v>
      </c>
      <c r="B30" s="4" t="s">
        <v>5</v>
      </c>
      <c r="C30" s="4" t="s">
        <v>21</v>
      </c>
    </row>
    <row r="31" spans="1:72">
      <c r="A31" t="n">
        <v>973</v>
      </c>
      <c r="B31" s="15" t="n">
        <v>3</v>
      </c>
      <c r="C31" s="12" t="n">
        <f t="normal" ca="1">A35</f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20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9">
      <c r="A33" t="n">
        <v>978</v>
      </c>
      <c r="B33" s="14" t="n">
        <v>50</v>
      </c>
      <c r="C33" s="7" t="n">
        <v>0</v>
      </c>
      <c r="D33" s="7" t="n">
        <v>8200</v>
      </c>
      <c r="E33" s="7" t="n">
        <v>0.600000023841858</v>
      </c>
      <c r="F33" s="7" t="n">
        <v>1000</v>
      </c>
      <c r="G33" s="7" t="n">
        <v>0</v>
      </c>
      <c r="H33" s="7" t="n">
        <v>-1061158912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13</v>
      </c>
    </row>
    <row r="34" spans="1:19">
      <c r="A34" t="s">
        <v>4</v>
      </c>
      <c r="B34" s="4" t="s">
        <v>5</v>
      </c>
      <c r="C34" s="4" t="s">
        <v>14</v>
      </c>
      <c r="D34" s="4" t="s">
        <v>6</v>
      </c>
      <c r="E34" s="4" t="s">
        <v>6</v>
      </c>
    </row>
    <row r="35" spans="1:19">
      <c r="A35" t="n">
        <v>1017</v>
      </c>
      <c r="B35" s="16" t="n">
        <v>74</v>
      </c>
      <c r="C35" s="7" t="n">
        <v>25</v>
      </c>
      <c r="D35" s="7" t="s">
        <v>22</v>
      </c>
      <c r="E35" s="7" t="s">
        <v>23</v>
      </c>
    </row>
    <row r="36" spans="1:19">
      <c r="A36" t="s">
        <v>4</v>
      </c>
      <c r="B36" s="4" t="s">
        <v>5</v>
      </c>
      <c r="C36" s="4" t="s">
        <v>14</v>
      </c>
      <c r="D36" s="4" t="s">
        <v>10</v>
      </c>
      <c r="E36" s="4" t="s">
        <v>6</v>
      </c>
      <c r="F36" s="4" t="s">
        <v>6</v>
      </c>
      <c r="G36" s="4" t="s">
        <v>14</v>
      </c>
    </row>
    <row r="37" spans="1:19">
      <c r="A37" t="n">
        <v>1046</v>
      </c>
      <c r="B37" s="17" t="n">
        <v>32</v>
      </c>
      <c r="C37" s="7" t="n">
        <v>0</v>
      </c>
      <c r="D37" s="7" t="n">
        <v>65533</v>
      </c>
      <c r="E37" s="7" t="s">
        <v>24</v>
      </c>
      <c r="F37" s="7" t="s">
        <v>25</v>
      </c>
      <c r="G37" s="7" t="n">
        <v>0</v>
      </c>
    </row>
    <row r="38" spans="1:19">
      <c r="A38" t="s">
        <v>4</v>
      </c>
      <c r="B38" s="4" t="s">
        <v>5</v>
      </c>
      <c r="C38" s="4" t="s">
        <v>14</v>
      </c>
      <c r="D38" s="4" t="s">
        <v>10</v>
      </c>
      <c r="E38" s="4" t="s">
        <v>6</v>
      </c>
      <c r="F38" s="4" t="s">
        <v>6</v>
      </c>
      <c r="G38" s="4" t="s">
        <v>14</v>
      </c>
    </row>
    <row r="39" spans="1:19">
      <c r="A39" t="n">
        <v>1063</v>
      </c>
      <c r="B39" s="17" t="n">
        <v>32</v>
      </c>
      <c r="C39" s="7" t="n">
        <v>0</v>
      </c>
      <c r="D39" s="7" t="n">
        <v>65533</v>
      </c>
      <c r="E39" s="7" t="s">
        <v>24</v>
      </c>
      <c r="F39" s="7" t="s">
        <v>26</v>
      </c>
      <c r="G39" s="7" t="n">
        <v>0</v>
      </c>
    </row>
    <row r="40" spans="1:19">
      <c r="A40" t="s">
        <v>4</v>
      </c>
      <c r="B40" s="4" t="s">
        <v>5</v>
      </c>
      <c r="C40" s="4" t="s">
        <v>14</v>
      </c>
      <c r="D40" s="4" t="s">
        <v>10</v>
      </c>
      <c r="E40" s="4" t="s">
        <v>14</v>
      </c>
      <c r="F40" s="4" t="s">
        <v>10</v>
      </c>
      <c r="G40" s="4" t="s">
        <v>14</v>
      </c>
      <c r="H40" s="4" t="s">
        <v>14</v>
      </c>
      <c r="I40" s="4" t="s">
        <v>14</v>
      </c>
      <c r="J40" s="4" t="s">
        <v>21</v>
      </c>
    </row>
    <row r="41" spans="1:19">
      <c r="A41" t="n">
        <v>1080</v>
      </c>
      <c r="B41" s="11" t="n">
        <v>5</v>
      </c>
      <c r="C41" s="7" t="n">
        <v>30</v>
      </c>
      <c r="D41" s="7" t="n">
        <v>10228</v>
      </c>
      <c r="E41" s="7" t="n">
        <v>30</v>
      </c>
      <c r="F41" s="7" t="n">
        <v>10395</v>
      </c>
      <c r="G41" s="7" t="n">
        <v>8</v>
      </c>
      <c r="H41" s="7" t="n">
        <v>9</v>
      </c>
      <c r="I41" s="7" t="n">
        <v>1</v>
      </c>
      <c r="J41" s="12" t="n">
        <f t="normal" ca="1">A49</f>
        <v>0</v>
      </c>
    </row>
    <row r="42" spans="1:19">
      <c r="A42" t="s">
        <v>4</v>
      </c>
      <c r="B42" s="4" t="s">
        <v>5</v>
      </c>
      <c r="C42" s="4" t="s">
        <v>14</v>
      </c>
      <c r="D42" s="4" t="s">
        <v>6</v>
      </c>
      <c r="E42" s="4" t="s">
        <v>10</v>
      </c>
    </row>
    <row r="43" spans="1:19">
      <c r="A43" t="n">
        <v>1094</v>
      </c>
      <c r="B43" s="18" t="n">
        <v>91</v>
      </c>
      <c r="C43" s="7" t="n">
        <v>0</v>
      </c>
      <c r="D43" s="7" t="s">
        <v>27</v>
      </c>
      <c r="E43" s="7" t="n">
        <v>1</v>
      </c>
    </row>
    <row r="44" spans="1:19">
      <c r="A44" t="s">
        <v>4</v>
      </c>
      <c r="B44" s="4" t="s">
        <v>5</v>
      </c>
      <c r="C44" s="4" t="s">
        <v>14</v>
      </c>
      <c r="D44" s="4" t="s">
        <v>6</v>
      </c>
      <c r="E44" s="4" t="s">
        <v>10</v>
      </c>
      <c r="F44" s="4" t="s">
        <v>10</v>
      </c>
    </row>
    <row r="45" spans="1:19">
      <c r="A45" t="n">
        <v>1112</v>
      </c>
      <c r="B45" s="16" t="n">
        <v>74</v>
      </c>
      <c r="C45" s="7" t="n">
        <v>28</v>
      </c>
      <c r="D45" s="7" t="s">
        <v>27</v>
      </c>
      <c r="E45" s="7" t="n">
        <v>130</v>
      </c>
      <c r="F45" s="7" t="n">
        <v>10395</v>
      </c>
    </row>
    <row r="46" spans="1:19">
      <c r="A46" t="s">
        <v>4</v>
      </c>
      <c r="B46" s="4" t="s">
        <v>5</v>
      </c>
      <c r="C46" s="4" t="s">
        <v>21</v>
      </c>
    </row>
    <row r="47" spans="1:19">
      <c r="A47" t="n">
        <v>1132</v>
      </c>
      <c r="B47" s="15" t="n">
        <v>3</v>
      </c>
      <c r="C47" s="12" t="n">
        <f t="normal" ca="1">A51</f>
        <v>0</v>
      </c>
    </row>
    <row r="48" spans="1:19">
      <c r="A48" t="s">
        <v>4</v>
      </c>
      <c r="B48" s="4" t="s">
        <v>5</v>
      </c>
      <c r="C48" s="4" t="s">
        <v>14</v>
      </c>
      <c r="D48" s="4" t="s">
        <v>6</v>
      </c>
      <c r="E48" s="4" t="s">
        <v>10</v>
      </c>
    </row>
    <row r="49" spans="1:15">
      <c r="A49" t="n">
        <v>1137</v>
      </c>
      <c r="B49" s="18" t="n">
        <v>91</v>
      </c>
      <c r="C49" s="7" t="n">
        <v>1</v>
      </c>
      <c r="D49" s="7" t="s">
        <v>27</v>
      </c>
      <c r="E49" s="7" t="n">
        <v>1</v>
      </c>
    </row>
    <row r="50" spans="1:15">
      <c r="A50" t="s">
        <v>4</v>
      </c>
      <c r="B50" s="4" t="s">
        <v>5</v>
      </c>
      <c r="C50" s="4" t="s">
        <v>14</v>
      </c>
      <c r="D50" s="4" t="s">
        <v>6</v>
      </c>
    </row>
    <row r="51" spans="1:15">
      <c r="A51" t="n">
        <v>1155</v>
      </c>
      <c r="B51" s="8" t="n">
        <v>2</v>
      </c>
      <c r="C51" s="7" t="n">
        <v>11</v>
      </c>
      <c r="D51" s="7" t="s">
        <v>28</v>
      </c>
    </row>
    <row r="52" spans="1:15">
      <c r="A52" t="s">
        <v>4</v>
      </c>
      <c r="B52" s="4" t="s">
        <v>5</v>
      </c>
      <c r="C52" s="4" t="s">
        <v>14</v>
      </c>
      <c r="D52" s="4" t="s">
        <v>10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9</v>
      </c>
      <c r="K52" s="4" t="s">
        <v>9</v>
      </c>
      <c r="L52" s="4" t="s">
        <v>9</v>
      </c>
      <c r="M52" s="4" t="s">
        <v>6</v>
      </c>
    </row>
    <row r="53" spans="1:15">
      <c r="A53" t="n">
        <v>1169</v>
      </c>
      <c r="B53" s="19" t="n">
        <v>124</v>
      </c>
      <c r="C53" s="7" t="n">
        <v>255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65535</v>
      </c>
      <c r="J53" s="7" t="n">
        <v>0</v>
      </c>
      <c r="K53" s="7" t="n">
        <v>0</v>
      </c>
      <c r="L53" s="7" t="n">
        <v>0</v>
      </c>
      <c r="M53" s="7" t="s">
        <v>13</v>
      </c>
    </row>
    <row r="54" spans="1:15">
      <c r="A54" t="s">
        <v>4</v>
      </c>
      <c r="B54" s="4" t="s">
        <v>5</v>
      </c>
    </row>
    <row r="55" spans="1:15">
      <c r="A55" t="n">
        <v>1196</v>
      </c>
      <c r="B55" s="5" t="n">
        <v>1</v>
      </c>
    </row>
    <row r="56" spans="1:15" s="3" customFormat="1" customHeight="0">
      <c r="A56" s="3" t="s">
        <v>2</v>
      </c>
      <c r="B56" s="3" t="s">
        <v>29</v>
      </c>
    </row>
    <row r="57" spans="1:15">
      <c r="A57" t="s">
        <v>4</v>
      </c>
      <c r="B57" s="4" t="s">
        <v>5</v>
      </c>
      <c r="C57" s="4" t="s">
        <v>14</v>
      </c>
      <c r="D57" s="4" t="s">
        <v>6</v>
      </c>
      <c r="E57" s="4" t="s">
        <v>10</v>
      </c>
    </row>
    <row r="58" spans="1:15">
      <c r="A58" t="n">
        <v>1200</v>
      </c>
      <c r="B58" s="18" t="n">
        <v>91</v>
      </c>
      <c r="C58" s="7" t="n">
        <v>1</v>
      </c>
      <c r="D58" s="7" t="s">
        <v>30</v>
      </c>
      <c r="E58" s="7" t="n">
        <v>1</v>
      </c>
    </row>
    <row r="59" spans="1:15">
      <c r="A59" t="s">
        <v>4</v>
      </c>
      <c r="B59" s="4" t="s">
        <v>5</v>
      </c>
      <c r="C59" s="4" t="s">
        <v>14</v>
      </c>
      <c r="D59" s="4" t="s">
        <v>6</v>
      </c>
      <c r="E59" s="4" t="s">
        <v>10</v>
      </c>
    </row>
    <row r="60" spans="1:15">
      <c r="A60" t="n">
        <v>1212</v>
      </c>
      <c r="B60" s="20" t="n">
        <v>94</v>
      </c>
      <c r="C60" s="7" t="n">
        <v>0</v>
      </c>
      <c r="D60" s="7" t="s">
        <v>24</v>
      </c>
      <c r="E60" s="7" t="n">
        <v>16</v>
      </c>
    </row>
    <row r="61" spans="1:15">
      <c r="A61" t="s">
        <v>4</v>
      </c>
      <c r="B61" s="4" t="s">
        <v>5</v>
      </c>
      <c r="C61" s="4" t="s">
        <v>14</v>
      </c>
      <c r="D61" s="4" t="s">
        <v>6</v>
      </c>
      <c r="E61" s="4" t="s">
        <v>10</v>
      </c>
    </row>
    <row r="62" spans="1:15">
      <c r="A62" t="n">
        <v>1221</v>
      </c>
      <c r="B62" s="20" t="n">
        <v>94</v>
      </c>
      <c r="C62" s="7" t="n">
        <v>0</v>
      </c>
      <c r="D62" s="7" t="s">
        <v>24</v>
      </c>
      <c r="E62" s="7" t="n">
        <v>512</v>
      </c>
    </row>
    <row r="63" spans="1:15">
      <c r="A63" t="s">
        <v>4</v>
      </c>
      <c r="B63" s="4" t="s">
        <v>5</v>
      </c>
      <c r="C63" s="4" t="s">
        <v>14</v>
      </c>
      <c r="D63" s="4" t="s">
        <v>6</v>
      </c>
      <c r="E63" s="4" t="s">
        <v>10</v>
      </c>
    </row>
    <row r="64" spans="1:15">
      <c r="A64" t="n">
        <v>1230</v>
      </c>
      <c r="B64" s="20" t="n">
        <v>94</v>
      </c>
      <c r="C64" s="7" t="n">
        <v>1</v>
      </c>
      <c r="D64" s="7" t="s">
        <v>24</v>
      </c>
      <c r="E64" s="7" t="n">
        <v>512</v>
      </c>
    </row>
    <row r="65" spans="1:13">
      <c r="A65" t="s">
        <v>4</v>
      </c>
      <c r="B65" s="4" t="s">
        <v>5</v>
      </c>
      <c r="C65" s="4" t="s">
        <v>14</v>
      </c>
      <c r="D65" s="4" t="s">
        <v>10</v>
      </c>
      <c r="E65" s="4" t="s">
        <v>14</v>
      </c>
      <c r="F65" s="4" t="s">
        <v>21</v>
      </c>
    </row>
    <row r="66" spans="1:13">
      <c r="A66" t="n">
        <v>1239</v>
      </c>
      <c r="B66" s="11" t="n">
        <v>5</v>
      </c>
      <c r="C66" s="7" t="n">
        <v>30</v>
      </c>
      <c r="D66" s="7" t="n">
        <v>6400</v>
      </c>
      <c r="E66" s="7" t="n">
        <v>1</v>
      </c>
      <c r="F66" s="12" t="n">
        <f t="normal" ca="1">A76</f>
        <v>0</v>
      </c>
    </row>
    <row r="67" spans="1:13">
      <c r="A67" t="s">
        <v>4</v>
      </c>
      <c r="B67" s="4" t="s">
        <v>5</v>
      </c>
      <c r="C67" s="4" t="s">
        <v>14</v>
      </c>
      <c r="D67" s="4" t="s">
        <v>10</v>
      </c>
      <c r="E67" s="4" t="s">
        <v>14</v>
      </c>
      <c r="F67" s="4" t="s">
        <v>10</v>
      </c>
      <c r="G67" s="4" t="s">
        <v>14</v>
      </c>
      <c r="H67" s="4" t="s">
        <v>14</v>
      </c>
      <c r="I67" s="4" t="s">
        <v>14</v>
      </c>
      <c r="J67" s="21" t="s">
        <v>31</v>
      </c>
      <c r="K67" s="4" t="s">
        <v>5</v>
      </c>
      <c r="L67" s="4" t="s">
        <v>14</v>
      </c>
      <c r="M67" s="4" t="s">
        <v>10</v>
      </c>
      <c r="N67" s="21" t="s">
        <v>32</v>
      </c>
      <c r="O67" s="4" t="s">
        <v>14</v>
      </c>
      <c r="P67" s="4" t="s">
        <v>14</v>
      </c>
      <c r="Q67" s="4" t="s">
        <v>14</v>
      </c>
      <c r="R67" s="4" t="s">
        <v>21</v>
      </c>
    </row>
    <row r="68" spans="1:13">
      <c r="A68" t="n">
        <v>1248</v>
      </c>
      <c r="B68" s="11" t="n">
        <v>5</v>
      </c>
      <c r="C68" s="7" t="n">
        <v>30</v>
      </c>
      <c r="D68" s="7" t="n">
        <v>9741</v>
      </c>
      <c r="E68" s="7" t="n">
        <v>30</v>
      </c>
      <c r="F68" s="7" t="n">
        <v>9742</v>
      </c>
      <c r="G68" s="7" t="n">
        <v>8</v>
      </c>
      <c r="H68" s="7" t="n">
        <v>9</v>
      </c>
      <c r="I68" s="7" t="n">
        <v>28</v>
      </c>
      <c r="J68" s="21" t="s">
        <v>3</v>
      </c>
      <c r="K68" s="22" t="n">
        <v>64</v>
      </c>
      <c r="L68" s="7" t="n">
        <v>5</v>
      </c>
      <c r="M68" s="7" t="n">
        <v>7</v>
      </c>
      <c r="N68" s="21" t="s">
        <v>3</v>
      </c>
      <c r="O68" s="7" t="n">
        <v>8</v>
      </c>
      <c r="P68" s="7" t="n">
        <v>9</v>
      </c>
      <c r="Q68" s="7" t="n">
        <v>1</v>
      </c>
      <c r="R68" s="12" t="n">
        <f t="normal" ca="1">A76</f>
        <v>0</v>
      </c>
    </row>
    <row r="69" spans="1:13">
      <c r="A69" t="s">
        <v>4</v>
      </c>
      <c r="B69" s="4" t="s">
        <v>5</v>
      </c>
      <c r="C69" s="4" t="s">
        <v>14</v>
      </c>
      <c r="D69" s="4" t="s">
        <v>6</v>
      </c>
      <c r="E69" s="4" t="s">
        <v>10</v>
      </c>
    </row>
    <row r="70" spans="1:13">
      <c r="A70" t="n">
        <v>1269</v>
      </c>
      <c r="B70" s="18" t="n">
        <v>91</v>
      </c>
      <c r="C70" s="7" t="n">
        <v>0</v>
      </c>
      <c r="D70" s="7" t="s">
        <v>30</v>
      </c>
      <c r="E70" s="7" t="n">
        <v>1</v>
      </c>
    </row>
    <row r="71" spans="1:13">
      <c r="A71" t="s">
        <v>4</v>
      </c>
      <c r="B71" s="4" t="s">
        <v>5</v>
      </c>
      <c r="C71" s="4" t="s">
        <v>14</v>
      </c>
      <c r="D71" s="4" t="s">
        <v>6</v>
      </c>
      <c r="E71" s="4" t="s">
        <v>10</v>
      </c>
    </row>
    <row r="72" spans="1:13">
      <c r="A72" t="n">
        <v>1281</v>
      </c>
      <c r="B72" s="20" t="n">
        <v>94</v>
      </c>
      <c r="C72" s="7" t="n">
        <v>1</v>
      </c>
      <c r="D72" s="7" t="s">
        <v>24</v>
      </c>
      <c r="E72" s="7" t="n">
        <v>16</v>
      </c>
    </row>
    <row r="73" spans="1:13">
      <c r="A73" t="s">
        <v>4</v>
      </c>
      <c r="B73" s="4" t="s">
        <v>5</v>
      </c>
      <c r="C73" s="4" t="s">
        <v>14</v>
      </c>
      <c r="D73" s="4" t="s">
        <v>6</v>
      </c>
      <c r="E73" s="4" t="s">
        <v>10</v>
      </c>
    </row>
    <row r="74" spans="1:13">
      <c r="A74" t="n">
        <v>1290</v>
      </c>
      <c r="B74" s="20" t="n">
        <v>94</v>
      </c>
      <c r="C74" s="7" t="n">
        <v>1</v>
      </c>
      <c r="D74" s="7" t="s">
        <v>24</v>
      </c>
      <c r="E74" s="7" t="n">
        <v>512</v>
      </c>
    </row>
    <row r="75" spans="1:13">
      <c r="A75" t="s">
        <v>4</v>
      </c>
      <c r="B75" s="4" t="s">
        <v>5</v>
      </c>
      <c r="C75" s="4" t="s">
        <v>14</v>
      </c>
      <c r="D75" s="4" t="s">
        <v>14</v>
      </c>
      <c r="E75" s="4" t="s">
        <v>14</v>
      </c>
      <c r="F75" s="4" t="s">
        <v>9</v>
      </c>
      <c r="G75" s="4" t="s">
        <v>14</v>
      </c>
      <c r="H75" s="4" t="s">
        <v>14</v>
      </c>
      <c r="I75" s="4" t="s">
        <v>21</v>
      </c>
    </row>
    <row r="76" spans="1:13">
      <c r="A76" t="n">
        <v>1299</v>
      </c>
      <c r="B76" s="11" t="n">
        <v>5</v>
      </c>
      <c r="C76" s="7" t="n">
        <v>35</v>
      </c>
      <c r="D76" s="7" t="n">
        <v>3</v>
      </c>
      <c r="E76" s="7" t="n">
        <v>0</v>
      </c>
      <c r="F76" s="7" t="n">
        <v>0</v>
      </c>
      <c r="G76" s="7" t="n">
        <v>2</v>
      </c>
      <c r="H76" s="7" t="n">
        <v>1</v>
      </c>
      <c r="I76" s="12" t="n">
        <f t="normal" ca="1">A80</f>
        <v>0</v>
      </c>
    </row>
    <row r="77" spans="1:13">
      <c r="A77" t="s">
        <v>4</v>
      </c>
      <c r="B77" s="4" t="s">
        <v>5</v>
      </c>
      <c r="C77" s="4" t="s">
        <v>21</v>
      </c>
    </row>
    <row r="78" spans="1:13">
      <c r="A78" t="n">
        <v>1313</v>
      </c>
      <c r="B78" s="15" t="n">
        <v>3</v>
      </c>
      <c r="C78" s="12" t="n">
        <f t="normal" ca="1">A102</f>
        <v>0</v>
      </c>
    </row>
    <row r="79" spans="1:13">
      <c r="A79" t="s">
        <v>4</v>
      </c>
      <c r="B79" s="4" t="s">
        <v>5</v>
      </c>
      <c r="C79" s="4" t="s">
        <v>14</v>
      </c>
      <c r="D79" s="4" t="s">
        <v>14</v>
      </c>
      <c r="E79" s="4" t="s">
        <v>14</v>
      </c>
      <c r="F79" s="4" t="s">
        <v>9</v>
      </c>
      <c r="G79" s="4" t="s">
        <v>14</v>
      </c>
      <c r="H79" s="4" t="s">
        <v>14</v>
      </c>
      <c r="I79" s="4" t="s">
        <v>21</v>
      </c>
    </row>
    <row r="80" spans="1:13">
      <c r="A80" t="n">
        <v>1318</v>
      </c>
      <c r="B80" s="11" t="n">
        <v>5</v>
      </c>
      <c r="C80" s="7" t="n">
        <v>35</v>
      </c>
      <c r="D80" s="7" t="n">
        <v>3</v>
      </c>
      <c r="E80" s="7" t="n">
        <v>0</v>
      </c>
      <c r="F80" s="7" t="n">
        <v>1</v>
      </c>
      <c r="G80" s="7" t="n">
        <v>2</v>
      </c>
      <c r="H80" s="7" t="n">
        <v>1</v>
      </c>
      <c r="I80" s="12" t="n">
        <f t="normal" ca="1">A84</f>
        <v>0</v>
      </c>
    </row>
    <row r="81" spans="1:18">
      <c r="A81" t="s">
        <v>4</v>
      </c>
      <c r="B81" s="4" t="s">
        <v>5</v>
      </c>
      <c r="C81" s="4" t="s">
        <v>21</v>
      </c>
    </row>
    <row r="82" spans="1:18">
      <c r="A82" t="n">
        <v>1332</v>
      </c>
      <c r="B82" s="15" t="n">
        <v>3</v>
      </c>
      <c r="C82" s="12" t="n">
        <f t="normal" ca="1">A102</f>
        <v>0</v>
      </c>
    </row>
    <row r="83" spans="1:18">
      <c r="A83" t="s">
        <v>4</v>
      </c>
      <c r="B83" s="4" t="s">
        <v>5</v>
      </c>
      <c r="C83" s="4" t="s">
        <v>14</v>
      </c>
      <c r="D83" s="4" t="s">
        <v>14</v>
      </c>
      <c r="E83" s="4" t="s">
        <v>14</v>
      </c>
      <c r="F83" s="4" t="s">
        <v>9</v>
      </c>
      <c r="G83" s="4" t="s">
        <v>14</v>
      </c>
      <c r="H83" s="4" t="s">
        <v>14</v>
      </c>
      <c r="I83" s="4" t="s">
        <v>21</v>
      </c>
    </row>
    <row r="84" spans="1:18">
      <c r="A84" t="n">
        <v>1337</v>
      </c>
      <c r="B84" s="11" t="n">
        <v>5</v>
      </c>
      <c r="C84" s="7" t="n">
        <v>35</v>
      </c>
      <c r="D84" s="7" t="n">
        <v>3</v>
      </c>
      <c r="E84" s="7" t="n">
        <v>0</v>
      </c>
      <c r="F84" s="7" t="n">
        <v>2</v>
      </c>
      <c r="G84" s="7" t="n">
        <v>2</v>
      </c>
      <c r="H84" s="7" t="n">
        <v>1</v>
      </c>
      <c r="I84" s="12" t="n">
        <f t="normal" ca="1">A88</f>
        <v>0</v>
      </c>
    </row>
    <row r="85" spans="1:18">
      <c r="A85" t="s">
        <v>4</v>
      </c>
      <c r="B85" s="4" t="s">
        <v>5</v>
      </c>
      <c r="C85" s="4" t="s">
        <v>21</v>
      </c>
    </row>
    <row r="86" spans="1:18">
      <c r="A86" t="n">
        <v>1351</v>
      </c>
      <c r="B86" s="15" t="n">
        <v>3</v>
      </c>
      <c r="C86" s="12" t="n">
        <f t="normal" ca="1">A102</f>
        <v>0</v>
      </c>
    </row>
    <row r="87" spans="1:18">
      <c r="A87" t="s">
        <v>4</v>
      </c>
      <c r="B87" s="4" t="s">
        <v>5</v>
      </c>
      <c r="C87" s="4" t="s">
        <v>14</v>
      </c>
      <c r="D87" s="4" t="s">
        <v>14</v>
      </c>
      <c r="E87" s="4" t="s">
        <v>14</v>
      </c>
      <c r="F87" s="4" t="s">
        <v>9</v>
      </c>
      <c r="G87" s="4" t="s">
        <v>14</v>
      </c>
      <c r="H87" s="4" t="s">
        <v>14</v>
      </c>
      <c r="I87" s="4" t="s">
        <v>21</v>
      </c>
    </row>
    <row r="88" spans="1:18">
      <c r="A88" t="n">
        <v>1356</v>
      </c>
      <c r="B88" s="11" t="n">
        <v>5</v>
      </c>
      <c r="C88" s="7" t="n">
        <v>35</v>
      </c>
      <c r="D88" s="7" t="n">
        <v>3</v>
      </c>
      <c r="E88" s="7" t="n">
        <v>0</v>
      </c>
      <c r="F88" s="7" t="n">
        <v>3</v>
      </c>
      <c r="G88" s="7" t="n">
        <v>2</v>
      </c>
      <c r="H88" s="7" t="n">
        <v>1</v>
      </c>
      <c r="I88" s="12" t="n">
        <f t="normal" ca="1">A92</f>
        <v>0</v>
      </c>
    </row>
    <row r="89" spans="1:18">
      <c r="A89" t="s">
        <v>4</v>
      </c>
      <c r="B89" s="4" t="s">
        <v>5</v>
      </c>
      <c r="C89" s="4" t="s">
        <v>21</v>
      </c>
    </row>
    <row r="90" spans="1:18">
      <c r="A90" t="n">
        <v>1370</v>
      </c>
      <c r="B90" s="15" t="n">
        <v>3</v>
      </c>
      <c r="C90" s="12" t="n">
        <f t="normal" ca="1">A102</f>
        <v>0</v>
      </c>
    </row>
    <row r="91" spans="1:18">
      <c r="A91" t="s">
        <v>4</v>
      </c>
      <c r="B91" s="4" t="s">
        <v>5</v>
      </c>
      <c r="C91" s="4" t="s">
        <v>14</v>
      </c>
      <c r="D91" s="4" t="s">
        <v>14</v>
      </c>
      <c r="E91" s="4" t="s">
        <v>14</v>
      </c>
      <c r="F91" s="4" t="s">
        <v>9</v>
      </c>
      <c r="G91" s="4" t="s">
        <v>14</v>
      </c>
      <c r="H91" s="4" t="s">
        <v>14</v>
      </c>
      <c r="I91" s="4" t="s">
        <v>21</v>
      </c>
    </row>
    <row r="92" spans="1:18">
      <c r="A92" t="n">
        <v>1375</v>
      </c>
      <c r="B92" s="11" t="n">
        <v>5</v>
      </c>
      <c r="C92" s="7" t="n">
        <v>35</v>
      </c>
      <c r="D92" s="7" t="n">
        <v>3</v>
      </c>
      <c r="E92" s="7" t="n">
        <v>0</v>
      </c>
      <c r="F92" s="7" t="n">
        <v>4</v>
      </c>
      <c r="G92" s="7" t="n">
        <v>2</v>
      </c>
      <c r="H92" s="7" t="n">
        <v>1</v>
      </c>
      <c r="I92" s="12" t="n">
        <f t="normal" ca="1">A96</f>
        <v>0</v>
      </c>
    </row>
    <row r="93" spans="1:18">
      <c r="A93" t="s">
        <v>4</v>
      </c>
      <c r="B93" s="4" t="s">
        <v>5</v>
      </c>
      <c r="C93" s="4" t="s">
        <v>21</v>
      </c>
    </row>
    <row r="94" spans="1:18">
      <c r="A94" t="n">
        <v>1389</v>
      </c>
      <c r="B94" s="15" t="n">
        <v>3</v>
      </c>
      <c r="C94" s="12" t="n">
        <f t="normal" ca="1">A102</f>
        <v>0</v>
      </c>
    </row>
    <row r="95" spans="1:18">
      <c r="A95" t="s">
        <v>4</v>
      </c>
      <c r="B95" s="4" t="s">
        <v>5</v>
      </c>
      <c r="C95" s="4" t="s">
        <v>14</v>
      </c>
      <c r="D95" s="4" t="s">
        <v>14</v>
      </c>
      <c r="E95" s="4" t="s">
        <v>14</v>
      </c>
      <c r="F95" s="4" t="s">
        <v>9</v>
      </c>
      <c r="G95" s="4" t="s">
        <v>14</v>
      </c>
      <c r="H95" s="4" t="s">
        <v>14</v>
      </c>
      <c r="I95" s="4" t="s">
        <v>21</v>
      </c>
    </row>
    <row r="96" spans="1:18">
      <c r="A96" t="n">
        <v>1394</v>
      </c>
      <c r="B96" s="11" t="n">
        <v>5</v>
      </c>
      <c r="C96" s="7" t="n">
        <v>35</v>
      </c>
      <c r="D96" s="7" t="n">
        <v>3</v>
      </c>
      <c r="E96" s="7" t="n">
        <v>0</v>
      </c>
      <c r="F96" s="7" t="n">
        <v>5</v>
      </c>
      <c r="G96" s="7" t="n">
        <v>2</v>
      </c>
      <c r="H96" s="7" t="n">
        <v>1</v>
      </c>
      <c r="I96" s="12" t="n">
        <f t="normal" ca="1">A100</f>
        <v>0</v>
      </c>
    </row>
    <row r="97" spans="1:9">
      <c r="A97" t="s">
        <v>4</v>
      </c>
      <c r="B97" s="4" t="s">
        <v>5</v>
      </c>
      <c r="C97" s="4" t="s">
        <v>21</v>
      </c>
    </row>
    <row r="98" spans="1:9">
      <c r="A98" t="n">
        <v>1408</v>
      </c>
      <c r="B98" s="15" t="n">
        <v>3</v>
      </c>
      <c r="C98" s="12" t="n">
        <f t="normal" ca="1">A102</f>
        <v>0</v>
      </c>
    </row>
    <row r="99" spans="1:9">
      <c r="A99" t="s">
        <v>4</v>
      </c>
      <c r="B99" s="4" t="s">
        <v>5</v>
      </c>
      <c r="C99" s="4" t="s">
        <v>14</v>
      </c>
      <c r="D99" s="4" t="s">
        <v>14</v>
      </c>
      <c r="E99" s="4" t="s">
        <v>14</v>
      </c>
      <c r="F99" s="4" t="s">
        <v>9</v>
      </c>
      <c r="G99" s="4" t="s">
        <v>14</v>
      </c>
      <c r="H99" s="4" t="s">
        <v>14</v>
      </c>
      <c r="I99" s="4" t="s">
        <v>21</v>
      </c>
    </row>
    <row r="100" spans="1:9">
      <c r="A100" t="n">
        <v>1413</v>
      </c>
      <c r="B100" s="11" t="n">
        <v>5</v>
      </c>
      <c r="C100" s="7" t="n">
        <v>35</v>
      </c>
      <c r="D100" s="7" t="n">
        <v>3</v>
      </c>
      <c r="E100" s="7" t="n">
        <v>0</v>
      </c>
      <c r="F100" s="7" t="n">
        <v>6</v>
      </c>
      <c r="G100" s="7" t="n">
        <v>2</v>
      </c>
      <c r="H100" s="7" t="n">
        <v>1</v>
      </c>
      <c r="I100" s="12" t="n">
        <f t="normal" ca="1">A102</f>
        <v>0</v>
      </c>
    </row>
    <row r="101" spans="1:9">
      <c r="A101" t="s">
        <v>4</v>
      </c>
      <c r="B101" s="4" t="s">
        <v>5</v>
      </c>
      <c r="C101" s="4" t="s">
        <v>14</v>
      </c>
      <c r="D101" s="4" t="s">
        <v>10</v>
      </c>
      <c r="E101" s="4" t="s">
        <v>6</v>
      </c>
      <c r="F101" s="4" t="s">
        <v>6</v>
      </c>
      <c r="G101" s="4" t="s">
        <v>14</v>
      </c>
    </row>
    <row r="102" spans="1:9">
      <c r="A102" t="n">
        <v>1427</v>
      </c>
      <c r="B102" s="17" t="n">
        <v>32</v>
      </c>
      <c r="C102" s="7" t="n">
        <v>0</v>
      </c>
      <c r="D102" s="7" t="n">
        <v>65533</v>
      </c>
      <c r="E102" s="7" t="s">
        <v>33</v>
      </c>
      <c r="F102" s="7" t="s">
        <v>34</v>
      </c>
      <c r="G102" s="7" t="n">
        <v>0</v>
      </c>
    </row>
    <row r="103" spans="1:9">
      <c r="A103" t="s">
        <v>4</v>
      </c>
      <c r="B103" s="4" t="s">
        <v>5</v>
      </c>
      <c r="C103" s="4" t="s">
        <v>14</v>
      </c>
      <c r="D103" s="4" t="s">
        <v>10</v>
      </c>
      <c r="E103" s="4" t="s">
        <v>6</v>
      </c>
      <c r="F103" s="4" t="s">
        <v>6</v>
      </c>
      <c r="G103" s="4" t="s">
        <v>14</v>
      </c>
    </row>
    <row r="104" spans="1:9">
      <c r="A104" t="n">
        <v>1447</v>
      </c>
      <c r="B104" s="17" t="n">
        <v>32</v>
      </c>
      <c r="C104" s="7" t="n">
        <v>0</v>
      </c>
      <c r="D104" s="7" t="n">
        <v>65533</v>
      </c>
      <c r="E104" s="7" t="s">
        <v>33</v>
      </c>
      <c r="F104" s="7" t="s">
        <v>35</v>
      </c>
      <c r="G104" s="7" t="n">
        <v>1</v>
      </c>
    </row>
    <row r="105" spans="1:9">
      <c r="A105" t="s">
        <v>4</v>
      </c>
      <c r="B105" s="4" t="s">
        <v>5</v>
      </c>
      <c r="C105" s="4" t="s">
        <v>14</v>
      </c>
      <c r="D105" s="4" t="s">
        <v>10</v>
      </c>
      <c r="E105" s="4" t="s">
        <v>6</v>
      </c>
      <c r="F105" s="4" t="s">
        <v>6</v>
      </c>
      <c r="G105" s="4" t="s">
        <v>14</v>
      </c>
    </row>
    <row r="106" spans="1:9">
      <c r="A106" t="n">
        <v>1466</v>
      </c>
      <c r="B106" s="17" t="n">
        <v>32</v>
      </c>
      <c r="C106" s="7" t="n">
        <v>0</v>
      </c>
      <c r="D106" s="7" t="n">
        <v>65533</v>
      </c>
      <c r="E106" s="7" t="s">
        <v>33</v>
      </c>
      <c r="F106" s="7" t="s">
        <v>36</v>
      </c>
      <c r="G106" s="7" t="n">
        <v>1</v>
      </c>
    </row>
    <row r="107" spans="1:9">
      <c r="A107" t="s">
        <v>4</v>
      </c>
      <c r="B107" s="4" t="s">
        <v>5</v>
      </c>
      <c r="C107" s="4" t="s">
        <v>14</v>
      </c>
      <c r="D107" s="4" t="s">
        <v>10</v>
      </c>
      <c r="E107" s="4" t="s">
        <v>6</v>
      </c>
      <c r="F107" s="4" t="s">
        <v>6</v>
      </c>
      <c r="G107" s="4" t="s">
        <v>14</v>
      </c>
    </row>
    <row r="108" spans="1:9">
      <c r="A108" t="n">
        <v>1482</v>
      </c>
      <c r="B108" s="17" t="n">
        <v>32</v>
      </c>
      <c r="C108" s="7" t="n">
        <v>0</v>
      </c>
      <c r="D108" s="7" t="n">
        <v>65533</v>
      </c>
      <c r="E108" s="7" t="s">
        <v>33</v>
      </c>
      <c r="F108" s="7" t="s">
        <v>37</v>
      </c>
      <c r="G108" s="7" t="n">
        <v>1</v>
      </c>
    </row>
    <row r="109" spans="1:9">
      <c r="A109" t="s">
        <v>4</v>
      </c>
      <c r="B109" s="4" t="s">
        <v>5</v>
      </c>
      <c r="C109" s="4" t="s">
        <v>14</v>
      </c>
      <c r="D109" s="4" t="s">
        <v>10</v>
      </c>
      <c r="E109" s="4" t="s">
        <v>6</v>
      </c>
      <c r="F109" s="4" t="s">
        <v>6</v>
      </c>
      <c r="G109" s="4" t="s">
        <v>14</v>
      </c>
    </row>
    <row r="110" spans="1:9">
      <c r="A110" t="n">
        <v>1498</v>
      </c>
      <c r="B110" s="17" t="n">
        <v>32</v>
      </c>
      <c r="C110" s="7" t="n">
        <v>0</v>
      </c>
      <c r="D110" s="7" t="n">
        <v>65533</v>
      </c>
      <c r="E110" s="7" t="s">
        <v>33</v>
      </c>
      <c r="F110" s="7" t="s">
        <v>38</v>
      </c>
      <c r="G110" s="7" t="n">
        <v>1</v>
      </c>
    </row>
    <row r="111" spans="1:9">
      <c r="A111" t="s">
        <v>4</v>
      </c>
      <c r="B111" s="4" t="s">
        <v>5</v>
      </c>
      <c r="C111" s="4" t="s">
        <v>14</v>
      </c>
      <c r="D111" s="4" t="s">
        <v>10</v>
      </c>
      <c r="E111" s="4" t="s">
        <v>6</v>
      </c>
      <c r="F111" s="4" t="s">
        <v>6</v>
      </c>
      <c r="G111" s="4" t="s">
        <v>14</v>
      </c>
    </row>
    <row r="112" spans="1:9">
      <c r="A112" t="n">
        <v>1514</v>
      </c>
      <c r="B112" s="17" t="n">
        <v>32</v>
      </c>
      <c r="C112" s="7" t="n">
        <v>0</v>
      </c>
      <c r="D112" s="7" t="n">
        <v>65533</v>
      </c>
      <c r="E112" s="7" t="s">
        <v>33</v>
      </c>
      <c r="F112" s="7" t="s">
        <v>39</v>
      </c>
      <c r="G112" s="7" t="n">
        <v>1</v>
      </c>
    </row>
    <row r="113" spans="1:9">
      <c r="A113" t="s">
        <v>4</v>
      </c>
      <c r="B113" s="4" t="s">
        <v>5</v>
      </c>
      <c r="C113" s="4" t="s">
        <v>14</v>
      </c>
      <c r="D113" s="4" t="s">
        <v>10</v>
      </c>
      <c r="E113" s="4" t="s">
        <v>6</v>
      </c>
      <c r="F113" s="4" t="s">
        <v>6</v>
      </c>
      <c r="G113" s="4" t="s">
        <v>14</v>
      </c>
    </row>
    <row r="114" spans="1:9">
      <c r="A114" t="n">
        <v>1530</v>
      </c>
      <c r="B114" s="17" t="n">
        <v>32</v>
      </c>
      <c r="C114" s="7" t="n">
        <v>0</v>
      </c>
      <c r="D114" s="7" t="n">
        <v>65533</v>
      </c>
      <c r="E114" s="7" t="s">
        <v>33</v>
      </c>
      <c r="F114" s="7" t="s">
        <v>40</v>
      </c>
      <c r="G114" s="7" t="n">
        <v>1</v>
      </c>
    </row>
    <row r="115" spans="1:9">
      <c r="A115" t="s">
        <v>4</v>
      </c>
      <c r="B115" s="4" t="s">
        <v>5</v>
      </c>
      <c r="C115" s="4" t="s">
        <v>14</v>
      </c>
      <c r="D115" s="4" t="s">
        <v>10</v>
      </c>
      <c r="E115" s="4" t="s">
        <v>14</v>
      </c>
      <c r="F115" s="4" t="s">
        <v>21</v>
      </c>
    </row>
    <row r="116" spans="1:9">
      <c r="A116" t="n">
        <v>1546</v>
      </c>
      <c r="B116" s="11" t="n">
        <v>5</v>
      </c>
      <c r="C116" s="7" t="n">
        <v>30</v>
      </c>
      <c r="D116" s="7" t="n">
        <v>10228</v>
      </c>
      <c r="E116" s="7" t="n">
        <v>1</v>
      </c>
      <c r="F116" s="12" t="n">
        <f t="normal" ca="1">A132</f>
        <v>0</v>
      </c>
    </row>
    <row r="117" spans="1:9">
      <c r="A117" t="s">
        <v>4</v>
      </c>
      <c r="B117" s="4" t="s">
        <v>5</v>
      </c>
      <c r="C117" s="4" t="s">
        <v>6</v>
      </c>
      <c r="D117" s="4" t="s">
        <v>6</v>
      </c>
    </row>
    <row r="118" spans="1:9">
      <c r="A118" t="n">
        <v>1555</v>
      </c>
      <c r="B118" s="23" t="n">
        <v>70</v>
      </c>
      <c r="C118" s="7" t="s">
        <v>24</v>
      </c>
      <c r="D118" s="7" t="s">
        <v>41</v>
      </c>
    </row>
    <row r="119" spans="1:9">
      <c r="A119" t="s">
        <v>4</v>
      </c>
      <c r="B119" s="4" t="s">
        <v>5</v>
      </c>
      <c r="C119" s="4" t="s">
        <v>14</v>
      </c>
      <c r="D119" s="4" t="s">
        <v>6</v>
      </c>
      <c r="E119" s="4" t="s">
        <v>10</v>
      </c>
    </row>
    <row r="120" spans="1:9">
      <c r="A120" t="n">
        <v>1569</v>
      </c>
      <c r="B120" s="20" t="n">
        <v>94</v>
      </c>
      <c r="C120" s="7" t="n">
        <v>1</v>
      </c>
      <c r="D120" s="7" t="s">
        <v>24</v>
      </c>
      <c r="E120" s="7" t="n">
        <v>16</v>
      </c>
    </row>
    <row r="121" spans="1:9">
      <c r="A121" t="s">
        <v>4</v>
      </c>
      <c r="B121" s="4" t="s">
        <v>5</v>
      </c>
      <c r="C121" s="4" t="s">
        <v>14</v>
      </c>
      <c r="D121" s="4" t="s">
        <v>6</v>
      </c>
      <c r="E121" s="4" t="s">
        <v>10</v>
      </c>
    </row>
    <row r="122" spans="1:9">
      <c r="A122" t="n">
        <v>1578</v>
      </c>
      <c r="B122" s="20" t="n">
        <v>94</v>
      </c>
      <c r="C122" s="7" t="n">
        <v>0</v>
      </c>
      <c r="D122" s="7" t="s">
        <v>24</v>
      </c>
      <c r="E122" s="7" t="n">
        <v>512</v>
      </c>
    </row>
    <row r="123" spans="1:9">
      <c r="A123" t="s">
        <v>4</v>
      </c>
      <c r="B123" s="4" t="s">
        <v>5</v>
      </c>
      <c r="C123" s="4" t="s">
        <v>14</v>
      </c>
      <c r="D123" s="4" t="s">
        <v>6</v>
      </c>
      <c r="E123" s="4" t="s">
        <v>10</v>
      </c>
    </row>
    <row r="124" spans="1:9">
      <c r="A124" t="n">
        <v>1587</v>
      </c>
      <c r="B124" s="20" t="n">
        <v>94</v>
      </c>
      <c r="C124" s="7" t="n">
        <v>1</v>
      </c>
      <c r="D124" s="7" t="s">
        <v>24</v>
      </c>
      <c r="E124" s="7" t="n">
        <v>512</v>
      </c>
    </row>
    <row r="125" spans="1:9">
      <c r="A125" t="s">
        <v>4</v>
      </c>
      <c r="B125" s="4" t="s">
        <v>5</v>
      </c>
      <c r="C125" s="4" t="s">
        <v>14</v>
      </c>
      <c r="D125" s="4" t="s">
        <v>10</v>
      </c>
      <c r="E125" s="4" t="s">
        <v>6</v>
      </c>
      <c r="F125" s="4" t="s">
        <v>6</v>
      </c>
      <c r="G125" s="4" t="s">
        <v>14</v>
      </c>
    </row>
    <row r="126" spans="1:9">
      <c r="A126" t="n">
        <v>1596</v>
      </c>
      <c r="B126" s="17" t="n">
        <v>32</v>
      </c>
      <c r="C126" s="7" t="n">
        <v>0</v>
      </c>
      <c r="D126" s="7" t="n">
        <v>65533</v>
      </c>
      <c r="E126" s="7" t="s">
        <v>42</v>
      </c>
      <c r="F126" s="7" t="s">
        <v>43</v>
      </c>
      <c r="G126" s="7" t="n">
        <v>0</v>
      </c>
    </row>
    <row r="127" spans="1:9">
      <c r="A127" t="s">
        <v>4</v>
      </c>
      <c r="B127" s="4" t="s">
        <v>5</v>
      </c>
      <c r="C127" s="4" t="s">
        <v>14</v>
      </c>
      <c r="D127" s="4" t="s">
        <v>10</v>
      </c>
      <c r="E127" s="4" t="s">
        <v>6</v>
      </c>
      <c r="F127" s="4" t="s">
        <v>6</v>
      </c>
      <c r="G127" s="4" t="s">
        <v>14</v>
      </c>
    </row>
    <row r="128" spans="1:9">
      <c r="A128" t="n">
        <v>1623</v>
      </c>
      <c r="B128" s="17" t="n">
        <v>32</v>
      </c>
      <c r="C128" s="7" t="n">
        <v>0</v>
      </c>
      <c r="D128" s="7" t="n">
        <v>65533</v>
      </c>
      <c r="E128" s="7" t="s">
        <v>42</v>
      </c>
      <c r="F128" s="7" t="s">
        <v>44</v>
      </c>
      <c r="G128" s="7" t="n">
        <v>1</v>
      </c>
    </row>
    <row r="129" spans="1:7">
      <c r="A129" t="s">
        <v>4</v>
      </c>
      <c r="B129" s="4" t="s">
        <v>5</v>
      </c>
      <c r="C129" s="4" t="s">
        <v>21</v>
      </c>
    </row>
    <row r="130" spans="1:7">
      <c r="A130" t="n">
        <v>1650</v>
      </c>
      <c r="B130" s="15" t="n">
        <v>3</v>
      </c>
      <c r="C130" s="12" t="n">
        <f t="normal" ca="1">A136</f>
        <v>0</v>
      </c>
    </row>
    <row r="131" spans="1:7">
      <c r="A131" t="s">
        <v>4</v>
      </c>
      <c r="B131" s="4" t="s">
        <v>5</v>
      </c>
      <c r="C131" s="4" t="s">
        <v>14</v>
      </c>
      <c r="D131" s="4" t="s">
        <v>10</v>
      </c>
      <c r="E131" s="4" t="s">
        <v>6</v>
      </c>
      <c r="F131" s="4" t="s">
        <v>6</v>
      </c>
      <c r="G131" s="4" t="s">
        <v>14</v>
      </c>
    </row>
    <row r="132" spans="1:7">
      <c r="A132" t="n">
        <v>1655</v>
      </c>
      <c r="B132" s="17" t="n">
        <v>32</v>
      </c>
      <c r="C132" s="7" t="n">
        <v>0</v>
      </c>
      <c r="D132" s="7" t="n">
        <v>65533</v>
      </c>
      <c r="E132" s="7" t="s">
        <v>42</v>
      </c>
      <c r="F132" s="7" t="s">
        <v>43</v>
      </c>
      <c r="G132" s="7" t="n">
        <v>1</v>
      </c>
    </row>
    <row r="133" spans="1:7">
      <c r="A133" t="s">
        <v>4</v>
      </c>
      <c r="B133" s="4" t="s">
        <v>5</v>
      </c>
      <c r="C133" s="4" t="s">
        <v>14</v>
      </c>
      <c r="D133" s="4" t="s">
        <v>10</v>
      </c>
      <c r="E133" s="4" t="s">
        <v>6</v>
      </c>
      <c r="F133" s="4" t="s">
        <v>6</v>
      </c>
      <c r="G133" s="4" t="s">
        <v>14</v>
      </c>
    </row>
    <row r="134" spans="1:7">
      <c r="A134" t="n">
        <v>1682</v>
      </c>
      <c r="B134" s="17" t="n">
        <v>32</v>
      </c>
      <c r="C134" s="7" t="n">
        <v>0</v>
      </c>
      <c r="D134" s="7" t="n">
        <v>65533</v>
      </c>
      <c r="E134" s="7" t="s">
        <v>42</v>
      </c>
      <c r="F134" s="7" t="s">
        <v>44</v>
      </c>
      <c r="G134" s="7" t="n">
        <v>0</v>
      </c>
    </row>
    <row r="135" spans="1:7">
      <c r="A135" t="s">
        <v>4</v>
      </c>
      <c r="B135" s="4" t="s">
        <v>5</v>
      </c>
    </row>
    <row r="136" spans="1:7">
      <c r="A136" t="n">
        <v>1709</v>
      </c>
      <c r="B136" s="5" t="n">
        <v>1</v>
      </c>
    </row>
    <row r="137" spans="1:7" s="3" customFormat="1" customHeight="0">
      <c r="A137" s="3" t="s">
        <v>2</v>
      </c>
      <c r="B137" s="3" t="s">
        <v>45</v>
      </c>
    </row>
    <row r="138" spans="1:7">
      <c r="A138" t="s">
        <v>4</v>
      </c>
      <c r="B138" s="4" t="s">
        <v>5</v>
      </c>
      <c r="C138" s="4" t="s">
        <v>14</v>
      </c>
      <c r="D138" s="4" t="s">
        <v>10</v>
      </c>
      <c r="E138" s="4" t="s">
        <v>14</v>
      </c>
      <c r="F138" s="4" t="s">
        <v>21</v>
      </c>
    </row>
    <row r="139" spans="1:7">
      <c r="A139" t="n">
        <v>1712</v>
      </c>
      <c r="B139" s="11" t="n">
        <v>5</v>
      </c>
      <c r="C139" s="7" t="n">
        <v>30</v>
      </c>
      <c r="D139" s="7" t="n">
        <v>6753</v>
      </c>
      <c r="E139" s="7" t="n">
        <v>1</v>
      </c>
      <c r="F139" s="12" t="n">
        <f t="normal" ca="1">A145</f>
        <v>0</v>
      </c>
    </row>
    <row r="140" spans="1:7">
      <c r="A140" t="s">
        <v>4</v>
      </c>
      <c r="B140" s="4" t="s">
        <v>5</v>
      </c>
      <c r="C140" s="4" t="s">
        <v>10</v>
      </c>
    </row>
    <row r="141" spans="1:7">
      <c r="A141" t="n">
        <v>1721</v>
      </c>
      <c r="B141" s="24" t="n">
        <v>13</v>
      </c>
      <c r="C141" s="7" t="n">
        <v>6753</v>
      </c>
    </row>
    <row r="142" spans="1:7">
      <c r="A142" t="s">
        <v>4</v>
      </c>
      <c r="B142" s="4" t="s">
        <v>5</v>
      </c>
      <c r="C142" s="4" t="s">
        <v>10</v>
      </c>
      <c r="D142" s="4" t="s">
        <v>14</v>
      </c>
      <c r="E142" s="4" t="s">
        <v>14</v>
      </c>
      <c r="F142" s="4" t="s">
        <v>6</v>
      </c>
    </row>
    <row r="143" spans="1:7">
      <c r="A143" t="n">
        <v>1724</v>
      </c>
      <c r="B143" s="25" t="n">
        <v>20</v>
      </c>
      <c r="C143" s="7" t="n">
        <v>65533</v>
      </c>
      <c r="D143" s="7" t="n">
        <v>0</v>
      </c>
      <c r="E143" s="7" t="n">
        <v>11</v>
      </c>
      <c r="F143" s="7" t="s">
        <v>46</v>
      </c>
    </row>
    <row r="144" spans="1:7">
      <c r="A144" t="s">
        <v>4</v>
      </c>
      <c r="B144" s="4" t="s">
        <v>5</v>
      </c>
      <c r="C144" s="4" t="s">
        <v>14</v>
      </c>
      <c r="D144" s="4" t="s">
        <v>14</v>
      </c>
    </row>
    <row r="145" spans="1:7">
      <c r="A145" t="n">
        <v>1740</v>
      </c>
      <c r="B145" s="9" t="n">
        <v>162</v>
      </c>
      <c r="C145" s="7" t="n">
        <v>0</v>
      </c>
      <c r="D145" s="7" t="n">
        <v>1</v>
      </c>
    </row>
    <row r="146" spans="1:7">
      <c r="A146" t="s">
        <v>4</v>
      </c>
      <c r="B146" s="4" t="s">
        <v>5</v>
      </c>
    </row>
    <row r="147" spans="1:7">
      <c r="A147" t="n">
        <v>1743</v>
      </c>
      <c r="B147" s="5" t="n">
        <v>1</v>
      </c>
    </row>
    <row r="148" spans="1:7" s="3" customFormat="1" customHeight="0">
      <c r="A148" s="3" t="s">
        <v>2</v>
      </c>
      <c r="B148" s="3" t="s">
        <v>47</v>
      </c>
    </row>
    <row r="149" spans="1:7">
      <c r="A149" t="s">
        <v>4</v>
      </c>
      <c r="B149" s="4" t="s">
        <v>5</v>
      </c>
      <c r="C149" s="4" t="s">
        <v>14</v>
      </c>
      <c r="D149" s="4" t="s">
        <v>6</v>
      </c>
    </row>
    <row r="150" spans="1:7">
      <c r="A150" t="n">
        <v>1744</v>
      </c>
      <c r="B150" s="8" t="n">
        <v>2</v>
      </c>
      <c r="C150" s="7" t="n">
        <v>10</v>
      </c>
      <c r="D150" s="7" t="s">
        <v>48</v>
      </c>
    </row>
    <row r="151" spans="1:7">
      <c r="A151" t="s">
        <v>4</v>
      </c>
      <c r="B151" s="4" t="s">
        <v>5</v>
      </c>
    </row>
    <row r="152" spans="1:7">
      <c r="A152" t="n">
        <v>1758</v>
      </c>
      <c r="B152" s="5" t="n">
        <v>1</v>
      </c>
    </row>
    <row r="153" spans="1:7" s="3" customFormat="1" customHeight="0">
      <c r="A153" s="3" t="s">
        <v>2</v>
      </c>
      <c r="B153" s="3" t="s">
        <v>49</v>
      </c>
    </row>
    <row r="154" spans="1:7">
      <c r="A154" t="s">
        <v>4</v>
      </c>
      <c r="B154" s="4" t="s">
        <v>5</v>
      </c>
      <c r="C154" s="4" t="s">
        <v>14</v>
      </c>
      <c r="D154" s="4" t="s">
        <v>10</v>
      </c>
    </row>
    <row r="155" spans="1:7">
      <c r="A155" t="n">
        <v>1760</v>
      </c>
      <c r="B155" s="26" t="n">
        <v>22</v>
      </c>
      <c r="C155" s="7" t="n">
        <v>20</v>
      </c>
      <c r="D155" s="7" t="n">
        <v>0</v>
      </c>
    </row>
    <row r="156" spans="1:7">
      <c r="A156" t="s">
        <v>4</v>
      </c>
      <c r="B156" s="4" t="s">
        <v>5</v>
      </c>
      <c r="C156" s="4" t="s">
        <v>14</v>
      </c>
      <c r="D156" s="4" t="s">
        <v>14</v>
      </c>
      <c r="E156" s="4" t="s">
        <v>9</v>
      </c>
      <c r="F156" s="4" t="s">
        <v>14</v>
      </c>
      <c r="G156" s="4" t="s">
        <v>14</v>
      </c>
    </row>
    <row r="157" spans="1:7">
      <c r="A157" t="n">
        <v>1764</v>
      </c>
      <c r="B157" s="27" t="n">
        <v>18</v>
      </c>
      <c r="C157" s="7" t="n">
        <v>1</v>
      </c>
      <c r="D157" s="7" t="n">
        <v>0</v>
      </c>
      <c r="E157" s="7" t="n">
        <v>1</v>
      </c>
      <c r="F157" s="7" t="n">
        <v>19</v>
      </c>
      <c r="G157" s="7" t="n">
        <v>1</v>
      </c>
    </row>
    <row r="158" spans="1:7">
      <c r="A158" t="s">
        <v>4</v>
      </c>
      <c r="B158" s="4" t="s">
        <v>5</v>
      </c>
      <c r="C158" s="4" t="s">
        <v>14</v>
      </c>
      <c r="D158" s="4" t="s">
        <v>14</v>
      </c>
      <c r="E158" s="4" t="s">
        <v>9</v>
      </c>
      <c r="F158" s="4" t="s">
        <v>14</v>
      </c>
      <c r="G158" s="4" t="s">
        <v>14</v>
      </c>
    </row>
    <row r="159" spans="1:7">
      <c r="A159" t="n">
        <v>1773</v>
      </c>
      <c r="B159" s="27" t="n">
        <v>18</v>
      </c>
      <c r="C159" s="7" t="n">
        <v>2</v>
      </c>
      <c r="D159" s="7" t="n">
        <v>0</v>
      </c>
      <c r="E159" s="7" t="n">
        <v>2</v>
      </c>
      <c r="F159" s="7" t="n">
        <v>19</v>
      </c>
      <c r="G159" s="7" t="n">
        <v>1</v>
      </c>
    </row>
    <row r="160" spans="1:7">
      <c r="A160" t="s">
        <v>4</v>
      </c>
      <c r="B160" s="4" t="s">
        <v>5</v>
      </c>
      <c r="C160" s="4" t="s">
        <v>14</v>
      </c>
      <c r="D160" s="4" t="s">
        <v>6</v>
      </c>
    </row>
    <row r="161" spans="1:7">
      <c r="A161" t="n">
        <v>1782</v>
      </c>
      <c r="B161" s="8" t="n">
        <v>2</v>
      </c>
      <c r="C161" s="7" t="n">
        <v>10</v>
      </c>
      <c r="D161" s="7" t="s">
        <v>50</v>
      </c>
    </row>
    <row r="162" spans="1:7">
      <c r="A162" t="s">
        <v>4</v>
      </c>
      <c r="B162" s="4" t="s">
        <v>5</v>
      </c>
      <c r="C162" s="4" t="s">
        <v>14</v>
      </c>
      <c r="D162" s="4" t="s">
        <v>6</v>
      </c>
    </row>
    <row r="163" spans="1:7">
      <c r="A163" t="n">
        <v>1798</v>
      </c>
      <c r="B163" s="8" t="n">
        <v>2</v>
      </c>
      <c r="C163" s="7" t="n">
        <v>10</v>
      </c>
      <c r="D163" s="7" t="s">
        <v>51</v>
      </c>
    </row>
    <row r="164" spans="1:7">
      <c r="A164" t="s">
        <v>4</v>
      </c>
      <c r="B164" s="4" t="s">
        <v>5</v>
      </c>
      <c r="C164" s="4" t="s">
        <v>10</v>
      </c>
    </row>
    <row r="165" spans="1:7">
      <c r="A165" t="n">
        <v>1821</v>
      </c>
      <c r="B165" s="28" t="n">
        <v>16</v>
      </c>
      <c r="C165" s="7" t="n">
        <v>0</v>
      </c>
    </row>
    <row r="166" spans="1:7">
      <c r="A166" t="s">
        <v>4</v>
      </c>
      <c r="B166" s="4" t="s">
        <v>5</v>
      </c>
      <c r="C166" s="4" t="s">
        <v>14</v>
      </c>
      <c r="D166" s="4" t="s">
        <v>6</v>
      </c>
    </row>
    <row r="167" spans="1:7">
      <c r="A167" t="n">
        <v>1824</v>
      </c>
      <c r="B167" s="8" t="n">
        <v>2</v>
      </c>
      <c r="C167" s="7" t="n">
        <v>10</v>
      </c>
      <c r="D167" s="7" t="s">
        <v>52</v>
      </c>
    </row>
    <row r="168" spans="1:7">
      <c r="A168" t="s">
        <v>4</v>
      </c>
      <c r="B168" s="4" t="s">
        <v>5</v>
      </c>
      <c r="C168" s="4" t="s">
        <v>10</v>
      </c>
    </row>
    <row r="169" spans="1:7">
      <c r="A169" t="n">
        <v>1842</v>
      </c>
      <c r="B169" s="28" t="n">
        <v>16</v>
      </c>
      <c r="C169" s="7" t="n">
        <v>0</v>
      </c>
    </row>
    <row r="170" spans="1:7">
      <c r="A170" t="s">
        <v>4</v>
      </c>
      <c r="B170" s="4" t="s">
        <v>5</v>
      </c>
      <c r="C170" s="4" t="s">
        <v>14</v>
      </c>
      <c r="D170" s="4" t="s">
        <v>6</v>
      </c>
    </row>
    <row r="171" spans="1:7">
      <c r="A171" t="n">
        <v>1845</v>
      </c>
      <c r="B171" s="8" t="n">
        <v>2</v>
      </c>
      <c r="C171" s="7" t="n">
        <v>10</v>
      </c>
      <c r="D171" s="7" t="s">
        <v>53</v>
      </c>
    </row>
    <row r="172" spans="1:7">
      <c r="A172" t="s">
        <v>4</v>
      </c>
      <c r="B172" s="4" t="s">
        <v>5</v>
      </c>
      <c r="C172" s="4" t="s">
        <v>10</v>
      </c>
    </row>
    <row r="173" spans="1:7">
      <c r="A173" t="n">
        <v>1864</v>
      </c>
      <c r="B173" s="28" t="n">
        <v>16</v>
      </c>
      <c r="C173" s="7" t="n">
        <v>0</v>
      </c>
    </row>
    <row r="174" spans="1:7">
      <c r="A174" t="s">
        <v>4</v>
      </c>
      <c r="B174" s="4" t="s">
        <v>5</v>
      </c>
      <c r="C174" s="4" t="s">
        <v>14</v>
      </c>
    </row>
    <row r="175" spans="1:7">
      <c r="A175" t="n">
        <v>1867</v>
      </c>
      <c r="B175" s="29" t="n">
        <v>23</v>
      </c>
      <c r="C175" s="7" t="n">
        <v>20</v>
      </c>
    </row>
    <row r="176" spans="1:7">
      <c r="A176" t="s">
        <v>4</v>
      </c>
      <c r="B176" s="4" t="s">
        <v>5</v>
      </c>
    </row>
    <row r="177" spans="1:4">
      <c r="A177" t="n">
        <v>1869</v>
      </c>
      <c r="B177" s="5" t="n">
        <v>1</v>
      </c>
    </row>
    <row r="178" spans="1:4" s="3" customFormat="1" customHeight="0">
      <c r="A178" s="3" t="s">
        <v>2</v>
      </c>
      <c r="B178" s="3" t="s">
        <v>54</v>
      </c>
    </row>
    <row r="179" spans="1:4">
      <c r="A179" t="s">
        <v>4</v>
      </c>
      <c r="B179" s="4" t="s">
        <v>5</v>
      </c>
      <c r="C179" s="4" t="s">
        <v>14</v>
      </c>
      <c r="D179" s="4" t="s">
        <v>10</v>
      </c>
      <c r="E179" s="4" t="s">
        <v>20</v>
      </c>
    </row>
    <row r="180" spans="1:4">
      <c r="A180" t="n">
        <v>1872</v>
      </c>
      <c r="B180" s="30" t="n">
        <v>58</v>
      </c>
      <c r="C180" s="7" t="n">
        <v>0</v>
      </c>
      <c r="D180" s="7" t="n">
        <v>1000</v>
      </c>
      <c r="E180" s="7" t="n">
        <v>1</v>
      </c>
    </row>
    <row r="181" spans="1:4">
      <c r="A181" t="s">
        <v>4</v>
      </c>
      <c r="B181" s="4" t="s">
        <v>5</v>
      </c>
      <c r="C181" s="4" t="s">
        <v>14</v>
      </c>
      <c r="D181" s="4" t="s">
        <v>10</v>
      </c>
    </row>
    <row r="182" spans="1:4">
      <c r="A182" t="n">
        <v>1880</v>
      </c>
      <c r="B182" s="30" t="n">
        <v>58</v>
      </c>
      <c r="C182" s="7" t="n">
        <v>255</v>
      </c>
      <c r="D182" s="7" t="n">
        <v>0</v>
      </c>
    </row>
    <row r="183" spans="1:4">
      <c r="A183" t="s">
        <v>4</v>
      </c>
      <c r="B183" s="4" t="s">
        <v>5</v>
      </c>
      <c r="C183" s="4" t="s">
        <v>14</v>
      </c>
    </row>
    <row r="184" spans="1:4">
      <c r="A184" t="n">
        <v>1884</v>
      </c>
      <c r="B184" s="31" t="n">
        <v>176</v>
      </c>
      <c r="C184" s="7" t="n">
        <v>10</v>
      </c>
    </row>
    <row r="185" spans="1:4">
      <c r="A185" t="s">
        <v>4</v>
      </c>
      <c r="B185" s="4" t="s">
        <v>5</v>
      </c>
      <c r="C185" s="4" t="s">
        <v>14</v>
      </c>
    </row>
    <row r="186" spans="1:4">
      <c r="A186" t="n">
        <v>1886</v>
      </c>
      <c r="B186" s="31" t="n">
        <v>176</v>
      </c>
      <c r="C186" s="7" t="n">
        <v>11</v>
      </c>
    </row>
    <row r="187" spans="1:4">
      <c r="A187" t="s">
        <v>4</v>
      </c>
      <c r="B187" s="4" t="s">
        <v>5</v>
      </c>
      <c r="C187" s="4" t="s">
        <v>14</v>
      </c>
      <c r="D187" s="4" t="s">
        <v>10</v>
      </c>
      <c r="E187" s="4" t="s">
        <v>20</v>
      </c>
    </row>
    <row r="188" spans="1:4">
      <c r="A188" t="n">
        <v>1888</v>
      </c>
      <c r="B188" s="30" t="n">
        <v>58</v>
      </c>
      <c r="C188" s="7" t="n">
        <v>100</v>
      </c>
      <c r="D188" s="7" t="n">
        <v>1000</v>
      </c>
      <c r="E188" s="7" t="n">
        <v>1</v>
      </c>
    </row>
    <row r="189" spans="1:4">
      <c r="A189" t="s">
        <v>4</v>
      </c>
      <c r="B189" s="4" t="s">
        <v>5</v>
      </c>
      <c r="C189" s="4" t="s">
        <v>14</v>
      </c>
      <c r="D189" s="4" t="s">
        <v>10</v>
      </c>
    </row>
    <row r="190" spans="1:4">
      <c r="A190" t="n">
        <v>1896</v>
      </c>
      <c r="B190" s="30" t="n">
        <v>58</v>
      </c>
      <c r="C190" s="7" t="n">
        <v>255</v>
      </c>
      <c r="D190" s="7" t="n">
        <v>0</v>
      </c>
    </row>
    <row r="191" spans="1:4">
      <c r="A191" t="s">
        <v>4</v>
      </c>
      <c r="B191" s="4" t="s">
        <v>5</v>
      </c>
    </row>
    <row r="192" spans="1:4">
      <c r="A192" t="n">
        <v>1900</v>
      </c>
      <c r="B192" s="5" t="n">
        <v>1</v>
      </c>
    </row>
    <row r="193" spans="1:5" s="3" customFormat="1" customHeight="0">
      <c r="A193" s="3" t="s">
        <v>2</v>
      </c>
      <c r="B193" s="3" t="s">
        <v>55</v>
      </c>
    </row>
    <row r="194" spans="1:5">
      <c r="A194" t="s">
        <v>4</v>
      </c>
      <c r="B194" s="4" t="s">
        <v>5</v>
      </c>
      <c r="C194" s="4" t="s">
        <v>14</v>
      </c>
      <c r="D194" s="4" t="s">
        <v>10</v>
      </c>
    </row>
    <row r="195" spans="1:5">
      <c r="A195" t="n">
        <v>1904</v>
      </c>
      <c r="B195" s="26" t="n">
        <v>22</v>
      </c>
      <c r="C195" s="7" t="n">
        <v>20</v>
      </c>
      <c r="D195" s="7" t="n">
        <v>0</v>
      </c>
    </row>
    <row r="196" spans="1:5">
      <c r="A196" t="s">
        <v>4</v>
      </c>
      <c r="B196" s="4" t="s">
        <v>5</v>
      </c>
      <c r="C196" s="4" t="s">
        <v>14</v>
      </c>
      <c r="D196" s="4" t="s">
        <v>20</v>
      </c>
      <c r="E196" s="4" t="s">
        <v>10</v>
      </c>
      <c r="F196" s="4" t="s">
        <v>14</v>
      </c>
    </row>
    <row r="197" spans="1:5">
      <c r="A197" t="n">
        <v>1908</v>
      </c>
      <c r="B197" s="13" t="n">
        <v>49</v>
      </c>
      <c r="C197" s="7" t="n">
        <v>3</v>
      </c>
      <c r="D197" s="7" t="n">
        <v>0.699999988079071</v>
      </c>
      <c r="E197" s="7" t="n">
        <v>500</v>
      </c>
      <c r="F197" s="7" t="n">
        <v>0</v>
      </c>
    </row>
    <row r="198" spans="1:5">
      <c r="A198" t="s">
        <v>4</v>
      </c>
      <c r="B198" s="4" t="s">
        <v>5</v>
      </c>
      <c r="C198" s="4" t="s">
        <v>14</v>
      </c>
      <c r="D198" s="4" t="s">
        <v>10</v>
      </c>
    </row>
    <row r="199" spans="1:5">
      <c r="A199" t="n">
        <v>1917</v>
      </c>
      <c r="B199" s="30" t="n">
        <v>58</v>
      </c>
      <c r="C199" s="7" t="n">
        <v>5</v>
      </c>
      <c r="D199" s="7" t="n">
        <v>300</v>
      </c>
    </row>
    <row r="200" spans="1:5">
      <c r="A200" t="s">
        <v>4</v>
      </c>
      <c r="B200" s="4" t="s">
        <v>5</v>
      </c>
      <c r="C200" s="4" t="s">
        <v>20</v>
      </c>
      <c r="D200" s="4" t="s">
        <v>10</v>
      </c>
    </row>
    <row r="201" spans="1:5">
      <c r="A201" t="n">
        <v>1921</v>
      </c>
      <c r="B201" s="32" t="n">
        <v>103</v>
      </c>
      <c r="C201" s="7" t="n">
        <v>0</v>
      </c>
      <c r="D201" s="7" t="n">
        <v>300</v>
      </c>
    </row>
    <row r="202" spans="1:5">
      <c r="A202" t="s">
        <v>4</v>
      </c>
      <c r="B202" s="4" t="s">
        <v>5</v>
      </c>
      <c r="C202" s="4" t="s">
        <v>14</v>
      </c>
      <c r="D202" s="4" t="s">
        <v>10</v>
      </c>
    </row>
    <row r="203" spans="1:5">
      <c r="A203" t="n">
        <v>1928</v>
      </c>
      <c r="B203" s="30" t="n">
        <v>58</v>
      </c>
      <c r="C203" s="7" t="n">
        <v>10</v>
      </c>
      <c r="D203" s="7" t="n">
        <v>300</v>
      </c>
    </row>
    <row r="204" spans="1:5">
      <c r="A204" t="s">
        <v>4</v>
      </c>
      <c r="B204" s="4" t="s">
        <v>5</v>
      </c>
      <c r="C204" s="4" t="s">
        <v>14</v>
      </c>
      <c r="D204" s="4" t="s">
        <v>10</v>
      </c>
    </row>
    <row r="205" spans="1:5">
      <c r="A205" t="n">
        <v>1932</v>
      </c>
      <c r="B205" s="30" t="n">
        <v>58</v>
      </c>
      <c r="C205" s="7" t="n">
        <v>12</v>
      </c>
      <c r="D205" s="7" t="n">
        <v>0</v>
      </c>
    </row>
    <row r="206" spans="1:5">
      <c r="A206" t="s">
        <v>4</v>
      </c>
      <c r="B206" s="4" t="s">
        <v>5</v>
      </c>
      <c r="C206" s="4" t="s">
        <v>14</v>
      </c>
      <c r="D206" s="4" t="s">
        <v>14</v>
      </c>
      <c r="E206" s="4" t="s">
        <v>14</v>
      </c>
      <c r="F206" s="4" t="s">
        <v>14</v>
      </c>
    </row>
    <row r="207" spans="1:5">
      <c r="A207" t="n">
        <v>1936</v>
      </c>
      <c r="B207" s="33" t="n">
        <v>14</v>
      </c>
      <c r="C207" s="7" t="n">
        <v>0</v>
      </c>
      <c r="D207" s="7" t="n">
        <v>0</v>
      </c>
      <c r="E207" s="7" t="n">
        <v>0</v>
      </c>
      <c r="F207" s="7" t="n">
        <v>4</v>
      </c>
    </row>
    <row r="208" spans="1:5">
      <c r="A208" t="s">
        <v>4</v>
      </c>
      <c r="B208" s="4" t="s">
        <v>5</v>
      </c>
      <c r="C208" s="4" t="s">
        <v>14</v>
      </c>
      <c r="D208" s="4" t="s">
        <v>10</v>
      </c>
      <c r="E208" s="4" t="s">
        <v>10</v>
      </c>
      <c r="F208" s="4" t="s">
        <v>14</v>
      </c>
    </row>
    <row r="209" spans="1:6">
      <c r="A209" t="n">
        <v>1941</v>
      </c>
      <c r="B209" s="34" t="n">
        <v>25</v>
      </c>
      <c r="C209" s="7" t="n">
        <v>1</v>
      </c>
      <c r="D209" s="7" t="n">
        <v>65535</v>
      </c>
      <c r="E209" s="7" t="n">
        <v>420</v>
      </c>
      <c r="F209" s="7" t="n">
        <v>5</v>
      </c>
    </row>
    <row r="210" spans="1:6">
      <c r="A210" t="s">
        <v>4</v>
      </c>
      <c r="B210" s="4" t="s">
        <v>5</v>
      </c>
      <c r="C210" s="4" t="s">
        <v>14</v>
      </c>
      <c r="D210" s="4" t="s">
        <v>10</v>
      </c>
      <c r="E210" s="4" t="s">
        <v>6</v>
      </c>
    </row>
    <row r="211" spans="1:6">
      <c r="A211" t="n">
        <v>1948</v>
      </c>
      <c r="B211" s="35" t="n">
        <v>51</v>
      </c>
      <c r="C211" s="7" t="n">
        <v>4</v>
      </c>
      <c r="D211" s="7" t="n">
        <v>0</v>
      </c>
      <c r="E211" s="7" t="s">
        <v>56</v>
      </c>
    </row>
    <row r="212" spans="1:6">
      <c r="A212" t="s">
        <v>4</v>
      </c>
      <c r="B212" s="4" t="s">
        <v>5</v>
      </c>
      <c r="C212" s="4" t="s">
        <v>10</v>
      </c>
    </row>
    <row r="213" spans="1:6">
      <c r="A213" t="n">
        <v>1961</v>
      </c>
      <c r="B213" s="28" t="n">
        <v>16</v>
      </c>
      <c r="C213" s="7" t="n">
        <v>0</v>
      </c>
    </row>
    <row r="214" spans="1:6">
      <c r="A214" t="s">
        <v>4</v>
      </c>
      <c r="B214" s="4" t="s">
        <v>5</v>
      </c>
      <c r="C214" s="4" t="s">
        <v>10</v>
      </c>
      <c r="D214" s="4" t="s">
        <v>57</v>
      </c>
      <c r="E214" s="4" t="s">
        <v>14</v>
      </c>
      <c r="F214" s="4" t="s">
        <v>14</v>
      </c>
    </row>
    <row r="215" spans="1:6">
      <c r="A215" t="n">
        <v>1964</v>
      </c>
      <c r="B215" s="36" t="n">
        <v>26</v>
      </c>
      <c r="C215" s="7" t="n">
        <v>0</v>
      </c>
      <c r="D215" s="7" t="s">
        <v>58</v>
      </c>
      <c r="E215" s="7" t="n">
        <v>2</v>
      </c>
      <c r="F215" s="7" t="n">
        <v>0</v>
      </c>
    </row>
    <row r="216" spans="1:6">
      <c r="A216" t="s">
        <v>4</v>
      </c>
      <c r="B216" s="4" t="s">
        <v>5</v>
      </c>
    </row>
    <row r="217" spans="1:6">
      <c r="A217" t="n">
        <v>2049</v>
      </c>
      <c r="B217" s="37" t="n">
        <v>28</v>
      </c>
    </row>
    <row r="218" spans="1:6">
      <c r="A218" t="s">
        <v>4</v>
      </c>
      <c r="B218" s="4" t="s">
        <v>5</v>
      </c>
      <c r="C218" s="4" t="s">
        <v>14</v>
      </c>
      <c r="D218" s="4" t="s">
        <v>10</v>
      </c>
      <c r="E218" s="4" t="s">
        <v>10</v>
      </c>
      <c r="F218" s="4" t="s">
        <v>14</v>
      </c>
    </row>
    <row r="219" spans="1:6">
      <c r="A219" t="n">
        <v>2050</v>
      </c>
      <c r="B219" s="34" t="n">
        <v>25</v>
      </c>
      <c r="C219" s="7" t="n">
        <v>1</v>
      </c>
      <c r="D219" s="7" t="n">
        <v>260</v>
      </c>
      <c r="E219" s="7" t="n">
        <v>640</v>
      </c>
      <c r="F219" s="7" t="n">
        <v>2</v>
      </c>
    </row>
    <row r="220" spans="1:6">
      <c r="A220" t="s">
        <v>4</v>
      </c>
      <c r="B220" s="4" t="s">
        <v>5</v>
      </c>
      <c r="C220" s="4" t="s">
        <v>14</v>
      </c>
      <c r="D220" s="4" t="s">
        <v>10</v>
      </c>
      <c r="E220" s="4" t="s">
        <v>6</v>
      </c>
    </row>
    <row r="221" spans="1:6">
      <c r="A221" t="n">
        <v>2057</v>
      </c>
      <c r="B221" s="35" t="n">
        <v>51</v>
      </c>
      <c r="C221" s="7" t="n">
        <v>4</v>
      </c>
      <c r="D221" s="7" t="n">
        <v>122</v>
      </c>
      <c r="E221" s="7" t="s">
        <v>56</v>
      </c>
    </row>
    <row r="222" spans="1:6">
      <c r="A222" t="s">
        <v>4</v>
      </c>
      <c r="B222" s="4" t="s">
        <v>5</v>
      </c>
      <c r="C222" s="4" t="s">
        <v>10</v>
      </c>
    </row>
    <row r="223" spans="1:6">
      <c r="A223" t="n">
        <v>2070</v>
      </c>
      <c r="B223" s="28" t="n">
        <v>16</v>
      </c>
      <c r="C223" s="7" t="n">
        <v>0</v>
      </c>
    </row>
    <row r="224" spans="1:6">
      <c r="A224" t="s">
        <v>4</v>
      </c>
      <c r="B224" s="4" t="s">
        <v>5</v>
      </c>
      <c r="C224" s="4" t="s">
        <v>10</v>
      </c>
      <c r="D224" s="4" t="s">
        <v>57</v>
      </c>
      <c r="E224" s="4" t="s">
        <v>14</v>
      </c>
      <c r="F224" s="4" t="s">
        <v>14</v>
      </c>
    </row>
    <row r="225" spans="1:6">
      <c r="A225" t="n">
        <v>2073</v>
      </c>
      <c r="B225" s="36" t="n">
        <v>26</v>
      </c>
      <c r="C225" s="7" t="n">
        <v>122</v>
      </c>
      <c r="D225" s="7" t="s">
        <v>59</v>
      </c>
      <c r="E225" s="7" t="n">
        <v>2</v>
      </c>
      <c r="F225" s="7" t="n">
        <v>0</v>
      </c>
    </row>
    <row r="226" spans="1:6">
      <c r="A226" t="s">
        <v>4</v>
      </c>
      <c r="B226" s="4" t="s">
        <v>5</v>
      </c>
    </row>
    <row r="227" spans="1:6">
      <c r="A227" t="n">
        <v>2117</v>
      </c>
      <c r="B227" s="37" t="n">
        <v>28</v>
      </c>
    </row>
    <row r="228" spans="1:6">
      <c r="A228" t="s">
        <v>4</v>
      </c>
      <c r="B228" s="4" t="s">
        <v>5</v>
      </c>
      <c r="C228" s="4" t="s">
        <v>9</v>
      </c>
    </row>
    <row r="229" spans="1:6">
      <c r="A229" t="n">
        <v>2118</v>
      </c>
      <c r="B229" s="38" t="n">
        <v>15</v>
      </c>
      <c r="C229" s="7" t="n">
        <v>67108864</v>
      </c>
    </row>
    <row r="230" spans="1:6">
      <c r="A230" t="s">
        <v>4</v>
      </c>
      <c r="B230" s="4" t="s">
        <v>5</v>
      </c>
      <c r="C230" s="4" t="s">
        <v>10</v>
      </c>
      <c r="D230" s="4" t="s">
        <v>14</v>
      </c>
    </row>
    <row r="231" spans="1:6">
      <c r="A231" t="n">
        <v>2123</v>
      </c>
      <c r="B231" s="39" t="n">
        <v>89</v>
      </c>
      <c r="C231" s="7" t="n">
        <v>65533</v>
      </c>
      <c r="D231" s="7" t="n">
        <v>1</v>
      </c>
    </row>
    <row r="232" spans="1:6">
      <c r="A232" t="s">
        <v>4</v>
      </c>
      <c r="B232" s="4" t="s">
        <v>5</v>
      </c>
      <c r="C232" s="4" t="s">
        <v>14</v>
      </c>
      <c r="D232" s="4" t="s">
        <v>10</v>
      </c>
    </row>
    <row r="233" spans="1:6">
      <c r="A233" t="n">
        <v>2127</v>
      </c>
      <c r="B233" s="30" t="n">
        <v>58</v>
      </c>
      <c r="C233" s="7" t="n">
        <v>105</v>
      </c>
      <c r="D233" s="7" t="n">
        <v>300</v>
      </c>
    </row>
    <row r="234" spans="1:6">
      <c r="A234" t="s">
        <v>4</v>
      </c>
      <c r="B234" s="4" t="s">
        <v>5</v>
      </c>
      <c r="C234" s="4" t="s">
        <v>20</v>
      </c>
      <c r="D234" s="4" t="s">
        <v>10</v>
      </c>
    </row>
    <row r="235" spans="1:6">
      <c r="A235" t="n">
        <v>2131</v>
      </c>
      <c r="B235" s="32" t="n">
        <v>103</v>
      </c>
      <c r="C235" s="7" t="n">
        <v>1</v>
      </c>
      <c r="D235" s="7" t="n">
        <v>300</v>
      </c>
    </row>
    <row r="236" spans="1:6">
      <c r="A236" t="s">
        <v>4</v>
      </c>
      <c r="B236" s="4" t="s">
        <v>5</v>
      </c>
      <c r="C236" s="4" t="s">
        <v>14</v>
      </c>
      <c r="D236" s="4" t="s">
        <v>20</v>
      </c>
      <c r="E236" s="4" t="s">
        <v>10</v>
      </c>
      <c r="F236" s="4" t="s">
        <v>14</v>
      </c>
    </row>
    <row r="237" spans="1:6">
      <c r="A237" t="n">
        <v>2138</v>
      </c>
      <c r="B237" s="13" t="n">
        <v>49</v>
      </c>
      <c r="C237" s="7" t="n">
        <v>3</v>
      </c>
      <c r="D237" s="7" t="n">
        <v>1</v>
      </c>
      <c r="E237" s="7" t="n">
        <v>500</v>
      </c>
      <c r="F237" s="7" t="n">
        <v>0</v>
      </c>
    </row>
    <row r="238" spans="1:6">
      <c r="A238" t="s">
        <v>4</v>
      </c>
      <c r="B238" s="4" t="s">
        <v>5</v>
      </c>
      <c r="C238" s="4" t="s">
        <v>14</v>
      </c>
      <c r="D238" s="4" t="s">
        <v>10</v>
      </c>
    </row>
    <row r="239" spans="1:6">
      <c r="A239" t="n">
        <v>2147</v>
      </c>
      <c r="B239" s="30" t="n">
        <v>58</v>
      </c>
      <c r="C239" s="7" t="n">
        <v>11</v>
      </c>
      <c r="D239" s="7" t="n">
        <v>300</v>
      </c>
    </row>
    <row r="240" spans="1:6">
      <c r="A240" t="s">
        <v>4</v>
      </c>
      <c r="B240" s="4" t="s">
        <v>5</v>
      </c>
      <c r="C240" s="4" t="s">
        <v>14</v>
      </c>
      <c r="D240" s="4" t="s">
        <v>10</v>
      </c>
    </row>
    <row r="241" spans="1:6">
      <c r="A241" t="n">
        <v>2151</v>
      </c>
      <c r="B241" s="30" t="n">
        <v>58</v>
      </c>
      <c r="C241" s="7" t="n">
        <v>12</v>
      </c>
      <c r="D241" s="7" t="n">
        <v>0</v>
      </c>
    </row>
    <row r="242" spans="1:6">
      <c r="A242" t="s">
        <v>4</v>
      </c>
      <c r="B242" s="4" t="s">
        <v>5</v>
      </c>
      <c r="C242" s="4" t="s">
        <v>14</v>
      </c>
      <c r="D242" s="4" t="s">
        <v>10</v>
      </c>
      <c r="E242" s="4" t="s">
        <v>6</v>
      </c>
      <c r="F242" s="4" t="s">
        <v>6</v>
      </c>
      <c r="G242" s="4" t="s">
        <v>6</v>
      </c>
      <c r="H242" s="4" t="s">
        <v>6</v>
      </c>
    </row>
    <row r="243" spans="1:6">
      <c r="A243" t="n">
        <v>2155</v>
      </c>
      <c r="B243" s="35" t="n">
        <v>51</v>
      </c>
      <c r="C243" s="7" t="n">
        <v>3</v>
      </c>
      <c r="D243" s="7" t="n">
        <v>0</v>
      </c>
      <c r="E243" s="7" t="s">
        <v>60</v>
      </c>
      <c r="F243" s="7" t="s">
        <v>61</v>
      </c>
      <c r="G243" s="7" t="s">
        <v>62</v>
      </c>
      <c r="H243" s="7" t="s">
        <v>63</v>
      </c>
    </row>
    <row r="244" spans="1:6">
      <c r="A244" t="s">
        <v>4</v>
      </c>
      <c r="B244" s="4" t="s">
        <v>5</v>
      </c>
      <c r="C244" s="4" t="s">
        <v>14</v>
      </c>
      <c r="D244" s="4" t="s">
        <v>10</v>
      </c>
      <c r="E244" s="4" t="s">
        <v>6</v>
      </c>
      <c r="F244" s="4" t="s">
        <v>6</v>
      </c>
      <c r="G244" s="4" t="s">
        <v>6</v>
      </c>
      <c r="H244" s="4" t="s">
        <v>6</v>
      </c>
    </row>
    <row r="245" spans="1:6">
      <c r="A245" t="n">
        <v>2184</v>
      </c>
      <c r="B245" s="35" t="n">
        <v>51</v>
      </c>
      <c r="C245" s="7" t="n">
        <v>3</v>
      </c>
      <c r="D245" s="7" t="n">
        <v>122</v>
      </c>
      <c r="E245" s="7" t="s">
        <v>60</v>
      </c>
      <c r="F245" s="7" t="s">
        <v>61</v>
      </c>
      <c r="G245" s="7" t="s">
        <v>62</v>
      </c>
      <c r="H245" s="7" t="s">
        <v>63</v>
      </c>
    </row>
    <row r="246" spans="1:6">
      <c r="A246" t="s">
        <v>4</v>
      </c>
      <c r="B246" s="4" t="s">
        <v>5</v>
      </c>
      <c r="C246" s="4" t="s">
        <v>14</v>
      </c>
      <c r="D246" s="4" t="s">
        <v>6</v>
      </c>
    </row>
    <row r="247" spans="1:6">
      <c r="A247" t="n">
        <v>2213</v>
      </c>
      <c r="B247" s="8" t="n">
        <v>2</v>
      </c>
      <c r="C247" s="7" t="n">
        <v>10</v>
      </c>
      <c r="D247" s="7" t="s">
        <v>51</v>
      </c>
    </row>
    <row r="248" spans="1:6">
      <c r="A248" t="s">
        <v>4</v>
      </c>
      <c r="B248" s="4" t="s">
        <v>5</v>
      </c>
      <c r="C248" s="4" t="s">
        <v>10</v>
      </c>
    </row>
    <row r="249" spans="1:6">
      <c r="A249" t="n">
        <v>2236</v>
      </c>
      <c r="B249" s="28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14</v>
      </c>
      <c r="D250" s="4" t="s">
        <v>6</v>
      </c>
    </row>
    <row r="251" spans="1:6">
      <c r="A251" t="n">
        <v>2239</v>
      </c>
      <c r="B251" s="8" t="n">
        <v>2</v>
      </c>
      <c r="C251" s="7" t="n">
        <v>10</v>
      </c>
      <c r="D251" s="7" t="s">
        <v>52</v>
      </c>
    </row>
    <row r="252" spans="1:6">
      <c r="A252" t="s">
        <v>4</v>
      </c>
      <c r="B252" s="4" t="s">
        <v>5</v>
      </c>
      <c r="C252" s="4" t="s">
        <v>10</v>
      </c>
    </row>
    <row r="253" spans="1:6">
      <c r="A253" t="n">
        <v>2257</v>
      </c>
      <c r="B253" s="28" t="n">
        <v>16</v>
      </c>
      <c r="C253" s="7" t="n">
        <v>0</v>
      </c>
    </row>
    <row r="254" spans="1:6">
      <c r="A254" t="s">
        <v>4</v>
      </c>
      <c r="B254" s="4" t="s">
        <v>5</v>
      </c>
      <c r="C254" s="4" t="s">
        <v>14</v>
      </c>
      <c r="D254" s="4" t="s">
        <v>6</v>
      </c>
    </row>
    <row r="255" spans="1:6">
      <c r="A255" t="n">
        <v>2260</v>
      </c>
      <c r="B255" s="8" t="n">
        <v>2</v>
      </c>
      <c r="C255" s="7" t="n">
        <v>10</v>
      </c>
      <c r="D255" s="7" t="s">
        <v>53</v>
      </c>
    </row>
    <row r="256" spans="1:6">
      <c r="A256" t="s">
        <v>4</v>
      </c>
      <c r="B256" s="4" t="s">
        <v>5</v>
      </c>
      <c r="C256" s="4" t="s">
        <v>10</v>
      </c>
    </row>
    <row r="257" spans="1:8">
      <c r="A257" t="n">
        <v>2279</v>
      </c>
      <c r="B257" s="28" t="n">
        <v>16</v>
      </c>
      <c r="C257" s="7" t="n">
        <v>0</v>
      </c>
    </row>
    <row r="258" spans="1:8">
      <c r="A258" t="s">
        <v>4</v>
      </c>
      <c r="B258" s="4" t="s">
        <v>5</v>
      </c>
      <c r="C258" s="4" t="s">
        <v>14</v>
      </c>
    </row>
    <row r="259" spans="1:8">
      <c r="A259" t="n">
        <v>2282</v>
      </c>
      <c r="B259" s="29" t="n">
        <v>23</v>
      </c>
      <c r="C259" s="7" t="n">
        <v>20</v>
      </c>
    </row>
    <row r="260" spans="1:8">
      <c r="A260" t="s">
        <v>4</v>
      </c>
      <c r="B260" s="4" t="s">
        <v>5</v>
      </c>
    </row>
    <row r="261" spans="1:8">
      <c r="A261" t="n">
        <v>2284</v>
      </c>
      <c r="B261" s="5" t="n">
        <v>1</v>
      </c>
    </row>
    <row r="262" spans="1:8" s="3" customFormat="1" customHeight="0">
      <c r="A262" s="3" t="s">
        <v>2</v>
      </c>
      <c r="B262" s="3" t="s">
        <v>64</v>
      </c>
    </row>
    <row r="263" spans="1:8">
      <c r="A263" t="s">
        <v>4</v>
      </c>
      <c r="B263" s="4" t="s">
        <v>5</v>
      </c>
      <c r="C263" s="4" t="s">
        <v>14</v>
      </c>
      <c r="D263" s="4" t="s">
        <v>14</v>
      </c>
      <c r="E263" s="4" t="s">
        <v>14</v>
      </c>
      <c r="F263" s="4" t="s">
        <v>14</v>
      </c>
    </row>
    <row r="264" spans="1:8">
      <c r="A264" t="n">
        <v>2288</v>
      </c>
      <c r="B264" s="33" t="n">
        <v>14</v>
      </c>
      <c r="C264" s="7" t="n">
        <v>2</v>
      </c>
      <c r="D264" s="7" t="n">
        <v>0</v>
      </c>
      <c r="E264" s="7" t="n">
        <v>0</v>
      </c>
      <c r="F264" s="7" t="n">
        <v>0</v>
      </c>
    </row>
    <row r="265" spans="1:8">
      <c r="A265" t="s">
        <v>4</v>
      </c>
      <c r="B265" s="4" t="s">
        <v>5</v>
      </c>
      <c r="C265" s="4" t="s">
        <v>14</v>
      </c>
      <c r="D265" s="4" t="s">
        <v>10</v>
      </c>
      <c r="E265" s="4" t="s">
        <v>20</v>
      </c>
    </row>
    <row r="266" spans="1:8">
      <c r="A266" t="n">
        <v>2293</v>
      </c>
      <c r="B266" s="30" t="n">
        <v>58</v>
      </c>
      <c r="C266" s="7" t="n">
        <v>0</v>
      </c>
      <c r="D266" s="7" t="n">
        <v>300</v>
      </c>
      <c r="E266" s="7" t="n">
        <v>1</v>
      </c>
    </row>
    <row r="267" spans="1:8">
      <c r="A267" t="s">
        <v>4</v>
      </c>
      <c r="B267" s="4" t="s">
        <v>5</v>
      </c>
      <c r="C267" s="4" t="s">
        <v>14</v>
      </c>
      <c r="D267" s="4" t="s">
        <v>10</v>
      </c>
    </row>
    <row r="268" spans="1:8">
      <c r="A268" t="n">
        <v>2301</v>
      </c>
      <c r="B268" s="30" t="n">
        <v>58</v>
      </c>
      <c r="C268" s="7" t="n">
        <v>255</v>
      </c>
      <c r="D268" s="7" t="n">
        <v>0</v>
      </c>
    </row>
    <row r="269" spans="1:8">
      <c r="A269" t="s">
        <v>4</v>
      </c>
      <c r="B269" s="4" t="s">
        <v>5</v>
      </c>
      <c r="C269" s="4" t="s">
        <v>14</v>
      </c>
      <c r="D269" s="4" t="s">
        <v>10</v>
      </c>
    </row>
    <row r="270" spans="1:8">
      <c r="A270" t="n">
        <v>2305</v>
      </c>
      <c r="B270" s="26" t="n">
        <v>22</v>
      </c>
      <c r="C270" s="7" t="n">
        <v>0</v>
      </c>
      <c r="D270" s="7" t="n">
        <v>0</v>
      </c>
    </row>
    <row r="271" spans="1:8">
      <c r="A271" t="s">
        <v>4</v>
      </c>
      <c r="B271" s="4" t="s">
        <v>5</v>
      </c>
      <c r="C271" s="4" t="s">
        <v>14</v>
      </c>
      <c r="D271" s="4" t="s">
        <v>10</v>
      </c>
      <c r="E271" s="4" t="s">
        <v>14</v>
      </c>
      <c r="F271" s="4" t="s">
        <v>6</v>
      </c>
    </row>
    <row r="272" spans="1:8">
      <c r="A272" t="n">
        <v>2309</v>
      </c>
      <c r="B272" s="10" t="n">
        <v>39</v>
      </c>
      <c r="C272" s="7" t="n">
        <v>10</v>
      </c>
      <c r="D272" s="7" t="n">
        <v>65533</v>
      </c>
      <c r="E272" s="7" t="n">
        <v>201</v>
      </c>
      <c r="F272" s="7" t="s">
        <v>65</v>
      </c>
    </row>
    <row r="273" spans="1:6">
      <c r="A273" t="s">
        <v>4</v>
      </c>
      <c r="B273" s="4" t="s">
        <v>5</v>
      </c>
      <c r="C273" s="4" t="s">
        <v>14</v>
      </c>
      <c r="D273" s="4" t="s">
        <v>10</v>
      </c>
      <c r="E273" s="4" t="s">
        <v>14</v>
      </c>
      <c r="F273" s="4" t="s">
        <v>6</v>
      </c>
    </row>
    <row r="274" spans="1:6">
      <c r="A274" t="n">
        <v>2333</v>
      </c>
      <c r="B274" s="10" t="n">
        <v>39</v>
      </c>
      <c r="C274" s="7" t="n">
        <v>10</v>
      </c>
      <c r="D274" s="7" t="n">
        <v>65533</v>
      </c>
      <c r="E274" s="7" t="n">
        <v>202</v>
      </c>
      <c r="F274" s="7" t="s">
        <v>66</v>
      </c>
    </row>
    <row r="275" spans="1:6">
      <c r="A275" t="s">
        <v>4</v>
      </c>
      <c r="B275" s="4" t="s">
        <v>5</v>
      </c>
      <c r="C275" s="4" t="s">
        <v>14</v>
      </c>
    </row>
    <row r="276" spans="1:6">
      <c r="A276" t="n">
        <v>2357</v>
      </c>
      <c r="B276" s="22" t="n">
        <v>64</v>
      </c>
      <c r="C276" s="7" t="n">
        <v>3</v>
      </c>
    </row>
    <row r="277" spans="1:6">
      <c r="A277" t="s">
        <v>4</v>
      </c>
      <c r="B277" s="4" t="s">
        <v>5</v>
      </c>
      <c r="C277" s="4" t="s">
        <v>14</v>
      </c>
      <c r="D277" s="4" t="s">
        <v>14</v>
      </c>
      <c r="E277" s="4" t="s">
        <v>20</v>
      </c>
      <c r="F277" s="4" t="s">
        <v>20</v>
      </c>
      <c r="G277" s="4" t="s">
        <v>20</v>
      </c>
      <c r="H277" s="4" t="s">
        <v>10</v>
      </c>
    </row>
    <row r="278" spans="1:6">
      <c r="A278" t="n">
        <v>2359</v>
      </c>
      <c r="B278" s="40" t="n">
        <v>45</v>
      </c>
      <c r="C278" s="7" t="n">
        <v>2</v>
      </c>
      <c r="D278" s="7" t="n">
        <v>3</v>
      </c>
      <c r="E278" s="7" t="n">
        <v>-13.039999961853</v>
      </c>
      <c r="F278" s="7" t="n">
        <v>1.95000004768372</v>
      </c>
      <c r="G278" s="7" t="n">
        <v>-0.720000028610229</v>
      </c>
      <c r="H278" s="7" t="n">
        <v>0</v>
      </c>
    </row>
    <row r="279" spans="1:6">
      <c r="A279" t="s">
        <v>4</v>
      </c>
      <c r="B279" s="4" t="s">
        <v>5</v>
      </c>
      <c r="C279" s="4" t="s">
        <v>14</v>
      </c>
      <c r="D279" s="4" t="s">
        <v>14</v>
      </c>
      <c r="E279" s="4" t="s">
        <v>20</v>
      </c>
      <c r="F279" s="4" t="s">
        <v>20</v>
      </c>
      <c r="G279" s="4" t="s">
        <v>20</v>
      </c>
      <c r="H279" s="4" t="s">
        <v>10</v>
      </c>
      <c r="I279" s="4" t="s">
        <v>14</v>
      </c>
    </row>
    <row r="280" spans="1:6">
      <c r="A280" t="n">
        <v>2376</v>
      </c>
      <c r="B280" s="40" t="n">
        <v>45</v>
      </c>
      <c r="C280" s="7" t="n">
        <v>4</v>
      </c>
      <c r="D280" s="7" t="n">
        <v>3</v>
      </c>
      <c r="E280" s="7" t="n">
        <v>31.75</v>
      </c>
      <c r="F280" s="7" t="n">
        <v>127.410003662109</v>
      </c>
      <c r="G280" s="7" t="n">
        <v>0</v>
      </c>
      <c r="H280" s="7" t="n">
        <v>0</v>
      </c>
      <c r="I280" s="7" t="n">
        <v>1</v>
      </c>
    </row>
    <row r="281" spans="1:6">
      <c r="A281" t="s">
        <v>4</v>
      </c>
      <c r="B281" s="4" t="s">
        <v>5</v>
      </c>
      <c r="C281" s="4" t="s">
        <v>14</v>
      </c>
      <c r="D281" s="4" t="s">
        <v>14</v>
      </c>
      <c r="E281" s="4" t="s">
        <v>20</v>
      </c>
      <c r="F281" s="4" t="s">
        <v>10</v>
      </c>
    </row>
    <row r="282" spans="1:6">
      <c r="A282" t="n">
        <v>2394</v>
      </c>
      <c r="B282" s="40" t="n">
        <v>45</v>
      </c>
      <c r="C282" s="7" t="n">
        <v>5</v>
      </c>
      <c r="D282" s="7" t="n">
        <v>3</v>
      </c>
      <c r="E282" s="7" t="n">
        <v>4.69999980926514</v>
      </c>
      <c r="F282" s="7" t="n">
        <v>0</v>
      </c>
    </row>
    <row r="283" spans="1:6">
      <c r="A283" t="s">
        <v>4</v>
      </c>
      <c r="B283" s="4" t="s">
        <v>5</v>
      </c>
      <c r="C283" s="4" t="s">
        <v>14</v>
      </c>
      <c r="D283" s="4" t="s">
        <v>14</v>
      </c>
      <c r="E283" s="4" t="s">
        <v>20</v>
      </c>
      <c r="F283" s="4" t="s">
        <v>10</v>
      </c>
    </row>
    <row r="284" spans="1:6">
      <c r="A284" t="n">
        <v>2403</v>
      </c>
      <c r="B284" s="40" t="n">
        <v>45</v>
      </c>
      <c r="C284" s="7" t="n">
        <v>11</v>
      </c>
      <c r="D284" s="7" t="n">
        <v>3</v>
      </c>
      <c r="E284" s="7" t="n">
        <v>47</v>
      </c>
      <c r="F284" s="7" t="n">
        <v>0</v>
      </c>
    </row>
    <row r="285" spans="1:6">
      <c r="A285" t="s">
        <v>4</v>
      </c>
      <c r="B285" s="4" t="s">
        <v>5</v>
      </c>
      <c r="C285" s="4" t="s">
        <v>14</v>
      </c>
      <c r="D285" s="4" t="s">
        <v>10</v>
      </c>
      <c r="E285" s="4" t="s">
        <v>20</v>
      </c>
    </row>
    <row r="286" spans="1:6">
      <c r="A286" t="n">
        <v>2412</v>
      </c>
      <c r="B286" s="30" t="n">
        <v>58</v>
      </c>
      <c r="C286" s="7" t="n">
        <v>100</v>
      </c>
      <c r="D286" s="7" t="n">
        <v>300</v>
      </c>
      <c r="E286" s="7" t="n">
        <v>1</v>
      </c>
    </row>
    <row r="287" spans="1:6">
      <c r="A287" t="s">
        <v>4</v>
      </c>
      <c r="B287" s="4" t="s">
        <v>5</v>
      </c>
      <c r="C287" s="4" t="s">
        <v>14</v>
      </c>
      <c r="D287" s="4" t="s">
        <v>10</v>
      </c>
    </row>
    <row r="288" spans="1:6">
      <c r="A288" t="n">
        <v>2420</v>
      </c>
      <c r="B288" s="30" t="n">
        <v>58</v>
      </c>
      <c r="C288" s="7" t="n">
        <v>255</v>
      </c>
      <c r="D288" s="7" t="n">
        <v>0</v>
      </c>
    </row>
    <row r="289" spans="1:9">
      <c r="A289" t="s">
        <v>4</v>
      </c>
      <c r="B289" s="4" t="s">
        <v>5</v>
      </c>
      <c r="C289" s="4" t="s">
        <v>10</v>
      </c>
    </row>
    <row r="290" spans="1:9">
      <c r="A290" t="n">
        <v>2424</v>
      </c>
      <c r="B290" s="41" t="n">
        <v>12</v>
      </c>
      <c r="C290" s="7" t="n">
        <v>11152</v>
      </c>
    </row>
    <row r="291" spans="1:9">
      <c r="A291" t="s">
        <v>4</v>
      </c>
      <c r="B291" s="4" t="s">
        <v>5</v>
      </c>
      <c r="C291" s="4" t="s">
        <v>10</v>
      </c>
    </row>
    <row r="292" spans="1:9">
      <c r="A292" t="n">
        <v>2427</v>
      </c>
      <c r="B292" s="41" t="n">
        <v>12</v>
      </c>
      <c r="C292" s="7" t="n">
        <v>11153</v>
      </c>
    </row>
    <row r="293" spans="1:9">
      <c r="A293" t="s">
        <v>4</v>
      </c>
      <c r="B293" s="4" t="s">
        <v>5</v>
      </c>
      <c r="C293" s="4" t="s">
        <v>10</v>
      </c>
    </row>
    <row r="294" spans="1:9">
      <c r="A294" t="n">
        <v>2430</v>
      </c>
      <c r="B294" s="41" t="n">
        <v>12</v>
      </c>
      <c r="C294" s="7" t="n">
        <v>11154</v>
      </c>
    </row>
    <row r="295" spans="1:9">
      <c r="A295" t="s">
        <v>4</v>
      </c>
      <c r="B295" s="4" t="s">
        <v>5</v>
      </c>
      <c r="C295" s="4" t="s">
        <v>10</v>
      </c>
    </row>
    <row r="296" spans="1:9">
      <c r="A296" t="n">
        <v>2433</v>
      </c>
      <c r="B296" s="41" t="n">
        <v>12</v>
      </c>
      <c r="C296" s="7" t="n">
        <v>11155</v>
      </c>
    </row>
    <row r="297" spans="1:9">
      <c r="A297" t="s">
        <v>4</v>
      </c>
      <c r="B297" s="4" t="s">
        <v>5</v>
      </c>
      <c r="C297" s="4" t="s">
        <v>14</v>
      </c>
      <c r="D297" s="4" t="s">
        <v>14</v>
      </c>
      <c r="E297" s="4" t="s">
        <v>9</v>
      </c>
      <c r="F297" s="4" t="s">
        <v>14</v>
      </c>
      <c r="G297" s="4" t="s">
        <v>14</v>
      </c>
    </row>
    <row r="298" spans="1:9">
      <c r="A298" t="n">
        <v>2436</v>
      </c>
      <c r="B298" s="27" t="n">
        <v>18</v>
      </c>
      <c r="C298" s="7" t="n">
        <v>0</v>
      </c>
      <c r="D298" s="7" t="n">
        <v>0</v>
      </c>
      <c r="E298" s="7" t="n">
        <v>0</v>
      </c>
      <c r="F298" s="7" t="n">
        <v>19</v>
      </c>
      <c r="G298" s="7" t="n">
        <v>1</v>
      </c>
    </row>
    <row r="299" spans="1:9">
      <c r="A299" t="s">
        <v>4</v>
      </c>
      <c r="B299" s="4" t="s">
        <v>5</v>
      </c>
      <c r="C299" s="4" t="s">
        <v>14</v>
      </c>
      <c r="D299" s="4" t="s">
        <v>14</v>
      </c>
      <c r="E299" s="4" t="s">
        <v>10</v>
      </c>
      <c r="F299" s="4" t="s">
        <v>20</v>
      </c>
    </row>
    <row r="300" spans="1:9">
      <c r="A300" t="n">
        <v>2445</v>
      </c>
      <c r="B300" s="42" t="n">
        <v>107</v>
      </c>
      <c r="C300" s="7" t="n">
        <v>0</v>
      </c>
      <c r="D300" s="7" t="n">
        <v>0</v>
      </c>
      <c r="E300" s="7" t="n">
        <v>0</v>
      </c>
      <c r="F300" s="7" t="n">
        <v>32</v>
      </c>
    </row>
    <row r="301" spans="1:9">
      <c r="A301" t="s">
        <v>4</v>
      </c>
      <c r="B301" s="4" t="s">
        <v>5</v>
      </c>
      <c r="C301" s="4" t="s">
        <v>14</v>
      </c>
      <c r="D301" s="4" t="s">
        <v>10</v>
      </c>
      <c r="E301" s="4" t="s">
        <v>14</v>
      </c>
      <c r="F301" s="4" t="s">
        <v>21</v>
      </c>
    </row>
    <row r="302" spans="1:9">
      <c r="A302" t="n">
        <v>2454</v>
      </c>
      <c r="B302" s="11" t="n">
        <v>5</v>
      </c>
      <c r="C302" s="7" t="n">
        <v>30</v>
      </c>
      <c r="D302" s="7" t="n">
        <v>11152</v>
      </c>
      <c r="E302" s="7" t="n">
        <v>1</v>
      </c>
      <c r="F302" s="12" t="n">
        <f t="normal" ca="1">A306</f>
        <v>0</v>
      </c>
    </row>
    <row r="303" spans="1:9">
      <c r="A303" t="s">
        <v>4</v>
      </c>
      <c r="B303" s="4" t="s">
        <v>5</v>
      </c>
      <c r="C303" s="4" t="s">
        <v>14</v>
      </c>
      <c r="D303" s="4" t="s">
        <v>14</v>
      </c>
      <c r="E303" s="4" t="s">
        <v>6</v>
      </c>
      <c r="F303" s="4" t="s">
        <v>10</v>
      </c>
    </row>
    <row r="304" spans="1:9">
      <c r="A304" t="n">
        <v>2463</v>
      </c>
      <c r="B304" s="42" t="n">
        <v>107</v>
      </c>
      <c r="C304" s="7" t="n">
        <v>1</v>
      </c>
      <c r="D304" s="7" t="n">
        <v>0</v>
      </c>
      <c r="E304" s="7" t="s">
        <v>67</v>
      </c>
      <c r="F304" s="7" t="n">
        <v>1</v>
      </c>
    </row>
    <row r="305" spans="1:7">
      <c r="A305" t="s">
        <v>4</v>
      </c>
      <c r="B305" s="4" t="s">
        <v>5</v>
      </c>
      <c r="C305" s="4" t="s">
        <v>14</v>
      </c>
      <c r="D305" s="4" t="s">
        <v>10</v>
      </c>
      <c r="E305" s="4" t="s">
        <v>14</v>
      </c>
      <c r="F305" s="4" t="s">
        <v>21</v>
      </c>
    </row>
    <row r="306" spans="1:7">
      <c r="A306" t="n">
        <v>2501</v>
      </c>
      <c r="B306" s="11" t="n">
        <v>5</v>
      </c>
      <c r="C306" s="7" t="n">
        <v>30</v>
      </c>
      <c r="D306" s="7" t="n">
        <v>11153</v>
      </c>
      <c r="E306" s="7" t="n">
        <v>1</v>
      </c>
      <c r="F306" s="12" t="n">
        <f t="normal" ca="1">A310</f>
        <v>0</v>
      </c>
    </row>
    <row r="307" spans="1:7">
      <c r="A307" t="s">
        <v>4</v>
      </c>
      <c r="B307" s="4" t="s">
        <v>5</v>
      </c>
      <c r="C307" s="4" t="s">
        <v>14</v>
      </c>
      <c r="D307" s="4" t="s">
        <v>14</v>
      </c>
      <c r="E307" s="4" t="s">
        <v>6</v>
      </c>
      <c r="F307" s="4" t="s">
        <v>10</v>
      </c>
    </row>
    <row r="308" spans="1:7">
      <c r="A308" t="n">
        <v>2510</v>
      </c>
      <c r="B308" s="42" t="n">
        <v>107</v>
      </c>
      <c r="C308" s="7" t="n">
        <v>1</v>
      </c>
      <c r="D308" s="7" t="n">
        <v>0</v>
      </c>
      <c r="E308" s="7" t="s">
        <v>68</v>
      </c>
      <c r="F308" s="7" t="n">
        <v>2</v>
      </c>
    </row>
    <row r="309" spans="1:7">
      <c r="A309" t="s">
        <v>4</v>
      </c>
      <c r="B309" s="4" t="s">
        <v>5</v>
      </c>
      <c r="C309" s="4" t="s">
        <v>14</v>
      </c>
      <c r="D309" s="4" t="s">
        <v>10</v>
      </c>
      <c r="E309" s="4" t="s">
        <v>14</v>
      </c>
      <c r="F309" s="4" t="s">
        <v>21</v>
      </c>
    </row>
    <row r="310" spans="1:7">
      <c r="A310" t="n">
        <v>2543</v>
      </c>
      <c r="B310" s="11" t="n">
        <v>5</v>
      </c>
      <c r="C310" s="7" t="n">
        <v>30</v>
      </c>
      <c r="D310" s="7" t="n">
        <v>11154</v>
      </c>
      <c r="E310" s="7" t="n">
        <v>1</v>
      </c>
      <c r="F310" s="12" t="n">
        <f t="normal" ca="1">A314</f>
        <v>0</v>
      </c>
    </row>
    <row r="311" spans="1:7">
      <c r="A311" t="s">
        <v>4</v>
      </c>
      <c r="B311" s="4" t="s">
        <v>5</v>
      </c>
      <c r="C311" s="4" t="s">
        <v>14</v>
      </c>
      <c r="D311" s="4" t="s">
        <v>14</v>
      </c>
      <c r="E311" s="4" t="s">
        <v>6</v>
      </c>
      <c r="F311" s="4" t="s">
        <v>10</v>
      </c>
    </row>
    <row r="312" spans="1:7">
      <c r="A312" t="n">
        <v>2552</v>
      </c>
      <c r="B312" s="42" t="n">
        <v>107</v>
      </c>
      <c r="C312" s="7" t="n">
        <v>1</v>
      </c>
      <c r="D312" s="7" t="n">
        <v>0</v>
      </c>
      <c r="E312" s="7" t="s">
        <v>69</v>
      </c>
      <c r="F312" s="7" t="n">
        <v>3</v>
      </c>
    </row>
    <row r="313" spans="1:7">
      <c r="A313" t="s">
        <v>4</v>
      </c>
      <c r="B313" s="4" t="s">
        <v>5</v>
      </c>
      <c r="C313" s="4" t="s">
        <v>14</v>
      </c>
      <c r="D313" s="4" t="s">
        <v>10</v>
      </c>
      <c r="E313" s="4" t="s">
        <v>14</v>
      </c>
      <c r="F313" s="4" t="s">
        <v>21</v>
      </c>
    </row>
    <row r="314" spans="1:7">
      <c r="A314" t="n">
        <v>2587</v>
      </c>
      <c r="B314" s="11" t="n">
        <v>5</v>
      </c>
      <c r="C314" s="7" t="n">
        <v>30</v>
      </c>
      <c r="D314" s="7" t="n">
        <v>11156</v>
      </c>
      <c r="E314" s="7" t="n">
        <v>1</v>
      </c>
      <c r="F314" s="12" t="n">
        <f t="normal" ca="1">A318</f>
        <v>0</v>
      </c>
    </row>
    <row r="315" spans="1:7">
      <c r="A315" t="s">
        <v>4</v>
      </c>
      <c r="B315" s="4" t="s">
        <v>5</v>
      </c>
      <c r="C315" s="4" t="s">
        <v>14</v>
      </c>
      <c r="D315" s="4" t="s">
        <v>14</v>
      </c>
      <c r="E315" s="4" t="s">
        <v>6</v>
      </c>
      <c r="F315" s="4" t="s">
        <v>10</v>
      </c>
    </row>
    <row r="316" spans="1:7">
      <c r="A316" t="n">
        <v>2596</v>
      </c>
      <c r="B316" s="42" t="n">
        <v>107</v>
      </c>
      <c r="C316" s="7" t="n">
        <v>1</v>
      </c>
      <c r="D316" s="7" t="n">
        <v>0</v>
      </c>
      <c r="E316" s="7" t="s">
        <v>70</v>
      </c>
      <c r="F316" s="7" t="n">
        <v>5</v>
      </c>
    </row>
    <row r="317" spans="1:7">
      <c r="A317" t="s">
        <v>4</v>
      </c>
      <c r="B317" s="4" t="s">
        <v>5</v>
      </c>
      <c r="C317" s="4" t="s">
        <v>14</v>
      </c>
      <c r="D317" s="4" t="s">
        <v>10</v>
      </c>
      <c r="E317" s="4" t="s">
        <v>14</v>
      </c>
      <c r="F317" s="4" t="s">
        <v>21</v>
      </c>
    </row>
    <row r="318" spans="1:7">
      <c r="A318" t="n">
        <v>2631</v>
      </c>
      <c r="B318" s="11" t="n">
        <v>5</v>
      </c>
      <c r="C318" s="7" t="n">
        <v>30</v>
      </c>
      <c r="D318" s="7" t="n">
        <v>11157</v>
      </c>
      <c r="E318" s="7" t="n">
        <v>1</v>
      </c>
      <c r="F318" s="12" t="n">
        <f t="normal" ca="1">A322</f>
        <v>0</v>
      </c>
    </row>
    <row r="319" spans="1:7">
      <c r="A319" t="s">
        <v>4</v>
      </c>
      <c r="B319" s="4" t="s">
        <v>5</v>
      </c>
      <c r="C319" s="4" t="s">
        <v>14</v>
      </c>
      <c r="D319" s="4" t="s">
        <v>14</v>
      </c>
      <c r="E319" s="4" t="s">
        <v>6</v>
      </c>
      <c r="F319" s="4" t="s">
        <v>10</v>
      </c>
    </row>
    <row r="320" spans="1:7">
      <c r="A320" t="n">
        <v>2640</v>
      </c>
      <c r="B320" s="42" t="n">
        <v>107</v>
      </c>
      <c r="C320" s="7" t="n">
        <v>1</v>
      </c>
      <c r="D320" s="7" t="n">
        <v>0</v>
      </c>
      <c r="E320" s="7" t="s">
        <v>71</v>
      </c>
      <c r="F320" s="7" t="n">
        <v>6</v>
      </c>
    </row>
    <row r="321" spans="1:6">
      <c r="A321" t="s">
        <v>4</v>
      </c>
      <c r="B321" s="4" t="s">
        <v>5</v>
      </c>
      <c r="C321" s="4" t="s">
        <v>14</v>
      </c>
      <c r="D321" s="4" t="s">
        <v>10</v>
      </c>
      <c r="E321" s="4" t="s">
        <v>14</v>
      </c>
      <c r="F321" s="4" t="s">
        <v>21</v>
      </c>
    </row>
    <row r="322" spans="1:6">
      <c r="A322" t="n">
        <v>2673</v>
      </c>
      <c r="B322" s="11" t="n">
        <v>5</v>
      </c>
      <c r="C322" s="7" t="n">
        <v>30</v>
      </c>
      <c r="D322" s="7" t="n">
        <v>11158</v>
      </c>
      <c r="E322" s="7" t="n">
        <v>1</v>
      </c>
      <c r="F322" s="12" t="n">
        <f t="normal" ca="1">A326</f>
        <v>0</v>
      </c>
    </row>
    <row r="323" spans="1:6">
      <c r="A323" t="s">
        <v>4</v>
      </c>
      <c r="B323" s="4" t="s">
        <v>5</v>
      </c>
      <c r="C323" s="4" t="s">
        <v>14</v>
      </c>
      <c r="D323" s="4" t="s">
        <v>14</v>
      </c>
      <c r="E323" s="4" t="s">
        <v>6</v>
      </c>
      <c r="F323" s="4" t="s">
        <v>10</v>
      </c>
    </row>
    <row r="324" spans="1:6">
      <c r="A324" t="n">
        <v>2682</v>
      </c>
      <c r="B324" s="42" t="n">
        <v>107</v>
      </c>
      <c r="C324" s="7" t="n">
        <v>1</v>
      </c>
      <c r="D324" s="7" t="n">
        <v>0</v>
      </c>
      <c r="E324" s="7" t="s">
        <v>72</v>
      </c>
      <c r="F324" s="7" t="n">
        <v>7</v>
      </c>
    </row>
    <row r="325" spans="1:6">
      <c r="A325" t="s">
        <v>4</v>
      </c>
      <c r="B325" s="4" t="s">
        <v>5</v>
      </c>
      <c r="C325" s="4" t="s">
        <v>14</v>
      </c>
      <c r="D325" s="4" t="s">
        <v>10</v>
      </c>
      <c r="E325" s="4" t="s">
        <v>14</v>
      </c>
      <c r="F325" s="4" t="s">
        <v>21</v>
      </c>
    </row>
    <row r="326" spans="1:6">
      <c r="A326" t="n">
        <v>2721</v>
      </c>
      <c r="B326" s="11" t="n">
        <v>5</v>
      </c>
      <c r="C326" s="7" t="n">
        <v>30</v>
      </c>
      <c r="D326" s="7" t="n">
        <v>11159</v>
      </c>
      <c r="E326" s="7" t="n">
        <v>1</v>
      </c>
      <c r="F326" s="12" t="n">
        <f t="normal" ca="1">A330</f>
        <v>0</v>
      </c>
    </row>
    <row r="327" spans="1:6">
      <c r="A327" t="s">
        <v>4</v>
      </c>
      <c r="B327" s="4" t="s">
        <v>5</v>
      </c>
      <c r="C327" s="4" t="s">
        <v>14</v>
      </c>
      <c r="D327" s="4" t="s">
        <v>14</v>
      </c>
      <c r="E327" s="4" t="s">
        <v>6</v>
      </c>
      <c r="F327" s="4" t="s">
        <v>10</v>
      </c>
    </row>
    <row r="328" spans="1:6">
      <c r="A328" t="n">
        <v>2730</v>
      </c>
      <c r="B328" s="42" t="n">
        <v>107</v>
      </c>
      <c r="C328" s="7" t="n">
        <v>1</v>
      </c>
      <c r="D328" s="7" t="n">
        <v>0</v>
      </c>
      <c r="E328" s="7" t="s">
        <v>73</v>
      </c>
      <c r="F328" s="7" t="n">
        <v>8</v>
      </c>
    </row>
    <row r="329" spans="1:6">
      <c r="A329" t="s">
        <v>4</v>
      </c>
      <c r="B329" s="4" t="s">
        <v>5</v>
      </c>
      <c r="C329" s="4" t="s">
        <v>14</v>
      </c>
      <c r="D329" s="4" t="s">
        <v>14</v>
      </c>
      <c r="E329" s="4" t="s">
        <v>6</v>
      </c>
      <c r="F329" s="4" t="s">
        <v>10</v>
      </c>
    </row>
    <row r="330" spans="1:6">
      <c r="A330" t="n">
        <v>2767</v>
      </c>
      <c r="B330" s="42" t="n">
        <v>107</v>
      </c>
      <c r="C330" s="7" t="n">
        <v>1</v>
      </c>
      <c r="D330" s="7" t="n">
        <v>0</v>
      </c>
      <c r="E330" s="7" t="s">
        <v>74</v>
      </c>
      <c r="F330" s="7" t="n">
        <v>0</v>
      </c>
    </row>
    <row r="331" spans="1:6">
      <c r="A331" t="s">
        <v>4</v>
      </c>
      <c r="B331" s="4" t="s">
        <v>5</v>
      </c>
      <c r="C331" s="4" t="s">
        <v>14</v>
      </c>
      <c r="D331" s="4" t="s">
        <v>14</v>
      </c>
      <c r="E331" s="4" t="s">
        <v>14</v>
      </c>
      <c r="F331" s="4" t="s">
        <v>10</v>
      </c>
      <c r="G331" s="4" t="s">
        <v>10</v>
      </c>
      <c r="H331" s="4" t="s">
        <v>14</v>
      </c>
    </row>
    <row r="332" spans="1:6">
      <c r="A332" t="n">
        <v>2779</v>
      </c>
      <c r="B332" s="42" t="n">
        <v>107</v>
      </c>
      <c r="C332" s="7" t="n">
        <v>2</v>
      </c>
      <c r="D332" s="7" t="n">
        <v>0</v>
      </c>
      <c r="E332" s="7" t="n">
        <v>1</v>
      </c>
      <c r="F332" s="7" t="n">
        <v>65535</v>
      </c>
      <c r="G332" s="7" t="n">
        <v>65535</v>
      </c>
      <c r="H332" s="7" t="n">
        <v>0</v>
      </c>
    </row>
    <row r="333" spans="1:6">
      <c r="A333" t="s">
        <v>4</v>
      </c>
      <c r="B333" s="4" t="s">
        <v>5</v>
      </c>
      <c r="C333" s="4" t="s">
        <v>14</v>
      </c>
      <c r="D333" s="4" t="s">
        <v>14</v>
      </c>
      <c r="E333" s="4" t="s">
        <v>14</v>
      </c>
    </row>
    <row r="334" spans="1:6">
      <c r="A334" t="n">
        <v>2788</v>
      </c>
      <c r="B334" s="42" t="n">
        <v>107</v>
      </c>
      <c r="C334" s="7" t="n">
        <v>4</v>
      </c>
      <c r="D334" s="7" t="n">
        <v>0</v>
      </c>
      <c r="E334" s="7" t="n">
        <v>0</v>
      </c>
    </row>
    <row r="335" spans="1:6">
      <c r="A335" t="s">
        <v>4</v>
      </c>
      <c r="B335" s="4" t="s">
        <v>5</v>
      </c>
      <c r="C335" s="4" t="s">
        <v>14</v>
      </c>
      <c r="D335" s="4" t="s">
        <v>14</v>
      </c>
    </row>
    <row r="336" spans="1:6">
      <c r="A336" t="n">
        <v>2792</v>
      </c>
      <c r="B336" s="42" t="n">
        <v>107</v>
      </c>
      <c r="C336" s="7" t="n">
        <v>3</v>
      </c>
      <c r="D336" s="7" t="n">
        <v>0</v>
      </c>
    </row>
    <row r="337" spans="1:8">
      <c r="A337" t="s">
        <v>4</v>
      </c>
      <c r="B337" s="4" t="s">
        <v>5</v>
      </c>
      <c r="C337" s="4" t="s">
        <v>14</v>
      </c>
      <c r="D337" s="4" t="s">
        <v>14</v>
      </c>
      <c r="E337" s="4" t="s">
        <v>14</v>
      </c>
      <c r="F337" s="4" t="s">
        <v>9</v>
      </c>
      <c r="G337" s="4" t="s">
        <v>14</v>
      </c>
      <c r="H337" s="4" t="s">
        <v>14</v>
      </c>
      <c r="I337" s="4" t="s">
        <v>21</v>
      </c>
    </row>
    <row r="338" spans="1:8">
      <c r="A338" t="n">
        <v>2795</v>
      </c>
      <c r="B338" s="11" t="n">
        <v>5</v>
      </c>
      <c r="C338" s="7" t="n">
        <v>35</v>
      </c>
      <c r="D338" s="7" t="n">
        <v>0</v>
      </c>
      <c r="E338" s="7" t="n">
        <v>0</v>
      </c>
      <c r="F338" s="7" t="n">
        <v>0</v>
      </c>
      <c r="G338" s="7" t="n">
        <v>5</v>
      </c>
      <c r="H338" s="7" t="n">
        <v>1</v>
      </c>
      <c r="I338" s="12" t="n">
        <f t="normal" ca="1">A422</f>
        <v>0</v>
      </c>
    </row>
    <row r="339" spans="1:8">
      <c r="A339" t="s">
        <v>4</v>
      </c>
      <c r="B339" s="4" t="s">
        <v>5</v>
      </c>
      <c r="C339" s="4" t="s">
        <v>14</v>
      </c>
      <c r="D339" s="4" t="s">
        <v>10</v>
      </c>
      <c r="E339" s="4" t="s">
        <v>10</v>
      </c>
      <c r="F339" s="4" t="s">
        <v>10</v>
      </c>
      <c r="G339" s="4" t="s">
        <v>10</v>
      </c>
      <c r="H339" s="4" t="s">
        <v>10</v>
      </c>
      <c r="I339" s="4" t="s">
        <v>6</v>
      </c>
      <c r="J339" s="4" t="s">
        <v>20</v>
      </c>
      <c r="K339" s="4" t="s">
        <v>20</v>
      </c>
      <c r="L339" s="4" t="s">
        <v>20</v>
      </c>
      <c r="M339" s="4" t="s">
        <v>9</v>
      </c>
      <c r="N339" s="4" t="s">
        <v>9</v>
      </c>
      <c r="O339" s="4" t="s">
        <v>20</v>
      </c>
      <c r="P339" s="4" t="s">
        <v>20</v>
      </c>
      <c r="Q339" s="4" t="s">
        <v>20</v>
      </c>
      <c r="R339" s="4" t="s">
        <v>20</v>
      </c>
      <c r="S339" s="4" t="s">
        <v>14</v>
      </c>
    </row>
    <row r="340" spans="1:8">
      <c r="A340" t="n">
        <v>2809</v>
      </c>
      <c r="B340" s="10" t="n">
        <v>39</v>
      </c>
      <c r="C340" s="7" t="n">
        <v>12</v>
      </c>
      <c r="D340" s="7" t="n">
        <v>65533</v>
      </c>
      <c r="E340" s="7" t="n">
        <v>201</v>
      </c>
      <c r="F340" s="7" t="n">
        <v>0</v>
      </c>
      <c r="G340" s="7" t="n">
        <v>65533</v>
      </c>
      <c r="H340" s="7" t="n">
        <v>3</v>
      </c>
      <c r="I340" s="7" t="s">
        <v>13</v>
      </c>
      <c r="J340" s="7" t="n">
        <v>-13.9289999008179</v>
      </c>
      <c r="K340" s="7" t="n">
        <v>-0.00600000005215406</v>
      </c>
      <c r="L340" s="7" t="n">
        <v>0.00899999961256981</v>
      </c>
      <c r="M340" s="7" t="n">
        <v>0</v>
      </c>
      <c r="N340" s="7" t="n">
        <v>0</v>
      </c>
      <c r="O340" s="7" t="n">
        <v>0</v>
      </c>
      <c r="P340" s="7" t="n">
        <v>1</v>
      </c>
      <c r="Q340" s="7" t="n">
        <v>1</v>
      </c>
      <c r="R340" s="7" t="n">
        <v>1</v>
      </c>
      <c r="S340" s="7" t="n">
        <v>255</v>
      </c>
    </row>
    <row r="341" spans="1:8">
      <c r="A341" t="s">
        <v>4</v>
      </c>
      <c r="B341" s="4" t="s">
        <v>5</v>
      </c>
      <c r="C341" s="4" t="s">
        <v>14</v>
      </c>
      <c r="D341" s="4" t="s">
        <v>10</v>
      </c>
      <c r="E341" s="4" t="s">
        <v>20</v>
      </c>
      <c r="F341" s="4" t="s">
        <v>10</v>
      </c>
      <c r="G341" s="4" t="s">
        <v>9</v>
      </c>
      <c r="H341" s="4" t="s">
        <v>9</v>
      </c>
      <c r="I341" s="4" t="s">
        <v>10</v>
      </c>
      <c r="J341" s="4" t="s">
        <v>10</v>
      </c>
      <c r="K341" s="4" t="s">
        <v>9</v>
      </c>
      <c r="L341" s="4" t="s">
        <v>9</v>
      </c>
      <c r="M341" s="4" t="s">
        <v>9</v>
      </c>
      <c r="N341" s="4" t="s">
        <v>9</v>
      </c>
      <c r="O341" s="4" t="s">
        <v>6</v>
      </c>
    </row>
    <row r="342" spans="1:8">
      <c r="A342" t="n">
        <v>2859</v>
      </c>
      <c r="B342" s="14" t="n">
        <v>50</v>
      </c>
      <c r="C342" s="7" t="n">
        <v>0</v>
      </c>
      <c r="D342" s="7" t="n">
        <v>13257</v>
      </c>
      <c r="E342" s="7" t="n">
        <v>1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65533</v>
      </c>
      <c r="K342" s="7" t="n">
        <v>0</v>
      </c>
      <c r="L342" s="7" t="n">
        <v>0</v>
      </c>
      <c r="M342" s="7" t="n">
        <v>0</v>
      </c>
      <c r="N342" s="7" t="n">
        <v>0</v>
      </c>
      <c r="O342" s="7" t="s">
        <v>13</v>
      </c>
    </row>
    <row r="343" spans="1:8">
      <c r="A343" t="s">
        <v>4</v>
      </c>
      <c r="B343" s="4" t="s">
        <v>5</v>
      </c>
      <c r="C343" s="4" t="s">
        <v>10</v>
      </c>
    </row>
    <row r="344" spans="1:8">
      <c r="A344" t="n">
        <v>2898</v>
      </c>
      <c r="B344" s="28" t="n">
        <v>16</v>
      </c>
      <c r="C344" s="7" t="n">
        <v>0</v>
      </c>
    </row>
    <row r="345" spans="1:8">
      <c r="A345" t="s">
        <v>4</v>
      </c>
      <c r="B345" s="4" t="s">
        <v>5</v>
      </c>
      <c r="C345" s="4" t="s">
        <v>14</v>
      </c>
      <c r="D345" s="4" t="s">
        <v>14</v>
      </c>
      <c r="E345" s="4" t="s">
        <v>20</v>
      </c>
      <c r="F345" s="4" t="s">
        <v>10</v>
      </c>
    </row>
    <row r="346" spans="1:8">
      <c r="A346" t="n">
        <v>2901</v>
      </c>
      <c r="B346" s="40" t="n">
        <v>45</v>
      </c>
      <c r="C346" s="7" t="n">
        <v>5</v>
      </c>
      <c r="D346" s="7" t="n">
        <v>3</v>
      </c>
      <c r="E346" s="7" t="n">
        <v>6.69999980926514</v>
      </c>
      <c r="F346" s="7" t="n">
        <v>5000</v>
      </c>
    </row>
    <row r="347" spans="1:8">
      <c r="A347" t="s">
        <v>4</v>
      </c>
      <c r="B347" s="4" t="s">
        <v>5</v>
      </c>
      <c r="C347" s="4" t="s">
        <v>10</v>
      </c>
    </row>
    <row r="348" spans="1:8">
      <c r="A348" t="n">
        <v>2910</v>
      </c>
      <c r="B348" s="28" t="n">
        <v>16</v>
      </c>
      <c r="C348" s="7" t="n">
        <v>2000</v>
      </c>
    </row>
    <row r="349" spans="1:8">
      <c r="A349" t="s">
        <v>4</v>
      </c>
      <c r="B349" s="4" t="s">
        <v>5</v>
      </c>
      <c r="C349" s="4" t="s">
        <v>14</v>
      </c>
      <c r="D349" s="4" t="s">
        <v>10</v>
      </c>
      <c r="E349" s="4" t="s">
        <v>10</v>
      </c>
      <c r="F349" s="4" t="s">
        <v>10</v>
      </c>
      <c r="G349" s="4" t="s">
        <v>10</v>
      </c>
      <c r="H349" s="4" t="s">
        <v>10</v>
      </c>
      <c r="I349" s="4" t="s">
        <v>6</v>
      </c>
      <c r="J349" s="4" t="s">
        <v>20</v>
      </c>
      <c r="K349" s="4" t="s">
        <v>20</v>
      </c>
      <c r="L349" s="4" t="s">
        <v>20</v>
      </c>
      <c r="M349" s="4" t="s">
        <v>9</v>
      </c>
      <c r="N349" s="4" t="s">
        <v>9</v>
      </c>
      <c r="O349" s="4" t="s">
        <v>20</v>
      </c>
      <c r="P349" s="4" t="s">
        <v>20</v>
      </c>
      <c r="Q349" s="4" t="s">
        <v>20</v>
      </c>
      <c r="R349" s="4" t="s">
        <v>20</v>
      </c>
      <c r="S349" s="4" t="s">
        <v>14</v>
      </c>
    </row>
    <row r="350" spans="1:8">
      <c r="A350" t="n">
        <v>2913</v>
      </c>
      <c r="B350" s="10" t="n">
        <v>39</v>
      </c>
      <c r="C350" s="7" t="n">
        <v>12</v>
      </c>
      <c r="D350" s="7" t="n">
        <v>65533</v>
      </c>
      <c r="E350" s="7" t="n">
        <v>202</v>
      </c>
      <c r="F350" s="7" t="n">
        <v>0</v>
      </c>
      <c r="G350" s="7" t="n">
        <v>61456</v>
      </c>
      <c r="H350" s="7" t="n">
        <v>3</v>
      </c>
      <c r="I350" s="7" t="s">
        <v>13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1</v>
      </c>
      <c r="Q350" s="7" t="n">
        <v>1</v>
      </c>
      <c r="R350" s="7" t="n">
        <v>1</v>
      </c>
      <c r="S350" s="7" t="n">
        <v>255</v>
      </c>
    </row>
    <row r="351" spans="1:8">
      <c r="A351" t="s">
        <v>4</v>
      </c>
      <c r="B351" s="4" t="s">
        <v>5</v>
      </c>
      <c r="C351" s="4" t="s">
        <v>10</v>
      </c>
    </row>
    <row r="352" spans="1:8">
      <c r="A352" t="n">
        <v>2963</v>
      </c>
      <c r="B352" s="28" t="n">
        <v>16</v>
      </c>
      <c r="C352" s="7" t="n">
        <v>500</v>
      </c>
    </row>
    <row r="353" spans="1:19">
      <c r="A353" t="s">
        <v>4</v>
      </c>
      <c r="B353" s="4" t="s">
        <v>5</v>
      </c>
      <c r="C353" s="4" t="s">
        <v>10</v>
      </c>
      <c r="D353" s="4" t="s">
        <v>9</v>
      </c>
    </row>
    <row r="354" spans="1:19">
      <c r="A354" t="n">
        <v>2966</v>
      </c>
      <c r="B354" s="43" t="n">
        <v>43</v>
      </c>
      <c r="C354" s="7" t="n">
        <v>61456</v>
      </c>
      <c r="D354" s="7" t="n">
        <v>1</v>
      </c>
    </row>
    <row r="355" spans="1:19">
      <c r="A355" t="s">
        <v>4</v>
      </c>
      <c r="B355" s="4" t="s">
        <v>5</v>
      </c>
      <c r="C355" s="4" t="s">
        <v>10</v>
      </c>
    </row>
    <row r="356" spans="1:19">
      <c r="A356" t="n">
        <v>2973</v>
      </c>
      <c r="B356" s="28" t="n">
        <v>16</v>
      </c>
      <c r="C356" s="7" t="n">
        <v>1000</v>
      </c>
    </row>
    <row r="357" spans="1:19">
      <c r="A357" t="s">
        <v>4</v>
      </c>
      <c r="B357" s="4" t="s">
        <v>5</v>
      </c>
      <c r="C357" s="4" t="s">
        <v>14</v>
      </c>
      <c r="D357" s="4" t="s">
        <v>10</v>
      </c>
      <c r="E357" s="4" t="s">
        <v>20</v>
      </c>
    </row>
    <row r="358" spans="1:19">
      <c r="A358" t="n">
        <v>2976</v>
      </c>
      <c r="B358" s="30" t="n">
        <v>58</v>
      </c>
      <c r="C358" s="7" t="n">
        <v>0</v>
      </c>
      <c r="D358" s="7" t="n">
        <v>2000</v>
      </c>
      <c r="E358" s="7" t="n">
        <v>1</v>
      </c>
    </row>
    <row r="359" spans="1:19">
      <c r="A359" t="s">
        <v>4</v>
      </c>
      <c r="B359" s="4" t="s">
        <v>5</v>
      </c>
      <c r="C359" s="4" t="s">
        <v>14</v>
      </c>
      <c r="D359" s="4" t="s">
        <v>10</v>
      </c>
      <c r="E359" s="4" t="s">
        <v>10</v>
      </c>
    </row>
    <row r="360" spans="1:19">
      <c r="A360" t="n">
        <v>2984</v>
      </c>
      <c r="B360" s="14" t="n">
        <v>50</v>
      </c>
      <c r="C360" s="7" t="n">
        <v>1</v>
      </c>
      <c r="D360" s="7" t="n">
        <v>8200</v>
      </c>
      <c r="E360" s="7" t="n">
        <v>1000</v>
      </c>
    </row>
    <row r="361" spans="1:19">
      <c r="A361" t="s">
        <v>4</v>
      </c>
      <c r="B361" s="4" t="s">
        <v>5</v>
      </c>
      <c r="C361" s="4" t="s">
        <v>14</v>
      </c>
      <c r="D361" s="4" t="s">
        <v>10</v>
      </c>
    </row>
    <row r="362" spans="1:19">
      <c r="A362" t="n">
        <v>2990</v>
      </c>
      <c r="B362" s="30" t="n">
        <v>58</v>
      </c>
      <c r="C362" s="7" t="n">
        <v>255</v>
      </c>
      <c r="D362" s="7" t="n">
        <v>0</v>
      </c>
    </row>
    <row r="363" spans="1:19">
      <c r="A363" t="s">
        <v>4</v>
      </c>
      <c r="B363" s="4" t="s">
        <v>5</v>
      </c>
      <c r="C363" s="4" t="s">
        <v>10</v>
      </c>
      <c r="D363" s="4" t="s">
        <v>9</v>
      </c>
    </row>
    <row r="364" spans="1:19">
      <c r="A364" t="n">
        <v>2994</v>
      </c>
      <c r="B364" s="44" t="n">
        <v>44</v>
      </c>
      <c r="C364" s="7" t="n">
        <v>61456</v>
      </c>
      <c r="D364" s="7" t="n">
        <v>1</v>
      </c>
    </row>
    <row r="365" spans="1:19">
      <c r="A365" t="s">
        <v>4</v>
      </c>
      <c r="B365" s="4" t="s">
        <v>5</v>
      </c>
      <c r="C365" s="4" t="s">
        <v>14</v>
      </c>
      <c r="D365" s="4" t="s">
        <v>10</v>
      </c>
      <c r="E365" s="4" t="s">
        <v>14</v>
      </c>
    </row>
    <row r="366" spans="1:19">
      <c r="A366" t="n">
        <v>3001</v>
      </c>
      <c r="B366" s="10" t="n">
        <v>39</v>
      </c>
      <c r="C366" s="7" t="n">
        <v>11</v>
      </c>
      <c r="D366" s="7" t="n">
        <v>65533</v>
      </c>
      <c r="E366" s="7" t="n">
        <v>201</v>
      </c>
    </row>
    <row r="367" spans="1:19">
      <c r="A367" t="s">
        <v>4</v>
      </c>
      <c r="B367" s="4" t="s">
        <v>5</v>
      </c>
      <c r="C367" s="4" t="s">
        <v>14</v>
      </c>
      <c r="D367" s="4" t="s">
        <v>10</v>
      </c>
      <c r="E367" s="4" t="s">
        <v>14</v>
      </c>
    </row>
    <row r="368" spans="1:19">
      <c r="A368" t="n">
        <v>3006</v>
      </c>
      <c r="B368" s="10" t="n">
        <v>39</v>
      </c>
      <c r="C368" s="7" t="n">
        <v>11</v>
      </c>
      <c r="D368" s="7" t="n">
        <v>65533</v>
      </c>
      <c r="E368" s="7" t="n">
        <v>202</v>
      </c>
    </row>
    <row r="369" spans="1:5">
      <c r="A369" t="s">
        <v>4</v>
      </c>
      <c r="B369" s="4" t="s">
        <v>5</v>
      </c>
      <c r="C369" s="4" t="s">
        <v>10</v>
      </c>
    </row>
    <row r="370" spans="1:5">
      <c r="A370" t="n">
        <v>3011</v>
      </c>
      <c r="B370" s="41" t="n">
        <v>12</v>
      </c>
      <c r="C370" s="7" t="n">
        <v>6753</v>
      </c>
    </row>
    <row r="371" spans="1:5">
      <c r="A371" t="s">
        <v>4</v>
      </c>
      <c r="B371" s="4" t="s">
        <v>5</v>
      </c>
      <c r="C371" s="4" t="s">
        <v>14</v>
      </c>
      <c r="D371" s="4" t="s">
        <v>14</v>
      </c>
      <c r="E371" s="4" t="s">
        <v>14</v>
      </c>
      <c r="F371" s="4" t="s">
        <v>9</v>
      </c>
      <c r="G371" s="4" t="s">
        <v>14</v>
      </c>
      <c r="H371" s="4" t="s">
        <v>14</v>
      </c>
      <c r="I371" s="4" t="s">
        <v>21</v>
      </c>
    </row>
    <row r="372" spans="1:5">
      <c r="A372" t="n">
        <v>3014</v>
      </c>
      <c r="B372" s="11" t="n">
        <v>5</v>
      </c>
      <c r="C372" s="7" t="n">
        <v>35</v>
      </c>
      <c r="D372" s="7" t="n">
        <v>0</v>
      </c>
      <c r="E372" s="7" t="n">
        <v>0</v>
      </c>
      <c r="F372" s="7" t="n">
        <v>1</v>
      </c>
      <c r="G372" s="7" t="n">
        <v>2</v>
      </c>
      <c r="H372" s="7" t="n">
        <v>1</v>
      </c>
      <c r="I372" s="12" t="n">
        <f t="normal" ca="1">A378</f>
        <v>0</v>
      </c>
    </row>
    <row r="373" spans="1:5">
      <c r="A373" t="s">
        <v>4</v>
      </c>
      <c r="B373" s="4" t="s">
        <v>5</v>
      </c>
      <c r="C373" s="4" t="s">
        <v>6</v>
      </c>
      <c r="D373" s="4" t="s">
        <v>6</v>
      </c>
      <c r="E373" s="4" t="s">
        <v>14</v>
      </c>
    </row>
    <row r="374" spans="1:5">
      <c r="A374" t="n">
        <v>3028</v>
      </c>
      <c r="B374" s="45" t="n">
        <v>30</v>
      </c>
      <c r="C374" s="7" t="s">
        <v>75</v>
      </c>
      <c r="D374" s="7" t="s">
        <v>13</v>
      </c>
      <c r="E374" s="7" t="n">
        <v>0</v>
      </c>
    </row>
    <row r="375" spans="1:5">
      <c r="A375" t="s">
        <v>4</v>
      </c>
      <c r="B375" s="4" t="s">
        <v>5</v>
      </c>
      <c r="C375" s="4" t="s">
        <v>21</v>
      </c>
    </row>
    <row r="376" spans="1:5">
      <c r="A376" t="n">
        <v>3037</v>
      </c>
      <c r="B376" s="15" t="n">
        <v>3</v>
      </c>
      <c r="C376" s="12" t="n">
        <f t="normal" ca="1">A420</f>
        <v>0</v>
      </c>
    </row>
    <row r="377" spans="1:5">
      <c r="A377" t="s">
        <v>4</v>
      </c>
      <c r="B377" s="4" t="s">
        <v>5</v>
      </c>
      <c r="C377" s="4" t="s">
        <v>14</v>
      </c>
      <c r="D377" s="4" t="s">
        <v>14</v>
      </c>
      <c r="E377" s="4" t="s">
        <v>14</v>
      </c>
      <c r="F377" s="4" t="s">
        <v>9</v>
      </c>
      <c r="G377" s="4" t="s">
        <v>14</v>
      </c>
      <c r="H377" s="4" t="s">
        <v>14</v>
      </c>
      <c r="I377" s="4" t="s">
        <v>21</v>
      </c>
    </row>
    <row r="378" spans="1:5">
      <c r="A378" t="n">
        <v>3042</v>
      </c>
      <c r="B378" s="11" t="n">
        <v>5</v>
      </c>
      <c r="C378" s="7" t="n">
        <v>35</v>
      </c>
      <c r="D378" s="7" t="n">
        <v>0</v>
      </c>
      <c r="E378" s="7" t="n">
        <v>0</v>
      </c>
      <c r="F378" s="7" t="n">
        <v>2</v>
      </c>
      <c r="G378" s="7" t="n">
        <v>2</v>
      </c>
      <c r="H378" s="7" t="n">
        <v>1</v>
      </c>
      <c r="I378" s="12" t="n">
        <f t="normal" ca="1">A384</f>
        <v>0</v>
      </c>
    </row>
    <row r="379" spans="1:5">
      <c r="A379" t="s">
        <v>4</v>
      </c>
      <c r="B379" s="4" t="s">
        <v>5</v>
      </c>
      <c r="C379" s="4" t="s">
        <v>6</v>
      </c>
      <c r="D379" s="4" t="s">
        <v>6</v>
      </c>
      <c r="E379" s="4" t="s">
        <v>14</v>
      </c>
    </row>
    <row r="380" spans="1:5">
      <c r="A380" t="n">
        <v>3056</v>
      </c>
      <c r="B380" s="45" t="n">
        <v>30</v>
      </c>
      <c r="C380" s="7" t="s">
        <v>76</v>
      </c>
      <c r="D380" s="7" t="s">
        <v>13</v>
      </c>
      <c r="E380" s="7" t="n">
        <v>0</v>
      </c>
    </row>
    <row r="381" spans="1:5">
      <c r="A381" t="s">
        <v>4</v>
      </c>
      <c r="B381" s="4" t="s">
        <v>5</v>
      </c>
      <c r="C381" s="4" t="s">
        <v>21</v>
      </c>
    </row>
    <row r="382" spans="1:5">
      <c r="A382" t="n">
        <v>3065</v>
      </c>
      <c r="B382" s="15" t="n">
        <v>3</v>
      </c>
      <c r="C382" s="12" t="n">
        <f t="normal" ca="1">A420</f>
        <v>0</v>
      </c>
    </row>
    <row r="383" spans="1:5">
      <c r="A383" t="s">
        <v>4</v>
      </c>
      <c r="B383" s="4" t="s">
        <v>5</v>
      </c>
      <c r="C383" s="4" t="s">
        <v>14</v>
      </c>
      <c r="D383" s="4" t="s">
        <v>14</v>
      </c>
      <c r="E383" s="4" t="s">
        <v>14</v>
      </c>
      <c r="F383" s="4" t="s">
        <v>9</v>
      </c>
      <c r="G383" s="4" t="s">
        <v>14</v>
      </c>
      <c r="H383" s="4" t="s">
        <v>14</v>
      </c>
      <c r="I383" s="4" t="s">
        <v>21</v>
      </c>
    </row>
    <row r="384" spans="1:5">
      <c r="A384" t="n">
        <v>3070</v>
      </c>
      <c r="B384" s="11" t="n">
        <v>5</v>
      </c>
      <c r="C384" s="7" t="n">
        <v>35</v>
      </c>
      <c r="D384" s="7" t="n">
        <v>0</v>
      </c>
      <c r="E384" s="7" t="n">
        <v>0</v>
      </c>
      <c r="F384" s="7" t="n">
        <v>3</v>
      </c>
      <c r="G384" s="7" t="n">
        <v>2</v>
      </c>
      <c r="H384" s="7" t="n">
        <v>1</v>
      </c>
      <c r="I384" s="12" t="n">
        <f t="normal" ca="1">A390</f>
        <v>0</v>
      </c>
    </row>
    <row r="385" spans="1:9">
      <c r="A385" t="s">
        <v>4</v>
      </c>
      <c r="B385" s="4" t="s">
        <v>5</v>
      </c>
      <c r="C385" s="4" t="s">
        <v>6</v>
      </c>
      <c r="D385" s="4" t="s">
        <v>6</v>
      </c>
      <c r="E385" s="4" t="s">
        <v>14</v>
      </c>
    </row>
    <row r="386" spans="1:9">
      <c r="A386" t="n">
        <v>3084</v>
      </c>
      <c r="B386" s="45" t="n">
        <v>30</v>
      </c>
      <c r="C386" s="7" t="s">
        <v>77</v>
      </c>
      <c r="D386" s="7" t="s">
        <v>13</v>
      </c>
      <c r="E386" s="7" t="n">
        <v>0</v>
      </c>
    </row>
    <row r="387" spans="1:9">
      <c r="A387" t="s">
        <v>4</v>
      </c>
      <c r="B387" s="4" t="s">
        <v>5</v>
      </c>
      <c r="C387" s="4" t="s">
        <v>21</v>
      </c>
    </row>
    <row r="388" spans="1:9">
      <c r="A388" t="n">
        <v>3093</v>
      </c>
      <c r="B388" s="15" t="n">
        <v>3</v>
      </c>
      <c r="C388" s="12" t="n">
        <f t="normal" ca="1">A420</f>
        <v>0</v>
      </c>
    </row>
    <row r="389" spans="1:9">
      <c r="A389" t="s">
        <v>4</v>
      </c>
      <c r="B389" s="4" t="s">
        <v>5</v>
      </c>
      <c r="C389" s="4" t="s">
        <v>14</v>
      </c>
      <c r="D389" s="4" t="s">
        <v>14</v>
      </c>
      <c r="E389" s="4" t="s">
        <v>14</v>
      </c>
      <c r="F389" s="4" t="s">
        <v>9</v>
      </c>
      <c r="G389" s="4" t="s">
        <v>14</v>
      </c>
      <c r="H389" s="4" t="s">
        <v>14</v>
      </c>
      <c r="I389" s="4" t="s">
        <v>21</v>
      </c>
    </row>
    <row r="390" spans="1:9">
      <c r="A390" t="n">
        <v>3098</v>
      </c>
      <c r="B390" s="11" t="n">
        <v>5</v>
      </c>
      <c r="C390" s="7" t="n">
        <v>35</v>
      </c>
      <c r="D390" s="7" t="n">
        <v>0</v>
      </c>
      <c r="E390" s="7" t="n">
        <v>0</v>
      </c>
      <c r="F390" s="7" t="n">
        <v>4</v>
      </c>
      <c r="G390" s="7" t="n">
        <v>2</v>
      </c>
      <c r="H390" s="7" t="n">
        <v>1</v>
      </c>
      <c r="I390" s="12" t="n">
        <f t="normal" ca="1">A396</f>
        <v>0</v>
      </c>
    </row>
    <row r="391" spans="1:9">
      <c r="A391" t="s">
        <v>4</v>
      </c>
      <c r="B391" s="4" t="s">
        <v>5</v>
      </c>
      <c r="C391" s="4" t="s">
        <v>6</v>
      </c>
      <c r="D391" s="4" t="s">
        <v>6</v>
      </c>
      <c r="E391" s="4" t="s">
        <v>14</v>
      </c>
    </row>
    <row r="392" spans="1:9">
      <c r="A392" t="n">
        <v>3112</v>
      </c>
      <c r="B392" s="45" t="n">
        <v>30</v>
      </c>
      <c r="C392" s="7" t="s">
        <v>78</v>
      </c>
      <c r="D392" s="7" t="s">
        <v>13</v>
      </c>
      <c r="E392" s="7" t="n">
        <v>0</v>
      </c>
    </row>
    <row r="393" spans="1:9">
      <c r="A393" t="s">
        <v>4</v>
      </c>
      <c r="B393" s="4" t="s">
        <v>5</v>
      </c>
      <c r="C393" s="4" t="s">
        <v>21</v>
      </c>
    </row>
    <row r="394" spans="1:9">
      <c r="A394" t="n">
        <v>3121</v>
      </c>
      <c r="B394" s="15" t="n">
        <v>3</v>
      </c>
      <c r="C394" s="12" t="n">
        <f t="normal" ca="1">A420</f>
        <v>0</v>
      </c>
    </row>
    <row r="395" spans="1:9">
      <c r="A395" t="s">
        <v>4</v>
      </c>
      <c r="B395" s="4" t="s">
        <v>5</v>
      </c>
      <c r="C395" s="4" t="s">
        <v>14</v>
      </c>
      <c r="D395" s="4" t="s">
        <v>14</v>
      </c>
      <c r="E395" s="4" t="s">
        <v>14</v>
      </c>
      <c r="F395" s="4" t="s">
        <v>9</v>
      </c>
      <c r="G395" s="4" t="s">
        <v>14</v>
      </c>
      <c r="H395" s="4" t="s">
        <v>14</v>
      </c>
      <c r="I395" s="4" t="s">
        <v>21</v>
      </c>
    </row>
    <row r="396" spans="1:9">
      <c r="A396" t="n">
        <v>3126</v>
      </c>
      <c r="B396" s="11" t="n">
        <v>5</v>
      </c>
      <c r="C396" s="7" t="n">
        <v>35</v>
      </c>
      <c r="D396" s="7" t="n">
        <v>0</v>
      </c>
      <c r="E396" s="7" t="n">
        <v>0</v>
      </c>
      <c r="F396" s="7" t="n">
        <v>5</v>
      </c>
      <c r="G396" s="7" t="n">
        <v>2</v>
      </c>
      <c r="H396" s="7" t="n">
        <v>1</v>
      </c>
      <c r="I396" s="12" t="n">
        <f t="normal" ca="1">A402</f>
        <v>0</v>
      </c>
    </row>
    <row r="397" spans="1:9">
      <c r="A397" t="s">
        <v>4</v>
      </c>
      <c r="B397" s="4" t="s">
        <v>5</v>
      </c>
      <c r="C397" s="4" t="s">
        <v>6</v>
      </c>
      <c r="D397" s="4" t="s">
        <v>6</v>
      </c>
      <c r="E397" s="4" t="s">
        <v>14</v>
      </c>
    </row>
    <row r="398" spans="1:9">
      <c r="A398" t="n">
        <v>3140</v>
      </c>
      <c r="B398" s="45" t="n">
        <v>30</v>
      </c>
      <c r="C398" s="7" t="s">
        <v>79</v>
      </c>
      <c r="D398" s="7" t="s">
        <v>13</v>
      </c>
      <c r="E398" s="7" t="n">
        <v>0</v>
      </c>
    </row>
    <row r="399" spans="1:9">
      <c r="A399" t="s">
        <v>4</v>
      </c>
      <c r="B399" s="4" t="s">
        <v>5</v>
      </c>
      <c r="C399" s="4" t="s">
        <v>21</v>
      </c>
    </row>
    <row r="400" spans="1:9">
      <c r="A400" t="n">
        <v>3149</v>
      </c>
      <c r="B400" s="15" t="n">
        <v>3</v>
      </c>
      <c r="C400" s="12" t="n">
        <f t="normal" ca="1">A420</f>
        <v>0</v>
      </c>
    </row>
    <row r="401" spans="1:9">
      <c r="A401" t="s">
        <v>4</v>
      </c>
      <c r="B401" s="4" t="s">
        <v>5</v>
      </c>
      <c r="C401" s="4" t="s">
        <v>14</v>
      </c>
      <c r="D401" s="4" t="s">
        <v>14</v>
      </c>
      <c r="E401" s="4" t="s">
        <v>14</v>
      </c>
      <c r="F401" s="4" t="s">
        <v>9</v>
      </c>
      <c r="G401" s="4" t="s">
        <v>14</v>
      </c>
      <c r="H401" s="4" t="s">
        <v>14</v>
      </c>
      <c r="I401" s="4" t="s">
        <v>21</v>
      </c>
    </row>
    <row r="402" spans="1:9">
      <c r="A402" t="n">
        <v>3154</v>
      </c>
      <c r="B402" s="11" t="n">
        <v>5</v>
      </c>
      <c r="C402" s="7" t="n">
        <v>35</v>
      </c>
      <c r="D402" s="7" t="n">
        <v>0</v>
      </c>
      <c r="E402" s="7" t="n">
        <v>0</v>
      </c>
      <c r="F402" s="7" t="n">
        <v>6</v>
      </c>
      <c r="G402" s="7" t="n">
        <v>2</v>
      </c>
      <c r="H402" s="7" t="n">
        <v>1</v>
      </c>
      <c r="I402" s="12" t="n">
        <f t="normal" ca="1">A408</f>
        <v>0</v>
      </c>
    </row>
    <row r="403" spans="1:9">
      <c r="A403" t="s">
        <v>4</v>
      </c>
      <c r="B403" s="4" t="s">
        <v>5</v>
      </c>
      <c r="C403" s="4" t="s">
        <v>6</v>
      </c>
      <c r="D403" s="4" t="s">
        <v>6</v>
      </c>
      <c r="E403" s="4" t="s">
        <v>14</v>
      </c>
    </row>
    <row r="404" spans="1:9">
      <c r="A404" t="n">
        <v>3168</v>
      </c>
      <c r="B404" s="45" t="n">
        <v>30</v>
      </c>
      <c r="C404" s="7" t="s">
        <v>80</v>
      </c>
      <c r="D404" s="7" t="s">
        <v>13</v>
      </c>
      <c r="E404" s="7" t="n">
        <v>0</v>
      </c>
    </row>
    <row r="405" spans="1:9">
      <c r="A405" t="s">
        <v>4</v>
      </c>
      <c r="B405" s="4" t="s">
        <v>5</v>
      </c>
      <c r="C405" s="4" t="s">
        <v>21</v>
      </c>
    </row>
    <row r="406" spans="1:9">
      <c r="A406" t="n">
        <v>3177</v>
      </c>
      <c r="B406" s="15" t="n">
        <v>3</v>
      </c>
      <c r="C406" s="12" t="n">
        <f t="normal" ca="1">A420</f>
        <v>0</v>
      </c>
    </row>
    <row r="407" spans="1:9">
      <c r="A407" t="s">
        <v>4</v>
      </c>
      <c r="B407" s="4" t="s">
        <v>5</v>
      </c>
      <c r="C407" s="4" t="s">
        <v>14</v>
      </c>
      <c r="D407" s="4" t="s">
        <v>14</v>
      </c>
      <c r="E407" s="4" t="s">
        <v>14</v>
      </c>
      <c r="F407" s="4" t="s">
        <v>9</v>
      </c>
      <c r="G407" s="4" t="s">
        <v>14</v>
      </c>
      <c r="H407" s="4" t="s">
        <v>14</v>
      </c>
      <c r="I407" s="4" t="s">
        <v>21</v>
      </c>
    </row>
    <row r="408" spans="1:9">
      <c r="A408" t="n">
        <v>3182</v>
      </c>
      <c r="B408" s="11" t="n">
        <v>5</v>
      </c>
      <c r="C408" s="7" t="n">
        <v>35</v>
      </c>
      <c r="D408" s="7" t="n">
        <v>0</v>
      </c>
      <c r="E408" s="7" t="n">
        <v>0</v>
      </c>
      <c r="F408" s="7" t="n">
        <v>7</v>
      </c>
      <c r="G408" s="7" t="n">
        <v>2</v>
      </c>
      <c r="H408" s="7" t="n">
        <v>1</v>
      </c>
      <c r="I408" s="12" t="n">
        <f t="normal" ca="1">A414</f>
        <v>0</v>
      </c>
    </row>
    <row r="409" spans="1:9">
      <c r="A409" t="s">
        <v>4</v>
      </c>
      <c r="B409" s="4" t="s">
        <v>5</v>
      </c>
      <c r="C409" s="4" t="s">
        <v>6</v>
      </c>
      <c r="D409" s="4" t="s">
        <v>6</v>
      </c>
      <c r="E409" s="4" t="s">
        <v>14</v>
      </c>
    </row>
    <row r="410" spans="1:9">
      <c r="A410" t="n">
        <v>3196</v>
      </c>
      <c r="B410" s="45" t="n">
        <v>30</v>
      </c>
      <c r="C410" s="7" t="s">
        <v>81</v>
      </c>
      <c r="D410" s="7" t="s">
        <v>13</v>
      </c>
      <c r="E410" s="7" t="n">
        <v>0</v>
      </c>
    </row>
    <row r="411" spans="1:9">
      <c r="A411" t="s">
        <v>4</v>
      </c>
      <c r="B411" s="4" t="s">
        <v>5</v>
      </c>
      <c r="C411" s="4" t="s">
        <v>21</v>
      </c>
    </row>
    <row r="412" spans="1:9">
      <c r="A412" t="n">
        <v>3205</v>
      </c>
      <c r="B412" s="15" t="n">
        <v>3</v>
      </c>
      <c r="C412" s="12" t="n">
        <f t="normal" ca="1">A420</f>
        <v>0</v>
      </c>
    </row>
    <row r="413" spans="1:9">
      <c r="A413" t="s">
        <v>4</v>
      </c>
      <c r="B413" s="4" t="s">
        <v>5</v>
      </c>
      <c r="C413" s="4" t="s">
        <v>14</v>
      </c>
      <c r="D413" s="4" t="s">
        <v>14</v>
      </c>
      <c r="E413" s="4" t="s">
        <v>14</v>
      </c>
      <c r="F413" s="4" t="s">
        <v>9</v>
      </c>
      <c r="G413" s="4" t="s">
        <v>14</v>
      </c>
      <c r="H413" s="4" t="s">
        <v>14</v>
      </c>
      <c r="I413" s="4" t="s">
        <v>21</v>
      </c>
    </row>
    <row r="414" spans="1:9">
      <c r="A414" t="n">
        <v>3210</v>
      </c>
      <c r="B414" s="11" t="n">
        <v>5</v>
      </c>
      <c r="C414" s="7" t="n">
        <v>35</v>
      </c>
      <c r="D414" s="7" t="n">
        <v>0</v>
      </c>
      <c r="E414" s="7" t="n">
        <v>0</v>
      </c>
      <c r="F414" s="7" t="n">
        <v>8</v>
      </c>
      <c r="G414" s="7" t="n">
        <v>2</v>
      </c>
      <c r="H414" s="7" t="n">
        <v>1</v>
      </c>
      <c r="I414" s="12" t="n">
        <f t="normal" ca="1">A420</f>
        <v>0</v>
      </c>
    </row>
    <row r="415" spans="1:9">
      <c r="A415" t="s">
        <v>4</v>
      </c>
      <c r="B415" s="4" t="s">
        <v>5</v>
      </c>
      <c r="C415" s="4" t="s">
        <v>10</v>
      </c>
    </row>
    <row r="416" spans="1:9">
      <c r="A416" t="n">
        <v>3224</v>
      </c>
      <c r="B416" s="41" t="n">
        <v>12</v>
      </c>
      <c r="C416" s="7" t="n">
        <v>6754</v>
      </c>
    </row>
    <row r="417" spans="1:9">
      <c r="A417" t="s">
        <v>4</v>
      </c>
      <c r="B417" s="4" t="s">
        <v>5</v>
      </c>
      <c r="C417" s="4" t="s">
        <v>6</v>
      </c>
      <c r="D417" s="4" t="s">
        <v>6</v>
      </c>
      <c r="E417" s="4" t="s">
        <v>14</v>
      </c>
    </row>
    <row r="418" spans="1:9">
      <c r="A418" t="n">
        <v>3227</v>
      </c>
      <c r="B418" s="45" t="n">
        <v>30</v>
      </c>
      <c r="C418" s="7" t="s">
        <v>81</v>
      </c>
      <c r="D418" s="7" t="s">
        <v>13</v>
      </c>
      <c r="E418" s="7" t="n">
        <v>0</v>
      </c>
    </row>
    <row r="419" spans="1:9">
      <c r="A419" t="s">
        <v>4</v>
      </c>
      <c r="B419" s="4" t="s">
        <v>5</v>
      </c>
      <c r="C419" s="4" t="s">
        <v>21</v>
      </c>
    </row>
    <row r="420" spans="1:9">
      <c r="A420" t="n">
        <v>3236</v>
      </c>
      <c r="B420" s="15" t="n">
        <v>3</v>
      </c>
      <c r="C420" s="12" t="n">
        <f t="normal" ca="1">A434</f>
        <v>0</v>
      </c>
    </row>
    <row r="421" spans="1:9">
      <c r="A421" t="s">
        <v>4</v>
      </c>
      <c r="B421" s="4" t="s">
        <v>5</v>
      </c>
      <c r="C421" s="4" t="s">
        <v>14</v>
      </c>
      <c r="D421" s="4" t="s">
        <v>10</v>
      </c>
      <c r="E421" s="4" t="s">
        <v>14</v>
      </c>
    </row>
    <row r="422" spans="1:9">
      <c r="A422" t="n">
        <v>3241</v>
      </c>
      <c r="B422" s="10" t="n">
        <v>39</v>
      </c>
      <c r="C422" s="7" t="n">
        <v>11</v>
      </c>
      <c r="D422" s="7" t="n">
        <v>65533</v>
      </c>
      <c r="E422" s="7" t="n">
        <v>201</v>
      </c>
    </row>
    <row r="423" spans="1:9">
      <c r="A423" t="s">
        <v>4</v>
      </c>
      <c r="B423" s="4" t="s">
        <v>5</v>
      </c>
      <c r="C423" s="4" t="s">
        <v>14</v>
      </c>
      <c r="D423" s="4" t="s">
        <v>10</v>
      </c>
      <c r="E423" s="4" t="s">
        <v>14</v>
      </c>
    </row>
    <row r="424" spans="1:9">
      <c r="A424" t="n">
        <v>3246</v>
      </c>
      <c r="B424" s="10" t="n">
        <v>39</v>
      </c>
      <c r="C424" s="7" t="n">
        <v>11</v>
      </c>
      <c r="D424" s="7" t="n">
        <v>65533</v>
      </c>
      <c r="E424" s="7" t="n">
        <v>202</v>
      </c>
    </row>
    <row r="425" spans="1:9">
      <c r="A425" t="s">
        <v>4</v>
      </c>
      <c r="B425" s="4" t="s">
        <v>5</v>
      </c>
      <c r="C425" s="4" t="s">
        <v>14</v>
      </c>
      <c r="D425" s="4" t="s">
        <v>10</v>
      </c>
      <c r="E425" s="4" t="s">
        <v>20</v>
      </c>
    </row>
    <row r="426" spans="1:9">
      <c r="A426" t="n">
        <v>3251</v>
      </c>
      <c r="B426" s="30" t="n">
        <v>58</v>
      </c>
      <c r="C426" s="7" t="n">
        <v>101</v>
      </c>
      <c r="D426" s="7" t="n">
        <v>500</v>
      </c>
      <c r="E426" s="7" t="n">
        <v>1</v>
      </c>
    </row>
    <row r="427" spans="1:9">
      <c r="A427" t="s">
        <v>4</v>
      </c>
      <c r="B427" s="4" t="s">
        <v>5</v>
      </c>
      <c r="C427" s="4" t="s">
        <v>14</v>
      </c>
      <c r="D427" s="4" t="s">
        <v>10</v>
      </c>
    </row>
    <row r="428" spans="1:9">
      <c r="A428" t="n">
        <v>3259</v>
      </c>
      <c r="B428" s="30" t="n">
        <v>58</v>
      </c>
      <c r="C428" s="7" t="n">
        <v>254</v>
      </c>
      <c r="D428" s="7" t="n">
        <v>0</v>
      </c>
    </row>
    <row r="429" spans="1:9">
      <c r="A429" t="s">
        <v>4</v>
      </c>
      <c r="B429" s="4" t="s">
        <v>5</v>
      </c>
      <c r="C429" s="4" t="s">
        <v>14</v>
      </c>
      <c r="D429" s="4" t="s">
        <v>14</v>
      </c>
      <c r="E429" s="4" t="s">
        <v>10</v>
      </c>
    </row>
    <row r="430" spans="1:9">
      <c r="A430" t="n">
        <v>3263</v>
      </c>
      <c r="B430" s="40" t="n">
        <v>45</v>
      </c>
      <c r="C430" s="7" t="n">
        <v>8</v>
      </c>
      <c r="D430" s="7" t="n">
        <v>1</v>
      </c>
      <c r="E430" s="7" t="n">
        <v>0</v>
      </c>
    </row>
    <row r="431" spans="1:9">
      <c r="A431" t="s">
        <v>4</v>
      </c>
      <c r="B431" s="4" t="s">
        <v>5</v>
      </c>
      <c r="C431" s="4" t="s">
        <v>14</v>
      </c>
    </row>
    <row r="432" spans="1:9">
      <c r="A432" t="n">
        <v>3268</v>
      </c>
      <c r="B432" s="29" t="n">
        <v>23</v>
      </c>
      <c r="C432" s="7" t="n">
        <v>0</v>
      </c>
    </row>
    <row r="433" spans="1:5">
      <c r="A433" t="s">
        <v>4</v>
      </c>
      <c r="B433" s="4" t="s">
        <v>5</v>
      </c>
    </row>
    <row r="434" spans="1:5">
      <c r="A434" t="n">
        <v>3270</v>
      </c>
      <c r="B434" s="5" t="n">
        <v>1</v>
      </c>
    </row>
    <row r="435" spans="1:5" s="3" customFormat="1" customHeight="0">
      <c r="A435" s="3" t="s">
        <v>2</v>
      </c>
      <c r="B435" s="3" t="s">
        <v>82</v>
      </c>
    </row>
    <row r="436" spans="1:5">
      <c r="A436" t="s">
        <v>4</v>
      </c>
      <c r="B436" s="4" t="s">
        <v>5</v>
      </c>
      <c r="C436" s="4" t="s">
        <v>14</v>
      </c>
      <c r="D436" s="4" t="s">
        <v>10</v>
      </c>
    </row>
    <row r="437" spans="1:5">
      <c r="A437" t="n">
        <v>3272</v>
      </c>
      <c r="B437" s="26" t="n">
        <v>22</v>
      </c>
      <c r="C437" s="7" t="n">
        <v>0</v>
      </c>
      <c r="D437" s="7" t="n">
        <v>0</v>
      </c>
    </row>
    <row r="438" spans="1:5">
      <c r="A438" t="s">
        <v>4</v>
      </c>
      <c r="B438" s="4" t="s">
        <v>5</v>
      </c>
      <c r="C438" s="4" t="s">
        <v>14</v>
      </c>
      <c r="D438" s="4" t="s">
        <v>10</v>
      </c>
      <c r="E438" s="4" t="s">
        <v>20</v>
      </c>
    </row>
    <row r="439" spans="1:5">
      <c r="A439" t="n">
        <v>3276</v>
      </c>
      <c r="B439" s="30" t="n">
        <v>58</v>
      </c>
      <c r="C439" s="7" t="n">
        <v>0</v>
      </c>
      <c r="D439" s="7" t="n">
        <v>0</v>
      </c>
      <c r="E439" s="7" t="n">
        <v>1</v>
      </c>
    </row>
    <row r="440" spans="1:5">
      <c r="A440" t="s">
        <v>4</v>
      </c>
      <c r="B440" s="4" t="s">
        <v>5</v>
      </c>
      <c r="C440" s="4" t="s">
        <v>14</v>
      </c>
    </row>
    <row r="441" spans="1:5">
      <c r="A441" t="n">
        <v>3284</v>
      </c>
      <c r="B441" s="22" t="n">
        <v>64</v>
      </c>
      <c r="C441" s="7" t="n">
        <v>7</v>
      </c>
    </row>
    <row r="442" spans="1:5">
      <c r="A442" t="s">
        <v>4</v>
      </c>
      <c r="B442" s="4" t="s">
        <v>5</v>
      </c>
      <c r="C442" s="4" t="s">
        <v>14</v>
      </c>
      <c r="D442" s="4" t="s">
        <v>10</v>
      </c>
      <c r="E442" s="4" t="s">
        <v>14</v>
      </c>
      <c r="F442" s="4" t="s">
        <v>6</v>
      </c>
    </row>
    <row r="443" spans="1:5">
      <c r="A443" t="n">
        <v>3286</v>
      </c>
      <c r="B443" s="10" t="n">
        <v>39</v>
      </c>
      <c r="C443" s="7" t="n">
        <v>10</v>
      </c>
      <c r="D443" s="7" t="n">
        <v>65533</v>
      </c>
      <c r="E443" s="7" t="n">
        <v>201</v>
      </c>
      <c r="F443" s="7" t="s">
        <v>83</v>
      </c>
    </row>
    <row r="444" spans="1:5">
      <c r="A444" t="s">
        <v>4</v>
      </c>
      <c r="B444" s="4" t="s">
        <v>5</v>
      </c>
      <c r="C444" s="4" t="s">
        <v>14</v>
      </c>
      <c r="D444" s="4" t="s">
        <v>14</v>
      </c>
      <c r="E444" s="4" t="s">
        <v>20</v>
      </c>
      <c r="F444" s="4" t="s">
        <v>20</v>
      </c>
      <c r="G444" s="4" t="s">
        <v>20</v>
      </c>
      <c r="H444" s="4" t="s">
        <v>10</v>
      </c>
    </row>
    <row r="445" spans="1:5">
      <c r="A445" t="n">
        <v>3310</v>
      </c>
      <c r="B445" s="40" t="n">
        <v>45</v>
      </c>
      <c r="C445" s="7" t="n">
        <v>2</v>
      </c>
      <c r="D445" s="7" t="n">
        <v>3</v>
      </c>
      <c r="E445" s="7" t="n">
        <v>-14.0900001525879</v>
      </c>
      <c r="F445" s="7" t="n">
        <v>1.95000004768372</v>
      </c>
      <c r="G445" s="7" t="n">
        <v>-0.0299999993294477</v>
      </c>
      <c r="H445" s="7" t="n">
        <v>0</v>
      </c>
    </row>
    <row r="446" spans="1:5">
      <c r="A446" t="s">
        <v>4</v>
      </c>
      <c r="B446" s="4" t="s">
        <v>5</v>
      </c>
      <c r="C446" s="4" t="s">
        <v>14</v>
      </c>
      <c r="D446" s="4" t="s">
        <v>14</v>
      </c>
      <c r="E446" s="4" t="s">
        <v>20</v>
      </c>
      <c r="F446" s="4" t="s">
        <v>20</v>
      </c>
      <c r="G446" s="4" t="s">
        <v>20</v>
      </c>
      <c r="H446" s="4" t="s">
        <v>10</v>
      </c>
      <c r="I446" s="4" t="s">
        <v>14</v>
      </c>
    </row>
    <row r="447" spans="1:5">
      <c r="A447" t="n">
        <v>3327</v>
      </c>
      <c r="B447" s="40" t="n">
        <v>45</v>
      </c>
      <c r="C447" s="7" t="n">
        <v>4</v>
      </c>
      <c r="D447" s="7" t="n">
        <v>3</v>
      </c>
      <c r="E447" s="7" t="n">
        <v>9.52999973297119</v>
      </c>
      <c r="F447" s="7" t="n">
        <v>55.3899993896484</v>
      </c>
      <c r="G447" s="7" t="n">
        <v>0</v>
      </c>
      <c r="H447" s="7" t="n">
        <v>0</v>
      </c>
      <c r="I447" s="7" t="n">
        <v>1</v>
      </c>
    </row>
    <row r="448" spans="1:5">
      <c r="A448" t="s">
        <v>4</v>
      </c>
      <c r="B448" s="4" t="s">
        <v>5</v>
      </c>
      <c r="C448" s="4" t="s">
        <v>14</v>
      </c>
      <c r="D448" s="4" t="s">
        <v>14</v>
      </c>
      <c r="E448" s="4" t="s">
        <v>20</v>
      </c>
      <c r="F448" s="4" t="s">
        <v>10</v>
      </c>
    </row>
    <row r="449" spans="1:9">
      <c r="A449" t="n">
        <v>3345</v>
      </c>
      <c r="B449" s="40" t="n">
        <v>45</v>
      </c>
      <c r="C449" s="7" t="n">
        <v>5</v>
      </c>
      <c r="D449" s="7" t="n">
        <v>3</v>
      </c>
      <c r="E449" s="7" t="n">
        <v>8</v>
      </c>
      <c r="F449" s="7" t="n">
        <v>0</v>
      </c>
    </row>
    <row r="450" spans="1:9">
      <c r="A450" t="s">
        <v>4</v>
      </c>
      <c r="B450" s="4" t="s">
        <v>5</v>
      </c>
      <c r="C450" s="4" t="s">
        <v>14</v>
      </c>
      <c r="D450" s="4" t="s">
        <v>14</v>
      </c>
      <c r="E450" s="4" t="s">
        <v>20</v>
      </c>
      <c r="F450" s="4" t="s">
        <v>10</v>
      </c>
    </row>
    <row r="451" spans="1:9">
      <c r="A451" t="n">
        <v>3354</v>
      </c>
      <c r="B451" s="40" t="n">
        <v>45</v>
      </c>
      <c r="C451" s="7" t="n">
        <v>11</v>
      </c>
      <c r="D451" s="7" t="n">
        <v>3</v>
      </c>
      <c r="E451" s="7" t="n">
        <v>47</v>
      </c>
      <c r="F451" s="7" t="n">
        <v>0</v>
      </c>
    </row>
    <row r="452" spans="1:9">
      <c r="A452" t="s">
        <v>4</v>
      </c>
      <c r="B452" s="4" t="s">
        <v>5</v>
      </c>
      <c r="C452" s="4" t="s">
        <v>10</v>
      </c>
      <c r="D452" s="4" t="s">
        <v>20</v>
      </c>
      <c r="E452" s="4" t="s">
        <v>20</v>
      </c>
      <c r="F452" s="4" t="s">
        <v>20</v>
      </c>
      <c r="G452" s="4" t="s">
        <v>20</v>
      </c>
    </row>
    <row r="453" spans="1:9">
      <c r="A453" t="n">
        <v>3363</v>
      </c>
      <c r="B453" s="46" t="n">
        <v>46</v>
      </c>
      <c r="C453" s="7" t="n">
        <v>61456</v>
      </c>
      <c r="D453" s="7" t="n">
        <v>-14.0100002288818</v>
      </c>
      <c r="E453" s="7" t="n">
        <v>0.25</v>
      </c>
      <c r="F453" s="7" t="n">
        <v>0.0299999993294477</v>
      </c>
      <c r="G453" s="7" t="n">
        <v>90</v>
      </c>
    </row>
    <row r="454" spans="1:9">
      <c r="A454" t="s">
        <v>4</v>
      </c>
      <c r="B454" s="4" t="s">
        <v>5</v>
      </c>
      <c r="C454" s="4" t="s">
        <v>10</v>
      </c>
      <c r="D454" s="4" t="s">
        <v>9</v>
      </c>
    </row>
    <row r="455" spans="1:9">
      <c r="A455" t="n">
        <v>3382</v>
      </c>
      <c r="B455" s="43" t="n">
        <v>43</v>
      </c>
      <c r="C455" s="7" t="n">
        <v>61456</v>
      </c>
      <c r="D455" s="7" t="n">
        <v>1</v>
      </c>
    </row>
    <row r="456" spans="1:9">
      <c r="A456" t="s">
        <v>4</v>
      </c>
      <c r="B456" s="4" t="s">
        <v>5</v>
      </c>
      <c r="C456" s="4" t="s">
        <v>14</v>
      </c>
      <c r="D456" s="4" t="s">
        <v>14</v>
      </c>
      <c r="E456" s="4" t="s">
        <v>10</v>
      </c>
    </row>
    <row r="457" spans="1:9">
      <c r="A457" t="n">
        <v>3389</v>
      </c>
      <c r="B457" s="40" t="n">
        <v>45</v>
      </c>
      <c r="C457" s="7" t="n">
        <v>8</v>
      </c>
      <c r="D457" s="7" t="n">
        <v>1</v>
      </c>
      <c r="E457" s="7" t="n">
        <v>0</v>
      </c>
    </row>
    <row r="458" spans="1:9">
      <c r="A458" t="s">
        <v>4</v>
      </c>
      <c r="B458" s="4" t="s">
        <v>5</v>
      </c>
      <c r="C458" s="4" t="s">
        <v>14</v>
      </c>
      <c r="D458" s="4" t="s">
        <v>10</v>
      </c>
      <c r="E458" s="4" t="s">
        <v>20</v>
      </c>
    </row>
    <row r="459" spans="1:9">
      <c r="A459" t="n">
        <v>3394</v>
      </c>
      <c r="B459" s="30" t="n">
        <v>58</v>
      </c>
      <c r="C459" s="7" t="n">
        <v>100</v>
      </c>
      <c r="D459" s="7" t="n">
        <v>2000</v>
      </c>
      <c r="E459" s="7" t="n">
        <v>1</v>
      </c>
    </row>
    <row r="460" spans="1:9">
      <c r="A460" t="s">
        <v>4</v>
      </c>
      <c r="B460" s="4" t="s">
        <v>5</v>
      </c>
      <c r="C460" s="4" t="s">
        <v>10</v>
      </c>
    </row>
    <row r="461" spans="1:9">
      <c r="A461" t="n">
        <v>3402</v>
      </c>
      <c r="B461" s="28" t="n">
        <v>16</v>
      </c>
      <c r="C461" s="7" t="n">
        <v>1000</v>
      </c>
    </row>
    <row r="462" spans="1:9">
      <c r="A462" t="s">
        <v>4</v>
      </c>
      <c r="B462" s="4" t="s">
        <v>5</v>
      </c>
      <c r="C462" s="4" t="s">
        <v>14</v>
      </c>
      <c r="D462" s="4" t="s">
        <v>10</v>
      </c>
      <c r="E462" s="4" t="s">
        <v>10</v>
      </c>
      <c r="F462" s="4" t="s">
        <v>10</v>
      </c>
      <c r="G462" s="4" t="s">
        <v>10</v>
      </c>
      <c r="H462" s="4" t="s">
        <v>10</v>
      </c>
      <c r="I462" s="4" t="s">
        <v>6</v>
      </c>
      <c r="J462" s="4" t="s">
        <v>20</v>
      </c>
      <c r="K462" s="4" t="s">
        <v>20</v>
      </c>
      <c r="L462" s="4" t="s">
        <v>20</v>
      </c>
      <c r="M462" s="4" t="s">
        <v>9</v>
      </c>
      <c r="N462" s="4" t="s">
        <v>9</v>
      </c>
      <c r="O462" s="4" t="s">
        <v>20</v>
      </c>
      <c r="P462" s="4" t="s">
        <v>20</v>
      </c>
      <c r="Q462" s="4" t="s">
        <v>20</v>
      </c>
      <c r="R462" s="4" t="s">
        <v>20</v>
      </c>
      <c r="S462" s="4" t="s">
        <v>14</v>
      </c>
    </row>
    <row r="463" spans="1:9">
      <c r="A463" t="n">
        <v>3405</v>
      </c>
      <c r="B463" s="10" t="n">
        <v>39</v>
      </c>
      <c r="C463" s="7" t="n">
        <v>12</v>
      </c>
      <c r="D463" s="7" t="n">
        <v>65533</v>
      </c>
      <c r="E463" s="7" t="n">
        <v>201</v>
      </c>
      <c r="F463" s="7" t="n">
        <v>0</v>
      </c>
      <c r="G463" s="7" t="n">
        <v>61456</v>
      </c>
      <c r="H463" s="7" t="n">
        <v>3</v>
      </c>
      <c r="I463" s="7" t="s">
        <v>13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1</v>
      </c>
      <c r="Q463" s="7" t="n">
        <v>1</v>
      </c>
      <c r="R463" s="7" t="n">
        <v>1</v>
      </c>
      <c r="S463" s="7" t="n">
        <v>255</v>
      </c>
    </row>
    <row r="464" spans="1:9">
      <c r="A464" t="s">
        <v>4</v>
      </c>
      <c r="B464" s="4" t="s">
        <v>5</v>
      </c>
      <c r="C464" s="4" t="s">
        <v>10</v>
      </c>
    </row>
    <row r="465" spans="1:19">
      <c r="A465" t="n">
        <v>3455</v>
      </c>
      <c r="B465" s="28" t="n">
        <v>16</v>
      </c>
      <c r="C465" s="7" t="n">
        <v>500</v>
      </c>
    </row>
    <row r="466" spans="1:19">
      <c r="A466" t="s">
        <v>4</v>
      </c>
      <c r="B466" s="4" t="s">
        <v>5</v>
      </c>
      <c r="C466" s="4" t="s">
        <v>10</v>
      </c>
      <c r="D466" s="4" t="s">
        <v>9</v>
      </c>
    </row>
    <row r="467" spans="1:19">
      <c r="A467" t="n">
        <v>3458</v>
      </c>
      <c r="B467" s="44" t="n">
        <v>44</v>
      </c>
      <c r="C467" s="7" t="n">
        <v>61456</v>
      </c>
      <c r="D467" s="7" t="n">
        <v>1</v>
      </c>
    </row>
    <row r="468" spans="1:19">
      <c r="A468" t="s">
        <v>4</v>
      </c>
      <c r="B468" s="4" t="s">
        <v>5</v>
      </c>
      <c r="C468" s="4" t="s">
        <v>10</v>
      </c>
    </row>
    <row r="469" spans="1:19">
      <c r="A469" t="n">
        <v>3465</v>
      </c>
      <c r="B469" s="28" t="n">
        <v>16</v>
      </c>
      <c r="C469" s="7" t="n">
        <v>1000</v>
      </c>
    </row>
    <row r="470" spans="1:19">
      <c r="A470" t="s">
        <v>4</v>
      </c>
      <c r="B470" s="4" t="s">
        <v>5</v>
      </c>
      <c r="C470" s="4" t="s">
        <v>14</v>
      </c>
      <c r="D470" s="4" t="s">
        <v>10</v>
      </c>
    </row>
    <row r="471" spans="1:19">
      <c r="A471" t="n">
        <v>3468</v>
      </c>
      <c r="B471" s="30" t="n">
        <v>58</v>
      </c>
      <c r="C471" s="7" t="n">
        <v>255</v>
      </c>
      <c r="D471" s="7" t="n">
        <v>0</v>
      </c>
    </row>
    <row r="472" spans="1:19">
      <c r="A472" t="s">
        <v>4</v>
      </c>
      <c r="B472" s="4" t="s">
        <v>5</v>
      </c>
      <c r="C472" s="4" t="s">
        <v>14</v>
      </c>
      <c r="D472" s="4" t="s">
        <v>10</v>
      </c>
      <c r="E472" s="4" t="s">
        <v>14</v>
      </c>
    </row>
    <row r="473" spans="1:19">
      <c r="A473" t="n">
        <v>3472</v>
      </c>
      <c r="B473" s="10" t="n">
        <v>39</v>
      </c>
      <c r="C473" s="7" t="n">
        <v>11</v>
      </c>
      <c r="D473" s="7" t="n">
        <v>65533</v>
      </c>
      <c r="E473" s="7" t="n">
        <v>201</v>
      </c>
    </row>
    <row r="474" spans="1:19">
      <c r="A474" t="s">
        <v>4</v>
      </c>
      <c r="B474" s="4" t="s">
        <v>5</v>
      </c>
      <c r="C474" s="4" t="s">
        <v>14</v>
      </c>
    </row>
    <row r="475" spans="1:19">
      <c r="A475" t="n">
        <v>3477</v>
      </c>
      <c r="B475" s="29" t="n">
        <v>23</v>
      </c>
      <c r="C475" s="7" t="n">
        <v>0</v>
      </c>
    </row>
    <row r="476" spans="1:19">
      <c r="A476" t="s">
        <v>4</v>
      </c>
      <c r="B476" s="4" t="s">
        <v>5</v>
      </c>
    </row>
    <row r="477" spans="1:19">
      <c r="A477" t="n">
        <v>3479</v>
      </c>
      <c r="B477" s="5" t="n">
        <v>1</v>
      </c>
    </row>
    <row r="478" spans="1:19" s="3" customFormat="1" customHeight="0">
      <c r="A478" s="3" t="s">
        <v>2</v>
      </c>
      <c r="B478" s="3" t="s">
        <v>84</v>
      </c>
    </row>
    <row r="479" spans="1:19">
      <c r="A479" t="s">
        <v>4</v>
      </c>
      <c r="B479" s="4" t="s">
        <v>5</v>
      </c>
      <c r="C479" s="4" t="s">
        <v>10</v>
      </c>
      <c r="D479" s="4" t="s">
        <v>14</v>
      </c>
      <c r="E479" s="4" t="s">
        <v>9</v>
      </c>
    </row>
    <row r="480" spans="1:19">
      <c r="A480" t="n">
        <v>3480</v>
      </c>
      <c r="B480" s="47" t="n">
        <v>106</v>
      </c>
      <c r="C480" s="7" t="n">
        <v>109</v>
      </c>
      <c r="D480" s="7" t="n">
        <v>0</v>
      </c>
      <c r="E480" s="7" t="n">
        <v>0</v>
      </c>
    </row>
    <row r="481" spans="1:5">
      <c r="A481" t="s">
        <v>4</v>
      </c>
      <c r="B481" s="4" t="s">
        <v>5</v>
      </c>
      <c r="C481" s="4" t="s">
        <v>14</v>
      </c>
      <c r="D481" s="4" t="s">
        <v>6</v>
      </c>
      <c r="E481" s="4" t="s">
        <v>10</v>
      </c>
    </row>
    <row r="482" spans="1:5">
      <c r="A482" t="n">
        <v>3488</v>
      </c>
      <c r="B482" s="48" t="n">
        <v>62</v>
      </c>
      <c r="C482" s="7" t="n">
        <v>1</v>
      </c>
      <c r="D482" s="7" t="s">
        <v>85</v>
      </c>
      <c r="E482" s="7" t="n">
        <v>128</v>
      </c>
    </row>
    <row r="483" spans="1:5">
      <c r="A483" t="s">
        <v>4</v>
      </c>
      <c r="B483" s="4" t="s">
        <v>5</v>
      </c>
    </row>
    <row r="484" spans="1:5">
      <c r="A484" t="n">
        <v>3501</v>
      </c>
      <c r="B484" s="5" t="n">
        <v>1</v>
      </c>
    </row>
    <row r="485" spans="1:5" s="3" customFormat="1" customHeight="0">
      <c r="A485" s="3" t="s">
        <v>2</v>
      </c>
      <c r="B485" s="3" t="s">
        <v>86</v>
      </c>
    </row>
    <row r="486" spans="1:5">
      <c r="A486" t="s">
        <v>4</v>
      </c>
      <c r="B486" s="4" t="s">
        <v>5</v>
      </c>
      <c r="C486" s="4" t="s">
        <v>14</v>
      </c>
      <c r="D486" s="4" t="s">
        <v>14</v>
      </c>
      <c r="E486" s="4" t="s">
        <v>14</v>
      </c>
      <c r="F486" s="4" t="s">
        <v>14</v>
      </c>
    </row>
    <row r="487" spans="1:5">
      <c r="A487" t="n">
        <v>3504</v>
      </c>
      <c r="B487" s="33" t="n">
        <v>14</v>
      </c>
      <c r="C487" s="7" t="n">
        <v>2</v>
      </c>
      <c r="D487" s="7" t="n">
        <v>0</v>
      </c>
      <c r="E487" s="7" t="n">
        <v>0</v>
      </c>
      <c r="F487" s="7" t="n">
        <v>0</v>
      </c>
    </row>
    <row r="488" spans="1:5">
      <c r="A488" t="s">
        <v>4</v>
      </c>
      <c r="B488" s="4" t="s">
        <v>5</v>
      </c>
      <c r="C488" s="4" t="s">
        <v>14</v>
      </c>
      <c r="D488" s="21" t="s">
        <v>31</v>
      </c>
      <c r="E488" s="4" t="s">
        <v>5</v>
      </c>
      <c r="F488" s="4" t="s">
        <v>14</v>
      </c>
      <c r="G488" s="4" t="s">
        <v>10</v>
      </c>
      <c r="H488" s="21" t="s">
        <v>32</v>
      </c>
      <c r="I488" s="4" t="s">
        <v>14</v>
      </c>
      <c r="J488" s="4" t="s">
        <v>9</v>
      </c>
      <c r="K488" s="4" t="s">
        <v>14</v>
      </c>
      <c r="L488" s="4" t="s">
        <v>14</v>
      </c>
      <c r="M488" s="21" t="s">
        <v>31</v>
      </c>
      <c r="N488" s="4" t="s">
        <v>5</v>
      </c>
      <c r="O488" s="4" t="s">
        <v>14</v>
      </c>
      <c r="P488" s="4" t="s">
        <v>10</v>
      </c>
      <c r="Q488" s="21" t="s">
        <v>32</v>
      </c>
      <c r="R488" s="4" t="s">
        <v>14</v>
      </c>
      <c r="S488" s="4" t="s">
        <v>9</v>
      </c>
      <c r="T488" s="4" t="s">
        <v>14</v>
      </c>
      <c r="U488" s="4" t="s">
        <v>14</v>
      </c>
      <c r="V488" s="4" t="s">
        <v>14</v>
      </c>
      <c r="W488" s="4" t="s">
        <v>21</v>
      </c>
    </row>
    <row r="489" spans="1:5">
      <c r="A489" t="n">
        <v>3509</v>
      </c>
      <c r="B489" s="11" t="n">
        <v>5</v>
      </c>
      <c r="C489" s="7" t="n">
        <v>28</v>
      </c>
      <c r="D489" s="21" t="s">
        <v>3</v>
      </c>
      <c r="E489" s="9" t="n">
        <v>162</v>
      </c>
      <c r="F489" s="7" t="n">
        <v>3</v>
      </c>
      <c r="G489" s="7" t="n">
        <v>16441</v>
      </c>
      <c r="H489" s="21" t="s">
        <v>3</v>
      </c>
      <c r="I489" s="7" t="n">
        <v>0</v>
      </c>
      <c r="J489" s="7" t="n">
        <v>1</v>
      </c>
      <c r="K489" s="7" t="n">
        <v>2</v>
      </c>
      <c r="L489" s="7" t="n">
        <v>28</v>
      </c>
      <c r="M489" s="21" t="s">
        <v>3</v>
      </c>
      <c r="N489" s="9" t="n">
        <v>162</v>
      </c>
      <c r="O489" s="7" t="n">
        <v>3</v>
      </c>
      <c r="P489" s="7" t="n">
        <v>16441</v>
      </c>
      <c r="Q489" s="21" t="s">
        <v>3</v>
      </c>
      <c r="R489" s="7" t="n">
        <v>0</v>
      </c>
      <c r="S489" s="7" t="n">
        <v>2</v>
      </c>
      <c r="T489" s="7" t="n">
        <v>2</v>
      </c>
      <c r="U489" s="7" t="n">
        <v>11</v>
      </c>
      <c r="V489" s="7" t="n">
        <v>1</v>
      </c>
      <c r="W489" s="12" t="n">
        <f t="normal" ca="1">A493</f>
        <v>0</v>
      </c>
    </row>
    <row r="490" spans="1:5">
      <c r="A490" t="s">
        <v>4</v>
      </c>
      <c r="B490" s="4" t="s">
        <v>5</v>
      </c>
      <c r="C490" s="4" t="s">
        <v>14</v>
      </c>
      <c r="D490" s="4" t="s">
        <v>10</v>
      </c>
      <c r="E490" s="4" t="s">
        <v>20</v>
      </c>
    </row>
    <row r="491" spans="1:5">
      <c r="A491" t="n">
        <v>3538</v>
      </c>
      <c r="B491" s="30" t="n">
        <v>58</v>
      </c>
      <c r="C491" s="7" t="n">
        <v>0</v>
      </c>
      <c r="D491" s="7" t="n">
        <v>0</v>
      </c>
      <c r="E491" s="7" t="n">
        <v>1</v>
      </c>
    </row>
    <row r="492" spans="1:5">
      <c r="A492" t="s">
        <v>4</v>
      </c>
      <c r="B492" s="4" t="s">
        <v>5</v>
      </c>
      <c r="C492" s="4" t="s">
        <v>14</v>
      </c>
      <c r="D492" s="21" t="s">
        <v>31</v>
      </c>
      <c r="E492" s="4" t="s">
        <v>5</v>
      </c>
      <c r="F492" s="4" t="s">
        <v>14</v>
      </c>
      <c r="G492" s="4" t="s">
        <v>10</v>
      </c>
      <c r="H492" s="21" t="s">
        <v>32</v>
      </c>
      <c r="I492" s="4" t="s">
        <v>14</v>
      </c>
      <c r="J492" s="4" t="s">
        <v>9</v>
      </c>
      <c r="K492" s="4" t="s">
        <v>14</v>
      </c>
      <c r="L492" s="4" t="s">
        <v>14</v>
      </c>
      <c r="M492" s="21" t="s">
        <v>31</v>
      </c>
      <c r="N492" s="4" t="s">
        <v>5</v>
      </c>
      <c r="O492" s="4" t="s">
        <v>14</v>
      </c>
      <c r="P492" s="4" t="s">
        <v>10</v>
      </c>
      <c r="Q492" s="21" t="s">
        <v>32</v>
      </c>
      <c r="R492" s="4" t="s">
        <v>14</v>
      </c>
      <c r="S492" s="4" t="s">
        <v>9</v>
      </c>
      <c r="T492" s="4" t="s">
        <v>14</v>
      </c>
      <c r="U492" s="4" t="s">
        <v>14</v>
      </c>
      <c r="V492" s="4" t="s">
        <v>14</v>
      </c>
      <c r="W492" s="4" t="s">
        <v>21</v>
      </c>
    </row>
    <row r="493" spans="1:5">
      <c r="A493" t="n">
        <v>3546</v>
      </c>
      <c r="B493" s="11" t="n">
        <v>5</v>
      </c>
      <c r="C493" s="7" t="n">
        <v>28</v>
      </c>
      <c r="D493" s="21" t="s">
        <v>3</v>
      </c>
      <c r="E493" s="9" t="n">
        <v>162</v>
      </c>
      <c r="F493" s="7" t="n">
        <v>3</v>
      </c>
      <c r="G493" s="7" t="n">
        <v>16441</v>
      </c>
      <c r="H493" s="21" t="s">
        <v>3</v>
      </c>
      <c r="I493" s="7" t="n">
        <v>0</v>
      </c>
      <c r="J493" s="7" t="n">
        <v>1</v>
      </c>
      <c r="K493" s="7" t="n">
        <v>3</v>
      </c>
      <c r="L493" s="7" t="n">
        <v>28</v>
      </c>
      <c r="M493" s="21" t="s">
        <v>3</v>
      </c>
      <c r="N493" s="9" t="n">
        <v>162</v>
      </c>
      <c r="O493" s="7" t="n">
        <v>3</v>
      </c>
      <c r="P493" s="7" t="n">
        <v>16441</v>
      </c>
      <c r="Q493" s="21" t="s">
        <v>3</v>
      </c>
      <c r="R493" s="7" t="n">
        <v>0</v>
      </c>
      <c r="S493" s="7" t="n">
        <v>2</v>
      </c>
      <c r="T493" s="7" t="n">
        <v>3</v>
      </c>
      <c r="U493" s="7" t="n">
        <v>9</v>
      </c>
      <c r="V493" s="7" t="n">
        <v>1</v>
      </c>
      <c r="W493" s="12" t="n">
        <f t="normal" ca="1">A503</f>
        <v>0</v>
      </c>
    </row>
    <row r="494" spans="1:5">
      <c r="A494" t="s">
        <v>4</v>
      </c>
      <c r="B494" s="4" t="s">
        <v>5</v>
      </c>
      <c r="C494" s="4" t="s">
        <v>14</v>
      </c>
      <c r="D494" s="21" t="s">
        <v>31</v>
      </c>
      <c r="E494" s="4" t="s">
        <v>5</v>
      </c>
      <c r="F494" s="4" t="s">
        <v>10</v>
      </c>
      <c r="G494" s="4" t="s">
        <v>14</v>
      </c>
      <c r="H494" s="4" t="s">
        <v>14</v>
      </c>
      <c r="I494" s="4" t="s">
        <v>6</v>
      </c>
      <c r="J494" s="21" t="s">
        <v>32</v>
      </c>
      <c r="K494" s="4" t="s">
        <v>14</v>
      </c>
      <c r="L494" s="4" t="s">
        <v>14</v>
      </c>
      <c r="M494" s="21" t="s">
        <v>31</v>
      </c>
      <c r="N494" s="4" t="s">
        <v>5</v>
      </c>
      <c r="O494" s="4" t="s">
        <v>14</v>
      </c>
      <c r="P494" s="21" t="s">
        <v>32</v>
      </c>
      <c r="Q494" s="4" t="s">
        <v>14</v>
      </c>
      <c r="R494" s="4" t="s">
        <v>9</v>
      </c>
      <c r="S494" s="4" t="s">
        <v>14</v>
      </c>
      <c r="T494" s="4" t="s">
        <v>14</v>
      </c>
      <c r="U494" s="4" t="s">
        <v>14</v>
      </c>
      <c r="V494" s="21" t="s">
        <v>31</v>
      </c>
      <c r="W494" s="4" t="s">
        <v>5</v>
      </c>
      <c r="X494" s="4" t="s">
        <v>14</v>
      </c>
      <c r="Y494" s="21" t="s">
        <v>32</v>
      </c>
      <c r="Z494" s="4" t="s">
        <v>14</v>
      </c>
      <c r="AA494" s="4" t="s">
        <v>9</v>
      </c>
      <c r="AB494" s="4" t="s">
        <v>14</v>
      </c>
      <c r="AC494" s="4" t="s">
        <v>14</v>
      </c>
      <c r="AD494" s="4" t="s">
        <v>14</v>
      </c>
      <c r="AE494" s="4" t="s">
        <v>21</v>
      </c>
    </row>
    <row r="495" spans="1:5">
      <c r="A495" t="n">
        <v>3575</v>
      </c>
      <c r="B495" s="11" t="n">
        <v>5</v>
      </c>
      <c r="C495" s="7" t="n">
        <v>28</v>
      </c>
      <c r="D495" s="21" t="s">
        <v>3</v>
      </c>
      <c r="E495" s="49" t="n">
        <v>47</v>
      </c>
      <c r="F495" s="7" t="n">
        <v>61456</v>
      </c>
      <c r="G495" s="7" t="n">
        <v>2</v>
      </c>
      <c r="H495" s="7" t="n">
        <v>0</v>
      </c>
      <c r="I495" s="7" t="s">
        <v>87</v>
      </c>
      <c r="J495" s="21" t="s">
        <v>3</v>
      </c>
      <c r="K495" s="7" t="n">
        <v>8</v>
      </c>
      <c r="L495" s="7" t="n">
        <v>28</v>
      </c>
      <c r="M495" s="21" t="s">
        <v>3</v>
      </c>
      <c r="N495" s="16" t="n">
        <v>74</v>
      </c>
      <c r="O495" s="7" t="n">
        <v>65</v>
      </c>
      <c r="P495" s="21" t="s">
        <v>3</v>
      </c>
      <c r="Q495" s="7" t="n">
        <v>0</v>
      </c>
      <c r="R495" s="7" t="n">
        <v>1</v>
      </c>
      <c r="S495" s="7" t="n">
        <v>3</v>
      </c>
      <c r="T495" s="7" t="n">
        <v>9</v>
      </c>
      <c r="U495" s="7" t="n">
        <v>28</v>
      </c>
      <c r="V495" s="21" t="s">
        <v>3</v>
      </c>
      <c r="W495" s="16" t="n">
        <v>74</v>
      </c>
      <c r="X495" s="7" t="n">
        <v>65</v>
      </c>
      <c r="Y495" s="21" t="s">
        <v>3</v>
      </c>
      <c r="Z495" s="7" t="n">
        <v>0</v>
      </c>
      <c r="AA495" s="7" t="n">
        <v>2</v>
      </c>
      <c r="AB495" s="7" t="n">
        <v>3</v>
      </c>
      <c r="AC495" s="7" t="n">
        <v>9</v>
      </c>
      <c r="AD495" s="7" t="n">
        <v>1</v>
      </c>
      <c r="AE495" s="12" t="n">
        <f t="normal" ca="1">A499</f>
        <v>0</v>
      </c>
    </row>
    <row r="496" spans="1:5">
      <c r="A496" t="s">
        <v>4</v>
      </c>
      <c r="B496" s="4" t="s">
        <v>5</v>
      </c>
      <c r="C496" s="4" t="s">
        <v>10</v>
      </c>
      <c r="D496" s="4" t="s">
        <v>14</v>
      </c>
      <c r="E496" s="4" t="s">
        <v>14</v>
      </c>
      <c r="F496" s="4" t="s">
        <v>6</v>
      </c>
    </row>
    <row r="497" spans="1:31">
      <c r="A497" t="n">
        <v>3623</v>
      </c>
      <c r="B497" s="49" t="n">
        <v>47</v>
      </c>
      <c r="C497" s="7" t="n">
        <v>61456</v>
      </c>
      <c r="D497" s="7" t="n">
        <v>0</v>
      </c>
      <c r="E497" s="7" t="n">
        <v>0</v>
      </c>
      <c r="F497" s="7" t="s">
        <v>88</v>
      </c>
    </row>
    <row r="498" spans="1:31">
      <c r="A498" t="s">
        <v>4</v>
      </c>
      <c r="B498" s="4" t="s">
        <v>5</v>
      </c>
      <c r="C498" s="4" t="s">
        <v>14</v>
      </c>
      <c r="D498" s="4" t="s">
        <v>10</v>
      </c>
      <c r="E498" s="4" t="s">
        <v>20</v>
      </c>
    </row>
    <row r="499" spans="1:31">
      <c r="A499" t="n">
        <v>3636</v>
      </c>
      <c r="B499" s="30" t="n">
        <v>58</v>
      </c>
      <c r="C499" s="7" t="n">
        <v>0</v>
      </c>
      <c r="D499" s="7" t="n">
        <v>300</v>
      </c>
      <c r="E499" s="7" t="n">
        <v>1</v>
      </c>
    </row>
    <row r="500" spans="1:31">
      <c r="A500" t="s">
        <v>4</v>
      </c>
      <c r="B500" s="4" t="s">
        <v>5</v>
      </c>
      <c r="C500" s="4" t="s">
        <v>14</v>
      </c>
      <c r="D500" s="4" t="s">
        <v>10</v>
      </c>
    </row>
    <row r="501" spans="1:31">
      <c r="A501" t="n">
        <v>3644</v>
      </c>
      <c r="B501" s="30" t="n">
        <v>58</v>
      </c>
      <c r="C501" s="7" t="n">
        <v>255</v>
      </c>
      <c r="D501" s="7" t="n">
        <v>0</v>
      </c>
    </row>
    <row r="502" spans="1:31">
      <c r="A502" t="s">
        <v>4</v>
      </c>
      <c r="B502" s="4" t="s">
        <v>5</v>
      </c>
      <c r="C502" s="4" t="s">
        <v>14</v>
      </c>
      <c r="D502" s="4" t="s">
        <v>14</v>
      </c>
      <c r="E502" s="4" t="s">
        <v>14</v>
      </c>
      <c r="F502" s="4" t="s">
        <v>14</v>
      </c>
    </row>
    <row r="503" spans="1:31">
      <c r="A503" t="n">
        <v>3648</v>
      </c>
      <c r="B503" s="33" t="n">
        <v>14</v>
      </c>
      <c r="C503" s="7" t="n">
        <v>0</v>
      </c>
      <c r="D503" s="7" t="n">
        <v>0</v>
      </c>
      <c r="E503" s="7" t="n">
        <v>0</v>
      </c>
      <c r="F503" s="7" t="n">
        <v>64</v>
      </c>
    </row>
    <row r="504" spans="1:31">
      <c r="A504" t="s">
        <v>4</v>
      </c>
      <c r="B504" s="4" t="s">
        <v>5</v>
      </c>
      <c r="C504" s="4" t="s">
        <v>14</v>
      </c>
      <c r="D504" s="4" t="s">
        <v>10</v>
      </c>
    </row>
    <row r="505" spans="1:31">
      <c r="A505" t="n">
        <v>3653</v>
      </c>
      <c r="B505" s="26" t="n">
        <v>22</v>
      </c>
      <c r="C505" s="7" t="n">
        <v>0</v>
      </c>
      <c r="D505" s="7" t="n">
        <v>16441</v>
      </c>
    </row>
    <row r="506" spans="1:31">
      <c r="A506" t="s">
        <v>4</v>
      </c>
      <c r="B506" s="4" t="s">
        <v>5</v>
      </c>
      <c r="C506" s="4" t="s">
        <v>14</v>
      </c>
      <c r="D506" s="4" t="s">
        <v>10</v>
      </c>
    </row>
    <row r="507" spans="1:31">
      <c r="A507" t="n">
        <v>3657</v>
      </c>
      <c r="B507" s="30" t="n">
        <v>58</v>
      </c>
      <c r="C507" s="7" t="n">
        <v>5</v>
      </c>
      <c r="D507" s="7" t="n">
        <v>300</v>
      </c>
    </row>
    <row r="508" spans="1:31">
      <c r="A508" t="s">
        <v>4</v>
      </c>
      <c r="B508" s="4" t="s">
        <v>5</v>
      </c>
      <c r="C508" s="4" t="s">
        <v>20</v>
      </c>
      <c r="D508" s="4" t="s">
        <v>10</v>
      </c>
    </row>
    <row r="509" spans="1:31">
      <c r="A509" t="n">
        <v>3661</v>
      </c>
      <c r="B509" s="32" t="n">
        <v>103</v>
      </c>
      <c r="C509" s="7" t="n">
        <v>0</v>
      </c>
      <c r="D509" s="7" t="n">
        <v>300</v>
      </c>
    </row>
    <row r="510" spans="1:31">
      <c r="A510" t="s">
        <v>4</v>
      </c>
      <c r="B510" s="4" t="s">
        <v>5</v>
      </c>
      <c r="C510" s="4" t="s">
        <v>14</v>
      </c>
    </row>
    <row r="511" spans="1:31">
      <c r="A511" t="n">
        <v>3668</v>
      </c>
      <c r="B511" s="22" t="n">
        <v>64</v>
      </c>
      <c r="C511" s="7" t="n">
        <v>7</v>
      </c>
    </row>
    <row r="512" spans="1:31">
      <c r="A512" t="s">
        <v>4</v>
      </c>
      <c r="B512" s="4" t="s">
        <v>5</v>
      </c>
      <c r="C512" s="4" t="s">
        <v>14</v>
      </c>
      <c r="D512" s="4" t="s">
        <v>10</v>
      </c>
    </row>
    <row r="513" spans="1:6">
      <c r="A513" t="n">
        <v>3670</v>
      </c>
      <c r="B513" s="50" t="n">
        <v>72</v>
      </c>
      <c r="C513" s="7" t="n">
        <v>5</v>
      </c>
      <c r="D513" s="7" t="n">
        <v>0</v>
      </c>
    </row>
    <row r="514" spans="1:6">
      <c r="A514" t="s">
        <v>4</v>
      </c>
      <c r="B514" s="4" t="s">
        <v>5</v>
      </c>
      <c r="C514" s="4" t="s">
        <v>14</v>
      </c>
      <c r="D514" s="21" t="s">
        <v>31</v>
      </c>
      <c r="E514" s="4" t="s">
        <v>5</v>
      </c>
      <c r="F514" s="4" t="s">
        <v>14</v>
      </c>
      <c r="G514" s="4" t="s">
        <v>10</v>
      </c>
      <c r="H514" s="21" t="s">
        <v>32</v>
      </c>
      <c r="I514" s="4" t="s">
        <v>14</v>
      </c>
      <c r="J514" s="4" t="s">
        <v>9</v>
      </c>
      <c r="K514" s="4" t="s">
        <v>14</v>
      </c>
      <c r="L514" s="4" t="s">
        <v>14</v>
      </c>
      <c r="M514" s="4" t="s">
        <v>21</v>
      </c>
    </row>
    <row r="515" spans="1:6">
      <c r="A515" t="n">
        <v>3674</v>
      </c>
      <c r="B515" s="11" t="n">
        <v>5</v>
      </c>
      <c r="C515" s="7" t="n">
        <v>28</v>
      </c>
      <c r="D515" s="21" t="s">
        <v>3</v>
      </c>
      <c r="E515" s="9" t="n">
        <v>162</v>
      </c>
      <c r="F515" s="7" t="n">
        <v>4</v>
      </c>
      <c r="G515" s="7" t="n">
        <v>16441</v>
      </c>
      <c r="H515" s="21" t="s">
        <v>3</v>
      </c>
      <c r="I515" s="7" t="n">
        <v>0</v>
      </c>
      <c r="J515" s="7" t="n">
        <v>1</v>
      </c>
      <c r="K515" s="7" t="n">
        <v>2</v>
      </c>
      <c r="L515" s="7" t="n">
        <v>1</v>
      </c>
      <c r="M515" s="12" t="n">
        <f t="normal" ca="1">A521</f>
        <v>0</v>
      </c>
    </row>
    <row r="516" spans="1:6">
      <c r="A516" t="s">
        <v>4</v>
      </c>
      <c r="B516" s="4" t="s">
        <v>5</v>
      </c>
      <c r="C516" s="4" t="s">
        <v>14</v>
      </c>
      <c r="D516" s="4" t="s">
        <v>6</v>
      </c>
    </row>
    <row r="517" spans="1:6">
      <c r="A517" t="n">
        <v>3691</v>
      </c>
      <c r="B517" s="8" t="n">
        <v>2</v>
      </c>
      <c r="C517" s="7" t="n">
        <v>10</v>
      </c>
      <c r="D517" s="7" t="s">
        <v>89</v>
      </c>
    </row>
    <row r="518" spans="1:6">
      <c r="A518" t="s">
        <v>4</v>
      </c>
      <c r="B518" s="4" t="s">
        <v>5</v>
      </c>
      <c r="C518" s="4" t="s">
        <v>10</v>
      </c>
    </row>
    <row r="519" spans="1:6">
      <c r="A519" t="n">
        <v>3708</v>
      </c>
      <c r="B519" s="28" t="n">
        <v>16</v>
      </c>
      <c r="C519" s="7" t="n">
        <v>0</v>
      </c>
    </row>
    <row r="520" spans="1:6">
      <c r="A520" t="s">
        <v>4</v>
      </c>
      <c r="B520" s="4" t="s">
        <v>5</v>
      </c>
      <c r="C520" s="4" t="s">
        <v>10</v>
      </c>
      <c r="D520" s="4" t="s">
        <v>6</v>
      </c>
      <c r="E520" s="4" t="s">
        <v>6</v>
      </c>
      <c r="F520" s="4" t="s">
        <v>6</v>
      </c>
      <c r="G520" s="4" t="s">
        <v>14</v>
      </c>
      <c r="H520" s="4" t="s">
        <v>9</v>
      </c>
      <c r="I520" s="4" t="s">
        <v>20</v>
      </c>
      <c r="J520" s="4" t="s">
        <v>20</v>
      </c>
      <c r="K520" s="4" t="s">
        <v>20</v>
      </c>
      <c r="L520" s="4" t="s">
        <v>20</v>
      </c>
      <c r="M520" s="4" t="s">
        <v>20</v>
      </c>
      <c r="N520" s="4" t="s">
        <v>20</v>
      </c>
      <c r="O520" s="4" t="s">
        <v>20</v>
      </c>
      <c r="P520" s="4" t="s">
        <v>6</v>
      </c>
      <c r="Q520" s="4" t="s">
        <v>6</v>
      </c>
      <c r="R520" s="4" t="s">
        <v>9</v>
      </c>
      <c r="S520" s="4" t="s">
        <v>14</v>
      </c>
      <c r="T520" s="4" t="s">
        <v>9</v>
      </c>
      <c r="U520" s="4" t="s">
        <v>9</v>
      </c>
      <c r="V520" s="4" t="s">
        <v>10</v>
      </c>
    </row>
    <row r="521" spans="1:6">
      <c r="A521" t="n">
        <v>3711</v>
      </c>
      <c r="B521" s="51" t="n">
        <v>19</v>
      </c>
      <c r="C521" s="7" t="n">
        <v>7032</v>
      </c>
      <c r="D521" s="7" t="s">
        <v>90</v>
      </c>
      <c r="E521" s="7" t="s">
        <v>91</v>
      </c>
      <c r="F521" s="7" t="s">
        <v>13</v>
      </c>
      <c r="G521" s="7" t="n">
        <v>0</v>
      </c>
      <c r="H521" s="7" t="n">
        <v>1</v>
      </c>
      <c r="I521" s="7" t="n">
        <v>0.180000007152557</v>
      </c>
      <c r="J521" s="7" t="n">
        <v>0</v>
      </c>
      <c r="K521" s="7" t="n">
        <v>-16.6200008392334</v>
      </c>
      <c r="L521" s="7" t="n">
        <v>180</v>
      </c>
      <c r="M521" s="7" t="n">
        <v>1</v>
      </c>
      <c r="N521" s="7" t="n">
        <v>1.60000002384186</v>
      </c>
      <c r="O521" s="7" t="n">
        <v>0.0900000035762787</v>
      </c>
      <c r="P521" s="7" t="s">
        <v>13</v>
      </c>
      <c r="Q521" s="7" t="s">
        <v>13</v>
      </c>
      <c r="R521" s="7" t="n">
        <v>-1</v>
      </c>
      <c r="S521" s="7" t="n">
        <v>0</v>
      </c>
      <c r="T521" s="7" t="n">
        <v>0</v>
      </c>
      <c r="U521" s="7" t="n">
        <v>0</v>
      </c>
      <c r="V521" s="7" t="n">
        <v>0</v>
      </c>
    </row>
    <row r="522" spans="1:6">
      <c r="A522" t="s">
        <v>4</v>
      </c>
      <c r="B522" s="4" t="s">
        <v>5</v>
      </c>
      <c r="C522" s="4" t="s">
        <v>10</v>
      </c>
      <c r="D522" s="4" t="s">
        <v>14</v>
      </c>
      <c r="E522" s="4" t="s">
        <v>14</v>
      </c>
      <c r="F522" s="4" t="s">
        <v>6</v>
      </c>
    </row>
    <row r="523" spans="1:6">
      <c r="A523" t="n">
        <v>3781</v>
      </c>
      <c r="B523" s="25" t="n">
        <v>20</v>
      </c>
      <c r="C523" s="7" t="n">
        <v>0</v>
      </c>
      <c r="D523" s="7" t="n">
        <v>3</v>
      </c>
      <c r="E523" s="7" t="n">
        <v>10</v>
      </c>
      <c r="F523" s="7" t="s">
        <v>92</v>
      </c>
    </row>
    <row r="524" spans="1:6">
      <c r="A524" t="s">
        <v>4</v>
      </c>
      <c r="B524" s="4" t="s">
        <v>5</v>
      </c>
      <c r="C524" s="4" t="s">
        <v>10</v>
      </c>
    </row>
    <row r="525" spans="1:6">
      <c r="A525" t="n">
        <v>3799</v>
      </c>
      <c r="B525" s="28" t="n">
        <v>16</v>
      </c>
      <c r="C525" s="7" t="n">
        <v>0</v>
      </c>
    </row>
    <row r="526" spans="1:6">
      <c r="A526" t="s">
        <v>4</v>
      </c>
      <c r="B526" s="4" t="s">
        <v>5</v>
      </c>
      <c r="C526" s="4" t="s">
        <v>10</v>
      </c>
      <c r="D526" s="4" t="s">
        <v>14</v>
      </c>
      <c r="E526" s="4" t="s">
        <v>14</v>
      </c>
      <c r="F526" s="4" t="s">
        <v>6</v>
      </c>
    </row>
    <row r="527" spans="1:6">
      <c r="A527" t="n">
        <v>3802</v>
      </c>
      <c r="B527" s="25" t="n">
        <v>20</v>
      </c>
      <c r="C527" s="7" t="n">
        <v>61491</v>
      </c>
      <c r="D527" s="7" t="n">
        <v>3</v>
      </c>
      <c r="E527" s="7" t="n">
        <v>10</v>
      </c>
      <c r="F527" s="7" t="s">
        <v>92</v>
      </c>
    </row>
    <row r="528" spans="1:6">
      <c r="A528" t="s">
        <v>4</v>
      </c>
      <c r="B528" s="4" t="s">
        <v>5</v>
      </c>
      <c r="C528" s="4" t="s">
        <v>10</v>
      </c>
    </row>
    <row r="529" spans="1:22">
      <c r="A529" t="n">
        <v>3820</v>
      </c>
      <c r="B529" s="28" t="n">
        <v>16</v>
      </c>
      <c r="C529" s="7" t="n">
        <v>0</v>
      </c>
    </row>
    <row r="530" spans="1:22">
      <c r="A530" t="s">
        <v>4</v>
      </c>
      <c r="B530" s="4" t="s">
        <v>5</v>
      </c>
      <c r="C530" s="4" t="s">
        <v>10</v>
      </c>
      <c r="D530" s="4" t="s">
        <v>14</v>
      </c>
      <c r="E530" s="4" t="s">
        <v>14</v>
      </c>
      <c r="F530" s="4" t="s">
        <v>6</v>
      </c>
    </row>
    <row r="531" spans="1:22">
      <c r="A531" t="n">
        <v>3823</v>
      </c>
      <c r="B531" s="25" t="n">
        <v>20</v>
      </c>
      <c r="C531" s="7" t="n">
        <v>61492</v>
      </c>
      <c r="D531" s="7" t="n">
        <v>3</v>
      </c>
      <c r="E531" s="7" t="n">
        <v>10</v>
      </c>
      <c r="F531" s="7" t="s">
        <v>92</v>
      </c>
    </row>
    <row r="532" spans="1:22">
      <c r="A532" t="s">
        <v>4</v>
      </c>
      <c r="B532" s="4" t="s">
        <v>5</v>
      </c>
      <c r="C532" s="4" t="s">
        <v>10</v>
      </c>
    </row>
    <row r="533" spans="1:22">
      <c r="A533" t="n">
        <v>3841</v>
      </c>
      <c r="B533" s="28" t="n">
        <v>16</v>
      </c>
      <c r="C533" s="7" t="n">
        <v>0</v>
      </c>
    </row>
    <row r="534" spans="1:22">
      <c r="A534" t="s">
        <v>4</v>
      </c>
      <c r="B534" s="4" t="s">
        <v>5</v>
      </c>
      <c r="C534" s="4" t="s">
        <v>10</v>
      </c>
      <c r="D534" s="4" t="s">
        <v>14</v>
      </c>
      <c r="E534" s="4" t="s">
        <v>14</v>
      </c>
      <c r="F534" s="4" t="s">
        <v>6</v>
      </c>
    </row>
    <row r="535" spans="1:22">
      <c r="A535" t="n">
        <v>3844</v>
      </c>
      <c r="B535" s="25" t="n">
        <v>20</v>
      </c>
      <c r="C535" s="7" t="n">
        <v>61493</v>
      </c>
      <c r="D535" s="7" t="n">
        <v>3</v>
      </c>
      <c r="E535" s="7" t="n">
        <v>10</v>
      </c>
      <c r="F535" s="7" t="s">
        <v>92</v>
      </c>
    </row>
    <row r="536" spans="1:22">
      <c r="A536" t="s">
        <v>4</v>
      </c>
      <c r="B536" s="4" t="s">
        <v>5</v>
      </c>
      <c r="C536" s="4" t="s">
        <v>10</v>
      </c>
    </row>
    <row r="537" spans="1:22">
      <c r="A537" t="n">
        <v>3862</v>
      </c>
      <c r="B537" s="28" t="n">
        <v>16</v>
      </c>
      <c r="C537" s="7" t="n">
        <v>0</v>
      </c>
    </row>
    <row r="538" spans="1:22">
      <c r="A538" t="s">
        <v>4</v>
      </c>
      <c r="B538" s="4" t="s">
        <v>5</v>
      </c>
      <c r="C538" s="4" t="s">
        <v>10</v>
      </c>
      <c r="D538" s="4" t="s">
        <v>14</v>
      </c>
      <c r="E538" s="4" t="s">
        <v>14</v>
      </c>
      <c r="F538" s="4" t="s">
        <v>6</v>
      </c>
    </row>
    <row r="539" spans="1:22">
      <c r="A539" t="n">
        <v>3865</v>
      </c>
      <c r="B539" s="25" t="n">
        <v>20</v>
      </c>
      <c r="C539" s="7" t="n">
        <v>61494</v>
      </c>
      <c r="D539" s="7" t="n">
        <v>3</v>
      </c>
      <c r="E539" s="7" t="n">
        <v>10</v>
      </c>
      <c r="F539" s="7" t="s">
        <v>92</v>
      </c>
    </row>
    <row r="540" spans="1:22">
      <c r="A540" t="s">
        <v>4</v>
      </c>
      <c r="B540" s="4" t="s">
        <v>5</v>
      </c>
      <c r="C540" s="4" t="s">
        <v>10</v>
      </c>
    </row>
    <row r="541" spans="1:22">
      <c r="A541" t="n">
        <v>3883</v>
      </c>
      <c r="B541" s="28" t="n">
        <v>16</v>
      </c>
      <c r="C541" s="7" t="n">
        <v>0</v>
      </c>
    </row>
    <row r="542" spans="1:22">
      <c r="A542" t="s">
        <v>4</v>
      </c>
      <c r="B542" s="4" t="s">
        <v>5</v>
      </c>
      <c r="C542" s="4" t="s">
        <v>10</v>
      </c>
      <c r="D542" s="4" t="s">
        <v>14</v>
      </c>
      <c r="E542" s="4" t="s">
        <v>14</v>
      </c>
      <c r="F542" s="4" t="s">
        <v>6</v>
      </c>
    </row>
    <row r="543" spans="1:22">
      <c r="A543" t="n">
        <v>3886</v>
      </c>
      <c r="B543" s="25" t="n">
        <v>20</v>
      </c>
      <c r="C543" s="7" t="n">
        <v>61495</v>
      </c>
      <c r="D543" s="7" t="n">
        <v>3</v>
      </c>
      <c r="E543" s="7" t="n">
        <v>10</v>
      </c>
      <c r="F543" s="7" t="s">
        <v>92</v>
      </c>
    </row>
    <row r="544" spans="1:22">
      <c r="A544" t="s">
        <v>4</v>
      </c>
      <c r="B544" s="4" t="s">
        <v>5</v>
      </c>
      <c r="C544" s="4" t="s">
        <v>10</v>
      </c>
    </row>
    <row r="545" spans="1:6">
      <c r="A545" t="n">
        <v>3904</v>
      </c>
      <c r="B545" s="28" t="n">
        <v>16</v>
      </c>
      <c r="C545" s="7" t="n">
        <v>0</v>
      </c>
    </row>
    <row r="546" spans="1:6">
      <c r="A546" t="s">
        <v>4</v>
      </c>
      <c r="B546" s="4" t="s">
        <v>5</v>
      </c>
      <c r="C546" s="4" t="s">
        <v>10</v>
      </c>
      <c r="D546" s="4" t="s">
        <v>14</v>
      </c>
      <c r="E546" s="4" t="s">
        <v>14</v>
      </c>
      <c r="F546" s="4" t="s">
        <v>6</v>
      </c>
    </row>
    <row r="547" spans="1:6">
      <c r="A547" t="n">
        <v>3907</v>
      </c>
      <c r="B547" s="25" t="n">
        <v>20</v>
      </c>
      <c r="C547" s="7" t="n">
        <v>61496</v>
      </c>
      <c r="D547" s="7" t="n">
        <v>3</v>
      </c>
      <c r="E547" s="7" t="n">
        <v>10</v>
      </c>
      <c r="F547" s="7" t="s">
        <v>92</v>
      </c>
    </row>
    <row r="548" spans="1:6">
      <c r="A548" t="s">
        <v>4</v>
      </c>
      <c r="B548" s="4" t="s">
        <v>5</v>
      </c>
      <c r="C548" s="4" t="s">
        <v>10</v>
      </c>
    </row>
    <row r="549" spans="1:6">
      <c r="A549" t="n">
        <v>3925</v>
      </c>
      <c r="B549" s="28" t="n">
        <v>16</v>
      </c>
      <c r="C549" s="7" t="n">
        <v>0</v>
      </c>
    </row>
    <row r="550" spans="1:6">
      <c r="A550" t="s">
        <v>4</v>
      </c>
      <c r="B550" s="4" t="s">
        <v>5</v>
      </c>
      <c r="C550" s="4" t="s">
        <v>10</v>
      </c>
      <c r="D550" s="4" t="s">
        <v>14</v>
      </c>
      <c r="E550" s="4" t="s">
        <v>14</v>
      </c>
      <c r="F550" s="4" t="s">
        <v>6</v>
      </c>
    </row>
    <row r="551" spans="1:6">
      <c r="A551" t="n">
        <v>3928</v>
      </c>
      <c r="B551" s="25" t="n">
        <v>20</v>
      </c>
      <c r="C551" s="7" t="n">
        <v>7032</v>
      </c>
      <c r="D551" s="7" t="n">
        <v>3</v>
      </c>
      <c r="E551" s="7" t="n">
        <v>10</v>
      </c>
      <c r="F551" s="7" t="s">
        <v>92</v>
      </c>
    </row>
    <row r="552" spans="1:6">
      <c r="A552" t="s">
        <v>4</v>
      </c>
      <c r="B552" s="4" t="s">
        <v>5</v>
      </c>
      <c r="C552" s="4" t="s">
        <v>10</v>
      </c>
    </row>
    <row r="553" spans="1:6">
      <c r="A553" t="n">
        <v>3946</v>
      </c>
      <c r="B553" s="28" t="n">
        <v>16</v>
      </c>
      <c r="C553" s="7" t="n">
        <v>0</v>
      </c>
    </row>
    <row r="554" spans="1:6">
      <c r="A554" t="s">
        <v>4</v>
      </c>
      <c r="B554" s="4" t="s">
        <v>5</v>
      </c>
      <c r="C554" s="4" t="s">
        <v>10</v>
      </c>
      <c r="D554" s="4" t="s">
        <v>20</v>
      </c>
      <c r="E554" s="4" t="s">
        <v>20</v>
      </c>
      <c r="F554" s="4" t="s">
        <v>20</v>
      </c>
      <c r="G554" s="4" t="s">
        <v>20</v>
      </c>
    </row>
    <row r="555" spans="1:6">
      <c r="A555" t="n">
        <v>3949</v>
      </c>
      <c r="B555" s="46" t="n">
        <v>46</v>
      </c>
      <c r="C555" s="7" t="n">
        <v>0</v>
      </c>
      <c r="D555" s="7" t="n">
        <v>0.730000019073486</v>
      </c>
      <c r="E555" s="7" t="n">
        <v>0</v>
      </c>
      <c r="F555" s="7" t="n">
        <v>-16.8700008392334</v>
      </c>
      <c r="G555" s="7" t="n">
        <v>180</v>
      </c>
    </row>
    <row r="556" spans="1:6">
      <c r="A556" t="s">
        <v>4</v>
      </c>
      <c r="B556" s="4" t="s">
        <v>5</v>
      </c>
      <c r="C556" s="4" t="s">
        <v>10</v>
      </c>
      <c r="D556" s="4" t="s">
        <v>20</v>
      </c>
      <c r="E556" s="4" t="s">
        <v>20</v>
      </c>
      <c r="F556" s="4" t="s">
        <v>20</v>
      </c>
      <c r="G556" s="4" t="s">
        <v>20</v>
      </c>
    </row>
    <row r="557" spans="1:6">
      <c r="A557" t="n">
        <v>3968</v>
      </c>
      <c r="B557" s="46" t="n">
        <v>46</v>
      </c>
      <c r="C557" s="7" t="n">
        <v>61491</v>
      </c>
      <c r="D557" s="7" t="n">
        <v>-1.12999999523163</v>
      </c>
      <c r="E557" s="7" t="n">
        <v>0</v>
      </c>
      <c r="F557" s="7" t="n">
        <v>-16.3999996185303</v>
      </c>
      <c r="G557" s="7" t="n">
        <v>180</v>
      </c>
    </row>
    <row r="558" spans="1:6">
      <c r="A558" t="s">
        <v>4</v>
      </c>
      <c r="B558" s="4" t="s">
        <v>5</v>
      </c>
      <c r="C558" s="4" t="s">
        <v>10</v>
      </c>
      <c r="D558" s="4" t="s">
        <v>20</v>
      </c>
      <c r="E558" s="4" t="s">
        <v>20</v>
      </c>
      <c r="F558" s="4" t="s">
        <v>20</v>
      </c>
      <c r="G558" s="4" t="s">
        <v>20</v>
      </c>
    </row>
    <row r="559" spans="1:6">
      <c r="A559" t="n">
        <v>3987</v>
      </c>
      <c r="B559" s="46" t="n">
        <v>46</v>
      </c>
      <c r="C559" s="7" t="n">
        <v>61492</v>
      </c>
      <c r="D559" s="7" t="n">
        <v>1.3400000333786</v>
      </c>
      <c r="E559" s="7" t="n">
        <v>0</v>
      </c>
      <c r="F559" s="7" t="n">
        <v>-16.3999996185303</v>
      </c>
      <c r="G559" s="7" t="n">
        <v>180</v>
      </c>
    </row>
    <row r="560" spans="1:6">
      <c r="A560" t="s">
        <v>4</v>
      </c>
      <c r="B560" s="4" t="s">
        <v>5</v>
      </c>
      <c r="C560" s="4" t="s">
        <v>10</v>
      </c>
      <c r="D560" s="4" t="s">
        <v>20</v>
      </c>
      <c r="E560" s="4" t="s">
        <v>20</v>
      </c>
      <c r="F560" s="4" t="s">
        <v>20</v>
      </c>
      <c r="G560" s="4" t="s">
        <v>20</v>
      </c>
    </row>
    <row r="561" spans="1:7">
      <c r="A561" t="n">
        <v>4006</v>
      </c>
      <c r="B561" s="46" t="n">
        <v>46</v>
      </c>
      <c r="C561" s="7" t="n">
        <v>61493</v>
      </c>
      <c r="D561" s="7" t="n">
        <v>0</v>
      </c>
      <c r="E561" s="7" t="n">
        <v>0</v>
      </c>
      <c r="F561" s="7" t="n">
        <v>-14.960000038147</v>
      </c>
      <c r="G561" s="7" t="n">
        <v>180</v>
      </c>
    </row>
    <row r="562" spans="1:7">
      <c r="A562" t="s">
        <v>4</v>
      </c>
      <c r="B562" s="4" t="s">
        <v>5</v>
      </c>
      <c r="C562" s="4" t="s">
        <v>10</v>
      </c>
      <c r="D562" s="4" t="s">
        <v>20</v>
      </c>
      <c r="E562" s="4" t="s">
        <v>20</v>
      </c>
      <c r="F562" s="4" t="s">
        <v>20</v>
      </c>
      <c r="G562" s="4" t="s">
        <v>20</v>
      </c>
    </row>
    <row r="563" spans="1:7">
      <c r="A563" t="n">
        <v>4025</v>
      </c>
      <c r="B563" s="46" t="n">
        <v>46</v>
      </c>
      <c r="C563" s="7" t="n">
        <v>61494</v>
      </c>
      <c r="D563" s="7" t="n">
        <v>-0.920000016689301</v>
      </c>
      <c r="E563" s="7" t="n">
        <v>0</v>
      </c>
      <c r="F563" s="7" t="n">
        <v>-15.2299995422363</v>
      </c>
      <c r="G563" s="7" t="n">
        <v>180</v>
      </c>
    </row>
    <row r="564" spans="1:7">
      <c r="A564" t="s">
        <v>4</v>
      </c>
      <c r="B564" s="4" t="s">
        <v>5</v>
      </c>
      <c r="C564" s="4" t="s">
        <v>10</v>
      </c>
      <c r="D564" s="4" t="s">
        <v>20</v>
      </c>
      <c r="E564" s="4" t="s">
        <v>20</v>
      </c>
      <c r="F564" s="4" t="s">
        <v>20</v>
      </c>
      <c r="G564" s="4" t="s">
        <v>20</v>
      </c>
    </row>
    <row r="565" spans="1:7">
      <c r="A565" t="n">
        <v>4044</v>
      </c>
      <c r="B565" s="46" t="n">
        <v>46</v>
      </c>
      <c r="C565" s="7" t="n">
        <v>61495</v>
      </c>
      <c r="D565" s="7" t="n">
        <v>0.949999988079071</v>
      </c>
      <c r="E565" s="7" t="n">
        <v>0</v>
      </c>
      <c r="F565" s="7" t="n">
        <v>-15.2299995422363</v>
      </c>
      <c r="G565" s="7" t="n">
        <v>180</v>
      </c>
    </row>
    <row r="566" spans="1:7">
      <c r="A566" t="s">
        <v>4</v>
      </c>
      <c r="B566" s="4" t="s">
        <v>5</v>
      </c>
      <c r="C566" s="4" t="s">
        <v>10</v>
      </c>
      <c r="D566" s="4" t="s">
        <v>20</v>
      </c>
      <c r="E566" s="4" t="s">
        <v>20</v>
      </c>
      <c r="F566" s="4" t="s">
        <v>20</v>
      </c>
      <c r="G566" s="4" t="s">
        <v>20</v>
      </c>
    </row>
    <row r="567" spans="1:7">
      <c r="A567" t="n">
        <v>4063</v>
      </c>
      <c r="B567" s="46" t="n">
        <v>46</v>
      </c>
      <c r="C567" s="7" t="n">
        <v>61496</v>
      </c>
      <c r="D567" s="7" t="n">
        <v>-0.330000013113022</v>
      </c>
      <c r="E567" s="7" t="n">
        <v>0</v>
      </c>
      <c r="F567" s="7" t="n">
        <v>-16.8700008392334</v>
      </c>
      <c r="G567" s="7" t="n">
        <v>180</v>
      </c>
    </row>
    <row r="568" spans="1:7">
      <c r="A568" t="s">
        <v>4</v>
      </c>
      <c r="B568" s="4" t="s">
        <v>5</v>
      </c>
      <c r="C568" s="4" t="s">
        <v>14</v>
      </c>
      <c r="D568" s="4" t="s">
        <v>14</v>
      </c>
      <c r="E568" s="4" t="s">
        <v>20</v>
      </c>
      <c r="F568" s="4" t="s">
        <v>20</v>
      </c>
      <c r="G568" s="4" t="s">
        <v>20</v>
      </c>
      <c r="H568" s="4" t="s">
        <v>10</v>
      </c>
    </row>
    <row r="569" spans="1:7">
      <c r="A569" t="n">
        <v>4082</v>
      </c>
      <c r="B569" s="40" t="n">
        <v>45</v>
      </c>
      <c r="C569" s="7" t="n">
        <v>2</v>
      </c>
      <c r="D569" s="7" t="n">
        <v>3</v>
      </c>
      <c r="E569" s="7" t="n">
        <v>-0.680000007152557</v>
      </c>
      <c r="F569" s="7" t="n">
        <v>5.34000015258789</v>
      </c>
      <c r="G569" s="7" t="n">
        <v>-17.7299995422363</v>
      </c>
      <c r="H569" s="7" t="n">
        <v>0</v>
      </c>
    </row>
    <row r="570" spans="1:7">
      <c r="A570" t="s">
        <v>4</v>
      </c>
      <c r="B570" s="4" t="s">
        <v>5</v>
      </c>
      <c r="C570" s="4" t="s">
        <v>14</v>
      </c>
      <c r="D570" s="4" t="s">
        <v>14</v>
      </c>
      <c r="E570" s="4" t="s">
        <v>20</v>
      </c>
      <c r="F570" s="4" t="s">
        <v>20</v>
      </c>
      <c r="G570" s="4" t="s">
        <v>20</v>
      </c>
      <c r="H570" s="4" t="s">
        <v>10</v>
      </c>
      <c r="I570" s="4" t="s">
        <v>14</v>
      </c>
    </row>
    <row r="571" spans="1:7">
      <c r="A571" t="n">
        <v>4099</v>
      </c>
      <c r="B571" s="40" t="n">
        <v>45</v>
      </c>
      <c r="C571" s="7" t="n">
        <v>4</v>
      </c>
      <c r="D571" s="7" t="n">
        <v>3</v>
      </c>
      <c r="E571" s="7" t="n">
        <v>349.140014648438</v>
      </c>
      <c r="F571" s="7" t="n">
        <v>358.359985351563</v>
      </c>
      <c r="G571" s="7" t="n">
        <v>0</v>
      </c>
      <c r="H571" s="7" t="n">
        <v>0</v>
      </c>
      <c r="I571" s="7" t="n">
        <v>1</v>
      </c>
    </row>
    <row r="572" spans="1:7">
      <c r="A572" t="s">
        <v>4</v>
      </c>
      <c r="B572" s="4" t="s">
        <v>5</v>
      </c>
      <c r="C572" s="4" t="s">
        <v>14</v>
      </c>
      <c r="D572" s="4" t="s">
        <v>14</v>
      </c>
      <c r="E572" s="4" t="s">
        <v>20</v>
      </c>
      <c r="F572" s="4" t="s">
        <v>10</v>
      </c>
    </row>
    <row r="573" spans="1:7">
      <c r="A573" t="n">
        <v>4117</v>
      </c>
      <c r="B573" s="40" t="n">
        <v>45</v>
      </c>
      <c r="C573" s="7" t="n">
        <v>5</v>
      </c>
      <c r="D573" s="7" t="n">
        <v>3</v>
      </c>
      <c r="E573" s="7" t="n">
        <v>6.5</v>
      </c>
      <c r="F573" s="7" t="n">
        <v>0</v>
      </c>
    </row>
    <row r="574" spans="1:7">
      <c r="A574" t="s">
        <v>4</v>
      </c>
      <c r="B574" s="4" t="s">
        <v>5</v>
      </c>
      <c r="C574" s="4" t="s">
        <v>14</v>
      </c>
      <c r="D574" s="4" t="s">
        <v>14</v>
      </c>
      <c r="E574" s="4" t="s">
        <v>20</v>
      </c>
      <c r="F574" s="4" t="s">
        <v>10</v>
      </c>
    </row>
    <row r="575" spans="1:7">
      <c r="A575" t="n">
        <v>4126</v>
      </c>
      <c r="B575" s="40" t="n">
        <v>45</v>
      </c>
      <c r="C575" s="7" t="n">
        <v>11</v>
      </c>
      <c r="D575" s="7" t="n">
        <v>3</v>
      </c>
      <c r="E575" s="7" t="n">
        <v>36.9000015258789</v>
      </c>
      <c r="F575" s="7" t="n">
        <v>0</v>
      </c>
    </row>
    <row r="576" spans="1:7">
      <c r="A576" t="s">
        <v>4</v>
      </c>
      <c r="B576" s="4" t="s">
        <v>5</v>
      </c>
      <c r="C576" s="4" t="s">
        <v>14</v>
      </c>
      <c r="D576" s="4" t="s">
        <v>14</v>
      </c>
      <c r="E576" s="4" t="s">
        <v>20</v>
      </c>
      <c r="F576" s="4" t="s">
        <v>20</v>
      </c>
      <c r="G576" s="4" t="s">
        <v>20</v>
      </c>
      <c r="H576" s="4" t="s">
        <v>10</v>
      </c>
    </row>
    <row r="577" spans="1:9">
      <c r="A577" t="n">
        <v>4135</v>
      </c>
      <c r="B577" s="40" t="n">
        <v>45</v>
      </c>
      <c r="C577" s="7" t="n">
        <v>2</v>
      </c>
      <c r="D577" s="7" t="n">
        <v>3</v>
      </c>
      <c r="E577" s="7" t="n">
        <v>-0.680000007152557</v>
      </c>
      <c r="F577" s="7" t="n">
        <v>2.17000007629395</v>
      </c>
      <c r="G577" s="7" t="n">
        <v>-17.7299995422363</v>
      </c>
      <c r="H577" s="7" t="n">
        <v>4000</v>
      </c>
    </row>
    <row r="578" spans="1:9">
      <c r="A578" t="s">
        <v>4</v>
      </c>
      <c r="B578" s="4" t="s">
        <v>5</v>
      </c>
      <c r="C578" s="4" t="s">
        <v>14</v>
      </c>
      <c r="D578" s="4" t="s">
        <v>14</v>
      </c>
      <c r="E578" s="4" t="s">
        <v>20</v>
      </c>
      <c r="F578" s="4" t="s">
        <v>20</v>
      </c>
      <c r="G578" s="4" t="s">
        <v>20</v>
      </c>
      <c r="H578" s="4" t="s">
        <v>10</v>
      </c>
      <c r="I578" s="4" t="s">
        <v>14</v>
      </c>
    </row>
    <row r="579" spans="1:9">
      <c r="A579" t="n">
        <v>4152</v>
      </c>
      <c r="B579" s="40" t="n">
        <v>45</v>
      </c>
      <c r="C579" s="7" t="n">
        <v>4</v>
      </c>
      <c r="D579" s="7" t="n">
        <v>3</v>
      </c>
      <c r="E579" s="7" t="n">
        <v>354.700012207031</v>
      </c>
      <c r="F579" s="7" t="n">
        <v>345.730010986328</v>
      </c>
      <c r="G579" s="7" t="n">
        <v>0</v>
      </c>
      <c r="H579" s="7" t="n">
        <v>4000</v>
      </c>
      <c r="I579" s="7" t="n">
        <v>1</v>
      </c>
    </row>
    <row r="580" spans="1:9">
      <c r="A580" t="s">
        <v>4</v>
      </c>
      <c r="B580" s="4" t="s">
        <v>5</v>
      </c>
      <c r="C580" s="4" t="s">
        <v>14</v>
      </c>
      <c r="D580" s="4" t="s">
        <v>10</v>
      </c>
      <c r="E580" s="4" t="s">
        <v>20</v>
      </c>
    </row>
    <row r="581" spans="1:9">
      <c r="A581" t="n">
        <v>4170</v>
      </c>
      <c r="B581" s="30" t="n">
        <v>58</v>
      </c>
      <c r="C581" s="7" t="n">
        <v>100</v>
      </c>
      <c r="D581" s="7" t="n">
        <v>1000</v>
      </c>
      <c r="E581" s="7" t="n">
        <v>1</v>
      </c>
    </row>
    <row r="582" spans="1:9">
      <c r="A582" t="s">
        <v>4</v>
      </c>
      <c r="B582" s="4" t="s">
        <v>5</v>
      </c>
      <c r="C582" s="4" t="s">
        <v>14</v>
      </c>
      <c r="D582" s="4" t="s">
        <v>10</v>
      </c>
    </row>
    <row r="583" spans="1:9">
      <c r="A583" t="n">
        <v>4178</v>
      </c>
      <c r="B583" s="30" t="n">
        <v>58</v>
      </c>
      <c r="C583" s="7" t="n">
        <v>255</v>
      </c>
      <c r="D583" s="7" t="n">
        <v>0</v>
      </c>
    </row>
    <row r="584" spans="1:9">
      <c r="A584" t="s">
        <v>4</v>
      </c>
      <c r="B584" s="4" t="s">
        <v>5</v>
      </c>
      <c r="C584" s="4" t="s">
        <v>14</v>
      </c>
      <c r="D584" s="4" t="s">
        <v>10</v>
      </c>
    </row>
    <row r="585" spans="1:9">
      <c r="A585" t="n">
        <v>4182</v>
      </c>
      <c r="B585" s="40" t="n">
        <v>45</v>
      </c>
      <c r="C585" s="7" t="n">
        <v>7</v>
      </c>
      <c r="D585" s="7" t="n">
        <v>255</v>
      </c>
    </row>
    <row r="586" spans="1:9">
      <c r="A586" t="s">
        <v>4</v>
      </c>
      <c r="B586" s="4" t="s">
        <v>5</v>
      </c>
      <c r="C586" s="4" t="s">
        <v>14</v>
      </c>
      <c r="D586" s="4" t="s">
        <v>14</v>
      </c>
      <c r="E586" s="4" t="s">
        <v>20</v>
      </c>
      <c r="F586" s="4" t="s">
        <v>20</v>
      </c>
      <c r="G586" s="4" t="s">
        <v>20</v>
      </c>
      <c r="H586" s="4" t="s">
        <v>10</v>
      </c>
      <c r="I586" s="4" t="s">
        <v>14</v>
      </c>
    </row>
    <row r="587" spans="1:9">
      <c r="A587" t="n">
        <v>4186</v>
      </c>
      <c r="B587" s="40" t="n">
        <v>45</v>
      </c>
      <c r="C587" s="7" t="n">
        <v>4</v>
      </c>
      <c r="D587" s="7" t="n">
        <v>3</v>
      </c>
      <c r="E587" s="7" t="n">
        <v>353.049987792969</v>
      </c>
      <c r="F587" s="7" t="n">
        <v>351.239990234375</v>
      </c>
      <c r="G587" s="7" t="n">
        <v>0</v>
      </c>
      <c r="H587" s="7" t="n">
        <v>20000</v>
      </c>
      <c r="I587" s="7" t="n">
        <v>1</v>
      </c>
    </row>
    <row r="588" spans="1:9">
      <c r="A588" t="s">
        <v>4</v>
      </c>
      <c r="B588" s="4" t="s">
        <v>5</v>
      </c>
      <c r="C588" s="4" t="s">
        <v>14</v>
      </c>
      <c r="D588" s="4" t="s">
        <v>10</v>
      </c>
      <c r="E588" s="4" t="s">
        <v>6</v>
      </c>
    </row>
    <row r="589" spans="1:9">
      <c r="A589" t="n">
        <v>4204</v>
      </c>
      <c r="B589" s="35" t="n">
        <v>51</v>
      </c>
      <c r="C589" s="7" t="n">
        <v>4</v>
      </c>
      <c r="D589" s="7" t="n">
        <v>0</v>
      </c>
      <c r="E589" s="7" t="s">
        <v>93</v>
      </c>
    </row>
    <row r="590" spans="1:9">
      <c r="A590" t="s">
        <v>4</v>
      </c>
      <c r="B590" s="4" t="s">
        <v>5</v>
      </c>
      <c r="C590" s="4" t="s">
        <v>10</v>
      </c>
    </row>
    <row r="591" spans="1:9">
      <c r="A591" t="n">
        <v>4218</v>
      </c>
      <c r="B591" s="28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10</v>
      </c>
      <c r="D592" s="4" t="s">
        <v>57</v>
      </c>
      <c r="E592" s="4" t="s">
        <v>14</v>
      </c>
      <c r="F592" s="4" t="s">
        <v>14</v>
      </c>
    </row>
    <row r="593" spans="1:9">
      <c r="A593" t="n">
        <v>4221</v>
      </c>
      <c r="B593" s="36" t="n">
        <v>26</v>
      </c>
      <c r="C593" s="7" t="n">
        <v>0</v>
      </c>
      <c r="D593" s="7" t="s">
        <v>94</v>
      </c>
      <c r="E593" s="7" t="n">
        <v>2</v>
      </c>
      <c r="F593" s="7" t="n">
        <v>0</v>
      </c>
    </row>
    <row r="594" spans="1:9">
      <c r="A594" t="s">
        <v>4</v>
      </c>
      <c r="B594" s="4" t="s">
        <v>5</v>
      </c>
    </row>
    <row r="595" spans="1:9">
      <c r="A595" t="n">
        <v>4246</v>
      </c>
      <c r="B595" s="37" t="n">
        <v>28</v>
      </c>
    </row>
    <row r="596" spans="1:9">
      <c r="A596" t="s">
        <v>4</v>
      </c>
      <c r="B596" s="4" t="s">
        <v>5</v>
      </c>
      <c r="C596" s="4" t="s">
        <v>14</v>
      </c>
      <c r="D596" s="21" t="s">
        <v>31</v>
      </c>
      <c r="E596" s="4" t="s">
        <v>5</v>
      </c>
      <c r="F596" s="4" t="s">
        <v>14</v>
      </c>
      <c r="G596" s="4" t="s">
        <v>10</v>
      </c>
      <c r="H596" s="21" t="s">
        <v>32</v>
      </c>
      <c r="I596" s="4" t="s">
        <v>14</v>
      </c>
      <c r="J596" s="4" t="s">
        <v>21</v>
      </c>
    </row>
    <row r="597" spans="1:9">
      <c r="A597" t="n">
        <v>4247</v>
      </c>
      <c r="B597" s="11" t="n">
        <v>5</v>
      </c>
      <c r="C597" s="7" t="n">
        <v>28</v>
      </c>
      <c r="D597" s="21" t="s">
        <v>3</v>
      </c>
      <c r="E597" s="22" t="n">
        <v>64</v>
      </c>
      <c r="F597" s="7" t="n">
        <v>5</v>
      </c>
      <c r="G597" s="7" t="n">
        <v>7</v>
      </c>
      <c r="H597" s="21" t="s">
        <v>3</v>
      </c>
      <c r="I597" s="7" t="n">
        <v>1</v>
      </c>
      <c r="J597" s="12" t="n">
        <f t="normal" ca="1">A607</f>
        <v>0</v>
      </c>
    </row>
    <row r="598" spans="1:9">
      <c r="A598" t="s">
        <v>4</v>
      </c>
      <c r="B598" s="4" t="s">
        <v>5</v>
      </c>
      <c r="C598" s="4" t="s">
        <v>14</v>
      </c>
      <c r="D598" s="4" t="s">
        <v>10</v>
      </c>
      <c r="E598" s="4" t="s">
        <v>6</v>
      </c>
    </row>
    <row r="599" spans="1:9">
      <c r="A599" t="n">
        <v>4258</v>
      </c>
      <c r="B599" s="35" t="n">
        <v>51</v>
      </c>
      <c r="C599" s="7" t="n">
        <v>4</v>
      </c>
      <c r="D599" s="7" t="n">
        <v>7</v>
      </c>
      <c r="E599" s="7" t="s">
        <v>95</v>
      </c>
    </row>
    <row r="600" spans="1:9">
      <c r="A600" t="s">
        <v>4</v>
      </c>
      <c r="B600" s="4" t="s">
        <v>5</v>
      </c>
      <c r="C600" s="4" t="s">
        <v>10</v>
      </c>
    </row>
    <row r="601" spans="1:9">
      <c r="A601" t="n">
        <v>4273</v>
      </c>
      <c r="B601" s="28" t="n">
        <v>16</v>
      </c>
      <c r="C601" s="7" t="n">
        <v>0</v>
      </c>
    </row>
    <row r="602" spans="1:9">
      <c r="A602" t="s">
        <v>4</v>
      </c>
      <c r="B602" s="4" t="s">
        <v>5</v>
      </c>
      <c r="C602" s="4" t="s">
        <v>10</v>
      </c>
      <c r="D602" s="4" t="s">
        <v>57</v>
      </c>
      <c r="E602" s="4" t="s">
        <v>14</v>
      </c>
      <c r="F602" s="4" t="s">
        <v>14</v>
      </c>
    </row>
    <row r="603" spans="1:9">
      <c r="A603" t="n">
        <v>4276</v>
      </c>
      <c r="B603" s="36" t="n">
        <v>26</v>
      </c>
      <c r="C603" s="7" t="n">
        <v>7</v>
      </c>
      <c r="D603" s="7" t="s">
        <v>96</v>
      </c>
      <c r="E603" s="7" t="n">
        <v>2</v>
      </c>
      <c r="F603" s="7" t="n">
        <v>0</v>
      </c>
    </row>
    <row r="604" spans="1:9">
      <c r="A604" t="s">
        <v>4</v>
      </c>
      <c r="B604" s="4" t="s">
        <v>5</v>
      </c>
    </row>
    <row r="605" spans="1:9">
      <c r="A605" t="n">
        <v>4289</v>
      </c>
      <c r="B605" s="37" t="n">
        <v>28</v>
      </c>
    </row>
    <row r="606" spans="1:9">
      <c r="A606" t="s">
        <v>4</v>
      </c>
      <c r="B606" s="4" t="s">
        <v>5</v>
      </c>
      <c r="C606" s="4" t="s">
        <v>14</v>
      </c>
      <c r="D606" s="4" t="s">
        <v>10</v>
      </c>
      <c r="E606" s="4" t="s">
        <v>6</v>
      </c>
    </row>
    <row r="607" spans="1:9">
      <c r="A607" t="n">
        <v>4290</v>
      </c>
      <c r="B607" s="35" t="n">
        <v>51</v>
      </c>
      <c r="C607" s="7" t="n">
        <v>4</v>
      </c>
      <c r="D607" s="7" t="n">
        <v>7032</v>
      </c>
      <c r="E607" s="7" t="s">
        <v>97</v>
      </c>
    </row>
    <row r="608" spans="1:9">
      <c r="A608" t="s">
        <v>4</v>
      </c>
      <c r="B608" s="4" t="s">
        <v>5</v>
      </c>
      <c r="C608" s="4" t="s">
        <v>10</v>
      </c>
    </row>
    <row r="609" spans="1:10">
      <c r="A609" t="n">
        <v>4304</v>
      </c>
      <c r="B609" s="28" t="n">
        <v>16</v>
      </c>
      <c r="C609" s="7" t="n">
        <v>0</v>
      </c>
    </row>
    <row r="610" spans="1:10">
      <c r="A610" t="s">
        <v>4</v>
      </c>
      <c r="B610" s="4" t="s">
        <v>5</v>
      </c>
      <c r="C610" s="4" t="s">
        <v>10</v>
      </c>
      <c r="D610" s="4" t="s">
        <v>57</v>
      </c>
      <c r="E610" s="4" t="s">
        <v>14</v>
      </c>
      <c r="F610" s="4" t="s">
        <v>14</v>
      </c>
    </row>
    <row r="611" spans="1:10">
      <c r="A611" t="n">
        <v>4307</v>
      </c>
      <c r="B611" s="36" t="n">
        <v>26</v>
      </c>
      <c r="C611" s="7" t="n">
        <v>7032</v>
      </c>
      <c r="D611" s="7" t="s">
        <v>98</v>
      </c>
      <c r="E611" s="7" t="n">
        <v>2</v>
      </c>
      <c r="F611" s="7" t="n">
        <v>0</v>
      </c>
    </row>
    <row r="612" spans="1:10">
      <c r="A612" t="s">
        <v>4</v>
      </c>
      <c r="B612" s="4" t="s">
        <v>5</v>
      </c>
    </row>
    <row r="613" spans="1:10">
      <c r="A613" t="n">
        <v>4358</v>
      </c>
      <c r="B613" s="37" t="n">
        <v>28</v>
      </c>
    </row>
    <row r="614" spans="1:10">
      <c r="A614" t="s">
        <v>4</v>
      </c>
      <c r="B614" s="4" t="s">
        <v>5</v>
      </c>
      <c r="C614" s="4" t="s">
        <v>14</v>
      </c>
      <c r="D614" s="21" t="s">
        <v>31</v>
      </c>
      <c r="E614" s="4" t="s">
        <v>5</v>
      </c>
      <c r="F614" s="4" t="s">
        <v>14</v>
      </c>
      <c r="G614" s="4" t="s">
        <v>10</v>
      </c>
      <c r="H614" s="21" t="s">
        <v>32</v>
      </c>
      <c r="I614" s="4" t="s">
        <v>14</v>
      </c>
      <c r="J614" s="4" t="s">
        <v>21</v>
      </c>
    </row>
    <row r="615" spans="1:10">
      <c r="A615" t="n">
        <v>4359</v>
      </c>
      <c r="B615" s="11" t="n">
        <v>5</v>
      </c>
      <c r="C615" s="7" t="n">
        <v>28</v>
      </c>
      <c r="D615" s="21" t="s">
        <v>3</v>
      </c>
      <c r="E615" s="22" t="n">
        <v>64</v>
      </c>
      <c r="F615" s="7" t="n">
        <v>5</v>
      </c>
      <c r="G615" s="7" t="n">
        <v>5</v>
      </c>
      <c r="H615" s="21" t="s">
        <v>3</v>
      </c>
      <c r="I615" s="7" t="n">
        <v>1</v>
      </c>
      <c r="J615" s="12" t="n">
        <f t="normal" ca="1">A625</f>
        <v>0</v>
      </c>
    </row>
    <row r="616" spans="1:10">
      <c r="A616" t="s">
        <v>4</v>
      </c>
      <c r="B616" s="4" t="s">
        <v>5</v>
      </c>
      <c r="C616" s="4" t="s">
        <v>14</v>
      </c>
      <c r="D616" s="4" t="s">
        <v>10</v>
      </c>
      <c r="E616" s="4" t="s">
        <v>6</v>
      </c>
    </row>
    <row r="617" spans="1:10">
      <c r="A617" t="n">
        <v>4370</v>
      </c>
      <c r="B617" s="35" t="n">
        <v>51</v>
      </c>
      <c r="C617" s="7" t="n">
        <v>4</v>
      </c>
      <c r="D617" s="7" t="n">
        <v>5</v>
      </c>
      <c r="E617" s="7" t="s">
        <v>99</v>
      </c>
    </row>
    <row r="618" spans="1:10">
      <c r="A618" t="s">
        <v>4</v>
      </c>
      <c r="B618" s="4" t="s">
        <v>5</v>
      </c>
      <c r="C618" s="4" t="s">
        <v>10</v>
      </c>
    </row>
    <row r="619" spans="1:10">
      <c r="A619" t="n">
        <v>4383</v>
      </c>
      <c r="B619" s="28" t="n">
        <v>16</v>
      </c>
      <c r="C619" s="7" t="n">
        <v>0</v>
      </c>
    </row>
    <row r="620" spans="1:10">
      <c r="A620" t="s">
        <v>4</v>
      </c>
      <c r="B620" s="4" t="s">
        <v>5</v>
      </c>
      <c r="C620" s="4" t="s">
        <v>10</v>
      </c>
      <c r="D620" s="4" t="s">
        <v>57</v>
      </c>
      <c r="E620" s="4" t="s">
        <v>14</v>
      </c>
      <c r="F620" s="4" t="s">
        <v>14</v>
      </c>
    </row>
    <row r="621" spans="1:10">
      <c r="A621" t="n">
        <v>4386</v>
      </c>
      <c r="B621" s="36" t="n">
        <v>26</v>
      </c>
      <c r="C621" s="7" t="n">
        <v>5</v>
      </c>
      <c r="D621" s="7" t="s">
        <v>100</v>
      </c>
      <c r="E621" s="7" t="n">
        <v>2</v>
      </c>
      <c r="F621" s="7" t="n">
        <v>0</v>
      </c>
    </row>
    <row r="622" spans="1:10">
      <c r="A622" t="s">
        <v>4</v>
      </c>
      <c r="B622" s="4" t="s">
        <v>5</v>
      </c>
    </row>
    <row r="623" spans="1:10">
      <c r="A623" t="n">
        <v>4446</v>
      </c>
      <c r="B623" s="37" t="n">
        <v>28</v>
      </c>
    </row>
    <row r="624" spans="1:10">
      <c r="A624" t="s">
        <v>4</v>
      </c>
      <c r="B624" s="4" t="s">
        <v>5</v>
      </c>
      <c r="C624" s="4" t="s">
        <v>14</v>
      </c>
      <c r="D624" s="21" t="s">
        <v>31</v>
      </c>
      <c r="E624" s="4" t="s">
        <v>5</v>
      </c>
      <c r="F624" s="4" t="s">
        <v>14</v>
      </c>
      <c r="G624" s="4" t="s">
        <v>10</v>
      </c>
      <c r="H624" s="21" t="s">
        <v>32</v>
      </c>
      <c r="I624" s="4" t="s">
        <v>14</v>
      </c>
      <c r="J624" s="4" t="s">
        <v>21</v>
      </c>
    </row>
    <row r="625" spans="1:10">
      <c r="A625" t="n">
        <v>4447</v>
      </c>
      <c r="B625" s="11" t="n">
        <v>5</v>
      </c>
      <c r="C625" s="7" t="n">
        <v>28</v>
      </c>
      <c r="D625" s="21" t="s">
        <v>3</v>
      </c>
      <c r="E625" s="22" t="n">
        <v>64</v>
      </c>
      <c r="F625" s="7" t="n">
        <v>5</v>
      </c>
      <c r="G625" s="7" t="n">
        <v>4</v>
      </c>
      <c r="H625" s="21" t="s">
        <v>3</v>
      </c>
      <c r="I625" s="7" t="n">
        <v>1</v>
      </c>
      <c r="J625" s="12" t="n">
        <f t="normal" ca="1">A635</f>
        <v>0</v>
      </c>
    </row>
    <row r="626" spans="1:10">
      <c r="A626" t="s">
        <v>4</v>
      </c>
      <c r="B626" s="4" t="s">
        <v>5</v>
      </c>
      <c r="C626" s="4" t="s">
        <v>14</v>
      </c>
      <c r="D626" s="4" t="s">
        <v>10</v>
      </c>
      <c r="E626" s="4" t="s">
        <v>6</v>
      </c>
    </row>
    <row r="627" spans="1:10">
      <c r="A627" t="n">
        <v>4458</v>
      </c>
      <c r="B627" s="35" t="n">
        <v>51</v>
      </c>
      <c r="C627" s="7" t="n">
        <v>4</v>
      </c>
      <c r="D627" s="7" t="n">
        <v>4</v>
      </c>
      <c r="E627" s="7" t="s">
        <v>101</v>
      </c>
    </row>
    <row r="628" spans="1:10">
      <c r="A628" t="s">
        <v>4</v>
      </c>
      <c r="B628" s="4" t="s">
        <v>5</v>
      </c>
      <c r="C628" s="4" t="s">
        <v>10</v>
      </c>
    </row>
    <row r="629" spans="1:10">
      <c r="A629" t="n">
        <v>4471</v>
      </c>
      <c r="B629" s="28" t="n">
        <v>16</v>
      </c>
      <c r="C629" s="7" t="n">
        <v>0</v>
      </c>
    </row>
    <row r="630" spans="1:10">
      <c r="A630" t="s">
        <v>4</v>
      </c>
      <c r="B630" s="4" t="s">
        <v>5</v>
      </c>
      <c r="C630" s="4" t="s">
        <v>10</v>
      </c>
      <c r="D630" s="4" t="s">
        <v>57</v>
      </c>
      <c r="E630" s="4" t="s">
        <v>14</v>
      </c>
      <c r="F630" s="4" t="s">
        <v>14</v>
      </c>
    </row>
    <row r="631" spans="1:10">
      <c r="A631" t="n">
        <v>4474</v>
      </c>
      <c r="B631" s="36" t="n">
        <v>26</v>
      </c>
      <c r="C631" s="7" t="n">
        <v>4</v>
      </c>
      <c r="D631" s="7" t="s">
        <v>102</v>
      </c>
      <c r="E631" s="7" t="n">
        <v>2</v>
      </c>
      <c r="F631" s="7" t="n">
        <v>0</v>
      </c>
    </row>
    <row r="632" spans="1:10">
      <c r="A632" t="s">
        <v>4</v>
      </c>
      <c r="B632" s="4" t="s">
        <v>5</v>
      </c>
    </row>
    <row r="633" spans="1:10">
      <c r="A633" t="n">
        <v>4529</v>
      </c>
      <c r="B633" s="37" t="n">
        <v>28</v>
      </c>
    </row>
    <row r="634" spans="1:10">
      <c r="A634" t="s">
        <v>4</v>
      </c>
      <c r="B634" s="4" t="s">
        <v>5</v>
      </c>
      <c r="C634" s="4" t="s">
        <v>14</v>
      </c>
      <c r="D634" s="21" t="s">
        <v>31</v>
      </c>
      <c r="E634" s="4" t="s">
        <v>5</v>
      </c>
      <c r="F634" s="4" t="s">
        <v>14</v>
      </c>
      <c r="G634" s="4" t="s">
        <v>10</v>
      </c>
      <c r="H634" s="21" t="s">
        <v>32</v>
      </c>
      <c r="I634" s="4" t="s">
        <v>14</v>
      </c>
      <c r="J634" s="4" t="s">
        <v>21</v>
      </c>
    </row>
    <row r="635" spans="1:10">
      <c r="A635" t="n">
        <v>4530</v>
      </c>
      <c r="B635" s="11" t="n">
        <v>5</v>
      </c>
      <c r="C635" s="7" t="n">
        <v>28</v>
      </c>
      <c r="D635" s="21" t="s">
        <v>3</v>
      </c>
      <c r="E635" s="22" t="n">
        <v>64</v>
      </c>
      <c r="F635" s="7" t="n">
        <v>5</v>
      </c>
      <c r="G635" s="7" t="n">
        <v>2</v>
      </c>
      <c r="H635" s="21" t="s">
        <v>3</v>
      </c>
      <c r="I635" s="7" t="n">
        <v>1</v>
      </c>
      <c r="J635" s="12" t="n">
        <f t="normal" ca="1">A647</f>
        <v>0</v>
      </c>
    </row>
    <row r="636" spans="1:10">
      <c r="A636" t="s">
        <v>4</v>
      </c>
      <c r="B636" s="4" t="s">
        <v>5</v>
      </c>
      <c r="C636" s="4" t="s">
        <v>14</v>
      </c>
      <c r="D636" s="4" t="s">
        <v>10</v>
      </c>
      <c r="E636" s="4" t="s">
        <v>6</v>
      </c>
    </row>
    <row r="637" spans="1:10">
      <c r="A637" t="n">
        <v>4541</v>
      </c>
      <c r="B637" s="35" t="n">
        <v>51</v>
      </c>
      <c r="C637" s="7" t="n">
        <v>4</v>
      </c>
      <c r="D637" s="7" t="n">
        <v>2</v>
      </c>
      <c r="E637" s="7" t="s">
        <v>99</v>
      </c>
    </row>
    <row r="638" spans="1:10">
      <c r="A638" t="s">
        <v>4</v>
      </c>
      <c r="B638" s="4" t="s">
        <v>5</v>
      </c>
      <c r="C638" s="4" t="s">
        <v>10</v>
      </c>
    </row>
    <row r="639" spans="1:10">
      <c r="A639" t="n">
        <v>4554</v>
      </c>
      <c r="B639" s="28" t="n">
        <v>16</v>
      </c>
      <c r="C639" s="7" t="n">
        <v>0</v>
      </c>
    </row>
    <row r="640" spans="1:10">
      <c r="A640" t="s">
        <v>4</v>
      </c>
      <c r="B640" s="4" t="s">
        <v>5</v>
      </c>
      <c r="C640" s="4" t="s">
        <v>10</v>
      </c>
      <c r="D640" s="4" t="s">
        <v>57</v>
      </c>
      <c r="E640" s="4" t="s">
        <v>14</v>
      </c>
      <c r="F640" s="4" t="s">
        <v>14</v>
      </c>
    </row>
    <row r="641" spans="1:10">
      <c r="A641" t="n">
        <v>4557</v>
      </c>
      <c r="B641" s="36" t="n">
        <v>26</v>
      </c>
      <c r="C641" s="7" t="n">
        <v>2</v>
      </c>
      <c r="D641" s="7" t="s">
        <v>103</v>
      </c>
      <c r="E641" s="7" t="n">
        <v>2</v>
      </c>
      <c r="F641" s="7" t="n">
        <v>0</v>
      </c>
    </row>
    <row r="642" spans="1:10">
      <c r="A642" t="s">
        <v>4</v>
      </c>
      <c r="B642" s="4" t="s">
        <v>5</v>
      </c>
    </row>
    <row r="643" spans="1:10">
      <c r="A643" t="n">
        <v>4600</v>
      </c>
      <c r="B643" s="37" t="n">
        <v>28</v>
      </c>
    </row>
    <row r="644" spans="1:10">
      <c r="A644" t="s">
        <v>4</v>
      </c>
      <c r="B644" s="4" t="s">
        <v>5</v>
      </c>
      <c r="C644" s="4" t="s">
        <v>21</v>
      </c>
    </row>
    <row r="645" spans="1:10">
      <c r="A645" t="n">
        <v>4601</v>
      </c>
      <c r="B645" s="15" t="n">
        <v>3</v>
      </c>
      <c r="C645" s="12" t="n">
        <f t="normal" ca="1">A657</f>
        <v>0</v>
      </c>
    </row>
    <row r="646" spans="1:10">
      <c r="A646" t="s">
        <v>4</v>
      </c>
      <c r="B646" s="4" t="s">
        <v>5</v>
      </c>
      <c r="C646" s="4" t="s">
        <v>14</v>
      </c>
      <c r="D646" s="21" t="s">
        <v>31</v>
      </c>
      <c r="E646" s="4" t="s">
        <v>5</v>
      </c>
      <c r="F646" s="4" t="s">
        <v>14</v>
      </c>
      <c r="G646" s="4" t="s">
        <v>10</v>
      </c>
      <c r="H646" s="21" t="s">
        <v>32</v>
      </c>
      <c r="I646" s="4" t="s">
        <v>14</v>
      </c>
      <c r="J646" s="4" t="s">
        <v>21</v>
      </c>
    </row>
    <row r="647" spans="1:10">
      <c r="A647" t="n">
        <v>4606</v>
      </c>
      <c r="B647" s="11" t="n">
        <v>5</v>
      </c>
      <c r="C647" s="7" t="n">
        <v>28</v>
      </c>
      <c r="D647" s="21" t="s">
        <v>3</v>
      </c>
      <c r="E647" s="22" t="n">
        <v>64</v>
      </c>
      <c r="F647" s="7" t="n">
        <v>5</v>
      </c>
      <c r="G647" s="7" t="n">
        <v>8</v>
      </c>
      <c r="H647" s="21" t="s">
        <v>3</v>
      </c>
      <c r="I647" s="7" t="n">
        <v>1</v>
      </c>
      <c r="J647" s="12" t="n">
        <f t="normal" ca="1">A657</f>
        <v>0</v>
      </c>
    </row>
    <row r="648" spans="1:10">
      <c r="A648" t="s">
        <v>4</v>
      </c>
      <c r="B648" s="4" t="s">
        <v>5</v>
      </c>
      <c r="C648" s="4" t="s">
        <v>14</v>
      </c>
      <c r="D648" s="4" t="s">
        <v>10</v>
      </c>
      <c r="E648" s="4" t="s">
        <v>6</v>
      </c>
    </row>
    <row r="649" spans="1:10">
      <c r="A649" t="n">
        <v>4617</v>
      </c>
      <c r="B649" s="35" t="n">
        <v>51</v>
      </c>
      <c r="C649" s="7" t="n">
        <v>4</v>
      </c>
      <c r="D649" s="7" t="n">
        <v>8</v>
      </c>
      <c r="E649" s="7" t="s">
        <v>104</v>
      </c>
    </row>
    <row r="650" spans="1:10">
      <c r="A650" t="s">
        <v>4</v>
      </c>
      <c r="B650" s="4" t="s">
        <v>5</v>
      </c>
      <c r="C650" s="4" t="s">
        <v>10</v>
      </c>
    </row>
    <row r="651" spans="1:10">
      <c r="A651" t="n">
        <v>4630</v>
      </c>
      <c r="B651" s="28" t="n">
        <v>16</v>
      </c>
      <c r="C651" s="7" t="n">
        <v>0</v>
      </c>
    </row>
    <row r="652" spans="1:10">
      <c r="A652" t="s">
        <v>4</v>
      </c>
      <c r="B652" s="4" t="s">
        <v>5</v>
      </c>
      <c r="C652" s="4" t="s">
        <v>10</v>
      </c>
      <c r="D652" s="4" t="s">
        <v>57</v>
      </c>
      <c r="E652" s="4" t="s">
        <v>14</v>
      </c>
      <c r="F652" s="4" t="s">
        <v>14</v>
      </c>
    </row>
    <row r="653" spans="1:10">
      <c r="A653" t="n">
        <v>4633</v>
      </c>
      <c r="B653" s="36" t="n">
        <v>26</v>
      </c>
      <c r="C653" s="7" t="n">
        <v>8</v>
      </c>
      <c r="D653" s="7" t="s">
        <v>105</v>
      </c>
      <c r="E653" s="7" t="n">
        <v>2</v>
      </c>
      <c r="F653" s="7" t="n">
        <v>0</v>
      </c>
    </row>
    <row r="654" spans="1:10">
      <c r="A654" t="s">
        <v>4</v>
      </c>
      <c r="B654" s="4" t="s">
        <v>5</v>
      </c>
    </row>
    <row r="655" spans="1:10">
      <c r="A655" t="n">
        <v>4674</v>
      </c>
      <c r="B655" s="37" t="n">
        <v>28</v>
      </c>
    </row>
    <row r="656" spans="1:10">
      <c r="A656" t="s">
        <v>4</v>
      </c>
      <c r="B656" s="4" t="s">
        <v>5</v>
      </c>
      <c r="C656" s="4" t="s">
        <v>14</v>
      </c>
      <c r="D656" s="21" t="s">
        <v>31</v>
      </c>
      <c r="E656" s="4" t="s">
        <v>5</v>
      </c>
      <c r="F656" s="4" t="s">
        <v>14</v>
      </c>
      <c r="G656" s="4" t="s">
        <v>10</v>
      </c>
      <c r="H656" s="21" t="s">
        <v>32</v>
      </c>
      <c r="I656" s="4" t="s">
        <v>14</v>
      </c>
      <c r="J656" s="4" t="s">
        <v>21</v>
      </c>
    </row>
    <row r="657" spans="1:10">
      <c r="A657" t="n">
        <v>4675</v>
      </c>
      <c r="B657" s="11" t="n">
        <v>5</v>
      </c>
      <c r="C657" s="7" t="n">
        <v>28</v>
      </c>
      <c r="D657" s="21" t="s">
        <v>3</v>
      </c>
      <c r="E657" s="22" t="n">
        <v>64</v>
      </c>
      <c r="F657" s="7" t="n">
        <v>5</v>
      </c>
      <c r="G657" s="7" t="n">
        <v>11</v>
      </c>
      <c r="H657" s="21" t="s">
        <v>3</v>
      </c>
      <c r="I657" s="7" t="n">
        <v>1</v>
      </c>
      <c r="J657" s="12" t="n">
        <f t="normal" ca="1">A679</f>
        <v>0</v>
      </c>
    </row>
    <row r="658" spans="1:10">
      <c r="A658" t="s">
        <v>4</v>
      </c>
      <c r="B658" s="4" t="s">
        <v>5</v>
      </c>
      <c r="C658" s="4" t="s">
        <v>14</v>
      </c>
      <c r="D658" s="4" t="s">
        <v>10</v>
      </c>
      <c r="E658" s="4" t="s">
        <v>6</v>
      </c>
    </row>
    <row r="659" spans="1:10">
      <c r="A659" t="n">
        <v>4686</v>
      </c>
      <c r="B659" s="35" t="n">
        <v>51</v>
      </c>
      <c r="C659" s="7" t="n">
        <v>4</v>
      </c>
      <c r="D659" s="7" t="n">
        <v>11</v>
      </c>
      <c r="E659" s="7" t="s">
        <v>106</v>
      </c>
    </row>
    <row r="660" spans="1:10">
      <c r="A660" t="s">
        <v>4</v>
      </c>
      <c r="B660" s="4" t="s">
        <v>5</v>
      </c>
      <c r="C660" s="4" t="s">
        <v>10</v>
      </c>
    </row>
    <row r="661" spans="1:10">
      <c r="A661" t="n">
        <v>4700</v>
      </c>
      <c r="B661" s="28" t="n">
        <v>16</v>
      </c>
      <c r="C661" s="7" t="n">
        <v>0</v>
      </c>
    </row>
    <row r="662" spans="1:10">
      <c r="A662" t="s">
        <v>4</v>
      </c>
      <c r="B662" s="4" t="s">
        <v>5</v>
      </c>
      <c r="C662" s="4" t="s">
        <v>10</v>
      </c>
      <c r="D662" s="4" t="s">
        <v>57</v>
      </c>
      <c r="E662" s="4" t="s">
        <v>14</v>
      </c>
      <c r="F662" s="4" t="s">
        <v>14</v>
      </c>
    </row>
    <row r="663" spans="1:10">
      <c r="A663" t="n">
        <v>4703</v>
      </c>
      <c r="B663" s="36" t="n">
        <v>26</v>
      </c>
      <c r="C663" s="7" t="n">
        <v>11</v>
      </c>
      <c r="D663" s="7" t="s">
        <v>107</v>
      </c>
      <c r="E663" s="7" t="n">
        <v>2</v>
      </c>
      <c r="F663" s="7" t="n">
        <v>0</v>
      </c>
    </row>
    <row r="664" spans="1:10">
      <c r="A664" t="s">
        <v>4</v>
      </c>
      <c r="B664" s="4" t="s">
        <v>5</v>
      </c>
    </row>
    <row r="665" spans="1:10">
      <c r="A665" t="n">
        <v>4751</v>
      </c>
      <c r="B665" s="37" t="n">
        <v>28</v>
      </c>
    </row>
    <row r="666" spans="1:10">
      <c r="A666" t="s">
        <v>4</v>
      </c>
      <c r="B666" s="4" t="s">
        <v>5</v>
      </c>
      <c r="C666" s="4" t="s">
        <v>14</v>
      </c>
      <c r="D666" s="21" t="s">
        <v>31</v>
      </c>
      <c r="E666" s="4" t="s">
        <v>5</v>
      </c>
      <c r="F666" s="4" t="s">
        <v>14</v>
      </c>
      <c r="G666" s="4" t="s">
        <v>10</v>
      </c>
      <c r="H666" s="21" t="s">
        <v>32</v>
      </c>
      <c r="I666" s="4" t="s">
        <v>14</v>
      </c>
      <c r="J666" s="4" t="s">
        <v>21</v>
      </c>
    </row>
    <row r="667" spans="1:10">
      <c r="A667" t="n">
        <v>4752</v>
      </c>
      <c r="B667" s="11" t="n">
        <v>5</v>
      </c>
      <c r="C667" s="7" t="n">
        <v>28</v>
      </c>
      <c r="D667" s="21" t="s">
        <v>3</v>
      </c>
      <c r="E667" s="22" t="n">
        <v>64</v>
      </c>
      <c r="F667" s="7" t="n">
        <v>5</v>
      </c>
      <c r="G667" s="7" t="n">
        <v>9</v>
      </c>
      <c r="H667" s="21" t="s">
        <v>3</v>
      </c>
      <c r="I667" s="7" t="n">
        <v>1</v>
      </c>
      <c r="J667" s="12" t="n">
        <f t="normal" ca="1">A677</f>
        <v>0</v>
      </c>
    </row>
    <row r="668" spans="1:10">
      <c r="A668" t="s">
        <v>4</v>
      </c>
      <c r="B668" s="4" t="s">
        <v>5</v>
      </c>
      <c r="C668" s="4" t="s">
        <v>14</v>
      </c>
      <c r="D668" s="4" t="s">
        <v>10</v>
      </c>
      <c r="E668" s="4" t="s">
        <v>6</v>
      </c>
    </row>
    <row r="669" spans="1:10">
      <c r="A669" t="n">
        <v>4763</v>
      </c>
      <c r="B669" s="35" t="n">
        <v>51</v>
      </c>
      <c r="C669" s="7" t="n">
        <v>4</v>
      </c>
      <c r="D669" s="7" t="n">
        <v>9</v>
      </c>
      <c r="E669" s="7" t="s">
        <v>108</v>
      </c>
    </row>
    <row r="670" spans="1:10">
      <c r="A670" t="s">
        <v>4</v>
      </c>
      <c r="B670" s="4" t="s">
        <v>5</v>
      </c>
      <c r="C670" s="4" t="s">
        <v>10</v>
      </c>
    </row>
    <row r="671" spans="1:10">
      <c r="A671" t="n">
        <v>4776</v>
      </c>
      <c r="B671" s="28" t="n">
        <v>16</v>
      </c>
      <c r="C671" s="7" t="n">
        <v>0</v>
      </c>
    </row>
    <row r="672" spans="1:10">
      <c r="A672" t="s">
        <v>4</v>
      </c>
      <c r="B672" s="4" t="s">
        <v>5</v>
      </c>
      <c r="C672" s="4" t="s">
        <v>10</v>
      </c>
      <c r="D672" s="4" t="s">
        <v>57</v>
      </c>
      <c r="E672" s="4" t="s">
        <v>14</v>
      </c>
      <c r="F672" s="4" t="s">
        <v>14</v>
      </c>
    </row>
    <row r="673" spans="1:10">
      <c r="A673" t="n">
        <v>4779</v>
      </c>
      <c r="B673" s="36" t="n">
        <v>26</v>
      </c>
      <c r="C673" s="7" t="n">
        <v>9</v>
      </c>
      <c r="D673" s="7" t="s">
        <v>109</v>
      </c>
      <c r="E673" s="7" t="n">
        <v>2</v>
      </c>
      <c r="F673" s="7" t="n">
        <v>0</v>
      </c>
    </row>
    <row r="674" spans="1:10">
      <c r="A674" t="s">
        <v>4</v>
      </c>
      <c r="B674" s="4" t="s">
        <v>5</v>
      </c>
    </row>
    <row r="675" spans="1:10">
      <c r="A675" t="n">
        <v>4862</v>
      </c>
      <c r="B675" s="37" t="n">
        <v>28</v>
      </c>
    </row>
    <row r="676" spans="1:10">
      <c r="A676" t="s">
        <v>4</v>
      </c>
      <c r="B676" s="4" t="s">
        <v>5</v>
      </c>
      <c r="C676" s="4" t="s">
        <v>21</v>
      </c>
    </row>
    <row r="677" spans="1:10">
      <c r="A677" t="n">
        <v>4863</v>
      </c>
      <c r="B677" s="15" t="n">
        <v>3</v>
      </c>
      <c r="C677" s="12" t="n">
        <f t="normal" ca="1">A689</f>
        <v>0</v>
      </c>
    </row>
    <row r="678" spans="1:10">
      <c r="A678" t="s">
        <v>4</v>
      </c>
      <c r="B678" s="4" t="s">
        <v>5</v>
      </c>
      <c r="C678" s="4" t="s">
        <v>14</v>
      </c>
      <c r="D678" s="21" t="s">
        <v>31</v>
      </c>
      <c r="E678" s="4" t="s">
        <v>5</v>
      </c>
      <c r="F678" s="4" t="s">
        <v>14</v>
      </c>
      <c r="G678" s="4" t="s">
        <v>10</v>
      </c>
      <c r="H678" s="21" t="s">
        <v>32</v>
      </c>
      <c r="I678" s="4" t="s">
        <v>14</v>
      </c>
      <c r="J678" s="4" t="s">
        <v>21</v>
      </c>
    </row>
    <row r="679" spans="1:10">
      <c r="A679" t="n">
        <v>4868</v>
      </c>
      <c r="B679" s="11" t="n">
        <v>5</v>
      </c>
      <c r="C679" s="7" t="n">
        <v>28</v>
      </c>
      <c r="D679" s="21" t="s">
        <v>3</v>
      </c>
      <c r="E679" s="22" t="n">
        <v>64</v>
      </c>
      <c r="F679" s="7" t="n">
        <v>5</v>
      </c>
      <c r="G679" s="7" t="n">
        <v>9</v>
      </c>
      <c r="H679" s="21" t="s">
        <v>3</v>
      </c>
      <c r="I679" s="7" t="n">
        <v>1</v>
      </c>
      <c r="J679" s="12" t="n">
        <f t="normal" ca="1">A689</f>
        <v>0</v>
      </c>
    </row>
    <row r="680" spans="1:10">
      <c r="A680" t="s">
        <v>4</v>
      </c>
      <c r="B680" s="4" t="s">
        <v>5</v>
      </c>
      <c r="C680" s="4" t="s">
        <v>14</v>
      </c>
      <c r="D680" s="4" t="s">
        <v>10</v>
      </c>
      <c r="E680" s="4" t="s">
        <v>6</v>
      </c>
    </row>
    <row r="681" spans="1:10">
      <c r="A681" t="n">
        <v>4879</v>
      </c>
      <c r="B681" s="35" t="n">
        <v>51</v>
      </c>
      <c r="C681" s="7" t="n">
        <v>4</v>
      </c>
      <c r="D681" s="7" t="n">
        <v>9</v>
      </c>
      <c r="E681" s="7" t="s">
        <v>110</v>
      </c>
    </row>
    <row r="682" spans="1:10">
      <c r="A682" t="s">
        <v>4</v>
      </c>
      <c r="B682" s="4" t="s">
        <v>5</v>
      </c>
      <c r="C682" s="4" t="s">
        <v>10</v>
      </c>
    </row>
    <row r="683" spans="1:10">
      <c r="A683" t="n">
        <v>4892</v>
      </c>
      <c r="B683" s="28" t="n">
        <v>16</v>
      </c>
      <c r="C683" s="7" t="n">
        <v>0</v>
      </c>
    </row>
    <row r="684" spans="1:10">
      <c r="A684" t="s">
        <v>4</v>
      </c>
      <c r="B684" s="4" t="s">
        <v>5</v>
      </c>
      <c r="C684" s="4" t="s">
        <v>10</v>
      </c>
      <c r="D684" s="4" t="s">
        <v>57</v>
      </c>
      <c r="E684" s="4" t="s">
        <v>14</v>
      </c>
      <c r="F684" s="4" t="s">
        <v>14</v>
      </c>
    </row>
    <row r="685" spans="1:10">
      <c r="A685" t="n">
        <v>4895</v>
      </c>
      <c r="B685" s="36" t="n">
        <v>26</v>
      </c>
      <c r="C685" s="7" t="n">
        <v>9</v>
      </c>
      <c r="D685" s="7" t="s">
        <v>111</v>
      </c>
      <c r="E685" s="7" t="n">
        <v>2</v>
      </c>
      <c r="F685" s="7" t="n">
        <v>0</v>
      </c>
    </row>
    <row r="686" spans="1:10">
      <c r="A686" t="s">
        <v>4</v>
      </c>
      <c r="B686" s="4" t="s">
        <v>5</v>
      </c>
    </row>
    <row r="687" spans="1:10">
      <c r="A687" t="n">
        <v>5002</v>
      </c>
      <c r="B687" s="37" t="n">
        <v>28</v>
      </c>
    </row>
    <row r="688" spans="1:10">
      <c r="A688" t="s">
        <v>4</v>
      </c>
      <c r="B688" s="4" t="s">
        <v>5</v>
      </c>
      <c r="C688" s="4" t="s">
        <v>14</v>
      </c>
      <c r="D688" s="21" t="s">
        <v>31</v>
      </c>
      <c r="E688" s="4" t="s">
        <v>5</v>
      </c>
      <c r="F688" s="4" t="s">
        <v>14</v>
      </c>
      <c r="G688" s="4" t="s">
        <v>10</v>
      </c>
      <c r="H688" s="21" t="s">
        <v>32</v>
      </c>
      <c r="I688" s="4" t="s">
        <v>14</v>
      </c>
      <c r="J688" s="4" t="s">
        <v>21</v>
      </c>
    </row>
    <row r="689" spans="1:10">
      <c r="A689" t="n">
        <v>5003</v>
      </c>
      <c r="B689" s="11" t="n">
        <v>5</v>
      </c>
      <c r="C689" s="7" t="n">
        <v>28</v>
      </c>
      <c r="D689" s="21" t="s">
        <v>3</v>
      </c>
      <c r="E689" s="22" t="n">
        <v>64</v>
      </c>
      <c r="F689" s="7" t="n">
        <v>5</v>
      </c>
      <c r="G689" s="7" t="n">
        <v>7</v>
      </c>
      <c r="H689" s="21" t="s">
        <v>3</v>
      </c>
      <c r="I689" s="7" t="n">
        <v>1</v>
      </c>
      <c r="J689" s="12" t="n">
        <f t="normal" ca="1">A725</f>
        <v>0</v>
      </c>
    </row>
    <row r="690" spans="1:10">
      <c r="A690" t="s">
        <v>4</v>
      </c>
      <c r="B690" s="4" t="s">
        <v>5</v>
      </c>
      <c r="C690" s="4" t="s">
        <v>10</v>
      </c>
      <c r="D690" s="4" t="s">
        <v>14</v>
      </c>
      <c r="E690" s="4" t="s">
        <v>20</v>
      </c>
      <c r="F690" s="4" t="s">
        <v>10</v>
      </c>
    </row>
    <row r="691" spans="1:10">
      <c r="A691" t="n">
        <v>5014</v>
      </c>
      <c r="B691" s="52" t="n">
        <v>59</v>
      </c>
      <c r="C691" s="7" t="n">
        <v>7</v>
      </c>
      <c r="D691" s="7" t="n">
        <v>8</v>
      </c>
      <c r="E691" s="7" t="n">
        <v>0.150000005960464</v>
      </c>
      <c r="F691" s="7" t="n">
        <v>0</v>
      </c>
    </row>
    <row r="692" spans="1:10">
      <c r="A692" t="s">
        <v>4</v>
      </c>
      <c r="B692" s="4" t="s">
        <v>5</v>
      </c>
      <c r="C692" s="4" t="s">
        <v>10</v>
      </c>
    </row>
    <row r="693" spans="1:10">
      <c r="A693" t="n">
        <v>5024</v>
      </c>
      <c r="B693" s="28" t="n">
        <v>16</v>
      </c>
      <c r="C693" s="7" t="n">
        <v>1800</v>
      </c>
    </row>
    <row r="694" spans="1:10">
      <c r="A694" t="s">
        <v>4</v>
      </c>
      <c r="B694" s="4" t="s">
        <v>5</v>
      </c>
      <c r="C694" s="4" t="s">
        <v>10</v>
      </c>
      <c r="D694" s="4" t="s">
        <v>14</v>
      </c>
      <c r="E694" s="4" t="s">
        <v>20</v>
      </c>
      <c r="F694" s="4" t="s">
        <v>10</v>
      </c>
    </row>
    <row r="695" spans="1:10">
      <c r="A695" t="n">
        <v>5027</v>
      </c>
      <c r="B695" s="52" t="n">
        <v>59</v>
      </c>
      <c r="C695" s="7" t="n">
        <v>7</v>
      </c>
      <c r="D695" s="7" t="n">
        <v>255</v>
      </c>
      <c r="E695" s="7" t="n">
        <v>0</v>
      </c>
      <c r="F695" s="7" t="n">
        <v>0</v>
      </c>
    </row>
    <row r="696" spans="1:10">
      <c r="A696" t="s">
        <v>4</v>
      </c>
      <c r="B696" s="4" t="s">
        <v>5</v>
      </c>
      <c r="C696" s="4" t="s">
        <v>14</v>
      </c>
      <c r="D696" s="4" t="s">
        <v>10</v>
      </c>
      <c r="E696" s="4" t="s">
        <v>6</v>
      </c>
    </row>
    <row r="697" spans="1:10">
      <c r="A697" t="n">
        <v>5037</v>
      </c>
      <c r="B697" s="35" t="n">
        <v>51</v>
      </c>
      <c r="C697" s="7" t="n">
        <v>4</v>
      </c>
      <c r="D697" s="7" t="n">
        <v>7</v>
      </c>
      <c r="E697" s="7" t="s">
        <v>112</v>
      </c>
    </row>
    <row r="698" spans="1:10">
      <c r="A698" t="s">
        <v>4</v>
      </c>
      <c r="B698" s="4" t="s">
        <v>5</v>
      </c>
      <c r="C698" s="4" t="s">
        <v>10</v>
      </c>
    </row>
    <row r="699" spans="1:10">
      <c r="A699" t="n">
        <v>5051</v>
      </c>
      <c r="B699" s="28" t="n">
        <v>16</v>
      </c>
      <c r="C699" s="7" t="n">
        <v>0</v>
      </c>
    </row>
    <row r="700" spans="1:10">
      <c r="A700" t="s">
        <v>4</v>
      </c>
      <c r="B700" s="4" t="s">
        <v>5</v>
      </c>
      <c r="C700" s="4" t="s">
        <v>10</v>
      </c>
      <c r="D700" s="4" t="s">
        <v>57</v>
      </c>
      <c r="E700" s="4" t="s">
        <v>14</v>
      </c>
      <c r="F700" s="4" t="s">
        <v>14</v>
      </c>
      <c r="G700" s="4" t="s">
        <v>57</v>
      </c>
      <c r="H700" s="4" t="s">
        <v>14</v>
      </c>
      <c r="I700" s="4" t="s">
        <v>14</v>
      </c>
    </row>
    <row r="701" spans="1:10">
      <c r="A701" t="n">
        <v>5054</v>
      </c>
      <c r="B701" s="36" t="n">
        <v>26</v>
      </c>
      <c r="C701" s="7" t="n">
        <v>7</v>
      </c>
      <c r="D701" s="7" t="s">
        <v>113</v>
      </c>
      <c r="E701" s="7" t="n">
        <v>2</v>
      </c>
      <c r="F701" s="7" t="n">
        <v>3</v>
      </c>
      <c r="G701" s="7" t="s">
        <v>114</v>
      </c>
      <c r="H701" s="7" t="n">
        <v>2</v>
      </c>
      <c r="I701" s="7" t="n">
        <v>0</v>
      </c>
    </row>
    <row r="702" spans="1:10">
      <c r="A702" t="s">
        <v>4</v>
      </c>
      <c r="B702" s="4" t="s">
        <v>5</v>
      </c>
    </row>
    <row r="703" spans="1:10">
      <c r="A703" t="n">
        <v>5192</v>
      </c>
      <c r="B703" s="37" t="n">
        <v>28</v>
      </c>
    </row>
    <row r="704" spans="1:10">
      <c r="A704" t="s">
        <v>4</v>
      </c>
      <c r="B704" s="4" t="s">
        <v>5</v>
      </c>
      <c r="C704" s="4" t="s">
        <v>14</v>
      </c>
      <c r="D704" s="4" t="s">
        <v>10</v>
      </c>
      <c r="E704" s="4" t="s">
        <v>6</v>
      </c>
    </row>
    <row r="705" spans="1:10">
      <c r="A705" t="n">
        <v>5193</v>
      </c>
      <c r="B705" s="35" t="n">
        <v>51</v>
      </c>
      <c r="C705" s="7" t="n">
        <v>4</v>
      </c>
      <c r="D705" s="7" t="n">
        <v>0</v>
      </c>
      <c r="E705" s="7" t="s">
        <v>104</v>
      </c>
    </row>
    <row r="706" spans="1:10">
      <c r="A706" t="s">
        <v>4</v>
      </c>
      <c r="B706" s="4" t="s">
        <v>5</v>
      </c>
      <c r="C706" s="4" t="s">
        <v>10</v>
      </c>
    </row>
    <row r="707" spans="1:10">
      <c r="A707" t="n">
        <v>5206</v>
      </c>
      <c r="B707" s="28" t="n">
        <v>16</v>
      </c>
      <c r="C707" s="7" t="n">
        <v>0</v>
      </c>
    </row>
    <row r="708" spans="1:10">
      <c r="A708" t="s">
        <v>4</v>
      </c>
      <c r="B708" s="4" t="s">
        <v>5</v>
      </c>
      <c r="C708" s="4" t="s">
        <v>10</v>
      </c>
      <c r="D708" s="4" t="s">
        <v>57</v>
      </c>
      <c r="E708" s="4" t="s">
        <v>14</v>
      </c>
      <c r="F708" s="4" t="s">
        <v>14</v>
      </c>
    </row>
    <row r="709" spans="1:10">
      <c r="A709" t="n">
        <v>5209</v>
      </c>
      <c r="B709" s="36" t="n">
        <v>26</v>
      </c>
      <c r="C709" s="7" t="n">
        <v>0</v>
      </c>
      <c r="D709" s="7" t="s">
        <v>115</v>
      </c>
      <c r="E709" s="7" t="n">
        <v>2</v>
      </c>
      <c r="F709" s="7" t="n">
        <v>0</v>
      </c>
    </row>
    <row r="710" spans="1:10">
      <c r="A710" t="s">
        <v>4</v>
      </c>
      <c r="B710" s="4" t="s">
        <v>5</v>
      </c>
    </row>
    <row r="711" spans="1:10">
      <c r="A711" t="n">
        <v>5225</v>
      </c>
      <c r="B711" s="37" t="n">
        <v>28</v>
      </c>
    </row>
    <row r="712" spans="1:10">
      <c r="A712" t="s">
        <v>4</v>
      </c>
      <c r="B712" s="4" t="s">
        <v>5</v>
      </c>
      <c r="C712" s="4" t="s">
        <v>14</v>
      </c>
      <c r="D712" s="21" t="s">
        <v>31</v>
      </c>
      <c r="E712" s="4" t="s">
        <v>5</v>
      </c>
      <c r="F712" s="4" t="s">
        <v>14</v>
      </c>
      <c r="G712" s="4" t="s">
        <v>10</v>
      </c>
      <c r="H712" s="21" t="s">
        <v>32</v>
      </c>
      <c r="I712" s="4" t="s">
        <v>14</v>
      </c>
      <c r="J712" s="4" t="s">
        <v>21</v>
      </c>
    </row>
    <row r="713" spans="1:10">
      <c r="A713" t="n">
        <v>5226</v>
      </c>
      <c r="B713" s="11" t="n">
        <v>5</v>
      </c>
      <c r="C713" s="7" t="n">
        <v>28</v>
      </c>
      <c r="D713" s="21" t="s">
        <v>3</v>
      </c>
      <c r="E713" s="22" t="n">
        <v>64</v>
      </c>
      <c r="F713" s="7" t="n">
        <v>5</v>
      </c>
      <c r="G713" s="7" t="n">
        <v>3</v>
      </c>
      <c r="H713" s="21" t="s">
        <v>3</v>
      </c>
      <c r="I713" s="7" t="n">
        <v>1</v>
      </c>
      <c r="J713" s="12" t="n">
        <f t="normal" ca="1">A723</f>
        <v>0</v>
      </c>
    </row>
    <row r="714" spans="1:10">
      <c r="A714" t="s">
        <v>4</v>
      </c>
      <c r="B714" s="4" t="s">
        <v>5</v>
      </c>
      <c r="C714" s="4" t="s">
        <v>14</v>
      </c>
      <c r="D714" s="4" t="s">
        <v>10</v>
      </c>
      <c r="E714" s="4" t="s">
        <v>6</v>
      </c>
    </row>
    <row r="715" spans="1:10">
      <c r="A715" t="n">
        <v>5237</v>
      </c>
      <c r="B715" s="35" t="n">
        <v>51</v>
      </c>
      <c r="C715" s="7" t="n">
        <v>4</v>
      </c>
      <c r="D715" s="7" t="n">
        <v>3</v>
      </c>
      <c r="E715" s="7" t="s">
        <v>104</v>
      </c>
    </row>
    <row r="716" spans="1:10">
      <c r="A716" t="s">
        <v>4</v>
      </c>
      <c r="B716" s="4" t="s">
        <v>5</v>
      </c>
      <c r="C716" s="4" t="s">
        <v>10</v>
      </c>
    </row>
    <row r="717" spans="1:10">
      <c r="A717" t="n">
        <v>5250</v>
      </c>
      <c r="B717" s="28" t="n">
        <v>16</v>
      </c>
      <c r="C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57</v>
      </c>
      <c r="E718" s="4" t="s">
        <v>14</v>
      </c>
      <c r="F718" s="4" t="s">
        <v>14</v>
      </c>
    </row>
    <row r="719" spans="1:10">
      <c r="A719" t="n">
        <v>5253</v>
      </c>
      <c r="B719" s="36" t="n">
        <v>26</v>
      </c>
      <c r="C719" s="7" t="n">
        <v>3</v>
      </c>
      <c r="D719" s="7" t="s">
        <v>116</v>
      </c>
      <c r="E719" s="7" t="n">
        <v>2</v>
      </c>
      <c r="F719" s="7" t="n">
        <v>0</v>
      </c>
    </row>
    <row r="720" spans="1:10">
      <c r="A720" t="s">
        <v>4</v>
      </c>
      <c r="B720" s="4" t="s">
        <v>5</v>
      </c>
    </row>
    <row r="721" spans="1:10">
      <c r="A721" t="n">
        <v>5270</v>
      </c>
      <c r="B721" s="37" t="n">
        <v>28</v>
      </c>
    </row>
    <row r="722" spans="1:10">
      <c r="A722" t="s">
        <v>4</v>
      </c>
      <c r="B722" s="4" t="s">
        <v>5</v>
      </c>
      <c r="C722" s="4" t="s">
        <v>21</v>
      </c>
    </row>
    <row r="723" spans="1:10">
      <c r="A723" t="n">
        <v>5271</v>
      </c>
      <c r="B723" s="15" t="n">
        <v>3</v>
      </c>
      <c r="C723" s="12" t="n">
        <f t="normal" ca="1">A749</f>
        <v>0</v>
      </c>
    </row>
    <row r="724" spans="1:10">
      <c r="A724" t="s">
        <v>4</v>
      </c>
      <c r="B724" s="4" t="s">
        <v>5</v>
      </c>
      <c r="C724" s="4" t="s">
        <v>10</v>
      </c>
      <c r="D724" s="4" t="s">
        <v>14</v>
      </c>
      <c r="E724" s="4" t="s">
        <v>20</v>
      </c>
      <c r="F724" s="4" t="s">
        <v>10</v>
      </c>
    </row>
    <row r="725" spans="1:10">
      <c r="A725" t="n">
        <v>5276</v>
      </c>
      <c r="B725" s="52" t="n">
        <v>59</v>
      </c>
      <c r="C725" s="7" t="n">
        <v>0</v>
      </c>
      <c r="D725" s="7" t="n">
        <v>8</v>
      </c>
      <c r="E725" s="7" t="n">
        <v>0.150000005960464</v>
      </c>
      <c r="F725" s="7" t="n">
        <v>0</v>
      </c>
    </row>
    <row r="726" spans="1:10">
      <c r="A726" t="s">
        <v>4</v>
      </c>
      <c r="B726" s="4" t="s">
        <v>5</v>
      </c>
      <c r="C726" s="4" t="s">
        <v>10</v>
      </c>
    </row>
    <row r="727" spans="1:10">
      <c r="A727" t="n">
        <v>5286</v>
      </c>
      <c r="B727" s="28" t="n">
        <v>16</v>
      </c>
      <c r="C727" s="7" t="n">
        <v>1800</v>
      </c>
    </row>
    <row r="728" spans="1:10">
      <c r="A728" t="s">
        <v>4</v>
      </c>
      <c r="B728" s="4" t="s">
        <v>5</v>
      </c>
      <c r="C728" s="4" t="s">
        <v>10</v>
      </c>
      <c r="D728" s="4" t="s">
        <v>14</v>
      </c>
      <c r="E728" s="4" t="s">
        <v>20</v>
      </c>
      <c r="F728" s="4" t="s">
        <v>10</v>
      </c>
    </row>
    <row r="729" spans="1:10">
      <c r="A729" t="n">
        <v>5289</v>
      </c>
      <c r="B729" s="52" t="n">
        <v>59</v>
      </c>
      <c r="C729" s="7" t="n">
        <v>0</v>
      </c>
      <c r="D729" s="7" t="n">
        <v>255</v>
      </c>
      <c r="E729" s="7" t="n">
        <v>0</v>
      </c>
      <c r="F729" s="7" t="n">
        <v>0</v>
      </c>
    </row>
    <row r="730" spans="1:10">
      <c r="A730" t="s">
        <v>4</v>
      </c>
      <c r="B730" s="4" t="s">
        <v>5</v>
      </c>
      <c r="C730" s="4" t="s">
        <v>14</v>
      </c>
      <c r="D730" s="4" t="s">
        <v>10</v>
      </c>
      <c r="E730" s="4" t="s">
        <v>6</v>
      </c>
    </row>
    <row r="731" spans="1:10">
      <c r="A731" t="n">
        <v>5299</v>
      </c>
      <c r="B731" s="35" t="n">
        <v>51</v>
      </c>
      <c r="C731" s="7" t="n">
        <v>4</v>
      </c>
      <c r="D731" s="7" t="n">
        <v>0</v>
      </c>
      <c r="E731" s="7" t="s">
        <v>112</v>
      </c>
    </row>
    <row r="732" spans="1:10">
      <c r="A732" t="s">
        <v>4</v>
      </c>
      <c r="B732" s="4" t="s">
        <v>5</v>
      </c>
      <c r="C732" s="4" t="s">
        <v>10</v>
      </c>
    </row>
    <row r="733" spans="1:10">
      <c r="A733" t="n">
        <v>5313</v>
      </c>
      <c r="B733" s="28" t="n">
        <v>16</v>
      </c>
      <c r="C733" s="7" t="n">
        <v>0</v>
      </c>
    </row>
    <row r="734" spans="1:10">
      <c r="A734" t="s">
        <v>4</v>
      </c>
      <c r="B734" s="4" t="s">
        <v>5</v>
      </c>
      <c r="C734" s="4" t="s">
        <v>10</v>
      </c>
      <c r="D734" s="4" t="s">
        <v>57</v>
      </c>
      <c r="E734" s="4" t="s">
        <v>14</v>
      </c>
      <c r="F734" s="4" t="s">
        <v>14</v>
      </c>
      <c r="G734" s="4" t="s">
        <v>57</v>
      </c>
      <c r="H734" s="4" t="s">
        <v>14</v>
      </c>
      <c r="I734" s="4" t="s">
        <v>14</v>
      </c>
    </row>
    <row r="735" spans="1:10">
      <c r="A735" t="n">
        <v>5316</v>
      </c>
      <c r="B735" s="36" t="n">
        <v>26</v>
      </c>
      <c r="C735" s="7" t="n">
        <v>0</v>
      </c>
      <c r="D735" s="7" t="s">
        <v>117</v>
      </c>
      <c r="E735" s="7" t="n">
        <v>2</v>
      </c>
      <c r="F735" s="7" t="n">
        <v>3</v>
      </c>
      <c r="G735" s="7" t="s">
        <v>118</v>
      </c>
      <c r="H735" s="7" t="n">
        <v>2</v>
      </c>
      <c r="I735" s="7" t="n">
        <v>0</v>
      </c>
    </row>
    <row r="736" spans="1:10">
      <c r="A736" t="s">
        <v>4</v>
      </c>
      <c r="B736" s="4" t="s">
        <v>5</v>
      </c>
    </row>
    <row r="737" spans="1:9">
      <c r="A737" t="n">
        <v>5440</v>
      </c>
      <c r="B737" s="37" t="n">
        <v>28</v>
      </c>
    </row>
    <row r="738" spans="1:9">
      <c r="A738" t="s">
        <v>4</v>
      </c>
      <c r="B738" s="4" t="s">
        <v>5</v>
      </c>
      <c r="C738" s="4" t="s">
        <v>14</v>
      </c>
      <c r="D738" s="21" t="s">
        <v>31</v>
      </c>
      <c r="E738" s="4" t="s">
        <v>5</v>
      </c>
      <c r="F738" s="4" t="s">
        <v>14</v>
      </c>
      <c r="G738" s="4" t="s">
        <v>10</v>
      </c>
      <c r="H738" s="21" t="s">
        <v>32</v>
      </c>
      <c r="I738" s="4" t="s">
        <v>14</v>
      </c>
      <c r="J738" s="4" t="s">
        <v>21</v>
      </c>
    </row>
    <row r="739" spans="1:9">
      <c r="A739" t="n">
        <v>5441</v>
      </c>
      <c r="B739" s="11" t="n">
        <v>5</v>
      </c>
      <c r="C739" s="7" t="n">
        <v>28</v>
      </c>
      <c r="D739" s="21" t="s">
        <v>3</v>
      </c>
      <c r="E739" s="22" t="n">
        <v>64</v>
      </c>
      <c r="F739" s="7" t="n">
        <v>5</v>
      </c>
      <c r="G739" s="7" t="n">
        <v>1</v>
      </c>
      <c r="H739" s="21" t="s">
        <v>3</v>
      </c>
      <c r="I739" s="7" t="n">
        <v>1</v>
      </c>
      <c r="J739" s="12" t="n">
        <f t="normal" ca="1">A749</f>
        <v>0</v>
      </c>
    </row>
    <row r="740" spans="1:9">
      <c r="A740" t="s">
        <v>4</v>
      </c>
      <c r="B740" s="4" t="s">
        <v>5</v>
      </c>
      <c r="C740" s="4" t="s">
        <v>14</v>
      </c>
      <c r="D740" s="4" t="s">
        <v>10</v>
      </c>
      <c r="E740" s="4" t="s">
        <v>6</v>
      </c>
    </row>
    <row r="741" spans="1:9">
      <c r="A741" t="n">
        <v>5452</v>
      </c>
      <c r="B741" s="35" t="n">
        <v>51</v>
      </c>
      <c r="C741" s="7" t="n">
        <v>4</v>
      </c>
      <c r="D741" s="7" t="n">
        <v>1</v>
      </c>
      <c r="E741" s="7" t="s">
        <v>104</v>
      </c>
    </row>
    <row r="742" spans="1:9">
      <c r="A742" t="s">
        <v>4</v>
      </c>
      <c r="B742" s="4" t="s">
        <v>5</v>
      </c>
      <c r="C742" s="4" t="s">
        <v>10</v>
      </c>
    </row>
    <row r="743" spans="1:9">
      <c r="A743" t="n">
        <v>5465</v>
      </c>
      <c r="B743" s="28" t="n">
        <v>16</v>
      </c>
      <c r="C743" s="7" t="n">
        <v>0</v>
      </c>
    </row>
    <row r="744" spans="1:9">
      <c r="A744" t="s">
        <v>4</v>
      </c>
      <c r="B744" s="4" t="s">
        <v>5</v>
      </c>
      <c r="C744" s="4" t="s">
        <v>10</v>
      </c>
      <c r="D744" s="4" t="s">
        <v>57</v>
      </c>
      <c r="E744" s="4" t="s">
        <v>14</v>
      </c>
      <c r="F744" s="4" t="s">
        <v>14</v>
      </c>
    </row>
    <row r="745" spans="1:9">
      <c r="A745" t="n">
        <v>5468</v>
      </c>
      <c r="B745" s="36" t="n">
        <v>26</v>
      </c>
      <c r="C745" s="7" t="n">
        <v>1</v>
      </c>
      <c r="D745" s="7" t="s">
        <v>119</v>
      </c>
      <c r="E745" s="7" t="n">
        <v>2</v>
      </c>
      <c r="F745" s="7" t="n">
        <v>0</v>
      </c>
    </row>
    <row r="746" spans="1:9">
      <c r="A746" t="s">
        <v>4</v>
      </c>
      <c r="B746" s="4" t="s">
        <v>5</v>
      </c>
    </row>
    <row r="747" spans="1:9">
      <c r="A747" t="n">
        <v>5543</v>
      </c>
      <c r="B747" s="37" t="n">
        <v>28</v>
      </c>
    </row>
    <row r="748" spans="1:9">
      <c r="A748" t="s">
        <v>4</v>
      </c>
      <c r="B748" s="4" t="s">
        <v>5</v>
      </c>
      <c r="C748" s="4" t="s">
        <v>14</v>
      </c>
      <c r="D748" s="4" t="s">
        <v>10</v>
      </c>
      <c r="E748" s="4" t="s">
        <v>20</v>
      </c>
    </row>
    <row r="749" spans="1:9">
      <c r="A749" t="n">
        <v>5544</v>
      </c>
      <c r="B749" s="30" t="n">
        <v>58</v>
      </c>
      <c r="C749" s="7" t="n">
        <v>0</v>
      </c>
      <c r="D749" s="7" t="n">
        <v>1000</v>
      </c>
      <c r="E749" s="7" t="n">
        <v>1</v>
      </c>
    </row>
    <row r="750" spans="1:9">
      <c r="A750" t="s">
        <v>4</v>
      </c>
      <c r="B750" s="4" t="s">
        <v>5</v>
      </c>
      <c r="C750" s="4" t="s">
        <v>14</v>
      </c>
      <c r="D750" s="4" t="s">
        <v>10</v>
      </c>
    </row>
    <row r="751" spans="1:9">
      <c r="A751" t="n">
        <v>5552</v>
      </c>
      <c r="B751" s="30" t="n">
        <v>58</v>
      </c>
      <c r="C751" s="7" t="n">
        <v>255</v>
      </c>
      <c r="D751" s="7" t="n">
        <v>0</v>
      </c>
    </row>
    <row r="752" spans="1:9">
      <c r="A752" t="s">
        <v>4</v>
      </c>
      <c r="B752" s="4" t="s">
        <v>5</v>
      </c>
      <c r="C752" s="4" t="s">
        <v>10</v>
      </c>
    </row>
    <row r="753" spans="1:10">
      <c r="A753" t="n">
        <v>5556</v>
      </c>
      <c r="B753" s="41" t="n">
        <v>12</v>
      </c>
      <c r="C753" s="7" t="n">
        <v>9741</v>
      </c>
    </row>
    <row r="754" spans="1:10">
      <c r="A754" t="s">
        <v>4</v>
      </c>
      <c r="B754" s="4" t="s">
        <v>5</v>
      </c>
      <c r="C754" s="4" t="s">
        <v>10</v>
      </c>
      <c r="D754" s="4" t="s">
        <v>14</v>
      </c>
      <c r="E754" s="4" t="s">
        <v>10</v>
      </c>
    </row>
    <row r="755" spans="1:10">
      <c r="A755" t="n">
        <v>5559</v>
      </c>
      <c r="B755" s="53" t="n">
        <v>104</v>
      </c>
      <c r="C755" s="7" t="n">
        <v>129</v>
      </c>
      <c r="D755" s="7" t="n">
        <v>1</v>
      </c>
      <c r="E755" s="7" t="n">
        <v>6</v>
      </c>
    </row>
    <row r="756" spans="1:10">
      <c r="A756" t="s">
        <v>4</v>
      </c>
      <c r="B756" s="4" t="s">
        <v>5</v>
      </c>
    </row>
    <row r="757" spans="1:10">
      <c r="A757" t="n">
        <v>5565</v>
      </c>
      <c r="B757" s="5" t="n">
        <v>1</v>
      </c>
    </row>
    <row r="758" spans="1:10">
      <c r="A758" t="s">
        <v>4</v>
      </c>
      <c r="B758" s="4" t="s">
        <v>5</v>
      </c>
      <c r="C758" s="4" t="s">
        <v>14</v>
      </c>
      <c r="D758" s="21" t="s">
        <v>31</v>
      </c>
      <c r="E758" s="4" t="s">
        <v>5</v>
      </c>
      <c r="F758" s="4" t="s">
        <v>14</v>
      </c>
      <c r="G758" s="4" t="s">
        <v>10</v>
      </c>
      <c r="H758" s="21" t="s">
        <v>32</v>
      </c>
      <c r="I758" s="4" t="s">
        <v>14</v>
      </c>
      <c r="J758" s="4" t="s">
        <v>21</v>
      </c>
    </row>
    <row r="759" spans="1:10">
      <c r="A759" t="n">
        <v>5566</v>
      </c>
      <c r="B759" s="11" t="n">
        <v>5</v>
      </c>
      <c r="C759" s="7" t="n">
        <v>28</v>
      </c>
      <c r="D759" s="21" t="s">
        <v>3</v>
      </c>
      <c r="E759" s="22" t="n">
        <v>64</v>
      </c>
      <c r="F759" s="7" t="n">
        <v>5</v>
      </c>
      <c r="G759" s="7" t="n">
        <v>7</v>
      </c>
      <c r="H759" s="21" t="s">
        <v>3</v>
      </c>
      <c r="I759" s="7" t="n">
        <v>1</v>
      </c>
      <c r="J759" s="12" t="n">
        <f t="normal" ca="1">A763</f>
        <v>0</v>
      </c>
    </row>
    <row r="760" spans="1:10">
      <c r="A760" t="s">
        <v>4</v>
      </c>
      <c r="B760" s="4" t="s">
        <v>5</v>
      </c>
      <c r="C760" s="4" t="s">
        <v>10</v>
      </c>
    </row>
    <row r="761" spans="1:10">
      <c r="A761" t="n">
        <v>5577</v>
      </c>
      <c r="B761" s="41" t="n">
        <v>12</v>
      </c>
      <c r="C761" s="7" t="n">
        <v>10106</v>
      </c>
    </row>
    <row r="762" spans="1:10">
      <c r="A762" t="s">
        <v>4</v>
      </c>
      <c r="B762" s="4" t="s">
        <v>5</v>
      </c>
      <c r="C762" s="4" t="s">
        <v>10</v>
      </c>
      <c r="D762" s="4" t="s">
        <v>20</v>
      </c>
      <c r="E762" s="4" t="s">
        <v>20</v>
      </c>
      <c r="F762" s="4" t="s">
        <v>20</v>
      </c>
      <c r="G762" s="4" t="s">
        <v>20</v>
      </c>
    </row>
    <row r="763" spans="1:10">
      <c r="A763" t="n">
        <v>5580</v>
      </c>
      <c r="B763" s="46" t="n">
        <v>46</v>
      </c>
      <c r="C763" s="7" t="n">
        <v>61456</v>
      </c>
      <c r="D763" s="7" t="n">
        <v>0.270000010728836</v>
      </c>
      <c r="E763" s="7" t="n">
        <v>0</v>
      </c>
      <c r="F763" s="7" t="n">
        <v>-14.7799997329712</v>
      </c>
      <c r="G763" s="7" t="n">
        <v>181</v>
      </c>
    </row>
    <row r="764" spans="1:10">
      <c r="A764" t="s">
        <v>4</v>
      </c>
      <c r="B764" s="4" t="s">
        <v>5</v>
      </c>
      <c r="C764" s="4" t="s">
        <v>14</v>
      </c>
      <c r="D764" s="4" t="s">
        <v>14</v>
      </c>
      <c r="E764" s="4" t="s">
        <v>20</v>
      </c>
      <c r="F764" s="4" t="s">
        <v>20</v>
      </c>
      <c r="G764" s="4" t="s">
        <v>20</v>
      </c>
      <c r="H764" s="4" t="s">
        <v>10</v>
      </c>
      <c r="I764" s="4" t="s">
        <v>14</v>
      </c>
    </row>
    <row r="765" spans="1:10">
      <c r="A765" t="n">
        <v>5599</v>
      </c>
      <c r="B765" s="40" t="n">
        <v>45</v>
      </c>
      <c r="C765" s="7" t="n">
        <v>4</v>
      </c>
      <c r="D765" s="7" t="n">
        <v>3</v>
      </c>
      <c r="E765" s="7" t="n">
        <v>0.189999997615814</v>
      </c>
      <c r="F765" s="7" t="n">
        <v>0.389999985694885</v>
      </c>
      <c r="G765" s="7" t="n">
        <v>0</v>
      </c>
      <c r="H765" s="7" t="n">
        <v>0</v>
      </c>
      <c r="I765" s="7" t="n">
        <v>0</v>
      </c>
    </row>
    <row r="766" spans="1:10">
      <c r="A766" t="s">
        <v>4</v>
      </c>
      <c r="B766" s="4" t="s">
        <v>5</v>
      </c>
      <c r="C766" s="4" t="s">
        <v>14</v>
      </c>
      <c r="D766" s="4" t="s">
        <v>6</v>
      </c>
    </row>
    <row r="767" spans="1:10">
      <c r="A767" t="n">
        <v>5617</v>
      </c>
      <c r="B767" s="8" t="n">
        <v>2</v>
      </c>
      <c r="C767" s="7" t="n">
        <v>10</v>
      </c>
      <c r="D767" s="7" t="s">
        <v>120</v>
      </c>
    </row>
    <row r="768" spans="1:10">
      <c r="A768" t="s">
        <v>4</v>
      </c>
      <c r="B768" s="4" t="s">
        <v>5</v>
      </c>
      <c r="C768" s="4" t="s">
        <v>10</v>
      </c>
    </row>
    <row r="769" spans="1:10">
      <c r="A769" t="n">
        <v>5632</v>
      </c>
      <c r="B769" s="28" t="n">
        <v>16</v>
      </c>
      <c r="C769" s="7" t="n">
        <v>0</v>
      </c>
    </row>
    <row r="770" spans="1:10">
      <c r="A770" t="s">
        <v>4</v>
      </c>
      <c r="B770" s="4" t="s">
        <v>5</v>
      </c>
      <c r="C770" s="4" t="s">
        <v>14</v>
      </c>
      <c r="D770" s="4" t="s">
        <v>10</v>
      </c>
    </row>
    <row r="771" spans="1:10">
      <c r="A771" t="n">
        <v>5635</v>
      </c>
      <c r="B771" s="30" t="n">
        <v>58</v>
      </c>
      <c r="C771" s="7" t="n">
        <v>105</v>
      </c>
      <c r="D771" s="7" t="n">
        <v>300</v>
      </c>
    </row>
    <row r="772" spans="1:10">
      <c r="A772" t="s">
        <v>4</v>
      </c>
      <c r="B772" s="4" t="s">
        <v>5</v>
      </c>
      <c r="C772" s="4" t="s">
        <v>20</v>
      </c>
      <c r="D772" s="4" t="s">
        <v>10</v>
      </c>
    </row>
    <row r="773" spans="1:10">
      <c r="A773" t="n">
        <v>5639</v>
      </c>
      <c r="B773" s="32" t="n">
        <v>103</v>
      </c>
      <c r="C773" s="7" t="n">
        <v>1</v>
      </c>
      <c r="D773" s="7" t="n">
        <v>300</v>
      </c>
    </row>
    <row r="774" spans="1:10">
      <c r="A774" t="s">
        <v>4</v>
      </c>
      <c r="B774" s="4" t="s">
        <v>5</v>
      </c>
      <c r="C774" s="4" t="s">
        <v>14</v>
      </c>
      <c r="D774" s="4" t="s">
        <v>10</v>
      </c>
    </row>
    <row r="775" spans="1:10">
      <c r="A775" t="n">
        <v>5646</v>
      </c>
      <c r="B775" s="50" t="n">
        <v>72</v>
      </c>
      <c r="C775" s="7" t="n">
        <v>4</v>
      </c>
      <c r="D775" s="7" t="n">
        <v>0</v>
      </c>
    </row>
    <row r="776" spans="1:10">
      <c r="A776" t="s">
        <v>4</v>
      </c>
      <c r="B776" s="4" t="s">
        <v>5</v>
      </c>
      <c r="C776" s="4" t="s">
        <v>9</v>
      </c>
    </row>
    <row r="777" spans="1:10">
      <c r="A777" t="n">
        <v>5650</v>
      </c>
      <c r="B777" s="38" t="n">
        <v>15</v>
      </c>
      <c r="C777" s="7" t="n">
        <v>1073741824</v>
      </c>
    </row>
    <row r="778" spans="1:10">
      <c r="A778" t="s">
        <v>4</v>
      </c>
      <c r="B778" s="4" t="s">
        <v>5</v>
      </c>
      <c r="C778" s="4" t="s">
        <v>14</v>
      </c>
    </row>
    <row r="779" spans="1:10">
      <c r="A779" t="n">
        <v>5655</v>
      </c>
      <c r="B779" s="22" t="n">
        <v>64</v>
      </c>
      <c r="C779" s="7" t="n">
        <v>3</v>
      </c>
    </row>
    <row r="780" spans="1:10">
      <c r="A780" t="s">
        <v>4</v>
      </c>
      <c r="B780" s="4" t="s">
        <v>5</v>
      </c>
      <c r="C780" s="4" t="s">
        <v>14</v>
      </c>
    </row>
    <row r="781" spans="1:10">
      <c r="A781" t="n">
        <v>5657</v>
      </c>
      <c r="B781" s="16" t="n">
        <v>74</v>
      </c>
      <c r="C781" s="7" t="n">
        <v>67</v>
      </c>
    </row>
    <row r="782" spans="1:10">
      <c r="A782" t="s">
        <v>4</v>
      </c>
      <c r="B782" s="4" t="s">
        <v>5</v>
      </c>
      <c r="C782" s="4" t="s">
        <v>14</v>
      </c>
      <c r="D782" s="4" t="s">
        <v>14</v>
      </c>
      <c r="E782" s="4" t="s">
        <v>10</v>
      </c>
    </row>
    <row r="783" spans="1:10">
      <c r="A783" t="n">
        <v>5659</v>
      </c>
      <c r="B783" s="40" t="n">
        <v>45</v>
      </c>
      <c r="C783" s="7" t="n">
        <v>8</v>
      </c>
      <c r="D783" s="7" t="n">
        <v>1</v>
      </c>
      <c r="E783" s="7" t="n">
        <v>0</v>
      </c>
    </row>
    <row r="784" spans="1:10">
      <c r="A784" t="s">
        <v>4</v>
      </c>
      <c r="B784" s="4" t="s">
        <v>5</v>
      </c>
      <c r="C784" s="4" t="s">
        <v>10</v>
      </c>
    </row>
    <row r="785" spans="1:5">
      <c r="A785" t="n">
        <v>5664</v>
      </c>
      <c r="B785" s="24" t="n">
        <v>13</v>
      </c>
      <c r="C785" s="7" t="n">
        <v>6409</v>
      </c>
    </row>
    <row r="786" spans="1:5">
      <c r="A786" t="s">
        <v>4</v>
      </c>
      <c r="B786" s="4" t="s">
        <v>5</v>
      </c>
      <c r="C786" s="4" t="s">
        <v>10</v>
      </c>
    </row>
    <row r="787" spans="1:5">
      <c r="A787" t="n">
        <v>5667</v>
      </c>
      <c r="B787" s="24" t="n">
        <v>13</v>
      </c>
      <c r="C787" s="7" t="n">
        <v>6408</v>
      </c>
    </row>
    <row r="788" spans="1:5">
      <c r="A788" t="s">
        <v>4</v>
      </c>
      <c r="B788" s="4" t="s">
        <v>5</v>
      </c>
      <c r="C788" s="4" t="s">
        <v>10</v>
      </c>
    </row>
    <row r="789" spans="1:5">
      <c r="A789" t="n">
        <v>5670</v>
      </c>
      <c r="B789" s="41" t="n">
        <v>12</v>
      </c>
      <c r="C789" s="7" t="n">
        <v>6464</v>
      </c>
    </row>
    <row r="790" spans="1:5">
      <c r="A790" t="s">
        <v>4</v>
      </c>
      <c r="B790" s="4" t="s">
        <v>5</v>
      </c>
      <c r="C790" s="4" t="s">
        <v>10</v>
      </c>
    </row>
    <row r="791" spans="1:5">
      <c r="A791" t="n">
        <v>5673</v>
      </c>
      <c r="B791" s="24" t="n">
        <v>13</v>
      </c>
      <c r="C791" s="7" t="n">
        <v>6465</v>
      </c>
    </row>
    <row r="792" spans="1:5">
      <c r="A792" t="s">
        <v>4</v>
      </c>
      <c r="B792" s="4" t="s">
        <v>5</v>
      </c>
      <c r="C792" s="4" t="s">
        <v>10</v>
      </c>
    </row>
    <row r="793" spans="1:5">
      <c r="A793" t="n">
        <v>5676</v>
      </c>
      <c r="B793" s="24" t="n">
        <v>13</v>
      </c>
      <c r="C793" s="7" t="n">
        <v>6466</v>
      </c>
    </row>
    <row r="794" spans="1:5">
      <c r="A794" t="s">
        <v>4</v>
      </c>
      <c r="B794" s="4" t="s">
        <v>5</v>
      </c>
      <c r="C794" s="4" t="s">
        <v>10</v>
      </c>
    </row>
    <row r="795" spans="1:5">
      <c r="A795" t="n">
        <v>5679</v>
      </c>
      <c r="B795" s="24" t="n">
        <v>13</v>
      </c>
      <c r="C795" s="7" t="n">
        <v>6467</v>
      </c>
    </row>
    <row r="796" spans="1:5">
      <c r="A796" t="s">
        <v>4</v>
      </c>
      <c r="B796" s="4" t="s">
        <v>5</v>
      </c>
      <c r="C796" s="4" t="s">
        <v>10</v>
      </c>
    </row>
    <row r="797" spans="1:5">
      <c r="A797" t="n">
        <v>5682</v>
      </c>
      <c r="B797" s="24" t="n">
        <v>13</v>
      </c>
      <c r="C797" s="7" t="n">
        <v>6468</v>
      </c>
    </row>
    <row r="798" spans="1:5">
      <c r="A798" t="s">
        <v>4</v>
      </c>
      <c r="B798" s="4" t="s">
        <v>5</v>
      </c>
      <c r="C798" s="4" t="s">
        <v>10</v>
      </c>
    </row>
    <row r="799" spans="1:5">
      <c r="A799" t="n">
        <v>5685</v>
      </c>
      <c r="B799" s="24" t="n">
        <v>13</v>
      </c>
      <c r="C799" s="7" t="n">
        <v>6469</v>
      </c>
    </row>
    <row r="800" spans="1:5">
      <c r="A800" t="s">
        <v>4</v>
      </c>
      <c r="B800" s="4" t="s">
        <v>5</v>
      </c>
      <c r="C800" s="4" t="s">
        <v>10</v>
      </c>
    </row>
    <row r="801" spans="1:3">
      <c r="A801" t="n">
        <v>5688</v>
      </c>
      <c r="B801" s="24" t="n">
        <v>13</v>
      </c>
      <c r="C801" s="7" t="n">
        <v>6470</v>
      </c>
    </row>
    <row r="802" spans="1:3">
      <c r="A802" t="s">
        <v>4</v>
      </c>
      <c r="B802" s="4" t="s">
        <v>5</v>
      </c>
      <c r="C802" s="4" t="s">
        <v>10</v>
      </c>
    </row>
    <row r="803" spans="1:3">
      <c r="A803" t="n">
        <v>5691</v>
      </c>
      <c r="B803" s="24" t="n">
        <v>13</v>
      </c>
      <c r="C803" s="7" t="n">
        <v>6471</v>
      </c>
    </row>
    <row r="804" spans="1:3">
      <c r="A804" t="s">
        <v>4</v>
      </c>
      <c r="B804" s="4" t="s">
        <v>5</v>
      </c>
      <c r="C804" s="4" t="s">
        <v>14</v>
      </c>
    </row>
    <row r="805" spans="1:3">
      <c r="A805" t="n">
        <v>5694</v>
      </c>
      <c r="B805" s="16" t="n">
        <v>74</v>
      </c>
      <c r="C805" s="7" t="n">
        <v>18</v>
      </c>
    </row>
    <row r="806" spans="1:3">
      <c r="A806" t="s">
        <v>4</v>
      </c>
      <c r="B806" s="4" t="s">
        <v>5</v>
      </c>
      <c r="C806" s="4" t="s">
        <v>14</v>
      </c>
    </row>
    <row r="807" spans="1:3">
      <c r="A807" t="n">
        <v>5696</v>
      </c>
      <c r="B807" s="16" t="n">
        <v>74</v>
      </c>
      <c r="C807" s="7" t="n">
        <v>45</v>
      </c>
    </row>
    <row r="808" spans="1:3">
      <c r="A808" t="s">
        <v>4</v>
      </c>
      <c r="B808" s="4" t="s">
        <v>5</v>
      </c>
      <c r="C808" s="4" t="s">
        <v>10</v>
      </c>
    </row>
    <row r="809" spans="1:3">
      <c r="A809" t="n">
        <v>5698</v>
      </c>
      <c r="B809" s="28" t="n">
        <v>16</v>
      </c>
      <c r="C809" s="7" t="n">
        <v>0</v>
      </c>
    </row>
    <row r="810" spans="1:3">
      <c r="A810" t="s">
        <v>4</v>
      </c>
      <c r="B810" s="4" t="s">
        <v>5</v>
      </c>
      <c r="C810" s="4" t="s">
        <v>14</v>
      </c>
      <c r="D810" s="4" t="s">
        <v>14</v>
      </c>
      <c r="E810" s="4" t="s">
        <v>14</v>
      </c>
      <c r="F810" s="4" t="s">
        <v>14</v>
      </c>
    </row>
    <row r="811" spans="1:3">
      <c r="A811" t="n">
        <v>5701</v>
      </c>
      <c r="B811" s="33" t="n">
        <v>14</v>
      </c>
      <c r="C811" s="7" t="n">
        <v>0</v>
      </c>
      <c r="D811" s="7" t="n">
        <v>8</v>
      </c>
      <c r="E811" s="7" t="n">
        <v>0</v>
      </c>
      <c r="F811" s="7" t="n">
        <v>0</v>
      </c>
    </row>
    <row r="812" spans="1:3">
      <c r="A812" t="s">
        <v>4</v>
      </c>
      <c r="B812" s="4" t="s">
        <v>5</v>
      </c>
      <c r="C812" s="4" t="s">
        <v>14</v>
      </c>
      <c r="D812" s="4" t="s">
        <v>6</v>
      </c>
    </row>
    <row r="813" spans="1:3">
      <c r="A813" t="n">
        <v>5706</v>
      </c>
      <c r="B813" s="8" t="n">
        <v>2</v>
      </c>
      <c r="C813" s="7" t="n">
        <v>11</v>
      </c>
      <c r="D813" s="7" t="s">
        <v>28</v>
      </c>
    </row>
    <row r="814" spans="1:3">
      <c r="A814" t="s">
        <v>4</v>
      </c>
      <c r="B814" s="4" t="s">
        <v>5</v>
      </c>
      <c r="C814" s="4" t="s">
        <v>10</v>
      </c>
    </row>
    <row r="815" spans="1:3">
      <c r="A815" t="n">
        <v>5720</v>
      </c>
      <c r="B815" s="28" t="n">
        <v>16</v>
      </c>
      <c r="C815" s="7" t="n">
        <v>0</v>
      </c>
    </row>
    <row r="816" spans="1:3">
      <c r="A816" t="s">
        <v>4</v>
      </c>
      <c r="B816" s="4" t="s">
        <v>5</v>
      </c>
      <c r="C816" s="4" t="s">
        <v>14</v>
      </c>
      <c r="D816" s="4" t="s">
        <v>6</v>
      </c>
    </row>
    <row r="817" spans="1:6">
      <c r="A817" t="n">
        <v>5723</v>
      </c>
      <c r="B817" s="8" t="n">
        <v>2</v>
      </c>
      <c r="C817" s="7" t="n">
        <v>11</v>
      </c>
      <c r="D817" s="7" t="s">
        <v>121</v>
      </c>
    </row>
    <row r="818" spans="1:6">
      <c r="A818" t="s">
        <v>4</v>
      </c>
      <c r="B818" s="4" t="s">
        <v>5</v>
      </c>
      <c r="C818" s="4" t="s">
        <v>10</v>
      </c>
    </row>
    <row r="819" spans="1:6">
      <c r="A819" t="n">
        <v>5732</v>
      </c>
      <c r="B819" s="28" t="n">
        <v>16</v>
      </c>
      <c r="C819" s="7" t="n">
        <v>0</v>
      </c>
    </row>
    <row r="820" spans="1:6">
      <c r="A820" t="s">
        <v>4</v>
      </c>
      <c r="B820" s="4" t="s">
        <v>5</v>
      </c>
      <c r="C820" s="4" t="s">
        <v>9</v>
      </c>
    </row>
    <row r="821" spans="1:6">
      <c r="A821" t="n">
        <v>5735</v>
      </c>
      <c r="B821" s="38" t="n">
        <v>15</v>
      </c>
      <c r="C821" s="7" t="n">
        <v>2048</v>
      </c>
    </row>
    <row r="822" spans="1:6">
      <c r="A822" t="s">
        <v>4</v>
      </c>
      <c r="B822" s="4" t="s">
        <v>5</v>
      </c>
      <c r="C822" s="4" t="s">
        <v>14</v>
      </c>
      <c r="D822" s="4" t="s">
        <v>6</v>
      </c>
    </row>
    <row r="823" spans="1:6">
      <c r="A823" t="n">
        <v>5740</v>
      </c>
      <c r="B823" s="8" t="n">
        <v>2</v>
      </c>
      <c r="C823" s="7" t="n">
        <v>10</v>
      </c>
      <c r="D823" s="7" t="s">
        <v>52</v>
      </c>
    </row>
    <row r="824" spans="1:6">
      <c r="A824" t="s">
        <v>4</v>
      </c>
      <c r="B824" s="4" t="s">
        <v>5</v>
      </c>
      <c r="C824" s="4" t="s">
        <v>10</v>
      </c>
    </row>
    <row r="825" spans="1:6">
      <c r="A825" t="n">
        <v>5758</v>
      </c>
      <c r="B825" s="28" t="n">
        <v>16</v>
      </c>
      <c r="C825" s="7" t="n">
        <v>0</v>
      </c>
    </row>
    <row r="826" spans="1:6">
      <c r="A826" t="s">
        <v>4</v>
      </c>
      <c r="B826" s="4" t="s">
        <v>5</v>
      </c>
      <c r="C826" s="4" t="s">
        <v>14</v>
      </c>
      <c r="D826" s="4" t="s">
        <v>6</v>
      </c>
    </row>
    <row r="827" spans="1:6">
      <c r="A827" t="n">
        <v>5761</v>
      </c>
      <c r="B827" s="8" t="n">
        <v>2</v>
      </c>
      <c r="C827" s="7" t="n">
        <v>10</v>
      </c>
      <c r="D827" s="7" t="s">
        <v>53</v>
      </c>
    </row>
    <row r="828" spans="1:6">
      <c r="A828" t="s">
        <v>4</v>
      </c>
      <c r="B828" s="4" t="s">
        <v>5</v>
      </c>
      <c r="C828" s="4" t="s">
        <v>10</v>
      </c>
    </row>
    <row r="829" spans="1:6">
      <c r="A829" t="n">
        <v>5780</v>
      </c>
      <c r="B829" s="28" t="n">
        <v>16</v>
      </c>
      <c r="C829" s="7" t="n">
        <v>0</v>
      </c>
    </row>
    <row r="830" spans="1:6">
      <c r="A830" t="s">
        <v>4</v>
      </c>
      <c r="B830" s="4" t="s">
        <v>5</v>
      </c>
      <c r="C830" s="4" t="s">
        <v>14</v>
      </c>
      <c r="D830" s="4" t="s">
        <v>10</v>
      </c>
      <c r="E830" s="4" t="s">
        <v>20</v>
      </c>
    </row>
    <row r="831" spans="1:6">
      <c r="A831" t="n">
        <v>5783</v>
      </c>
      <c r="B831" s="30" t="n">
        <v>58</v>
      </c>
      <c r="C831" s="7" t="n">
        <v>100</v>
      </c>
      <c r="D831" s="7" t="n">
        <v>300</v>
      </c>
      <c r="E831" s="7" t="n">
        <v>1</v>
      </c>
    </row>
    <row r="832" spans="1:6">
      <c r="A832" t="s">
        <v>4</v>
      </c>
      <c r="B832" s="4" t="s">
        <v>5</v>
      </c>
      <c r="C832" s="4" t="s">
        <v>14</v>
      </c>
      <c r="D832" s="4" t="s">
        <v>10</v>
      </c>
    </row>
    <row r="833" spans="1:5">
      <c r="A833" t="n">
        <v>5791</v>
      </c>
      <c r="B833" s="30" t="n">
        <v>58</v>
      </c>
      <c r="C833" s="7" t="n">
        <v>255</v>
      </c>
      <c r="D833" s="7" t="n">
        <v>0</v>
      </c>
    </row>
    <row r="834" spans="1:5">
      <c r="A834" t="s">
        <v>4</v>
      </c>
      <c r="B834" s="4" t="s">
        <v>5</v>
      </c>
      <c r="C834" s="4" t="s">
        <v>14</v>
      </c>
    </row>
    <row r="835" spans="1:5">
      <c r="A835" t="n">
        <v>5795</v>
      </c>
      <c r="B835" s="29" t="n">
        <v>23</v>
      </c>
      <c r="C835" s="7" t="n">
        <v>0</v>
      </c>
    </row>
    <row r="836" spans="1:5">
      <c r="A836" t="s">
        <v>4</v>
      </c>
      <c r="B836" s="4" t="s">
        <v>5</v>
      </c>
    </row>
    <row r="837" spans="1:5">
      <c r="A837" t="n">
        <v>5797</v>
      </c>
      <c r="B837" s="5" t="n">
        <v>1</v>
      </c>
    </row>
    <row r="838" spans="1:5" s="3" customFormat="1" customHeight="0">
      <c r="A838" s="3" t="s">
        <v>2</v>
      </c>
      <c r="B838" s="3" t="s">
        <v>122</v>
      </c>
    </row>
    <row r="839" spans="1:5">
      <c r="A839" t="s">
        <v>4</v>
      </c>
      <c r="B839" s="4" t="s">
        <v>5</v>
      </c>
      <c r="C839" s="4" t="s">
        <v>14</v>
      </c>
      <c r="D839" s="4" t="s">
        <v>14</v>
      </c>
      <c r="E839" s="4" t="s">
        <v>14</v>
      </c>
      <c r="F839" s="4" t="s">
        <v>14</v>
      </c>
    </row>
    <row r="840" spans="1:5">
      <c r="A840" t="n">
        <v>5800</v>
      </c>
      <c r="B840" s="33" t="n">
        <v>14</v>
      </c>
      <c r="C840" s="7" t="n">
        <v>2</v>
      </c>
      <c r="D840" s="7" t="n">
        <v>0</v>
      </c>
      <c r="E840" s="7" t="n">
        <v>0</v>
      </c>
      <c r="F840" s="7" t="n">
        <v>0</v>
      </c>
    </row>
    <row r="841" spans="1:5">
      <c r="A841" t="s">
        <v>4</v>
      </c>
      <c r="B841" s="4" t="s">
        <v>5</v>
      </c>
      <c r="C841" s="4" t="s">
        <v>14</v>
      </c>
      <c r="D841" s="21" t="s">
        <v>31</v>
      </c>
      <c r="E841" s="4" t="s">
        <v>5</v>
      </c>
      <c r="F841" s="4" t="s">
        <v>14</v>
      </c>
      <c r="G841" s="4" t="s">
        <v>10</v>
      </c>
      <c r="H841" s="21" t="s">
        <v>32</v>
      </c>
      <c r="I841" s="4" t="s">
        <v>14</v>
      </c>
      <c r="J841" s="4" t="s">
        <v>9</v>
      </c>
      <c r="K841" s="4" t="s">
        <v>14</v>
      </c>
      <c r="L841" s="4" t="s">
        <v>14</v>
      </c>
      <c r="M841" s="21" t="s">
        <v>31</v>
      </c>
      <c r="N841" s="4" t="s">
        <v>5</v>
      </c>
      <c r="O841" s="4" t="s">
        <v>14</v>
      </c>
      <c r="P841" s="4" t="s">
        <v>10</v>
      </c>
      <c r="Q841" s="21" t="s">
        <v>32</v>
      </c>
      <c r="R841" s="4" t="s">
        <v>14</v>
      </c>
      <c r="S841" s="4" t="s">
        <v>9</v>
      </c>
      <c r="T841" s="4" t="s">
        <v>14</v>
      </c>
      <c r="U841" s="4" t="s">
        <v>14</v>
      </c>
      <c r="V841" s="4" t="s">
        <v>14</v>
      </c>
      <c r="W841" s="4" t="s">
        <v>21</v>
      </c>
    </row>
    <row r="842" spans="1:5">
      <c r="A842" t="n">
        <v>5805</v>
      </c>
      <c r="B842" s="11" t="n">
        <v>5</v>
      </c>
      <c r="C842" s="7" t="n">
        <v>28</v>
      </c>
      <c r="D842" s="21" t="s">
        <v>3</v>
      </c>
      <c r="E842" s="9" t="n">
        <v>162</v>
      </c>
      <c r="F842" s="7" t="n">
        <v>3</v>
      </c>
      <c r="G842" s="7" t="n">
        <v>16442</v>
      </c>
      <c r="H842" s="21" t="s">
        <v>3</v>
      </c>
      <c r="I842" s="7" t="n">
        <v>0</v>
      </c>
      <c r="J842" s="7" t="n">
        <v>1</v>
      </c>
      <c r="K842" s="7" t="n">
        <v>2</v>
      </c>
      <c r="L842" s="7" t="n">
        <v>28</v>
      </c>
      <c r="M842" s="21" t="s">
        <v>3</v>
      </c>
      <c r="N842" s="9" t="n">
        <v>162</v>
      </c>
      <c r="O842" s="7" t="n">
        <v>3</v>
      </c>
      <c r="P842" s="7" t="n">
        <v>16442</v>
      </c>
      <c r="Q842" s="21" t="s">
        <v>3</v>
      </c>
      <c r="R842" s="7" t="n">
        <v>0</v>
      </c>
      <c r="S842" s="7" t="n">
        <v>2</v>
      </c>
      <c r="T842" s="7" t="n">
        <v>2</v>
      </c>
      <c r="U842" s="7" t="n">
        <v>11</v>
      </c>
      <c r="V842" s="7" t="n">
        <v>1</v>
      </c>
      <c r="W842" s="12" t="n">
        <f t="normal" ca="1">A846</f>
        <v>0</v>
      </c>
    </row>
    <row r="843" spans="1:5">
      <c r="A843" t="s">
        <v>4</v>
      </c>
      <c r="B843" s="4" t="s">
        <v>5</v>
      </c>
      <c r="C843" s="4" t="s">
        <v>14</v>
      </c>
      <c r="D843" s="4" t="s">
        <v>10</v>
      </c>
      <c r="E843" s="4" t="s">
        <v>20</v>
      </c>
    </row>
    <row r="844" spans="1:5">
      <c r="A844" t="n">
        <v>5834</v>
      </c>
      <c r="B844" s="30" t="n">
        <v>58</v>
      </c>
      <c r="C844" s="7" t="n">
        <v>0</v>
      </c>
      <c r="D844" s="7" t="n">
        <v>0</v>
      </c>
      <c r="E844" s="7" t="n">
        <v>1</v>
      </c>
    </row>
    <row r="845" spans="1:5">
      <c r="A845" t="s">
        <v>4</v>
      </c>
      <c r="B845" s="4" t="s">
        <v>5</v>
      </c>
      <c r="C845" s="4" t="s">
        <v>14</v>
      </c>
      <c r="D845" s="21" t="s">
        <v>31</v>
      </c>
      <c r="E845" s="4" t="s">
        <v>5</v>
      </c>
      <c r="F845" s="4" t="s">
        <v>14</v>
      </c>
      <c r="G845" s="4" t="s">
        <v>10</v>
      </c>
      <c r="H845" s="21" t="s">
        <v>32</v>
      </c>
      <c r="I845" s="4" t="s">
        <v>14</v>
      </c>
      <c r="J845" s="4" t="s">
        <v>9</v>
      </c>
      <c r="K845" s="4" t="s">
        <v>14</v>
      </c>
      <c r="L845" s="4" t="s">
        <v>14</v>
      </c>
      <c r="M845" s="21" t="s">
        <v>31</v>
      </c>
      <c r="N845" s="4" t="s">
        <v>5</v>
      </c>
      <c r="O845" s="4" t="s">
        <v>14</v>
      </c>
      <c r="P845" s="4" t="s">
        <v>10</v>
      </c>
      <c r="Q845" s="21" t="s">
        <v>32</v>
      </c>
      <c r="R845" s="4" t="s">
        <v>14</v>
      </c>
      <c r="S845" s="4" t="s">
        <v>9</v>
      </c>
      <c r="T845" s="4" t="s">
        <v>14</v>
      </c>
      <c r="U845" s="4" t="s">
        <v>14</v>
      </c>
      <c r="V845" s="4" t="s">
        <v>14</v>
      </c>
      <c r="W845" s="4" t="s">
        <v>21</v>
      </c>
    </row>
    <row r="846" spans="1:5">
      <c r="A846" t="n">
        <v>5842</v>
      </c>
      <c r="B846" s="11" t="n">
        <v>5</v>
      </c>
      <c r="C846" s="7" t="n">
        <v>28</v>
      </c>
      <c r="D846" s="21" t="s">
        <v>3</v>
      </c>
      <c r="E846" s="9" t="n">
        <v>162</v>
      </c>
      <c r="F846" s="7" t="n">
        <v>3</v>
      </c>
      <c r="G846" s="7" t="n">
        <v>16442</v>
      </c>
      <c r="H846" s="21" t="s">
        <v>3</v>
      </c>
      <c r="I846" s="7" t="n">
        <v>0</v>
      </c>
      <c r="J846" s="7" t="n">
        <v>1</v>
      </c>
      <c r="K846" s="7" t="n">
        <v>3</v>
      </c>
      <c r="L846" s="7" t="n">
        <v>28</v>
      </c>
      <c r="M846" s="21" t="s">
        <v>3</v>
      </c>
      <c r="N846" s="9" t="n">
        <v>162</v>
      </c>
      <c r="O846" s="7" t="n">
        <v>3</v>
      </c>
      <c r="P846" s="7" t="n">
        <v>16442</v>
      </c>
      <c r="Q846" s="21" t="s">
        <v>3</v>
      </c>
      <c r="R846" s="7" t="n">
        <v>0</v>
      </c>
      <c r="S846" s="7" t="n">
        <v>2</v>
      </c>
      <c r="T846" s="7" t="n">
        <v>3</v>
      </c>
      <c r="U846" s="7" t="n">
        <v>9</v>
      </c>
      <c r="V846" s="7" t="n">
        <v>1</v>
      </c>
      <c r="W846" s="12" t="n">
        <f t="normal" ca="1">A856</f>
        <v>0</v>
      </c>
    </row>
    <row r="847" spans="1:5">
      <c r="A847" t="s">
        <v>4</v>
      </c>
      <c r="B847" s="4" t="s">
        <v>5</v>
      </c>
      <c r="C847" s="4" t="s">
        <v>14</v>
      </c>
      <c r="D847" s="21" t="s">
        <v>31</v>
      </c>
      <c r="E847" s="4" t="s">
        <v>5</v>
      </c>
      <c r="F847" s="4" t="s">
        <v>10</v>
      </c>
      <c r="G847" s="4" t="s">
        <v>14</v>
      </c>
      <c r="H847" s="4" t="s">
        <v>14</v>
      </c>
      <c r="I847" s="4" t="s">
        <v>6</v>
      </c>
      <c r="J847" s="21" t="s">
        <v>32</v>
      </c>
      <c r="K847" s="4" t="s">
        <v>14</v>
      </c>
      <c r="L847" s="4" t="s">
        <v>14</v>
      </c>
      <c r="M847" s="21" t="s">
        <v>31</v>
      </c>
      <c r="N847" s="4" t="s">
        <v>5</v>
      </c>
      <c r="O847" s="4" t="s">
        <v>14</v>
      </c>
      <c r="P847" s="21" t="s">
        <v>32</v>
      </c>
      <c r="Q847" s="4" t="s">
        <v>14</v>
      </c>
      <c r="R847" s="4" t="s">
        <v>9</v>
      </c>
      <c r="S847" s="4" t="s">
        <v>14</v>
      </c>
      <c r="T847" s="4" t="s">
        <v>14</v>
      </c>
      <c r="U847" s="4" t="s">
        <v>14</v>
      </c>
      <c r="V847" s="21" t="s">
        <v>31</v>
      </c>
      <c r="W847" s="4" t="s">
        <v>5</v>
      </c>
      <c r="X847" s="4" t="s">
        <v>14</v>
      </c>
      <c r="Y847" s="21" t="s">
        <v>32</v>
      </c>
      <c r="Z847" s="4" t="s">
        <v>14</v>
      </c>
      <c r="AA847" s="4" t="s">
        <v>9</v>
      </c>
      <c r="AB847" s="4" t="s">
        <v>14</v>
      </c>
      <c r="AC847" s="4" t="s">
        <v>14</v>
      </c>
      <c r="AD847" s="4" t="s">
        <v>14</v>
      </c>
      <c r="AE847" s="4" t="s">
        <v>21</v>
      </c>
    </row>
    <row r="848" spans="1:5">
      <c r="A848" t="n">
        <v>5871</v>
      </c>
      <c r="B848" s="11" t="n">
        <v>5</v>
      </c>
      <c r="C848" s="7" t="n">
        <v>28</v>
      </c>
      <c r="D848" s="21" t="s">
        <v>3</v>
      </c>
      <c r="E848" s="49" t="n">
        <v>47</v>
      </c>
      <c r="F848" s="7" t="n">
        <v>61456</v>
      </c>
      <c r="G848" s="7" t="n">
        <v>2</v>
      </c>
      <c r="H848" s="7" t="n">
        <v>0</v>
      </c>
      <c r="I848" s="7" t="s">
        <v>87</v>
      </c>
      <c r="J848" s="21" t="s">
        <v>3</v>
      </c>
      <c r="K848" s="7" t="n">
        <v>8</v>
      </c>
      <c r="L848" s="7" t="n">
        <v>28</v>
      </c>
      <c r="M848" s="21" t="s">
        <v>3</v>
      </c>
      <c r="N848" s="16" t="n">
        <v>74</v>
      </c>
      <c r="O848" s="7" t="n">
        <v>65</v>
      </c>
      <c r="P848" s="21" t="s">
        <v>3</v>
      </c>
      <c r="Q848" s="7" t="n">
        <v>0</v>
      </c>
      <c r="R848" s="7" t="n">
        <v>1</v>
      </c>
      <c r="S848" s="7" t="n">
        <v>3</v>
      </c>
      <c r="T848" s="7" t="n">
        <v>9</v>
      </c>
      <c r="U848" s="7" t="n">
        <v>28</v>
      </c>
      <c r="V848" s="21" t="s">
        <v>3</v>
      </c>
      <c r="W848" s="16" t="n">
        <v>74</v>
      </c>
      <c r="X848" s="7" t="n">
        <v>65</v>
      </c>
      <c r="Y848" s="21" t="s">
        <v>3</v>
      </c>
      <c r="Z848" s="7" t="n">
        <v>0</v>
      </c>
      <c r="AA848" s="7" t="n">
        <v>2</v>
      </c>
      <c r="AB848" s="7" t="n">
        <v>3</v>
      </c>
      <c r="AC848" s="7" t="n">
        <v>9</v>
      </c>
      <c r="AD848" s="7" t="n">
        <v>1</v>
      </c>
      <c r="AE848" s="12" t="n">
        <f t="normal" ca="1">A852</f>
        <v>0</v>
      </c>
    </row>
    <row r="849" spans="1:31">
      <c r="A849" t="s">
        <v>4</v>
      </c>
      <c r="B849" s="4" t="s">
        <v>5</v>
      </c>
      <c r="C849" s="4" t="s">
        <v>10</v>
      </c>
      <c r="D849" s="4" t="s">
        <v>14</v>
      </c>
      <c r="E849" s="4" t="s">
        <v>14</v>
      </c>
      <c r="F849" s="4" t="s">
        <v>6</v>
      </c>
    </row>
    <row r="850" spans="1:31">
      <c r="A850" t="n">
        <v>5919</v>
      </c>
      <c r="B850" s="49" t="n">
        <v>47</v>
      </c>
      <c r="C850" s="7" t="n">
        <v>61456</v>
      </c>
      <c r="D850" s="7" t="n">
        <v>0</v>
      </c>
      <c r="E850" s="7" t="n">
        <v>0</v>
      </c>
      <c r="F850" s="7" t="s">
        <v>88</v>
      </c>
    </row>
    <row r="851" spans="1:31">
      <c r="A851" t="s">
        <v>4</v>
      </c>
      <c r="B851" s="4" t="s">
        <v>5</v>
      </c>
      <c r="C851" s="4" t="s">
        <v>14</v>
      </c>
      <c r="D851" s="4" t="s">
        <v>10</v>
      </c>
      <c r="E851" s="4" t="s">
        <v>20</v>
      </c>
    </row>
    <row r="852" spans="1:31">
      <c r="A852" t="n">
        <v>5932</v>
      </c>
      <c r="B852" s="30" t="n">
        <v>58</v>
      </c>
      <c r="C852" s="7" t="n">
        <v>0</v>
      </c>
      <c r="D852" s="7" t="n">
        <v>300</v>
      </c>
      <c r="E852" s="7" t="n">
        <v>1</v>
      </c>
    </row>
    <row r="853" spans="1:31">
      <c r="A853" t="s">
        <v>4</v>
      </c>
      <c r="B853" s="4" t="s">
        <v>5</v>
      </c>
      <c r="C853" s="4" t="s">
        <v>14</v>
      </c>
      <c r="D853" s="4" t="s">
        <v>10</v>
      </c>
    </row>
    <row r="854" spans="1:31">
      <c r="A854" t="n">
        <v>5940</v>
      </c>
      <c r="B854" s="30" t="n">
        <v>58</v>
      </c>
      <c r="C854" s="7" t="n">
        <v>255</v>
      </c>
      <c r="D854" s="7" t="n">
        <v>0</v>
      </c>
    </row>
    <row r="855" spans="1:31">
      <c r="A855" t="s">
        <v>4</v>
      </c>
      <c r="B855" s="4" t="s">
        <v>5</v>
      </c>
      <c r="C855" s="4" t="s">
        <v>14</v>
      </c>
      <c r="D855" s="4" t="s">
        <v>14</v>
      </c>
      <c r="E855" s="4" t="s">
        <v>14</v>
      </c>
      <c r="F855" s="4" t="s">
        <v>14</v>
      </c>
    </row>
    <row r="856" spans="1:31">
      <c r="A856" t="n">
        <v>5944</v>
      </c>
      <c r="B856" s="33" t="n">
        <v>14</v>
      </c>
      <c r="C856" s="7" t="n">
        <v>0</v>
      </c>
      <c r="D856" s="7" t="n">
        <v>0</v>
      </c>
      <c r="E856" s="7" t="n">
        <v>0</v>
      </c>
      <c r="F856" s="7" t="n">
        <v>64</v>
      </c>
    </row>
    <row r="857" spans="1:31">
      <c r="A857" t="s">
        <v>4</v>
      </c>
      <c r="B857" s="4" t="s">
        <v>5</v>
      </c>
      <c r="C857" s="4" t="s">
        <v>14</v>
      </c>
      <c r="D857" s="4" t="s">
        <v>10</v>
      </c>
    </row>
    <row r="858" spans="1:31">
      <c r="A858" t="n">
        <v>5949</v>
      </c>
      <c r="B858" s="26" t="n">
        <v>22</v>
      </c>
      <c r="C858" s="7" t="n">
        <v>0</v>
      </c>
      <c r="D858" s="7" t="n">
        <v>16442</v>
      </c>
    </row>
    <row r="859" spans="1:31">
      <c r="A859" t="s">
        <v>4</v>
      </c>
      <c r="B859" s="4" t="s">
        <v>5</v>
      </c>
      <c r="C859" s="4" t="s">
        <v>14</v>
      </c>
      <c r="D859" s="4" t="s">
        <v>10</v>
      </c>
    </row>
    <row r="860" spans="1:31">
      <c r="A860" t="n">
        <v>5953</v>
      </c>
      <c r="B860" s="30" t="n">
        <v>58</v>
      </c>
      <c r="C860" s="7" t="n">
        <v>5</v>
      </c>
      <c r="D860" s="7" t="n">
        <v>300</v>
      </c>
    </row>
    <row r="861" spans="1:31">
      <c r="A861" t="s">
        <v>4</v>
      </c>
      <c r="B861" s="4" t="s">
        <v>5</v>
      </c>
      <c r="C861" s="4" t="s">
        <v>20</v>
      </c>
      <c r="D861" s="4" t="s">
        <v>10</v>
      </c>
    </row>
    <row r="862" spans="1:31">
      <c r="A862" t="n">
        <v>5957</v>
      </c>
      <c r="B862" s="32" t="n">
        <v>103</v>
      </c>
      <c r="C862" s="7" t="n">
        <v>0</v>
      </c>
      <c r="D862" s="7" t="n">
        <v>300</v>
      </c>
    </row>
    <row r="863" spans="1:31">
      <c r="A863" t="s">
        <v>4</v>
      </c>
      <c r="B863" s="4" t="s">
        <v>5</v>
      </c>
      <c r="C863" s="4" t="s">
        <v>14</v>
      </c>
    </row>
    <row r="864" spans="1:31">
      <c r="A864" t="n">
        <v>5964</v>
      </c>
      <c r="B864" s="22" t="n">
        <v>64</v>
      </c>
      <c r="C864" s="7" t="n">
        <v>7</v>
      </c>
    </row>
    <row r="865" spans="1:6">
      <c r="A865" t="s">
        <v>4</v>
      </c>
      <c r="B865" s="4" t="s">
        <v>5</v>
      </c>
      <c r="C865" s="4" t="s">
        <v>14</v>
      </c>
      <c r="D865" s="4" t="s">
        <v>10</v>
      </c>
    </row>
    <row r="866" spans="1:6">
      <c r="A866" t="n">
        <v>5966</v>
      </c>
      <c r="B866" s="50" t="n">
        <v>72</v>
      </c>
      <c r="C866" s="7" t="n">
        <v>5</v>
      </c>
      <c r="D866" s="7" t="n">
        <v>0</v>
      </c>
    </row>
    <row r="867" spans="1:6">
      <c r="A867" t="s">
        <v>4</v>
      </c>
      <c r="B867" s="4" t="s">
        <v>5</v>
      </c>
      <c r="C867" s="4" t="s">
        <v>14</v>
      </c>
      <c r="D867" s="21" t="s">
        <v>31</v>
      </c>
      <c r="E867" s="4" t="s">
        <v>5</v>
      </c>
      <c r="F867" s="4" t="s">
        <v>14</v>
      </c>
      <c r="G867" s="4" t="s">
        <v>10</v>
      </c>
      <c r="H867" s="21" t="s">
        <v>32</v>
      </c>
      <c r="I867" s="4" t="s">
        <v>14</v>
      </c>
      <c r="J867" s="4" t="s">
        <v>9</v>
      </c>
      <c r="K867" s="4" t="s">
        <v>14</v>
      </c>
      <c r="L867" s="4" t="s">
        <v>14</v>
      </c>
      <c r="M867" s="4" t="s">
        <v>21</v>
      </c>
    </row>
    <row r="868" spans="1:6">
      <c r="A868" t="n">
        <v>5970</v>
      </c>
      <c r="B868" s="11" t="n">
        <v>5</v>
      </c>
      <c r="C868" s="7" t="n">
        <v>28</v>
      </c>
      <c r="D868" s="21" t="s">
        <v>3</v>
      </c>
      <c r="E868" s="9" t="n">
        <v>162</v>
      </c>
      <c r="F868" s="7" t="n">
        <v>4</v>
      </c>
      <c r="G868" s="7" t="n">
        <v>16442</v>
      </c>
      <c r="H868" s="21" t="s">
        <v>3</v>
      </c>
      <c r="I868" s="7" t="n">
        <v>0</v>
      </c>
      <c r="J868" s="7" t="n">
        <v>1</v>
      </c>
      <c r="K868" s="7" t="n">
        <v>2</v>
      </c>
      <c r="L868" s="7" t="n">
        <v>1</v>
      </c>
      <c r="M868" s="12" t="n">
        <f t="normal" ca="1">A874</f>
        <v>0</v>
      </c>
    </row>
    <row r="869" spans="1:6">
      <c r="A869" t="s">
        <v>4</v>
      </c>
      <c r="B869" s="4" t="s">
        <v>5</v>
      </c>
      <c r="C869" s="4" t="s">
        <v>14</v>
      </c>
      <c r="D869" s="4" t="s">
        <v>6</v>
      </c>
    </row>
    <row r="870" spans="1:6">
      <c r="A870" t="n">
        <v>5987</v>
      </c>
      <c r="B870" s="8" t="n">
        <v>2</v>
      </c>
      <c r="C870" s="7" t="n">
        <v>10</v>
      </c>
      <c r="D870" s="7" t="s">
        <v>89</v>
      </c>
    </row>
    <row r="871" spans="1:6">
      <c r="A871" t="s">
        <v>4</v>
      </c>
      <c r="B871" s="4" t="s">
        <v>5</v>
      </c>
      <c r="C871" s="4" t="s">
        <v>10</v>
      </c>
    </row>
    <row r="872" spans="1:6">
      <c r="A872" t="n">
        <v>6004</v>
      </c>
      <c r="B872" s="28" t="n">
        <v>16</v>
      </c>
      <c r="C872" s="7" t="n">
        <v>0</v>
      </c>
    </row>
    <row r="873" spans="1:6">
      <c r="A873" t="s">
        <v>4</v>
      </c>
      <c r="B873" s="4" t="s">
        <v>5</v>
      </c>
      <c r="C873" s="4" t="s">
        <v>14</v>
      </c>
      <c r="D873" s="4" t="s">
        <v>10</v>
      </c>
      <c r="E873" s="4" t="s">
        <v>10</v>
      </c>
      <c r="F873" s="4" t="s">
        <v>10</v>
      </c>
      <c r="G873" s="4" t="s">
        <v>10</v>
      </c>
      <c r="H873" s="4" t="s">
        <v>10</v>
      </c>
      <c r="I873" s="4" t="s">
        <v>10</v>
      </c>
      <c r="J873" s="4" t="s">
        <v>10</v>
      </c>
      <c r="K873" s="4" t="s">
        <v>10</v>
      </c>
      <c r="L873" s="4" t="s">
        <v>10</v>
      </c>
      <c r="M873" s="4" t="s">
        <v>10</v>
      </c>
      <c r="N873" s="4" t="s">
        <v>9</v>
      </c>
      <c r="O873" s="4" t="s">
        <v>9</v>
      </c>
      <c r="P873" s="4" t="s">
        <v>9</v>
      </c>
      <c r="Q873" s="4" t="s">
        <v>9</v>
      </c>
      <c r="R873" s="4" t="s">
        <v>14</v>
      </c>
      <c r="S873" s="4" t="s">
        <v>6</v>
      </c>
    </row>
    <row r="874" spans="1:6">
      <c r="A874" t="n">
        <v>6007</v>
      </c>
      <c r="B874" s="54" t="n">
        <v>75</v>
      </c>
      <c r="C874" s="7" t="n">
        <v>0</v>
      </c>
      <c r="D874" s="7" t="n">
        <v>0</v>
      </c>
      <c r="E874" s="7" t="n">
        <v>0</v>
      </c>
      <c r="F874" s="7" t="n">
        <v>1024</v>
      </c>
      <c r="G874" s="7" t="n">
        <v>720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1024</v>
      </c>
      <c r="M874" s="7" t="n">
        <v>720</v>
      </c>
      <c r="N874" s="7" t="n">
        <v>1065353216</v>
      </c>
      <c r="O874" s="7" t="n">
        <v>1065353216</v>
      </c>
      <c r="P874" s="7" t="n">
        <v>1065353216</v>
      </c>
      <c r="Q874" s="7" t="n">
        <v>0</v>
      </c>
      <c r="R874" s="7" t="n">
        <v>0</v>
      </c>
      <c r="S874" s="7" t="s">
        <v>123</v>
      </c>
    </row>
    <row r="875" spans="1:6">
      <c r="A875" t="s">
        <v>4</v>
      </c>
      <c r="B875" s="4" t="s">
        <v>5</v>
      </c>
      <c r="C875" s="4" t="s">
        <v>14</v>
      </c>
      <c r="D875" s="4" t="s">
        <v>10</v>
      </c>
      <c r="E875" s="4" t="s">
        <v>10</v>
      </c>
      <c r="F875" s="4" t="s">
        <v>10</v>
      </c>
      <c r="G875" s="4" t="s">
        <v>10</v>
      </c>
      <c r="H875" s="4" t="s">
        <v>10</v>
      </c>
      <c r="I875" s="4" t="s">
        <v>10</v>
      </c>
      <c r="J875" s="4" t="s">
        <v>10</v>
      </c>
      <c r="K875" s="4" t="s">
        <v>10</v>
      </c>
      <c r="L875" s="4" t="s">
        <v>10</v>
      </c>
      <c r="M875" s="4" t="s">
        <v>10</v>
      </c>
      <c r="N875" s="4" t="s">
        <v>9</v>
      </c>
      <c r="O875" s="4" t="s">
        <v>9</v>
      </c>
      <c r="P875" s="4" t="s">
        <v>9</v>
      </c>
      <c r="Q875" s="4" t="s">
        <v>9</v>
      </c>
      <c r="R875" s="4" t="s">
        <v>14</v>
      </c>
      <c r="S875" s="4" t="s">
        <v>6</v>
      </c>
    </row>
    <row r="876" spans="1:6">
      <c r="A876" t="n">
        <v>6055</v>
      </c>
      <c r="B876" s="54" t="n">
        <v>75</v>
      </c>
      <c r="C876" s="7" t="n">
        <v>1</v>
      </c>
      <c r="D876" s="7" t="n">
        <v>0</v>
      </c>
      <c r="E876" s="7" t="n">
        <v>0</v>
      </c>
      <c r="F876" s="7" t="n">
        <v>1024</v>
      </c>
      <c r="G876" s="7" t="n">
        <v>720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1024</v>
      </c>
      <c r="M876" s="7" t="n">
        <v>720</v>
      </c>
      <c r="N876" s="7" t="n">
        <v>1065353216</v>
      </c>
      <c r="O876" s="7" t="n">
        <v>1065353216</v>
      </c>
      <c r="P876" s="7" t="n">
        <v>1065353216</v>
      </c>
      <c r="Q876" s="7" t="n">
        <v>0</v>
      </c>
      <c r="R876" s="7" t="n">
        <v>0</v>
      </c>
      <c r="S876" s="7" t="s">
        <v>124</v>
      </c>
    </row>
    <row r="877" spans="1:6">
      <c r="A877" t="s">
        <v>4</v>
      </c>
      <c r="B877" s="4" t="s">
        <v>5</v>
      </c>
      <c r="C877" s="4" t="s">
        <v>14</v>
      </c>
      <c r="D877" s="4" t="s">
        <v>10</v>
      </c>
      <c r="E877" s="4" t="s">
        <v>10</v>
      </c>
      <c r="F877" s="4" t="s">
        <v>10</v>
      </c>
      <c r="G877" s="4" t="s">
        <v>10</v>
      </c>
      <c r="H877" s="4" t="s">
        <v>10</v>
      </c>
      <c r="I877" s="4" t="s">
        <v>10</v>
      </c>
      <c r="J877" s="4" t="s">
        <v>10</v>
      </c>
      <c r="K877" s="4" t="s">
        <v>10</v>
      </c>
      <c r="L877" s="4" t="s">
        <v>10</v>
      </c>
      <c r="M877" s="4" t="s">
        <v>10</v>
      </c>
      <c r="N877" s="4" t="s">
        <v>9</v>
      </c>
      <c r="O877" s="4" t="s">
        <v>9</v>
      </c>
      <c r="P877" s="4" t="s">
        <v>9</v>
      </c>
      <c r="Q877" s="4" t="s">
        <v>9</v>
      </c>
      <c r="R877" s="4" t="s">
        <v>14</v>
      </c>
      <c r="S877" s="4" t="s">
        <v>6</v>
      </c>
    </row>
    <row r="878" spans="1:6">
      <c r="A878" t="n">
        <v>6103</v>
      </c>
      <c r="B878" s="54" t="n">
        <v>75</v>
      </c>
      <c r="C878" s="7" t="n">
        <v>2</v>
      </c>
      <c r="D878" s="7" t="n">
        <v>0</v>
      </c>
      <c r="E878" s="7" t="n">
        <v>0</v>
      </c>
      <c r="F878" s="7" t="n">
        <v>1024</v>
      </c>
      <c r="G878" s="7" t="n">
        <v>720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1024</v>
      </c>
      <c r="M878" s="7" t="n">
        <v>720</v>
      </c>
      <c r="N878" s="7" t="n">
        <v>1065353216</v>
      </c>
      <c r="O878" s="7" t="n">
        <v>1065353216</v>
      </c>
      <c r="P878" s="7" t="n">
        <v>1065353216</v>
      </c>
      <c r="Q878" s="7" t="n">
        <v>0</v>
      </c>
      <c r="R878" s="7" t="n">
        <v>0</v>
      </c>
      <c r="S878" s="7" t="s">
        <v>125</v>
      </c>
    </row>
    <row r="879" spans="1:6">
      <c r="A879" t="s">
        <v>4</v>
      </c>
      <c r="B879" s="4" t="s">
        <v>5</v>
      </c>
      <c r="C879" s="4" t="s">
        <v>14</v>
      </c>
      <c r="D879" s="4" t="s">
        <v>10</v>
      </c>
      <c r="E879" s="4" t="s">
        <v>10</v>
      </c>
      <c r="F879" s="4" t="s">
        <v>10</v>
      </c>
      <c r="G879" s="4" t="s">
        <v>10</v>
      </c>
      <c r="H879" s="4" t="s">
        <v>10</v>
      </c>
      <c r="I879" s="4" t="s">
        <v>10</v>
      </c>
      <c r="J879" s="4" t="s">
        <v>10</v>
      </c>
      <c r="K879" s="4" t="s">
        <v>10</v>
      </c>
      <c r="L879" s="4" t="s">
        <v>10</v>
      </c>
      <c r="M879" s="4" t="s">
        <v>10</v>
      </c>
      <c r="N879" s="4" t="s">
        <v>9</v>
      </c>
      <c r="O879" s="4" t="s">
        <v>9</v>
      </c>
      <c r="P879" s="4" t="s">
        <v>9</v>
      </c>
      <c r="Q879" s="4" t="s">
        <v>9</v>
      </c>
      <c r="R879" s="4" t="s">
        <v>14</v>
      </c>
      <c r="S879" s="4" t="s">
        <v>6</v>
      </c>
    </row>
    <row r="880" spans="1:6">
      <c r="A880" t="n">
        <v>6151</v>
      </c>
      <c r="B880" s="54" t="n">
        <v>75</v>
      </c>
      <c r="C880" s="7" t="n">
        <v>3</v>
      </c>
      <c r="D880" s="7" t="n">
        <v>0</v>
      </c>
      <c r="E880" s="7" t="n">
        <v>0</v>
      </c>
      <c r="F880" s="7" t="n">
        <v>1024</v>
      </c>
      <c r="G880" s="7" t="n">
        <v>720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1024</v>
      </c>
      <c r="M880" s="7" t="n">
        <v>720</v>
      </c>
      <c r="N880" s="7" t="n">
        <v>1065353216</v>
      </c>
      <c r="O880" s="7" t="n">
        <v>1065353216</v>
      </c>
      <c r="P880" s="7" t="n">
        <v>1065353216</v>
      </c>
      <c r="Q880" s="7" t="n">
        <v>0</v>
      </c>
      <c r="R880" s="7" t="n">
        <v>0</v>
      </c>
      <c r="S880" s="7" t="s">
        <v>126</v>
      </c>
    </row>
    <row r="881" spans="1:19">
      <c r="A881" t="s">
        <v>4</v>
      </c>
      <c r="B881" s="4" t="s">
        <v>5</v>
      </c>
      <c r="C881" s="4" t="s">
        <v>14</v>
      </c>
      <c r="D881" s="4" t="s">
        <v>10</v>
      </c>
      <c r="E881" s="4" t="s">
        <v>10</v>
      </c>
      <c r="F881" s="4" t="s">
        <v>10</v>
      </c>
      <c r="G881" s="4" t="s">
        <v>10</v>
      </c>
      <c r="H881" s="4" t="s">
        <v>10</v>
      </c>
      <c r="I881" s="4" t="s">
        <v>10</v>
      </c>
      <c r="J881" s="4" t="s">
        <v>10</v>
      </c>
      <c r="K881" s="4" t="s">
        <v>10</v>
      </c>
      <c r="L881" s="4" t="s">
        <v>10</v>
      </c>
      <c r="M881" s="4" t="s">
        <v>10</v>
      </c>
      <c r="N881" s="4" t="s">
        <v>9</v>
      </c>
      <c r="O881" s="4" t="s">
        <v>9</v>
      </c>
      <c r="P881" s="4" t="s">
        <v>9</v>
      </c>
      <c r="Q881" s="4" t="s">
        <v>9</v>
      </c>
      <c r="R881" s="4" t="s">
        <v>14</v>
      </c>
      <c r="S881" s="4" t="s">
        <v>6</v>
      </c>
    </row>
    <row r="882" spans="1:19">
      <c r="A882" t="n">
        <v>6199</v>
      </c>
      <c r="B882" s="54" t="n">
        <v>75</v>
      </c>
      <c r="C882" s="7" t="n">
        <v>4</v>
      </c>
      <c r="D882" s="7" t="n">
        <v>0</v>
      </c>
      <c r="E882" s="7" t="n">
        <v>0</v>
      </c>
      <c r="F882" s="7" t="n">
        <v>1024</v>
      </c>
      <c r="G882" s="7" t="n">
        <v>720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1024</v>
      </c>
      <c r="M882" s="7" t="n">
        <v>720</v>
      </c>
      <c r="N882" s="7" t="n">
        <v>1065353216</v>
      </c>
      <c r="O882" s="7" t="n">
        <v>1065353216</v>
      </c>
      <c r="P882" s="7" t="n">
        <v>1065353216</v>
      </c>
      <c r="Q882" s="7" t="n">
        <v>0</v>
      </c>
      <c r="R882" s="7" t="n">
        <v>0</v>
      </c>
      <c r="S882" s="7" t="s">
        <v>127</v>
      </c>
    </row>
    <row r="883" spans="1:19">
      <c r="A883" t="s">
        <v>4</v>
      </c>
      <c r="B883" s="4" t="s">
        <v>5</v>
      </c>
      <c r="C883" s="4" t="s">
        <v>14</v>
      </c>
      <c r="D883" s="4" t="s">
        <v>10</v>
      </c>
      <c r="E883" s="4" t="s">
        <v>10</v>
      </c>
      <c r="F883" s="4" t="s">
        <v>10</v>
      </c>
      <c r="G883" s="4" t="s">
        <v>10</v>
      </c>
      <c r="H883" s="4" t="s">
        <v>10</v>
      </c>
      <c r="I883" s="4" t="s">
        <v>10</v>
      </c>
      <c r="J883" s="4" t="s">
        <v>10</v>
      </c>
      <c r="K883" s="4" t="s">
        <v>10</v>
      </c>
      <c r="L883" s="4" t="s">
        <v>10</v>
      </c>
      <c r="M883" s="4" t="s">
        <v>10</v>
      </c>
      <c r="N883" s="4" t="s">
        <v>9</v>
      </c>
      <c r="O883" s="4" t="s">
        <v>9</v>
      </c>
      <c r="P883" s="4" t="s">
        <v>9</v>
      </c>
      <c r="Q883" s="4" t="s">
        <v>9</v>
      </c>
      <c r="R883" s="4" t="s">
        <v>14</v>
      </c>
      <c r="S883" s="4" t="s">
        <v>6</v>
      </c>
    </row>
    <row r="884" spans="1:19">
      <c r="A884" t="n">
        <v>6247</v>
      </c>
      <c r="B884" s="54" t="n">
        <v>75</v>
      </c>
      <c r="C884" s="7" t="n">
        <v>5</v>
      </c>
      <c r="D884" s="7" t="n">
        <v>0</v>
      </c>
      <c r="E884" s="7" t="n">
        <v>0</v>
      </c>
      <c r="F884" s="7" t="n">
        <v>1024</v>
      </c>
      <c r="G884" s="7" t="n">
        <v>720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1024</v>
      </c>
      <c r="M884" s="7" t="n">
        <v>720</v>
      </c>
      <c r="N884" s="7" t="n">
        <v>1065353216</v>
      </c>
      <c r="O884" s="7" t="n">
        <v>1065353216</v>
      </c>
      <c r="P884" s="7" t="n">
        <v>1065353216</v>
      </c>
      <c r="Q884" s="7" t="n">
        <v>0</v>
      </c>
      <c r="R884" s="7" t="n">
        <v>0</v>
      </c>
      <c r="S884" s="7" t="s">
        <v>128</v>
      </c>
    </row>
    <row r="885" spans="1:19">
      <c r="A885" t="s">
        <v>4</v>
      </c>
      <c r="B885" s="4" t="s">
        <v>5</v>
      </c>
      <c r="C885" s="4" t="s">
        <v>14</v>
      </c>
      <c r="D885" s="4" t="s">
        <v>14</v>
      </c>
      <c r="E885" s="4" t="s">
        <v>14</v>
      </c>
      <c r="F885" s="4" t="s">
        <v>20</v>
      </c>
      <c r="G885" s="4" t="s">
        <v>20</v>
      </c>
      <c r="H885" s="4" t="s">
        <v>20</v>
      </c>
      <c r="I885" s="4" t="s">
        <v>20</v>
      </c>
      <c r="J885" s="4" t="s">
        <v>20</v>
      </c>
    </row>
    <row r="886" spans="1:19">
      <c r="A886" t="n">
        <v>6295</v>
      </c>
      <c r="B886" s="55" t="n">
        <v>76</v>
      </c>
      <c r="C886" s="7" t="n">
        <v>0</v>
      </c>
      <c r="D886" s="7" t="n">
        <v>9</v>
      </c>
      <c r="E886" s="7" t="n">
        <v>2</v>
      </c>
      <c r="F886" s="7" t="n">
        <v>0</v>
      </c>
      <c r="G886" s="7" t="n">
        <v>0</v>
      </c>
      <c r="H886" s="7" t="n">
        <v>0</v>
      </c>
      <c r="I886" s="7" t="n">
        <v>0</v>
      </c>
      <c r="J886" s="7" t="n">
        <v>0</v>
      </c>
    </row>
    <row r="887" spans="1:19">
      <c r="A887" t="s">
        <v>4</v>
      </c>
      <c r="B887" s="4" t="s">
        <v>5</v>
      </c>
      <c r="C887" s="4" t="s">
        <v>14</v>
      </c>
      <c r="D887" s="4" t="s">
        <v>14</v>
      </c>
      <c r="E887" s="4" t="s">
        <v>14</v>
      </c>
      <c r="F887" s="4" t="s">
        <v>20</v>
      </c>
      <c r="G887" s="4" t="s">
        <v>20</v>
      </c>
      <c r="H887" s="4" t="s">
        <v>20</v>
      </c>
      <c r="I887" s="4" t="s">
        <v>20</v>
      </c>
      <c r="J887" s="4" t="s">
        <v>20</v>
      </c>
    </row>
    <row r="888" spans="1:19">
      <c r="A888" t="n">
        <v>6319</v>
      </c>
      <c r="B888" s="55" t="n">
        <v>76</v>
      </c>
      <c r="C888" s="7" t="n">
        <v>1</v>
      </c>
      <c r="D888" s="7" t="n">
        <v>9</v>
      </c>
      <c r="E888" s="7" t="n">
        <v>2</v>
      </c>
      <c r="F888" s="7" t="n">
        <v>0</v>
      </c>
      <c r="G888" s="7" t="n">
        <v>0</v>
      </c>
      <c r="H888" s="7" t="n">
        <v>0</v>
      </c>
      <c r="I888" s="7" t="n">
        <v>0</v>
      </c>
      <c r="J888" s="7" t="n">
        <v>0</v>
      </c>
    </row>
    <row r="889" spans="1:19">
      <c r="A889" t="s">
        <v>4</v>
      </c>
      <c r="B889" s="4" t="s">
        <v>5</v>
      </c>
      <c r="C889" s="4" t="s">
        <v>14</v>
      </c>
      <c r="D889" s="4" t="s">
        <v>14</v>
      </c>
      <c r="E889" s="4" t="s">
        <v>14</v>
      </c>
      <c r="F889" s="4" t="s">
        <v>20</v>
      </c>
      <c r="G889" s="4" t="s">
        <v>20</v>
      </c>
      <c r="H889" s="4" t="s">
        <v>20</v>
      </c>
      <c r="I889" s="4" t="s">
        <v>20</v>
      </c>
      <c r="J889" s="4" t="s">
        <v>20</v>
      </c>
    </row>
    <row r="890" spans="1:19">
      <c r="A890" t="n">
        <v>6343</v>
      </c>
      <c r="B890" s="55" t="n">
        <v>76</v>
      </c>
      <c r="C890" s="7" t="n">
        <v>2</v>
      </c>
      <c r="D890" s="7" t="n">
        <v>9</v>
      </c>
      <c r="E890" s="7" t="n">
        <v>2</v>
      </c>
      <c r="F890" s="7" t="n">
        <v>0</v>
      </c>
      <c r="G890" s="7" t="n">
        <v>0</v>
      </c>
      <c r="H890" s="7" t="n">
        <v>0</v>
      </c>
      <c r="I890" s="7" t="n">
        <v>0</v>
      </c>
      <c r="J890" s="7" t="n">
        <v>0</v>
      </c>
    </row>
    <row r="891" spans="1:19">
      <c r="A891" t="s">
        <v>4</v>
      </c>
      <c r="B891" s="4" t="s">
        <v>5</v>
      </c>
      <c r="C891" s="4" t="s">
        <v>14</v>
      </c>
      <c r="D891" s="4" t="s">
        <v>14</v>
      </c>
      <c r="E891" s="4" t="s">
        <v>14</v>
      </c>
      <c r="F891" s="4" t="s">
        <v>20</v>
      </c>
      <c r="G891" s="4" t="s">
        <v>20</v>
      </c>
      <c r="H891" s="4" t="s">
        <v>20</v>
      </c>
      <c r="I891" s="4" t="s">
        <v>20</v>
      </c>
      <c r="J891" s="4" t="s">
        <v>20</v>
      </c>
    </row>
    <row r="892" spans="1:19">
      <c r="A892" t="n">
        <v>6367</v>
      </c>
      <c r="B892" s="55" t="n">
        <v>76</v>
      </c>
      <c r="C892" s="7" t="n">
        <v>3</v>
      </c>
      <c r="D892" s="7" t="n">
        <v>9</v>
      </c>
      <c r="E892" s="7" t="n">
        <v>2</v>
      </c>
      <c r="F892" s="7" t="n">
        <v>0</v>
      </c>
      <c r="G892" s="7" t="n">
        <v>0</v>
      </c>
      <c r="H892" s="7" t="n">
        <v>0</v>
      </c>
      <c r="I892" s="7" t="n">
        <v>0</v>
      </c>
      <c r="J892" s="7" t="n">
        <v>0</v>
      </c>
    </row>
    <row r="893" spans="1:19">
      <c r="A893" t="s">
        <v>4</v>
      </c>
      <c r="B893" s="4" t="s">
        <v>5</v>
      </c>
      <c r="C893" s="4" t="s">
        <v>14</v>
      </c>
      <c r="D893" s="4" t="s">
        <v>14</v>
      </c>
      <c r="E893" s="4" t="s">
        <v>14</v>
      </c>
      <c r="F893" s="4" t="s">
        <v>20</v>
      </c>
      <c r="G893" s="4" t="s">
        <v>20</v>
      </c>
      <c r="H893" s="4" t="s">
        <v>20</v>
      </c>
      <c r="I893" s="4" t="s">
        <v>20</v>
      </c>
      <c r="J893" s="4" t="s">
        <v>20</v>
      </c>
    </row>
    <row r="894" spans="1:19">
      <c r="A894" t="n">
        <v>6391</v>
      </c>
      <c r="B894" s="55" t="n">
        <v>76</v>
      </c>
      <c r="C894" s="7" t="n">
        <v>4</v>
      </c>
      <c r="D894" s="7" t="n">
        <v>9</v>
      </c>
      <c r="E894" s="7" t="n">
        <v>2</v>
      </c>
      <c r="F894" s="7" t="n">
        <v>0</v>
      </c>
      <c r="G894" s="7" t="n">
        <v>0</v>
      </c>
      <c r="H894" s="7" t="n">
        <v>0</v>
      </c>
      <c r="I894" s="7" t="n">
        <v>0</v>
      </c>
      <c r="J894" s="7" t="n">
        <v>0</v>
      </c>
    </row>
    <row r="895" spans="1:19">
      <c r="A895" t="s">
        <v>4</v>
      </c>
      <c r="B895" s="4" t="s">
        <v>5</v>
      </c>
      <c r="C895" s="4" t="s">
        <v>14</v>
      </c>
      <c r="D895" s="4" t="s">
        <v>14</v>
      </c>
      <c r="E895" s="4" t="s">
        <v>14</v>
      </c>
      <c r="F895" s="4" t="s">
        <v>20</v>
      </c>
      <c r="G895" s="4" t="s">
        <v>20</v>
      </c>
      <c r="H895" s="4" t="s">
        <v>20</v>
      </c>
      <c r="I895" s="4" t="s">
        <v>20</v>
      </c>
      <c r="J895" s="4" t="s">
        <v>20</v>
      </c>
    </row>
    <row r="896" spans="1:19">
      <c r="A896" t="n">
        <v>6415</v>
      </c>
      <c r="B896" s="55" t="n">
        <v>76</v>
      </c>
      <c r="C896" s="7" t="n">
        <v>5</v>
      </c>
      <c r="D896" s="7" t="n">
        <v>9</v>
      </c>
      <c r="E896" s="7" t="n">
        <v>2</v>
      </c>
      <c r="F896" s="7" t="n">
        <v>0</v>
      </c>
      <c r="G896" s="7" t="n">
        <v>0</v>
      </c>
      <c r="H896" s="7" t="n">
        <v>0</v>
      </c>
      <c r="I896" s="7" t="n">
        <v>0</v>
      </c>
      <c r="J896" s="7" t="n">
        <v>0</v>
      </c>
    </row>
    <row r="897" spans="1:19">
      <c r="A897" t="s">
        <v>4</v>
      </c>
      <c r="B897" s="4" t="s">
        <v>5</v>
      </c>
      <c r="C897" s="4" t="s">
        <v>14</v>
      </c>
      <c r="D897" s="4" t="s">
        <v>10</v>
      </c>
      <c r="E897" s="4" t="s">
        <v>14</v>
      </c>
      <c r="F897" s="4" t="s">
        <v>6</v>
      </c>
    </row>
    <row r="898" spans="1:19">
      <c r="A898" t="n">
        <v>6439</v>
      </c>
      <c r="B898" s="10" t="n">
        <v>39</v>
      </c>
      <c r="C898" s="7" t="n">
        <v>10</v>
      </c>
      <c r="D898" s="7" t="n">
        <v>65533</v>
      </c>
      <c r="E898" s="7" t="n">
        <v>200</v>
      </c>
      <c r="F898" s="7" t="s">
        <v>129</v>
      </c>
    </row>
    <row r="899" spans="1:19">
      <c r="A899" t="s">
        <v>4</v>
      </c>
      <c r="B899" s="4" t="s">
        <v>5</v>
      </c>
      <c r="C899" s="4" t="s">
        <v>10</v>
      </c>
      <c r="D899" s="4" t="s">
        <v>6</v>
      </c>
      <c r="E899" s="4" t="s">
        <v>6</v>
      </c>
      <c r="F899" s="4" t="s">
        <v>6</v>
      </c>
      <c r="G899" s="4" t="s">
        <v>14</v>
      </c>
      <c r="H899" s="4" t="s">
        <v>9</v>
      </c>
      <c r="I899" s="4" t="s">
        <v>20</v>
      </c>
      <c r="J899" s="4" t="s">
        <v>20</v>
      </c>
      <c r="K899" s="4" t="s">
        <v>20</v>
      </c>
      <c r="L899" s="4" t="s">
        <v>20</v>
      </c>
      <c r="M899" s="4" t="s">
        <v>20</v>
      </c>
      <c r="N899" s="4" t="s">
        <v>20</v>
      </c>
      <c r="O899" s="4" t="s">
        <v>20</v>
      </c>
      <c r="P899" s="4" t="s">
        <v>6</v>
      </c>
      <c r="Q899" s="4" t="s">
        <v>6</v>
      </c>
      <c r="R899" s="4" t="s">
        <v>9</v>
      </c>
      <c r="S899" s="4" t="s">
        <v>14</v>
      </c>
      <c r="T899" s="4" t="s">
        <v>9</v>
      </c>
      <c r="U899" s="4" t="s">
        <v>9</v>
      </c>
      <c r="V899" s="4" t="s">
        <v>10</v>
      </c>
    </row>
    <row r="900" spans="1:19">
      <c r="A900" t="n">
        <v>6463</v>
      </c>
      <c r="B900" s="51" t="n">
        <v>19</v>
      </c>
      <c r="C900" s="7" t="n">
        <v>7032</v>
      </c>
      <c r="D900" s="7" t="s">
        <v>90</v>
      </c>
      <c r="E900" s="7" t="s">
        <v>91</v>
      </c>
      <c r="F900" s="7" t="s">
        <v>13</v>
      </c>
      <c r="G900" s="7" t="n">
        <v>0</v>
      </c>
      <c r="H900" s="7" t="n">
        <v>1</v>
      </c>
      <c r="I900" s="7" t="n">
        <v>0.5</v>
      </c>
      <c r="J900" s="7" t="n">
        <v>-0.170000001788139</v>
      </c>
      <c r="K900" s="7" t="n">
        <v>-65.3000030517578</v>
      </c>
      <c r="L900" s="7" t="n">
        <v>180</v>
      </c>
      <c r="M900" s="7" t="n">
        <v>1</v>
      </c>
      <c r="N900" s="7" t="n">
        <v>1.60000002384186</v>
      </c>
      <c r="O900" s="7" t="n">
        <v>0.0900000035762787</v>
      </c>
      <c r="P900" s="7" t="s">
        <v>13</v>
      </c>
      <c r="Q900" s="7" t="s">
        <v>13</v>
      </c>
      <c r="R900" s="7" t="n">
        <v>-1</v>
      </c>
      <c r="S900" s="7" t="n">
        <v>0</v>
      </c>
      <c r="T900" s="7" t="n">
        <v>0</v>
      </c>
      <c r="U900" s="7" t="n">
        <v>0</v>
      </c>
      <c r="V900" s="7" t="n">
        <v>0</v>
      </c>
    </row>
    <row r="901" spans="1:19">
      <c r="A901" t="s">
        <v>4</v>
      </c>
      <c r="B901" s="4" t="s">
        <v>5</v>
      </c>
      <c r="C901" s="4" t="s">
        <v>10</v>
      </c>
      <c r="D901" s="4" t="s">
        <v>6</v>
      </c>
      <c r="E901" s="4" t="s">
        <v>6</v>
      </c>
      <c r="F901" s="4" t="s">
        <v>6</v>
      </c>
      <c r="G901" s="4" t="s">
        <v>14</v>
      </c>
      <c r="H901" s="4" t="s">
        <v>9</v>
      </c>
      <c r="I901" s="4" t="s">
        <v>20</v>
      </c>
      <c r="J901" s="4" t="s">
        <v>20</v>
      </c>
      <c r="K901" s="4" t="s">
        <v>20</v>
      </c>
      <c r="L901" s="4" t="s">
        <v>20</v>
      </c>
      <c r="M901" s="4" t="s">
        <v>20</v>
      </c>
      <c r="N901" s="4" t="s">
        <v>20</v>
      </c>
      <c r="O901" s="4" t="s">
        <v>20</v>
      </c>
      <c r="P901" s="4" t="s">
        <v>6</v>
      </c>
      <c r="Q901" s="4" t="s">
        <v>6</v>
      </c>
      <c r="R901" s="4" t="s">
        <v>9</v>
      </c>
      <c r="S901" s="4" t="s">
        <v>14</v>
      </c>
      <c r="T901" s="4" t="s">
        <v>9</v>
      </c>
      <c r="U901" s="4" t="s">
        <v>9</v>
      </c>
      <c r="V901" s="4" t="s">
        <v>10</v>
      </c>
    </row>
    <row r="902" spans="1:19">
      <c r="A902" t="n">
        <v>6533</v>
      </c>
      <c r="B902" s="51" t="n">
        <v>19</v>
      </c>
      <c r="C902" s="7" t="n">
        <v>24</v>
      </c>
      <c r="D902" s="7" t="s">
        <v>130</v>
      </c>
      <c r="E902" s="7" t="s">
        <v>131</v>
      </c>
      <c r="F902" s="7" t="s">
        <v>13</v>
      </c>
      <c r="G902" s="7" t="n">
        <v>0</v>
      </c>
      <c r="H902" s="7" t="n">
        <v>1</v>
      </c>
      <c r="I902" s="7" t="n">
        <v>-0.850000023841858</v>
      </c>
      <c r="J902" s="7" t="n">
        <v>3.65000009536743</v>
      </c>
      <c r="K902" s="7" t="n">
        <v>-124.75</v>
      </c>
      <c r="L902" s="7" t="n">
        <v>0</v>
      </c>
      <c r="M902" s="7" t="n">
        <v>1</v>
      </c>
      <c r="N902" s="7" t="n">
        <v>1.60000002384186</v>
      </c>
      <c r="O902" s="7" t="n">
        <v>0.0900000035762787</v>
      </c>
      <c r="P902" s="7" t="s">
        <v>13</v>
      </c>
      <c r="Q902" s="7" t="s">
        <v>13</v>
      </c>
      <c r="R902" s="7" t="n">
        <v>-1</v>
      </c>
      <c r="S902" s="7" t="n">
        <v>0</v>
      </c>
      <c r="T902" s="7" t="n">
        <v>0</v>
      </c>
      <c r="U902" s="7" t="n">
        <v>0</v>
      </c>
      <c r="V902" s="7" t="n">
        <v>0</v>
      </c>
    </row>
    <row r="903" spans="1:19">
      <c r="A903" t="s">
        <v>4</v>
      </c>
      <c r="B903" s="4" t="s">
        <v>5</v>
      </c>
      <c r="C903" s="4" t="s">
        <v>10</v>
      </c>
      <c r="D903" s="4" t="s">
        <v>6</v>
      </c>
      <c r="E903" s="4" t="s">
        <v>6</v>
      </c>
      <c r="F903" s="4" t="s">
        <v>6</v>
      </c>
      <c r="G903" s="4" t="s">
        <v>14</v>
      </c>
      <c r="H903" s="4" t="s">
        <v>9</v>
      </c>
      <c r="I903" s="4" t="s">
        <v>20</v>
      </c>
      <c r="J903" s="4" t="s">
        <v>20</v>
      </c>
      <c r="K903" s="4" t="s">
        <v>20</v>
      </c>
      <c r="L903" s="4" t="s">
        <v>20</v>
      </c>
      <c r="M903" s="4" t="s">
        <v>20</v>
      </c>
      <c r="N903" s="4" t="s">
        <v>20</v>
      </c>
      <c r="O903" s="4" t="s">
        <v>20</v>
      </c>
      <c r="P903" s="4" t="s">
        <v>6</v>
      </c>
      <c r="Q903" s="4" t="s">
        <v>6</v>
      </c>
      <c r="R903" s="4" t="s">
        <v>9</v>
      </c>
      <c r="S903" s="4" t="s">
        <v>14</v>
      </c>
      <c r="T903" s="4" t="s">
        <v>9</v>
      </c>
      <c r="U903" s="4" t="s">
        <v>9</v>
      </c>
      <c r="V903" s="4" t="s">
        <v>10</v>
      </c>
    </row>
    <row r="904" spans="1:19">
      <c r="A904" t="n">
        <v>6601</v>
      </c>
      <c r="B904" s="51" t="n">
        <v>19</v>
      </c>
      <c r="C904" s="7" t="n">
        <v>25</v>
      </c>
      <c r="D904" s="7" t="s">
        <v>132</v>
      </c>
      <c r="E904" s="7" t="s">
        <v>133</v>
      </c>
      <c r="F904" s="7" t="s">
        <v>13</v>
      </c>
      <c r="G904" s="7" t="n">
        <v>0</v>
      </c>
      <c r="H904" s="7" t="n">
        <v>1</v>
      </c>
      <c r="I904" s="7" t="n">
        <v>0.850000023841858</v>
      </c>
      <c r="J904" s="7" t="n">
        <v>3.65000009536743</v>
      </c>
      <c r="K904" s="7" t="n">
        <v>-124.720001220703</v>
      </c>
      <c r="L904" s="7" t="n">
        <v>0</v>
      </c>
      <c r="M904" s="7" t="n">
        <v>1</v>
      </c>
      <c r="N904" s="7" t="n">
        <v>1.60000002384186</v>
      </c>
      <c r="O904" s="7" t="n">
        <v>0.0900000035762787</v>
      </c>
      <c r="P904" s="7" t="s">
        <v>13</v>
      </c>
      <c r="Q904" s="7" t="s">
        <v>13</v>
      </c>
      <c r="R904" s="7" t="n">
        <v>-1</v>
      </c>
      <c r="S904" s="7" t="n">
        <v>0</v>
      </c>
      <c r="T904" s="7" t="n">
        <v>0</v>
      </c>
      <c r="U904" s="7" t="n">
        <v>0</v>
      </c>
      <c r="V904" s="7" t="n">
        <v>0</v>
      </c>
    </row>
    <row r="905" spans="1:19">
      <c r="A905" t="s">
        <v>4</v>
      </c>
      <c r="B905" s="4" t="s">
        <v>5</v>
      </c>
      <c r="C905" s="4" t="s">
        <v>14</v>
      </c>
      <c r="D905" s="4" t="s">
        <v>10</v>
      </c>
      <c r="E905" s="4" t="s">
        <v>9</v>
      </c>
    </row>
    <row r="906" spans="1:19">
      <c r="A906" t="n">
        <v>6673</v>
      </c>
      <c r="B906" s="56" t="n">
        <v>167</v>
      </c>
      <c r="C906" s="7" t="n">
        <v>0</v>
      </c>
      <c r="D906" s="7" t="n">
        <v>7</v>
      </c>
      <c r="E906" s="7" t="n">
        <v>32</v>
      </c>
    </row>
    <row r="907" spans="1:19">
      <c r="A907" t="s">
        <v>4</v>
      </c>
      <c r="B907" s="4" t="s">
        <v>5</v>
      </c>
      <c r="C907" s="4" t="s">
        <v>10</v>
      </c>
      <c r="D907" s="4" t="s">
        <v>14</v>
      </c>
      <c r="E907" s="4" t="s">
        <v>14</v>
      </c>
      <c r="F907" s="4" t="s">
        <v>6</v>
      </c>
    </row>
    <row r="908" spans="1:19">
      <c r="A908" t="n">
        <v>6681</v>
      </c>
      <c r="B908" s="25" t="n">
        <v>20</v>
      </c>
      <c r="C908" s="7" t="n">
        <v>0</v>
      </c>
      <c r="D908" s="7" t="n">
        <v>3</v>
      </c>
      <c r="E908" s="7" t="n">
        <v>10</v>
      </c>
      <c r="F908" s="7" t="s">
        <v>92</v>
      </c>
    </row>
    <row r="909" spans="1:19">
      <c r="A909" t="s">
        <v>4</v>
      </c>
      <c r="B909" s="4" t="s">
        <v>5</v>
      </c>
      <c r="C909" s="4" t="s">
        <v>10</v>
      </c>
    </row>
    <row r="910" spans="1:19">
      <c r="A910" t="n">
        <v>6699</v>
      </c>
      <c r="B910" s="28" t="n">
        <v>16</v>
      </c>
      <c r="C910" s="7" t="n">
        <v>0</v>
      </c>
    </row>
    <row r="911" spans="1:19">
      <c r="A911" t="s">
        <v>4</v>
      </c>
      <c r="B911" s="4" t="s">
        <v>5</v>
      </c>
      <c r="C911" s="4" t="s">
        <v>10</v>
      </c>
      <c r="D911" s="4" t="s">
        <v>14</v>
      </c>
      <c r="E911" s="4" t="s">
        <v>14</v>
      </c>
      <c r="F911" s="4" t="s">
        <v>6</v>
      </c>
    </row>
    <row r="912" spans="1:19">
      <c r="A912" t="n">
        <v>6702</v>
      </c>
      <c r="B912" s="25" t="n">
        <v>20</v>
      </c>
      <c r="C912" s="7" t="n">
        <v>7</v>
      </c>
      <c r="D912" s="7" t="n">
        <v>3</v>
      </c>
      <c r="E912" s="7" t="n">
        <v>10</v>
      </c>
      <c r="F912" s="7" t="s">
        <v>92</v>
      </c>
    </row>
    <row r="913" spans="1:22">
      <c r="A913" t="s">
        <v>4</v>
      </c>
      <c r="B913" s="4" t="s">
        <v>5</v>
      </c>
      <c r="C913" s="4" t="s">
        <v>10</v>
      </c>
    </row>
    <row r="914" spans="1:22">
      <c r="A914" t="n">
        <v>6720</v>
      </c>
      <c r="B914" s="28" t="n">
        <v>16</v>
      </c>
      <c r="C914" s="7" t="n">
        <v>0</v>
      </c>
    </row>
    <row r="915" spans="1:22">
      <c r="A915" t="s">
        <v>4</v>
      </c>
      <c r="B915" s="4" t="s">
        <v>5</v>
      </c>
      <c r="C915" s="4" t="s">
        <v>10</v>
      </c>
      <c r="D915" s="4" t="s">
        <v>14</v>
      </c>
      <c r="E915" s="4" t="s">
        <v>14</v>
      </c>
      <c r="F915" s="4" t="s">
        <v>6</v>
      </c>
    </row>
    <row r="916" spans="1:22">
      <c r="A916" t="n">
        <v>6723</v>
      </c>
      <c r="B916" s="25" t="n">
        <v>20</v>
      </c>
      <c r="C916" s="7" t="n">
        <v>61491</v>
      </c>
      <c r="D916" s="7" t="n">
        <v>3</v>
      </c>
      <c r="E916" s="7" t="n">
        <v>10</v>
      </c>
      <c r="F916" s="7" t="s">
        <v>92</v>
      </c>
    </row>
    <row r="917" spans="1:22">
      <c r="A917" t="s">
        <v>4</v>
      </c>
      <c r="B917" s="4" t="s">
        <v>5</v>
      </c>
      <c r="C917" s="4" t="s">
        <v>10</v>
      </c>
    </row>
    <row r="918" spans="1:22">
      <c r="A918" t="n">
        <v>6741</v>
      </c>
      <c r="B918" s="28" t="n">
        <v>16</v>
      </c>
      <c r="C918" s="7" t="n">
        <v>0</v>
      </c>
    </row>
    <row r="919" spans="1:22">
      <c r="A919" t="s">
        <v>4</v>
      </c>
      <c r="B919" s="4" t="s">
        <v>5</v>
      </c>
      <c r="C919" s="4" t="s">
        <v>10</v>
      </c>
      <c r="D919" s="4" t="s">
        <v>14</v>
      </c>
      <c r="E919" s="4" t="s">
        <v>14</v>
      </c>
      <c r="F919" s="4" t="s">
        <v>6</v>
      </c>
    </row>
    <row r="920" spans="1:22">
      <c r="A920" t="n">
        <v>6744</v>
      </c>
      <c r="B920" s="25" t="n">
        <v>20</v>
      </c>
      <c r="C920" s="7" t="n">
        <v>61492</v>
      </c>
      <c r="D920" s="7" t="n">
        <v>3</v>
      </c>
      <c r="E920" s="7" t="n">
        <v>10</v>
      </c>
      <c r="F920" s="7" t="s">
        <v>92</v>
      </c>
    </row>
    <row r="921" spans="1:22">
      <c r="A921" t="s">
        <v>4</v>
      </c>
      <c r="B921" s="4" t="s">
        <v>5</v>
      </c>
      <c r="C921" s="4" t="s">
        <v>10</v>
      </c>
    </row>
    <row r="922" spans="1:22">
      <c r="A922" t="n">
        <v>6762</v>
      </c>
      <c r="B922" s="28" t="n">
        <v>16</v>
      </c>
      <c r="C922" s="7" t="n">
        <v>0</v>
      </c>
    </row>
    <row r="923" spans="1:22">
      <c r="A923" t="s">
        <v>4</v>
      </c>
      <c r="B923" s="4" t="s">
        <v>5</v>
      </c>
      <c r="C923" s="4" t="s">
        <v>10</v>
      </c>
      <c r="D923" s="4" t="s">
        <v>14</v>
      </c>
      <c r="E923" s="4" t="s">
        <v>14</v>
      </c>
      <c r="F923" s="4" t="s">
        <v>6</v>
      </c>
    </row>
    <row r="924" spans="1:22">
      <c r="A924" t="n">
        <v>6765</v>
      </c>
      <c r="B924" s="25" t="n">
        <v>20</v>
      </c>
      <c r="C924" s="7" t="n">
        <v>61493</v>
      </c>
      <c r="D924" s="7" t="n">
        <v>3</v>
      </c>
      <c r="E924" s="7" t="n">
        <v>10</v>
      </c>
      <c r="F924" s="7" t="s">
        <v>92</v>
      </c>
    </row>
    <row r="925" spans="1:22">
      <c r="A925" t="s">
        <v>4</v>
      </c>
      <c r="B925" s="4" t="s">
        <v>5</v>
      </c>
      <c r="C925" s="4" t="s">
        <v>10</v>
      </c>
    </row>
    <row r="926" spans="1:22">
      <c r="A926" t="n">
        <v>6783</v>
      </c>
      <c r="B926" s="28" t="n">
        <v>16</v>
      </c>
      <c r="C926" s="7" t="n">
        <v>0</v>
      </c>
    </row>
    <row r="927" spans="1:22">
      <c r="A927" t="s">
        <v>4</v>
      </c>
      <c r="B927" s="4" t="s">
        <v>5</v>
      </c>
      <c r="C927" s="4" t="s">
        <v>10</v>
      </c>
      <c r="D927" s="4" t="s">
        <v>14</v>
      </c>
      <c r="E927" s="4" t="s">
        <v>14</v>
      </c>
      <c r="F927" s="4" t="s">
        <v>6</v>
      </c>
    </row>
    <row r="928" spans="1:22">
      <c r="A928" t="n">
        <v>6786</v>
      </c>
      <c r="B928" s="25" t="n">
        <v>20</v>
      </c>
      <c r="C928" s="7" t="n">
        <v>61494</v>
      </c>
      <c r="D928" s="7" t="n">
        <v>3</v>
      </c>
      <c r="E928" s="7" t="n">
        <v>10</v>
      </c>
      <c r="F928" s="7" t="s">
        <v>92</v>
      </c>
    </row>
    <row r="929" spans="1:6">
      <c r="A929" t="s">
        <v>4</v>
      </c>
      <c r="B929" s="4" t="s">
        <v>5</v>
      </c>
      <c r="C929" s="4" t="s">
        <v>10</v>
      </c>
    </row>
    <row r="930" spans="1:6">
      <c r="A930" t="n">
        <v>6804</v>
      </c>
      <c r="B930" s="28" t="n">
        <v>16</v>
      </c>
      <c r="C930" s="7" t="n">
        <v>0</v>
      </c>
    </row>
    <row r="931" spans="1:6">
      <c r="A931" t="s">
        <v>4</v>
      </c>
      <c r="B931" s="4" t="s">
        <v>5</v>
      </c>
      <c r="C931" s="4" t="s">
        <v>10</v>
      </c>
      <c r="D931" s="4" t="s">
        <v>14</v>
      </c>
      <c r="E931" s="4" t="s">
        <v>14</v>
      </c>
      <c r="F931" s="4" t="s">
        <v>6</v>
      </c>
    </row>
    <row r="932" spans="1:6">
      <c r="A932" t="n">
        <v>6807</v>
      </c>
      <c r="B932" s="25" t="n">
        <v>20</v>
      </c>
      <c r="C932" s="7" t="n">
        <v>61495</v>
      </c>
      <c r="D932" s="7" t="n">
        <v>3</v>
      </c>
      <c r="E932" s="7" t="n">
        <v>10</v>
      </c>
      <c r="F932" s="7" t="s">
        <v>92</v>
      </c>
    </row>
    <row r="933" spans="1:6">
      <c r="A933" t="s">
        <v>4</v>
      </c>
      <c r="B933" s="4" t="s">
        <v>5</v>
      </c>
      <c r="C933" s="4" t="s">
        <v>10</v>
      </c>
    </row>
    <row r="934" spans="1:6">
      <c r="A934" t="n">
        <v>6825</v>
      </c>
      <c r="B934" s="28" t="n">
        <v>16</v>
      </c>
      <c r="C934" s="7" t="n">
        <v>0</v>
      </c>
    </row>
    <row r="935" spans="1:6">
      <c r="A935" t="s">
        <v>4</v>
      </c>
      <c r="B935" s="4" t="s">
        <v>5</v>
      </c>
      <c r="C935" s="4" t="s">
        <v>10</v>
      </c>
      <c r="D935" s="4" t="s">
        <v>14</v>
      </c>
      <c r="E935" s="4" t="s">
        <v>14</v>
      </c>
      <c r="F935" s="4" t="s">
        <v>6</v>
      </c>
    </row>
    <row r="936" spans="1:6">
      <c r="A936" t="n">
        <v>6828</v>
      </c>
      <c r="B936" s="25" t="n">
        <v>20</v>
      </c>
      <c r="C936" s="7" t="n">
        <v>7032</v>
      </c>
      <c r="D936" s="7" t="n">
        <v>3</v>
      </c>
      <c r="E936" s="7" t="n">
        <v>10</v>
      </c>
      <c r="F936" s="7" t="s">
        <v>92</v>
      </c>
    </row>
    <row r="937" spans="1:6">
      <c r="A937" t="s">
        <v>4</v>
      </c>
      <c r="B937" s="4" t="s">
        <v>5</v>
      </c>
      <c r="C937" s="4" t="s">
        <v>10</v>
      </c>
    </row>
    <row r="938" spans="1:6">
      <c r="A938" t="n">
        <v>6846</v>
      </c>
      <c r="B938" s="28" t="n">
        <v>16</v>
      </c>
      <c r="C938" s="7" t="n">
        <v>0</v>
      </c>
    </row>
    <row r="939" spans="1:6">
      <c r="A939" t="s">
        <v>4</v>
      </c>
      <c r="B939" s="4" t="s">
        <v>5</v>
      </c>
      <c r="C939" s="4" t="s">
        <v>10</v>
      </c>
      <c r="D939" s="4" t="s">
        <v>14</v>
      </c>
      <c r="E939" s="4" t="s">
        <v>14</v>
      </c>
      <c r="F939" s="4" t="s">
        <v>6</v>
      </c>
    </row>
    <row r="940" spans="1:6">
      <c r="A940" t="n">
        <v>6849</v>
      </c>
      <c r="B940" s="25" t="n">
        <v>20</v>
      </c>
      <c r="C940" s="7" t="n">
        <v>24</v>
      </c>
      <c r="D940" s="7" t="n">
        <v>3</v>
      </c>
      <c r="E940" s="7" t="n">
        <v>10</v>
      </c>
      <c r="F940" s="7" t="s">
        <v>92</v>
      </c>
    </row>
    <row r="941" spans="1:6">
      <c r="A941" t="s">
        <v>4</v>
      </c>
      <c r="B941" s="4" t="s">
        <v>5</v>
      </c>
      <c r="C941" s="4" t="s">
        <v>10</v>
      </c>
    </row>
    <row r="942" spans="1:6">
      <c r="A942" t="n">
        <v>6867</v>
      </c>
      <c r="B942" s="28" t="n">
        <v>16</v>
      </c>
      <c r="C942" s="7" t="n">
        <v>0</v>
      </c>
    </row>
    <row r="943" spans="1:6">
      <c r="A943" t="s">
        <v>4</v>
      </c>
      <c r="B943" s="4" t="s">
        <v>5</v>
      </c>
      <c r="C943" s="4" t="s">
        <v>10</v>
      </c>
      <c r="D943" s="4" t="s">
        <v>14</v>
      </c>
      <c r="E943" s="4" t="s">
        <v>14</v>
      </c>
      <c r="F943" s="4" t="s">
        <v>6</v>
      </c>
    </row>
    <row r="944" spans="1:6">
      <c r="A944" t="n">
        <v>6870</v>
      </c>
      <c r="B944" s="25" t="n">
        <v>20</v>
      </c>
      <c r="C944" s="7" t="n">
        <v>25</v>
      </c>
      <c r="D944" s="7" t="n">
        <v>3</v>
      </c>
      <c r="E944" s="7" t="n">
        <v>10</v>
      </c>
      <c r="F944" s="7" t="s">
        <v>92</v>
      </c>
    </row>
    <row r="945" spans="1:6">
      <c r="A945" t="s">
        <v>4</v>
      </c>
      <c r="B945" s="4" t="s">
        <v>5</v>
      </c>
      <c r="C945" s="4" t="s">
        <v>10</v>
      </c>
    </row>
    <row r="946" spans="1:6">
      <c r="A946" t="n">
        <v>6888</v>
      </c>
      <c r="B946" s="28" t="n">
        <v>16</v>
      </c>
      <c r="C946" s="7" t="n">
        <v>0</v>
      </c>
    </row>
    <row r="947" spans="1:6">
      <c r="A947" t="s">
        <v>4</v>
      </c>
      <c r="B947" s="4" t="s">
        <v>5</v>
      </c>
      <c r="C947" s="4" t="s">
        <v>14</v>
      </c>
      <c r="D947" s="4" t="s">
        <v>10</v>
      </c>
      <c r="E947" s="4" t="s">
        <v>14</v>
      </c>
      <c r="F947" s="4" t="s">
        <v>6</v>
      </c>
      <c r="G947" s="4" t="s">
        <v>6</v>
      </c>
      <c r="H947" s="4" t="s">
        <v>6</v>
      </c>
      <c r="I947" s="4" t="s">
        <v>6</v>
      </c>
      <c r="J947" s="4" t="s">
        <v>6</v>
      </c>
      <c r="K947" s="4" t="s">
        <v>6</v>
      </c>
      <c r="L947" s="4" t="s">
        <v>6</v>
      </c>
      <c r="M947" s="4" t="s">
        <v>6</v>
      </c>
      <c r="N947" s="4" t="s">
        <v>6</v>
      </c>
      <c r="O947" s="4" t="s">
        <v>6</v>
      </c>
      <c r="P947" s="4" t="s">
        <v>6</v>
      </c>
      <c r="Q947" s="4" t="s">
        <v>6</v>
      </c>
      <c r="R947" s="4" t="s">
        <v>6</v>
      </c>
      <c r="S947" s="4" t="s">
        <v>6</v>
      </c>
      <c r="T947" s="4" t="s">
        <v>6</v>
      </c>
      <c r="U947" s="4" t="s">
        <v>6</v>
      </c>
    </row>
    <row r="948" spans="1:6">
      <c r="A948" t="n">
        <v>6891</v>
      </c>
      <c r="B948" s="57" t="n">
        <v>36</v>
      </c>
      <c r="C948" s="7" t="n">
        <v>8</v>
      </c>
      <c r="D948" s="7" t="n">
        <v>0</v>
      </c>
      <c r="E948" s="7" t="n">
        <v>0</v>
      </c>
      <c r="F948" s="7" t="s">
        <v>134</v>
      </c>
      <c r="G948" s="7" t="s">
        <v>13</v>
      </c>
      <c r="H948" s="7" t="s">
        <v>13</v>
      </c>
      <c r="I948" s="7" t="s">
        <v>13</v>
      </c>
      <c r="J948" s="7" t="s">
        <v>13</v>
      </c>
      <c r="K948" s="7" t="s">
        <v>13</v>
      </c>
      <c r="L948" s="7" t="s">
        <v>13</v>
      </c>
      <c r="M948" s="7" t="s">
        <v>13</v>
      </c>
      <c r="N948" s="7" t="s">
        <v>13</v>
      </c>
      <c r="O948" s="7" t="s">
        <v>13</v>
      </c>
      <c r="P948" s="7" t="s">
        <v>13</v>
      </c>
      <c r="Q948" s="7" t="s">
        <v>13</v>
      </c>
      <c r="R948" s="7" t="s">
        <v>13</v>
      </c>
      <c r="S948" s="7" t="s">
        <v>13</v>
      </c>
      <c r="T948" s="7" t="s">
        <v>13</v>
      </c>
      <c r="U948" s="7" t="s">
        <v>13</v>
      </c>
    </row>
    <row r="949" spans="1:6">
      <c r="A949" t="s">
        <v>4</v>
      </c>
      <c r="B949" s="4" t="s">
        <v>5</v>
      </c>
      <c r="C949" s="4" t="s">
        <v>14</v>
      </c>
      <c r="D949" s="4" t="s">
        <v>10</v>
      </c>
      <c r="E949" s="4" t="s">
        <v>14</v>
      </c>
      <c r="F949" s="4" t="s">
        <v>6</v>
      </c>
      <c r="G949" s="4" t="s">
        <v>6</v>
      </c>
      <c r="H949" s="4" t="s">
        <v>6</v>
      </c>
      <c r="I949" s="4" t="s">
        <v>6</v>
      </c>
      <c r="J949" s="4" t="s">
        <v>6</v>
      </c>
      <c r="K949" s="4" t="s">
        <v>6</v>
      </c>
      <c r="L949" s="4" t="s">
        <v>6</v>
      </c>
      <c r="M949" s="4" t="s">
        <v>6</v>
      </c>
      <c r="N949" s="4" t="s">
        <v>6</v>
      </c>
      <c r="O949" s="4" t="s">
        <v>6</v>
      </c>
      <c r="P949" s="4" t="s">
        <v>6</v>
      </c>
      <c r="Q949" s="4" t="s">
        <v>6</v>
      </c>
      <c r="R949" s="4" t="s">
        <v>6</v>
      </c>
      <c r="S949" s="4" t="s">
        <v>6</v>
      </c>
      <c r="T949" s="4" t="s">
        <v>6</v>
      </c>
      <c r="U949" s="4" t="s">
        <v>6</v>
      </c>
    </row>
    <row r="950" spans="1:6">
      <c r="A950" t="n">
        <v>6921</v>
      </c>
      <c r="B950" s="57" t="n">
        <v>36</v>
      </c>
      <c r="C950" s="7" t="n">
        <v>8</v>
      </c>
      <c r="D950" s="7" t="n">
        <v>7</v>
      </c>
      <c r="E950" s="7" t="n">
        <v>0</v>
      </c>
      <c r="F950" s="7" t="s">
        <v>134</v>
      </c>
      <c r="G950" s="7" t="s">
        <v>135</v>
      </c>
      <c r="H950" s="7" t="s">
        <v>136</v>
      </c>
      <c r="I950" s="7" t="s">
        <v>13</v>
      </c>
      <c r="J950" s="7" t="s">
        <v>13</v>
      </c>
      <c r="K950" s="7" t="s">
        <v>13</v>
      </c>
      <c r="L950" s="7" t="s">
        <v>13</v>
      </c>
      <c r="M950" s="7" t="s">
        <v>13</v>
      </c>
      <c r="N950" s="7" t="s">
        <v>13</v>
      </c>
      <c r="O950" s="7" t="s">
        <v>13</v>
      </c>
      <c r="P950" s="7" t="s">
        <v>13</v>
      </c>
      <c r="Q950" s="7" t="s">
        <v>13</v>
      </c>
      <c r="R950" s="7" t="s">
        <v>13</v>
      </c>
      <c r="S950" s="7" t="s">
        <v>13</v>
      </c>
      <c r="T950" s="7" t="s">
        <v>13</v>
      </c>
      <c r="U950" s="7" t="s">
        <v>13</v>
      </c>
    </row>
    <row r="951" spans="1:6">
      <c r="A951" t="s">
        <v>4</v>
      </c>
      <c r="B951" s="4" t="s">
        <v>5</v>
      </c>
      <c r="C951" s="4" t="s">
        <v>14</v>
      </c>
      <c r="D951" s="4" t="s">
        <v>10</v>
      </c>
      <c r="E951" s="4" t="s">
        <v>14</v>
      </c>
      <c r="F951" s="4" t="s">
        <v>6</v>
      </c>
      <c r="G951" s="4" t="s">
        <v>6</v>
      </c>
      <c r="H951" s="4" t="s">
        <v>6</v>
      </c>
      <c r="I951" s="4" t="s">
        <v>6</v>
      </c>
      <c r="J951" s="4" t="s">
        <v>6</v>
      </c>
      <c r="K951" s="4" t="s">
        <v>6</v>
      </c>
      <c r="L951" s="4" t="s">
        <v>6</v>
      </c>
      <c r="M951" s="4" t="s">
        <v>6</v>
      </c>
      <c r="N951" s="4" t="s">
        <v>6</v>
      </c>
      <c r="O951" s="4" t="s">
        <v>6</v>
      </c>
      <c r="P951" s="4" t="s">
        <v>6</v>
      </c>
      <c r="Q951" s="4" t="s">
        <v>6</v>
      </c>
      <c r="R951" s="4" t="s">
        <v>6</v>
      </c>
      <c r="S951" s="4" t="s">
        <v>6</v>
      </c>
      <c r="T951" s="4" t="s">
        <v>6</v>
      </c>
      <c r="U951" s="4" t="s">
        <v>6</v>
      </c>
    </row>
    <row r="952" spans="1:6">
      <c r="A952" t="n">
        <v>6976</v>
      </c>
      <c r="B952" s="57" t="n">
        <v>36</v>
      </c>
      <c r="C952" s="7" t="n">
        <v>8</v>
      </c>
      <c r="D952" s="7" t="n">
        <v>61491</v>
      </c>
      <c r="E952" s="7" t="n">
        <v>0</v>
      </c>
      <c r="F952" s="7" t="s">
        <v>134</v>
      </c>
      <c r="G952" s="7" t="s">
        <v>13</v>
      </c>
      <c r="H952" s="7" t="s">
        <v>13</v>
      </c>
      <c r="I952" s="7" t="s">
        <v>13</v>
      </c>
      <c r="J952" s="7" t="s">
        <v>13</v>
      </c>
      <c r="K952" s="7" t="s">
        <v>13</v>
      </c>
      <c r="L952" s="7" t="s">
        <v>13</v>
      </c>
      <c r="M952" s="7" t="s">
        <v>13</v>
      </c>
      <c r="N952" s="7" t="s">
        <v>13</v>
      </c>
      <c r="O952" s="7" t="s">
        <v>13</v>
      </c>
      <c r="P952" s="7" t="s">
        <v>13</v>
      </c>
      <c r="Q952" s="7" t="s">
        <v>13</v>
      </c>
      <c r="R952" s="7" t="s">
        <v>13</v>
      </c>
      <c r="S952" s="7" t="s">
        <v>13</v>
      </c>
      <c r="T952" s="7" t="s">
        <v>13</v>
      </c>
      <c r="U952" s="7" t="s">
        <v>13</v>
      </c>
    </row>
    <row r="953" spans="1:6">
      <c r="A953" t="s">
        <v>4</v>
      </c>
      <c r="B953" s="4" t="s">
        <v>5</v>
      </c>
      <c r="C953" s="4" t="s">
        <v>14</v>
      </c>
      <c r="D953" s="4" t="s">
        <v>10</v>
      </c>
      <c r="E953" s="4" t="s">
        <v>14</v>
      </c>
      <c r="F953" s="4" t="s">
        <v>6</v>
      </c>
      <c r="G953" s="4" t="s">
        <v>6</v>
      </c>
      <c r="H953" s="4" t="s">
        <v>6</v>
      </c>
      <c r="I953" s="4" t="s">
        <v>6</v>
      </c>
      <c r="J953" s="4" t="s">
        <v>6</v>
      </c>
      <c r="K953" s="4" t="s">
        <v>6</v>
      </c>
      <c r="L953" s="4" t="s">
        <v>6</v>
      </c>
      <c r="M953" s="4" t="s">
        <v>6</v>
      </c>
      <c r="N953" s="4" t="s">
        <v>6</v>
      </c>
      <c r="O953" s="4" t="s">
        <v>6</v>
      </c>
      <c r="P953" s="4" t="s">
        <v>6</v>
      </c>
      <c r="Q953" s="4" t="s">
        <v>6</v>
      </c>
      <c r="R953" s="4" t="s">
        <v>6</v>
      </c>
      <c r="S953" s="4" t="s">
        <v>6</v>
      </c>
      <c r="T953" s="4" t="s">
        <v>6</v>
      </c>
      <c r="U953" s="4" t="s">
        <v>6</v>
      </c>
    </row>
    <row r="954" spans="1:6">
      <c r="A954" t="n">
        <v>7006</v>
      </c>
      <c r="B954" s="57" t="n">
        <v>36</v>
      </c>
      <c r="C954" s="7" t="n">
        <v>8</v>
      </c>
      <c r="D954" s="7" t="n">
        <v>61492</v>
      </c>
      <c r="E954" s="7" t="n">
        <v>0</v>
      </c>
      <c r="F954" s="7" t="s">
        <v>134</v>
      </c>
      <c r="G954" s="7" t="s">
        <v>13</v>
      </c>
      <c r="H954" s="7" t="s">
        <v>13</v>
      </c>
      <c r="I954" s="7" t="s">
        <v>13</v>
      </c>
      <c r="J954" s="7" t="s">
        <v>13</v>
      </c>
      <c r="K954" s="7" t="s">
        <v>13</v>
      </c>
      <c r="L954" s="7" t="s">
        <v>13</v>
      </c>
      <c r="M954" s="7" t="s">
        <v>13</v>
      </c>
      <c r="N954" s="7" t="s">
        <v>13</v>
      </c>
      <c r="O954" s="7" t="s">
        <v>13</v>
      </c>
      <c r="P954" s="7" t="s">
        <v>13</v>
      </c>
      <c r="Q954" s="7" t="s">
        <v>13</v>
      </c>
      <c r="R954" s="7" t="s">
        <v>13</v>
      </c>
      <c r="S954" s="7" t="s">
        <v>13</v>
      </c>
      <c r="T954" s="7" t="s">
        <v>13</v>
      </c>
      <c r="U954" s="7" t="s">
        <v>13</v>
      </c>
    </row>
    <row r="955" spans="1:6">
      <c r="A955" t="s">
        <v>4</v>
      </c>
      <c r="B955" s="4" t="s">
        <v>5</v>
      </c>
      <c r="C955" s="4" t="s">
        <v>14</v>
      </c>
      <c r="D955" s="4" t="s">
        <v>10</v>
      </c>
      <c r="E955" s="4" t="s">
        <v>14</v>
      </c>
      <c r="F955" s="4" t="s">
        <v>6</v>
      </c>
      <c r="G955" s="4" t="s">
        <v>6</v>
      </c>
      <c r="H955" s="4" t="s">
        <v>6</v>
      </c>
      <c r="I955" s="4" t="s">
        <v>6</v>
      </c>
      <c r="J955" s="4" t="s">
        <v>6</v>
      </c>
      <c r="K955" s="4" t="s">
        <v>6</v>
      </c>
      <c r="L955" s="4" t="s">
        <v>6</v>
      </c>
      <c r="M955" s="4" t="s">
        <v>6</v>
      </c>
      <c r="N955" s="4" t="s">
        <v>6</v>
      </c>
      <c r="O955" s="4" t="s">
        <v>6</v>
      </c>
      <c r="P955" s="4" t="s">
        <v>6</v>
      </c>
      <c r="Q955" s="4" t="s">
        <v>6</v>
      </c>
      <c r="R955" s="4" t="s">
        <v>6</v>
      </c>
      <c r="S955" s="4" t="s">
        <v>6</v>
      </c>
      <c r="T955" s="4" t="s">
        <v>6</v>
      </c>
      <c r="U955" s="4" t="s">
        <v>6</v>
      </c>
    </row>
    <row r="956" spans="1:6">
      <c r="A956" t="n">
        <v>7036</v>
      </c>
      <c r="B956" s="57" t="n">
        <v>36</v>
      </c>
      <c r="C956" s="7" t="n">
        <v>8</v>
      </c>
      <c r="D956" s="7" t="n">
        <v>61493</v>
      </c>
      <c r="E956" s="7" t="n">
        <v>0</v>
      </c>
      <c r="F956" s="7" t="s">
        <v>134</v>
      </c>
      <c r="G956" s="7" t="s">
        <v>13</v>
      </c>
      <c r="H956" s="7" t="s">
        <v>13</v>
      </c>
      <c r="I956" s="7" t="s">
        <v>13</v>
      </c>
      <c r="J956" s="7" t="s">
        <v>13</v>
      </c>
      <c r="K956" s="7" t="s">
        <v>13</v>
      </c>
      <c r="L956" s="7" t="s">
        <v>13</v>
      </c>
      <c r="M956" s="7" t="s">
        <v>13</v>
      </c>
      <c r="N956" s="7" t="s">
        <v>13</v>
      </c>
      <c r="O956" s="7" t="s">
        <v>13</v>
      </c>
      <c r="P956" s="7" t="s">
        <v>13</v>
      </c>
      <c r="Q956" s="7" t="s">
        <v>13</v>
      </c>
      <c r="R956" s="7" t="s">
        <v>13</v>
      </c>
      <c r="S956" s="7" t="s">
        <v>13</v>
      </c>
      <c r="T956" s="7" t="s">
        <v>13</v>
      </c>
      <c r="U956" s="7" t="s">
        <v>13</v>
      </c>
    </row>
    <row r="957" spans="1:6">
      <c r="A957" t="s">
        <v>4</v>
      </c>
      <c r="B957" s="4" t="s">
        <v>5</v>
      </c>
      <c r="C957" s="4" t="s">
        <v>14</v>
      </c>
      <c r="D957" s="4" t="s">
        <v>10</v>
      </c>
      <c r="E957" s="4" t="s">
        <v>14</v>
      </c>
      <c r="F957" s="4" t="s">
        <v>6</v>
      </c>
      <c r="G957" s="4" t="s">
        <v>6</v>
      </c>
      <c r="H957" s="4" t="s">
        <v>6</v>
      </c>
      <c r="I957" s="4" t="s">
        <v>6</v>
      </c>
      <c r="J957" s="4" t="s">
        <v>6</v>
      </c>
      <c r="K957" s="4" t="s">
        <v>6</v>
      </c>
      <c r="L957" s="4" t="s">
        <v>6</v>
      </c>
      <c r="M957" s="4" t="s">
        <v>6</v>
      </c>
      <c r="N957" s="4" t="s">
        <v>6</v>
      </c>
      <c r="O957" s="4" t="s">
        <v>6</v>
      </c>
      <c r="P957" s="4" t="s">
        <v>6</v>
      </c>
      <c r="Q957" s="4" t="s">
        <v>6</v>
      </c>
      <c r="R957" s="4" t="s">
        <v>6</v>
      </c>
      <c r="S957" s="4" t="s">
        <v>6</v>
      </c>
      <c r="T957" s="4" t="s">
        <v>6</v>
      </c>
      <c r="U957" s="4" t="s">
        <v>6</v>
      </c>
    </row>
    <row r="958" spans="1:6">
      <c r="A958" t="n">
        <v>7066</v>
      </c>
      <c r="B958" s="57" t="n">
        <v>36</v>
      </c>
      <c r="C958" s="7" t="n">
        <v>8</v>
      </c>
      <c r="D958" s="7" t="n">
        <v>61494</v>
      </c>
      <c r="E958" s="7" t="n">
        <v>0</v>
      </c>
      <c r="F958" s="7" t="s">
        <v>134</v>
      </c>
      <c r="G958" s="7" t="s">
        <v>13</v>
      </c>
      <c r="H958" s="7" t="s">
        <v>13</v>
      </c>
      <c r="I958" s="7" t="s">
        <v>13</v>
      </c>
      <c r="J958" s="7" t="s">
        <v>13</v>
      </c>
      <c r="K958" s="7" t="s">
        <v>13</v>
      </c>
      <c r="L958" s="7" t="s">
        <v>13</v>
      </c>
      <c r="M958" s="7" t="s">
        <v>13</v>
      </c>
      <c r="N958" s="7" t="s">
        <v>13</v>
      </c>
      <c r="O958" s="7" t="s">
        <v>13</v>
      </c>
      <c r="P958" s="7" t="s">
        <v>13</v>
      </c>
      <c r="Q958" s="7" t="s">
        <v>13</v>
      </c>
      <c r="R958" s="7" t="s">
        <v>13</v>
      </c>
      <c r="S958" s="7" t="s">
        <v>13</v>
      </c>
      <c r="T958" s="7" t="s">
        <v>13</v>
      </c>
      <c r="U958" s="7" t="s">
        <v>13</v>
      </c>
    </row>
    <row r="959" spans="1:6">
      <c r="A959" t="s">
        <v>4</v>
      </c>
      <c r="B959" s="4" t="s">
        <v>5</v>
      </c>
      <c r="C959" s="4" t="s">
        <v>14</v>
      </c>
      <c r="D959" s="4" t="s">
        <v>10</v>
      </c>
      <c r="E959" s="4" t="s">
        <v>14</v>
      </c>
      <c r="F959" s="4" t="s">
        <v>6</v>
      </c>
      <c r="G959" s="4" t="s">
        <v>6</v>
      </c>
      <c r="H959" s="4" t="s">
        <v>6</v>
      </c>
      <c r="I959" s="4" t="s">
        <v>6</v>
      </c>
      <c r="J959" s="4" t="s">
        <v>6</v>
      </c>
      <c r="K959" s="4" t="s">
        <v>6</v>
      </c>
      <c r="L959" s="4" t="s">
        <v>6</v>
      </c>
      <c r="M959" s="4" t="s">
        <v>6</v>
      </c>
      <c r="N959" s="4" t="s">
        <v>6</v>
      </c>
      <c r="O959" s="4" t="s">
        <v>6</v>
      </c>
      <c r="P959" s="4" t="s">
        <v>6</v>
      </c>
      <c r="Q959" s="4" t="s">
        <v>6</v>
      </c>
      <c r="R959" s="4" t="s">
        <v>6</v>
      </c>
      <c r="S959" s="4" t="s">
        <v>6</v>
      </c>
      <c r="T959" s="4" t="s">
        <v>6</v>
      </c>
      <c r="U959" s="4" t="s">
        <v>6</v>
      </c>
    </row>
    <row r="960" spans="1:6">
      <c r="A960" t="n">
        <v>7096</v>
      </c>
      <c r="B960" s="57" t="n">
        <v>36</v>
      </c>
      <c r="C960" s="7" t="n">
        <v>8</v>
      </c>
      <c r="D960" s="7" t="n">
        <v>61495</v>
      </c>
      <c r="E960" s="7" t="n">
        <v>0</v>
      </c>
      <c r="F960" s="7" t="s">
        <v>134</v>
      </c>
      <c r="G960" s="7" t="s">
        <v>13</v>
      </c>
      <c r="H960" s="7" t="s">
        <v>13</v>
      </c>
      <c r="I960" s="7" t="s">
        <v>13</v>
      </c>
      <c r="J960" s="7" t="s">
        <v>13</v>
      </c>
      <c r="K960" s="7" t="s">
        <v>13</v>
      </c>
      <c r="L960" s="7" t="s">
        <v>13</v>
      </c>
      <c r="M960" s="7" t="s">
        <v>13</v>
      </c>
      <c r="N960" s="7" t="s">
        <v>13</v>
      </c>
      <c r="O960" s="7" t="s">
        <v>13</v>
      </c>
      <c r="P960" s="7" t="s">
        <v>13</v>
      </c>
      <c r="Q960" s="7" t="s">
        <v>13</v>
      </c>
      <c r="R960" s="7" t="s">
        <v>13</v>
      </c>
      <c r="S960" s="7" t="s">
        <v>13</v>
      </c>
      <c r="T960" s="7" t="s">
        <v>13</v>
      </c>
      <c r="U960" s="7" t="s">
        <v>13</v>
      </c>
    </row>
    <row r="961" spans="1:21">
      <c r="A961" t="s">
        <v>4</v>
      </c>
      <c r="B961" s="4" t="s">
        <v>5</v>
      </c>
      <c r="C961" s="4" t="s">
        <v>14</v>
      </c>
      <c r="D961" s="4" t="s">
        <v>10</v>
      </c>
      <c r="E961" s="4" t="s">
        <v>14</v>
      </c>
      <c r="F961" s="4" t="s">
        <v>6</v>
      </c>
      <c r="G961" s="4" t="s">
        <v>6</v>
      </c>
      <c r="H961" s="4" t="s">
        <v>6</v>
      </c>
      <c r="I961" s="4" t="s">
        <v>6</v>
      </c>
      <c r="J961" s="4" t="s">
        <v>6</v>
      </c>
      <c r="K961" s="4" t="s">
        <v>6</v>
      </c>
      <c r="L961" s="4" t="s">
        <v>6</v>
      </c>
      <c r="M961" s="4" t="s">
        <v>6</v>
      </c>
      <c r="N961" s="4" t="s">
        <v>6</v>
      </c>
      <c r="O961" s="4" t="s">
        <v>6</v>
      </c>
      <c r="P961" s="4" t="s">
        <v>6</v>
      </c>
      <c r="Q961" s="4" t="s">
        <v>6</v>
      </c>
      <c r="R961" s="4" t="s">
        <v>6</v>
      </c>
      <c r="S961" s="4" t="s">
        <v>6</v>
      </c>
      <c r="T961" s="4" t="s">
        <v>6</v>
      </c>
      <c r="U961" s="4" t="s">
        <v>6</v>
      </c>
    </row>
    <row r="962" spans="1:21">
      <c r="A962" t="n">
        <v>7126</v>
      </c>
      <c r="B962" s="57" t="n">
        <v>36</v>
      </c>
      <c r="C962" s="7" t="n">
        <v>8</v>
      </c>
      <c r="D962" s="7" t="n">
        <v>25</v>
      </c>
      <c r="E962" s="7" t="n">
        <v>0</v>
      </c>
      <c r="F962" s="7" t="s">
        <v>137</v>
      </c>
      <c r="G962" s="7" t="s">
        <v>138</v>
      </c>
      <c r="H962" s="7" t="s">
        <v>13</v>
      </c>
      <c r="I962" s="7" t="s">
        <v>13</v>
      </c>
      <c r="J962" s="7" t="s">
        <v>13</v>
      </c>
      <c r="K962" s="7" t="s">
        <v>13</v>
      </c>
      <c r="L962" s="7" t="s">
        <v>13</v>
      </c>
      <c r="M962" s="7" t="s">
        <v>13</v>
      </c>
      <c r="N962" s="7" t="s">
        <v>13</v>
      </c>
      <c r="O962" s="7" t="s">
        <v>13</v>
      </c>
      <c r="P962" s="7" t="s">
        <v>13</v>
      </c>
      <c r="Q962" s="7" t="s">
        <v>13</v>
      </c>
      <c r="R962" s="7" t="s">
        <v>13</v>
      </c>
      <c r="S962" s="7" t="s">
        <v>13</v>
      </c>
      <c r="T962" s="7" t="s">
        <v>13</v>
      </c>
      <c r="U962" s="7" t="s">
        <v>13</v>
      </c>
    </row>
    <row r="963" spans="1:21">
      <c r="A963" t="s">
        <v>4</v>
      </c>
      <c r="B963" s="4" t="s">
        <v>5</v>
      </c>
      <c r="C963" s="4" t="s">
        <v>14</v>
      </c>
      <c r="D963" s="4" t="s">
        <v>10</v>
      </c>
      <c r="E963" s="4" t="s">
        <v>14</v>
      </c>
      <c r="F963" s="4" t="s">
        <v>6</v>
      </c>
      <c r="G963" s="4" t="s">
        <v>6</v>
      </c>
      <c r="H963" s="4" t="s">
        <v>6</v>
      </c>
      <c r="I963" s="4" t="s">
        <v>6</v>
      </c>
      <c r="J963" s="4" t="s">
        <v>6</v>
      </c>
      <c r="K963" s="4" t="s">
        <v>6</v>
      </c>
      <c r="L963" s="4" t="s">
        <v>6</v>
      </c>
      <c r="M963" s="4" t="s">
        <v>6</v>
      </c>
      <c r="N963" s="4" t="s">
        <v>6</v>
      </c>
      <c r="O963" s="4" t="s">
        <v>6</v>
      </c>
      <c r="P963" s="4" t="s">
        <v>6</v>
      </c>
      <c r="Q963" s="4" t="s">
        <v>6</v>
      </c>
      <c r="R963" s="4" t="s">
        <v>6</v>
      </c>
      <c r="S963" s="4" t="s">
        <v>6</v>
      </c>
      <c r="T963" s="4" t="s">
        <v>6</v>
      </c>
      <c r="U963" s="4" t="s">
        <v>6</v>
      </c>
    </row>
    <row r="964" spans="1:21">
      <c r="A964" t="n">
        <v>7168</v>
      </c>
      <c r="B964" s="57" t="n">
        <v>36</v>
      </c>
      <c r="C964" s="7" t="n">
        <v>8</v>
      </c>
      <c r="D964" s="7" t="n">
        <v>24</v>
      </c>
      <c r="E964" s="7" t="n">
        <v>0</v>
      </c>
      <c r="F964" s="7" t="s">
        <v>137</v>
      </c>
      <c r="G964" s="7" t="s">
        <v>138</v>
      </c>
      <c r="H964" s="7" t="s">
        <v>13</v>
      </c>
      <c r="I964" s="7" t="s">
        <v>13</v>
      </c>
      <c r="J964" s="7" t="s">
        <v>13</v>
      </c>
      <c r="K964" s="7" t="s">
        <v>13</v>
      </c>
      <c r="L964" s="7" t="s">
        <v>13</v>
      </c>
      <c r="M964" s="7" t="s">
        <v>13</v>
      </c>
      <c r="N964" s="7" t="s">
        <v>13</v>
      </c>
      <c r="O964" s="7" t="s">
        <v>13</v>
      </c>
      <c r="P964" s="7" t="s">
        <v>13</v>
      </c>
      <c r="Q964" s="7" t="s">
        <v>13</v>
      </c>
      <c r="R964" s="7" t="s">
        <v>13</v>
      </c>
      <c r="S964" s="7" t="s">
        <v>13</v>
      </c>
      <c r="T964" s="7" t="s">
        <v>13</v>
      </c>
      <c r="U964" s="7" t="s">
        <v>13</v>
      </c>
    </row>
    <row r="965" spans="1:21">
      <c r="A965" t="s">
        <v>4</v>
      </c>
      <c r="B965" s="4" t="s">
        <v>5</v>
      </c>
      <c r="C965" s="4" t="s">
        <v>10</v>
      </c>
      <c r="D965" s="4" t="s">
        <v>14</v>
      </c>
      <c r="E965" s="4" t="s">
        <v>14</v>
      </c>
      <c r="F965" s="4" t="s">
        <v>6</v>
      </c>
    </row>
    <row r="966" spans="1:21">
      <c r="A966" t="n">
        <v>7210</v>
      </c>
      <c r="B966" s="49" t="n">
        <v>47</v>
      </c>
      <c r="C966" s="7" t="n">
        <v>24</v>
      </c>
      <c r="D966" s="7" t="n">
        <v>0</v>
      </c>
      <c r="E966" s="7" t="n">
        <v>0</v>
      </c>
      <c r="F966" s="7" t="s">
        <v>139</v>
      </c>
    </row>
    <row r="967" spans="1:21">
      <c r="A967" t="s">
        <v>4</v>
      </c>
      <c r="B967" s="4" t="s">
        <v>5</v>
      </c>
      <c r="C967" s="4" t="s">
        <v>10</v>
      </c>
      <c r="D967" s="4" t="s">
        <v>14</v>
      </c>
      <c r="E967" s="4" t="s">
        <v>14</v>
      </c>
      <c r="F967" s="4" t="s">
        <v>6</v>
      </c>
    </row>
    <row r="968" spans="1:21">
      <c r="A968" t="n">
        <v>7232</v>
      </c>
      <c r="B968" s="49" t="n">
        <v>47</v>
      </c>
      <c r="C968" s="7" t="n">
        <v>25</v>
      </c>
      <c r="D968" s="7" t="n">
        <v>0</v>
      </c>
      <c r="E968" s="7" t="n">
        <v>0</v>
      </c>
      <c r="F968" s="7" t="s">
        <v>139</v>
      </c>
    </row>
    <row r="969" spans="1:21">
      <c r="A969" t="s">
        <v>4</v>
      </c>
      <c r="B969" s="4" t="s">
        <v>5</v>
      </c>
      <c r="C969" s="4" t="s">
        <v>10</v>
      </c>
      <c r="D969" s="4" t="s">
        <v>14</v>
      </c>
      <c r="E969" s="4" t="s">
        <v>6</v>
      </c>
      <c r="F969" s="4" t="s">
        <v>20</v>
      </c>
      <c r="G969" s="4" t="s">
        <v>20</v>
      </c>
      <c r="H969" s="4" t="s">
        <v>20</v>
      </c>
    </row>
    <row r="970" spans="1:21">
      <c r="A970" t="n">
        <v>7254</v>
      </c>
      <c r="B970" s="58" t="n">
        <v>48</v>
      </c>
      <c r="C970" s="7" t="n">
        <v>24</v>
      </c>
      <c r="D970" s="7" t="n">
        <v>0</v>
      </c>
      <c r="E970" s="7" t="s">
        <v>138</v>
      </c>
      <c r="F970" s="7" t="n">
        <v>-1</v>
      </c>
      <c r="G970" s="7" t="n">
        <v>1</v>
      </c>
      <c r="H970" s="7" t="n">
        <v>0</v>
      </c>
    </row>
    <row r="971" spans="1:21">
      <c r="A971" t="s">
        <v>4</v>
      </c>
      <c r="B971" s="4" t="s">
        <v>5</v>
      </c>
      <c r="C971" s="4" t="s">
        <v>10</v>
      </c>
      <c r="D971" s="4" t="s">
        <v>14</v>
      </c>
      <c r="E971" s="4" t="s">
        <v>6</v>
      </c>
      <c r="F971" s="4" t="s">
        <v>20</v>
      </c>
      <c r="G971" s="4" t="s">
        <v>20</v>
      </c>
      <c r="H971" s="4" t="s">
        <v>20</v>
      </c>
    </row>
    <row r="972" spans="1:21">
      <c r="A972" t="n">
        <v>7280</v>
      </c>
      <c r="B972" s="58" t="n">
        <v>48</v>
      </c>
      <c r="C972" s="7" t="n">
        <v>25</v>
      </c>
      <c r="D972" s="7" t="n">
        <v>0</v>
      </c>
      <c r="E972" s="7" t="s">
        <v>138</v>
      </c>
      <c r="F972" s="7" t="n">
        <v>-1</v>
      </c>
      <c r="G972" s="7" t="n">
        <v>1</v>
      </c>
      <c r="H972" s="7" t="n">
        <v>0</v>
      </c>
    </row>
    <row r="973" spans="1:21">
      <c r="A973" t="s">
        <v>4</v>
      </c>
      <c r="B973" s="4" t="s">
        <v>5</v>
      </c>
      <c r="C973" s="4" t="s">
        <v>14</v>
      </c>
      <c r="D973" s="4" t="s">
        <v>10</v>
      </c>
    </row>
    <row r="974" spans="1:21">
      <c r="A974" t="n">
        <v>7306</v>
      </c>
      <c r="B974" s="14" t="n">
        <v>50</v>
      </c>
      <c r="C974" s="7" t="n">
        <v>55</v>
      </c>
      <c r="D974" s="7" t="n">
        <v>53965</v>
      </c>
    </row>
    <row r="975" spans="1:21">
      <c r="A975" t="s">
        <v>4</v>
      </c>
      <c r="B975" s="4" t="s">
        <v>5</v>
      </c>
      <c r="C975" s="4" t="s">
        <v>14</v>
      </c>
      <c r="D975" s="21" t="s">
        <v>31</v>
      </c>
      <c r="E975" s="4" t="s">
        <v>5</v>
      </c>
      <c r="F975" s="4" t="s">
        <v>14</v>
      </c>
      <c r="G975" s="4" t="s">
        <v>10</v>
      </c>
      <c r="H975" s="21" t="s">
        <v>32</v>
      </c>
      <c r="I975" s="4" t="s">
        <v>14</v>
      </c>
      <c r="J975" s="4" t="s">
        <v>21</v>
      </c>
    </row>
    <row r="976" spans="1:21">
      <c r="A976" t="n">
        <v>7310</v>
      </c>
      <c r="B976" s="11" t="n">
        <v>5</v>
      </c>
      <c r="C976" s="7" t="n">
        <v>28</v>
      </c>
      <c r="D976" s="21" t="s">
        <v>3</v>
      </c>
      <c r="E976" s="22" t="n">
        <v>64</v>
      </c>
      <c r="F976" s="7" t="n">
        <v>5</v>
      </c>
      <c r="G976" s="7" t="n">
        <v>1</v>
      </c>
      <c r="H976" s="21" t="s">
        <v>3</v>
      </c>
      <c r="I976" s="7" t="n">
        <v>1</v>
      </c>
      <c r="J976" s="12" t="n">
        <f t="normal" ca="1">A980</f>
        <v>0</v>
      </c>
    </row>
    <row r="977" spans="1:21">
      <c r="A977" t="s">
        <v>4</v>
      </c>
      <c r="B977" s="4" t="s">
        <v>5</v>
      </c>
      <c r="C977" s="4" t="s">
        <v>14</v>
      </c>
      <c r="D977" s="4" t="s">
        <v>10</v>
      </c>
    </row>
    <row r="978" spans="1:21">
      <c r="A978" t="n">
        <v>7321</v>
      </c>
      <c r="B978" s="14" t="n">
        <v>50</v>
      </c>
      <c r="C978" s="7" t="n">
        <v>55</v>
      </c>
      <c r="D978" s="7" t="n">
        <v>1952</v>
      </c>
    </row>
    <row r="979" spans="1:21">
      <c r="A979" t="s">
        <v>4</v>
      </c>
      <c r="B979" s="4" t="s">
        <v>5</v>
      </c>
      <c r="C979" s="4" t="s">
        <v>14</v>
      </c>
      <c r="D979" s="21" t="s">
        <v>31</v>
      </c>
      <c r="E979" s="4" t="s">
        <v>5</v>
      </c>
      <c r="F979" s="4" t="s">
        <v>14</v>
      </c>
      <c r="G979" s="4" t="s">
        <v>10</v>
      </c>
      <c r="H979" s="21" t="s">
        <v>32</v>
      </c>
      <c r="I979" s="4" t="s">
        <v>14</v>
      </c>
      <c r="J979" s="4" t="s">
        <v>21</v>
      </c>
    </row>
    <row r="980" spans="1:21">
      <c r="A980" t="n">
        <v>7325</v>
      </c>
      <c r="B980" s="11" t="n">
        <v>5</v>
      </c>
      <c r="C980" s="7" t="n">
        <v>28</v>
      </c>
      <c r="D980" s="21" t="s">
        <v>3</v>
      </c>
      <c r="E980" s="22" t="n">
        <v>64</v>
      </c>
      <c r="F980" s="7" t="n">
        <v>5</v>
      </c>
      <c r="G980" s="7" t="n">
        <v>3</v>
      </c>
      <c r="H980" s="21" t="s">
        <v>3</v>
      </c>
      <c r="I980" s="7" t="n">
        <v>1</v>
      </c>
      <c r="J980" s="12" t="n">
        <f t="normal" ca="1">A984</f>
        <v>0</v>
      </c>
    </row>
    <row r="981" spans="1:21">
      <c r="A981" t="s">
        <v>4</v>
      </c>
      <c r="B981" s="4" t="s">
        <v>5</v>
      </c>
      <c r="C981" s="4" t="s">
        <v>14</v>
      </c>
      <c r="D981" s="4" t="s">
        <v>10</v>
      </c>
    </row>
    <row r="982" spans="1:21">
      <c r="A982" t="n">
        <v>7336</v>
      </c>
      <c r="B982" s="14" t="n">
        <v>50</v>
      </c>
      <c r="C982" s="7" t="n">
        <v>55</v>
      </c>
      <c r="D982" s="7" t="n">
        <v>2951</v>
      </c>
    </row>
    <row r="983" spans="1:21">
      <c r="A983" t="s">
        <v>4</v>
      </c>
      <c r="B983" s="4" t="s">
        <v>5</v>
      </c>
      <c r="C983" s="4" t="s">
        <v>14</v>
      </c>
      <c r="D983" s="21" t="s">
        <v>31</v>
      </c>
      <c r="E983" s="4" t="s">
        <v>5</v>
      </c>
      <c r="F983" s="4" t="s">
        <v>14</v>
      </c>
      <c r="G983" s="4" t="s">
        <v>10</v>
      </c>
      <c r="H983" s="21" t="s">
        <v>32</v>
      </c>
      <c r="I983" s="4" t="s">
        <v>14</v>
      </c>
      <c r="J983" s="4" t="s">
        <v>21</v>
      </c>
    </row>
    <row r="984" spans="1:21">
      <c r="A984" t="n">
        <v>7340</v>
      </c>
      <c r="B984" s="11" t="n">
        <v>5</v>
      </c>
      <c r="C984" s="7" t="n">
        <v>28</v>
      </c>
      <c r="D984" s="21" t="s">
        <v>3</v>
      </c>
      <c r="E984" s="22" t="n">
        <v>64</v>
      </c>
      <c r="F984" s="7" t="n">
        <v>5</v>
      </c>
      <c r="G984" s="7" t="n">
        <v>5</v>
      </c>
      <c r="H984" s="21" t="s">
        <v>3</v>
      </c>
      <c r="I984" s="7" t="n">
        <v>1</v>
      </c>
      <c r="J984" s="12" t="n">
        <f t="normal" ca="1">A988</f>
        <v>0</v>
      </c>
    </row>
    <row r="985" spans="1:21">
      <c r="A985" t="s">
        <v>4</v>
      </c>
      <c r="B985" s="4" t="s">
        <v>5</v>
      </c>
      <c r="C985" s="4" t="s">
        <v>14</v>
      </c>
      <c r="D985" s="4" t="s">
        <v>10</v>
      </c>
    </row>
    <row r="986" spans="1:21">
      <c r="A986" t="n">
        <v>7351</v>
      </c>
      <c r="B986" s="14" t="n">
        <v>50</v>
      </c>
      <c r="C986" s="7" t="n">
        <v>55</v>
      </c>
      <c r="D986" s="7" t="n">
        <v>3951</v>
      </c>
    </row>
    <row r="987" spans="1:21">
      <c r="A987" t="s">
        <v>4</v>
      </c>
      <c r="B987" s="4" t="s">
        <v>5</v>
      </c>
      <c r="C987" s="4" t="s">
        <v>14</v>
      </c>
      <c r="D987" s="21" t="s">
        <v>31</v>
      </c>
      <c r="E987" s="4" t="s">
        <v>5</v>
      </c>
      <c r="F987" s="4" t="s">
        <v>14</v>
      </c>
      <c r="G987" s="4" t="s">
        <v>10</v>
      </c>
      <c r="H987" s="21" t="s">
        <v>32</v>
      </c>
      <c r="I987" s="4" t="s">
        <v>14</v>
      </c>
      <c r="J987" s="4" t="s">
        <v>21</v>
      </c>
    </row>
    <row r="988" spans="1:21">
      <c r="A988" t="n">
        <v>7355</v>
      </c>
      <c r="B988" s="11" t="n">
        <v>5</v>
      </c>
      <c r="C988" s="7" t="n">
        <v>28</v>
      </c>
      <c r="D988" s="21" t="s">
        <v>3</v>
      </c>
      <c r="E988" s="22" t="n">
        <v>64</v>
      </c>
      <c r="F988" s="7" t="n">
        <v>5</v>
      </c>
      <c r="G988" s="7" t="n">
        <v>9</v>
      </c>
      <c r="H988" s="21" t="s">
        <v>3</v>
      </c>
      <c r="I988" s="7" t="n">
        <v>1</v>
      </c>
      <c r="J988" s="12" t="n">
        <f t="normal" ca="1">A992</f>
        <v>0</v>
      </c>
    </row>
    <row r="989" spans="1:21">
      <c r="A989" t="s">
        <v>4</v>
      </c>
      <c r="B989" s="4" t="s">
        <v>5</v>
      </c>
      <c r="C989" s="4" t="s">
        <v>14</v>
      </c>
      <c r="D989" s="4" t="s">
        <v>10</v>
      </c>
    </row>
    <row r="990" spans="1:21">
      <c r="A990" t="n">
        <v>7366</v>
      </c>
      <c r="B990" s="14" t="n">
        <v>50</v>
      </c>
      <c r="C990" s="7" t="n">
        <v>55</v>
      </c>
      <c r="D990" s="7" t="n">
        <v>5958</v>
      </c>
    </row>
    <row r="991" spans="1:21">
      <c r="A991" t="s">
        <v>4</v>
      </c>
      <c r="B991" s="4" t="s">
        <v>5</v>
      </c>
      <c r="C991" s="4" t="s">
        <v>14</v>
      </c>
      <c r="D991" s="21" t="s">
        <v>31</v>
      </c>
      <c r="E991" s="4" t="s">
        <v>5</v>
      </c>
      <c r="F991" s="4" t="s">
        <v>14</v>
      </c>
      <c r="G991" s="4" t="s">
        <v>10</v>
      </c>
      <c r="H991" s="21" t="s">
        <v>32</v>
      </c>
      <c r="I991" s="4" t="s">
        <v>14</v>
      </c>
      <c r="J991" s="4" t="s">
        <v>21</v>
      </c>
    </row>
    <row r="992" spans="1:21">
      <c r="A992" t="n">
        <v>7370</v>
      </c>
      <c r="B992" s="11" t="n">
        <v>5</v>
      </c>
      <c r="C992" s="7" t="n">
        <v>28</v>
      </c>
      <c r="D992" s="21" t="s">
        <v>3</v>
      </c>
      <c r="E992" s="22" t="n">
        <v>64</v>
      </c>
      <c r="F992" s="7" t="n">
        <v>5</v>
      </c>
      <c r="G992" s="7" t="n">
        <v>2</v>
      </c>
      <c r="H992" s="21" t="s">
        <v>3</v>
      </c>
      <c r="I992" s="7" t="n">
        <v>1</v>
      </c>
      <c r="J992" s="12" t="n">
        <f t="normal" ca="1">A996</f>
        <v>0</v>
      </c>
    </row>
    <row r="993" spans="1:10">
      <c r="A993" t="s">
        <v>4</v>
      </c>
      <c r="B993" s="4" t="s">
        <v>5</v>
      </c>
      <c r="C993" s="4" t="s">
        <v>14</v>
      </c>
      <c r="D993" s="4" t="s">
        <v>10</v>
      </c>
    </row>
    <row r="994" spans="1:10">
      <c r="A994" t="n">
        <v>7381</v>
      </c>
      <c r="B994" s="14" t="n">
        <v>50</v>
      </c>
      <c r="C994" s="7" t="n">
        <v>55</v>
      </c>
      <c r="D994" s="7" t="n">
        <v>6950</v>
      </c>
    </row>
    <row r="995" spans="1:10">
      <c r="A995" t="s">
        <v>4</v>
      </c>
      <c r="B995" s="4" t="s">
        <v>5</v>
      </c>
      <c r="C995" s="4" t="s">
        <v>14</v>
      </c>
      <c r="D995" s="21" t="s">
        <v>31</v>
      </c>
      <c r="E995" s="4" t="s">
        <v>5</v>
      </c>
      <c r="F995" s="4" t="s">
        <v>14</v>
      </c>
      <c r="G995" s="4" t="s">
        <v>10</v>
      </c>
      <c r="H995" s="21" t="s">
        <v>32</v>
      </c>
      <c r="I995" s="4" t="s">
        <v>14</v>
      </c>
      <c r="J995" s="4" t="s">
        <v>21</v>
      </c>
    </row>
    <row r="996" spans="1:10">
      <c r="A996" t="n">
        <v>7385</v>
      </c>
      <c r="B996" s="11" t="n">
        <v>5</v>
      </c>
      <c r="C996" s="7" t="n">
        <v>28</v>
      </c>
      <c r="D996" s="21" t="s">
        <v>3</v>
      </c>
      <c r="E996" s="22" t="n">
        <v>64</v>
      </c>
      <c r="F996" s="7" t="n">
        <v>5</v>
      </c>
      <c r="G996" s="7" t="n">
        <v>4</v>
      </c>
      <c r="H996" s="21" t="s">
        <v>3</v>
      </c>
      <c r="I996" s="7" t="n">
        <v>1</v>
      </c>
      <c r="J996" s="12" t="n">
        <f t="normal" ca="1">A1000</f>
        <v>0</v>
      </c>
    </row>
    <row r="997" spans="1:10">
      <c r="A997" t="s">
        <v>4</v>
      </c>
      <c r="B997" s="4" t="s">
        <v>5</v>
      </c>
      <c r="C997" s="4" t="s">
        <v>14</v>
      </c>
      <c r="D997" s="4" t="s">
        <v>10</v>
      </c>
    </row>
    <row r="998" spans="1:10">
      <c r="A998" t="n">
        <v>7396</v>
      </c>
      <c r="B998" s="14" t="n">
        <v>50</v>
      </c>
      <c r="C998" s="7" t="n">
        <v>55</v>
      </c>
      <c r="D998" s="7" t="n">
        <v>7950</v>
      </c>
    </row>
    <row r="999" spans="1:10">
      <c r="A999" t="s">
        <v>4</v>
      </c>
      <c r="B999" s="4" t="s">
        <v>5</v>
      </c>
      <c r="C999" s="4" t="s">
        <v>14</v>
      </c>
      <c r="D999" s="21" t="s">
        <v>31</v>
      </c>
      <c r="E999" s="4" t="s">
        <v>5</v>
      </c>
      <c r="F999" s="4" t="s">
        <v>14</v>
      </c>
      <c r="G999" s="4" t="s">
        <v>10</v>
      </c>
      <c r="H999" s="21" t="s">
        <v>32</v>
      </c>
      <c r="I999" s="4" t="s">
        <v>14</v>
      </c>
      <c r="J999" s="4" t="s">
        <v>21</v>
      </c>
    </row>
    <row r="1000" spans="1:10">
      <c r="A1000" t="n">
        <v>7400</v>
      </c>
      <c r="B1000" s="11" t="n">
        <v>5</v>
      </c>
      <c r="C1000" s="7" t="n">
        <v>28</v>
      </c>
      <c r="D1000" s="21" t="s">
        <v>3</v>
      </c>
      <c r="E1000" s="22" t="n">
        <v>64</v>
      </c>
      <c r="F1000" s="7" t="n">
        <v>5</v>
      </c>
      <c r="G1000" s="7" t="n">
        <v>6</v>
      </c>
      <c r="H1000" s="21" t="s">
        <v>3</v>
      </c>
      <c r="I1000" s="7" t="n">
        <v>1</v>
      </c>
      <c r="J1000" s="12" t="n">
        <f t="normal" ca="1">A1004</f>
        <v>0</v>
      </c>
    </row>
    <row r="1001" spans="1:10">
      <c r="A1001" t="s">
        <v>4</v>
      </c>
      <c r="B1001" s="4" t="s">
        <v>5</v>
      </c>
      <c r="C1001" s="4" t="s">
        <v>14</v>
      </c>
      <c r="D1001" s="4" t="s">
        <v>10</v>
      </c>
    </row>
    <row r="1002" spans="1:10">
      <c r="A1002" t="n">
        <v>7411</v>
      </c>
      <c r="B1002" s="14" t="n">
        <v>50</v>
      </c>
      <c r="C1002" s="7" t="n">
        <v>55</v>
      </c>
      <c r="D1002" s="7" t="n">
        <v>8963</v>
      </c>
    </row>
    <row r="1003" spans="1:10">
      <c r="A1003" t="s">
        <v>4</v>
      </c>
      <c r="B1003" s="4" t="s">
        <v>5</v>
      </c>
      <c r="C1003" s="4" t="s">
        <v>14</v>
      </c>
      <c r="D1003" s="21" t="s">
        <v>31</v>
      </c>
      <c r="E1003" s="4" t="s">
        <v>5</v>
      </c>
      <c r="F1003" s="4" t="s">
        <v>14</v>
      </c>
      <c r="G1003" s="4" t="s">
        <v>10</v>
      </c>
      <c r="H1003" s="21" t="s">
        <v>32</v>
      </c>
      <c r="I1003" s="4" t="s">
        <v>14</v>
      </c>
      <c r="J1003" s="4" t="s">
        <v>21</v>
      </c>
    </row>
    <row r="1004" spans="1:10">
      <c r="A1004" t="n">
        <v>7415</v>
      </c>
      <c r="B1004" s="11" t="n">
        <v>5</v>
      </c>
      <c r="C1004" s="7" t="n">
        <v>28</v>
      </c>
      <c r="D1004" s="21" t="s">
        <v>3</v>
      </c>
      <c r="E1004" s="22" t="n">
        <v>64</v>
      </c>
      <c r="F1004" s="7" t="n">
        <v>5</v>
      </c>
      <c r="G1004" s="7" t="n">
        <v>8</v>
      </c>
      <c r="H1004" s="21" t="s">
        <v>3</v>
      </c>
      <c r="I1004" s="7" t="n">
        <v>1</v>
      </c>
      <c r="J1004" s="12" t="n">
        <f t="normal" ca="1">A1008</f>
        <v>0</v>
      </c>
    </row>
    <row r="1005" spans="1:10">
      <c r="A1005" t="s">
        <v>4</v>
      </c>
      <c r="B1005" s="4" t="s">
        <v>5</v>
      </c>
      <c r="C1005" s="4" t="s">
        <v>14</v>
      </c>
      <c r="D1005" s="4" t="s">
        <v>10</v>
      </c>
    </row>
    <row r="1006" spans="1:10">
      <c r="A1006" t="n">
        <v>7426</v>
      </c>
      <c r="B1006" s="14" t="n">
        <v>50</v>
      </c>
      <c r="C1006" s="7" t="n">
        <v>55</v>
      </c>
      <c r="D1006" s="7" t="n">
        <v>9950</v>
      </c>
    </row>
    <row r="1007" spans="1:10">
      <c r="A1007" t="s">
        <v>4</v>
      </c>
      <c r="B1007" s="4" t="s">
        <v>5</v>
      </c>
      <c r="C1007" s="4" t="s">
        <v>14</v>
      </c>
      <c r="D1007" s="21" t="s">
        <v>31</v>
      </c>
      <c r="E1007" s="4" t="s">
        <v>5</v>
      </c>
      <c r="F1007" s="4" t="s">
        <v>14</v>
      </c>
      <c r="G1007" s="4" t="s">
        <v>10</v>
      </c>
      <c r="H1007" s="21" t="s">
        <v>32</v>
      </c>
      <c r="I1007" s="4" t="s">
        <v>14</v>
      </c>
      <c r="J1007" s="4" t="s">
        <v>21</v>
      </c>
    </row>
    <row r="1008" spans="1:10">
      <c r="A1008" t="n">
        <v>7430</v>
      </c>
      <c r="B1008" s="11" t="n">
        <v>5</v>
      </c>
      <c r="C1008" s="7" t="n">
        <v>28</v>
      </c>
      <c r="D1008" s="21" t="s">
        <v>3</v>
      </c>
      <c r="E1008" s="22" t="n">
        <v>64</v>
      </c>
      <c r="F1008" s="7" t="n">
        <v>5</v>
      </c>
      <c r="G1008" s="7" t="n">
        <v>11</v>
      </c>
      <c r="H1008" s="21" t="s">
        <v>3</v>
      </c>
      <c r="I1008" s="7" t="n">
        <v>1</v>
      </c>
      <c r="J1008" s="12" t="n">
        <f t="normal" ca="1">A1012</f>
        <v>0</v>
      </c>
    </row>
    <row r="1009" spans="1:10">
      <c r="A1009" t="s">
        <v>4</v>
      </c>
      <c r="B1009" s="4" t="s">
        <v>5</v>
      </c>
      <c r="C1009" s="4" t="s">
        <v>14</v>
      </c>
      <c r="D1009" s="4" t="s">
        <v>10</v>
      </c>
    </row>
    <row r="1010" spans="1:10">
      <c r="A1010" t="n">
        <v>7441</v>
      </c>
      <c r="B1010" s="14" t="n">
        <v>50</v>
      </c>
      <c r="C1010" s="7" t="n">
        <v>55</v>
      </c>
      <c r="D1010" s="7" t="n">
        <v>10950</v>
      </c>
    </row>
    <row r="1011" spans="1:10">
      <c r="A1011" t="s">
        <v>4</v>
      </c>
      <c r="B1011" s="4" t="s">
        <v>5</v>
      </c>
      <c r="C1011" s="4" t="s">
        <v>10</v>
      </c>
      <c r="D1011" s="4" t="s">
        <v>20</v>
      </c>
      <c r="E1011" s="4" t="s">
        <v>20</v>
      </c>
      <c r="F1011" s="4" t="s">
        <v>20</v>
      </c>
      <c r="G1011" s="4" t="s">
        <v>20</v>
      </c>
    </row>
    <row r="1012" spans="1:10">
      <c r="A1012" t="n">
        <v>7445</v>
      </c>
      <c r="B1012" s="46" t="n">
        <v>46</v>
      </c>
      <c r="C1012" s="7" t="n">
        <v>24</v>
      </c>
      <c r="D1012" s="7" t="n">
        <v>-0.850000023841858</v>
      </c>
      <c r="E1012" s="7" t="n">
        <v>3.65000009536743</v>
      </c>
      <c r="F1012" s="7" t="n">
        <v>-124.75</v>
      </c>
      <c r="G1012" s="7" t="n">
        <v>335</v>
      </c>
    </row>
    <row r="1013" spans="1:10">
      <c r="A1013" t="s">
        <v>4</v>
      </c>
      <c r="B1013" s="4" t="s">
        <v>5</v>
      </c>
      <c r="C1013" s="4" t="s">
        <v>10</v>
      </c>
      <c r="D1013" s="4" t="s">
        <v>20</v>
      </c>
      <c r="E1013" s="4" t="s">
        <v>20</v>
      </c>
      <c r="F1013" s="4" t="s">
        <v>20</v>
      </c>
      <c r="G1013" s="4" t="s">
        <v>20</v>
      </c>
    </row>
    <row r="1014" spans="1:10">
      <c r="A1014" t="n">
        <v>7464</v>
      </c>
      <c r="B1014" s="46" t="n">
        <v>46</v>
      </c>
      <c r="C1014" s="7" t="n">
        <v>25</v>
      </c>
      <c r="D1014" s="7" t="n">
        <v>0.850000023841858</v>
      </c>
      <c r="E1014" s="7" t="n">
        <v>3.65000009536743</v>
      </c>
      <c r="F1014" s="7" t="n">
        <v>-124.720001220703</v>
      </c>
      <c r="G1014" s="7" t="n">
        <v>25</v>
      </c>
    </row>
    <row r="1015" spans="1:10">
      <c r="A1015" t="s">
        <v>4</v>
      </c>
      <c r="B1015" s="4" t="s">
        <v>5</v>
      </c>
      <c r="C1015" s="4" t="s">
        <v>10</v>
      </c>
      <c r="D1015" s="4" t="s">
        <v>20</v>
      </c>
      <c r="E1015" s="4" t="s">
        <v>20</v>
      </c>
      <c r="F1015" s="4" t="s">
        <v>20</v>
      </c>
      <c r="G1015" s="4" t="s">
        <v>20</v>
      </c>
    </row>
    <row r="1016" spans="1:10">
      <c r="A1016" t="n">
        <v>7483</v>
      </c>
      <c r="B1016" s="46" t="n">
        <v>46</v>
      </c>
      <c r="C1016" s="7" t="n">
        <v>0</v>
      </c>
      <c r="D1016" s="7" t="n">
        <v>0</v>
      </c>
      <c r="E1016" s="7" t="n">
        <v>-0.170000001788139</v>
      </c>
      <c r="F1016" s="7" t="n">
        <v>-59.5</v>
      </c>
      <c r="G1016" s="7" t="n">
        <v>180</v>
      </c>
    </row>
    <row r="1017" spans="1:10">
      <c r="A1017" t="s">
        <v>4</v>
      </c>
      <c r="B1017" s="4" t="s">
        <v>5</v>
      </c>
      <c r="C1017" s="4" t="s">
        <v>10</v>
      </c>
      <c r="D1017" s="4" t="s">
        <v>20</v>
      </c>
      <c r="E1017" s="4" t="s">
        <v>20</v>
      </c>
      <c r="F1017" s="4" t="s">
        <v>20</v>
      </c>
      <c r="G1017" s="4" t="s">
        <v>20</v>
      </c>
    </row>
    <row r="1018" spans="1:10">
      <c r="A1018" t="n">
        <v>7502</v>
      </c>
      <c r="B1018" s="46" t="n">
        <v>46</v>
      </c>
      <c r="C1018" s="7" t="n">
        <v>7</v>
      </c>
      <c r="D1018" s="7" t="n">
        <v>1.20000004768372</v>
      </c>
      <c r="E1018" s="7" t="n">
        <v>-0.170000001788139</v>
      </c>
      <c r="F1018" s="7" t="n">
        <v>-59</v>
      </c>
      <c r="G1018" s="7" t="n">
        <v>180</v>
      </c>
    </row>
    <row r="1019" spans="1:10">
      <c r="A1019" t="s">
        <v>4</v>
      </c>
      <c r="B1019" s="4" t="s">
        <v>5</v>
      </c>
      <c r="C1019" s="4" t="s">
        <v>10</v>
      </c>
      <c r="D1019" s="4" t="s">
        <v>20</v>
      </c>
      <c r="E1019" s="4" t="s">
        <v>20</v>
      </c>
      <c r="F1019" s="4" t="s">
        <v>20</v>
      </c>
      <c r="G1019" s="4" t="s">
        <v>20</v>
      </c>
    </row>
    <row r="1020" spans="1:10">
      <c r="A1020" t="n">
        <v>7521</v>
      </c>
      <c r="B1020" s="46" t="n">
        <v>46</v>
      </c>
      <c r="C1020" s="7" t="n">
        <v>61491</v>
      </c>
      <c r="D1020" s="7" t="n">
        <v>-1.20000004768372</v>
      </c>
      <c r="E1020" s="7" t="n">
        <v>-0.170000001788139</v>
      </c>
      <c r="F1020" s="7" t="n">
        <v>-59</v>
      </c>
      <c r="G1020" s="7" t="n">
        <v>180</v>
      </c>
    </row>
    <row r="1021" spans="1:10">
      <c r="A1021" t="s">
        <v>4</v>
      </c>
      <c r="B1021" s="4" t="s">
        <v>5</v>
      </c>
      <c r="C1021" s="4" t="s">
        <v>10</v>
      </c>
      <c r="D1021" s="4" t="s">
        <v>20</v>
      </c>
      <c r="E1021" s="4" t="s">
        <v>20</v>
      </c>
      <c r="F1021" s="4" t="s">
        <v>20</v>
      </c>
      <c r="G1021" s="4" t="s">
        <v>20</v>
      </c>
    </row>
    <row r="1022" spans="1:10">
      <c r="A1022" t="n">
        <v>7540</v>
      </c>
      <c r="B1022" s="46" t="n">
        <v>46</v>
      </c>
      <c r="C1022" s="7" t="n">
        <v>61492</v>
      </c>
      <c r="D1022" s="7" t="n">
        <v>1.79999995231628</v>
      </c>
      <c r="E1022" s="7" t="n">
        <v>-0.170000001788139</v>
      </c>
      <c r="F1022" s="7" t="n">
        <v>-57.5</v>
      </c>
      <c r="G1022" s="7" t="n">
        <v>180</v>
      </c>
    </row>
    <row r="1023" spans="1:10">
      <c r="A1023" t="s">
        <v>4</v>
      </c>
      <c r="B1023" s="4" t="s">
        <v>5</v>
      </c>
      <c r="C1023" s="4" t="s">
        <v>10</v>
      </c>
      <c r="D1023" s="4" t="s">
        <v>20</v>
      </c>
      <c r="E1023" s="4" t="s">
        <v>20</v>
      </c>
      <c r="F1023" s="4" t="s">
        <v>20</v>
      </c>
      <c r="G1023" s="4" t="s">
        <v>20</v>
      </c>
    </row>
    <row r="1024" spans="1:10">
      <c r="A1024" t="n">
        <v>7559</v>
      </c>
      <c r="B1024" s="46" t="n">
        <v>46</v>
      </c>
      <c r="C1024" s="7" t="n">
        <v>61493</v>
      </c>
      <c r="D1024" s="7" t="n">
        <v>0.5</v>
      </c>
      <c r="E1024" s="7" t="n">
        <v>-0.170000001788139</v>
      </c>
      <c r="F1024" s="7" t="n">
        <v>-57.5</v>
      </c>
      <c r="G1024" s="7" t="n">
        <v>180</v>
      </c>
    </row>
    <row r="1025" spans="1:7">
      <c r="A1025" t="s">
        <v>4</v>
      </c>
      <c r="B1025" s="4" t="s">
        <v>5</v>
      </c>
      <c r="C1025" s="4" t="s">
        <v>10</v>
      </c>
      <c r="D1025" s="4" t="s">
        <v>20</v>
      </c>
      <c r="E1025" s="4" t="s">
        <v>20</v>
      </c>
      <c r="F1025" s="4" t="s">
        <v>20</v>
      </c>
      <c r="G1025" s="4" t="s">
        <v>20</v>
      </c>
    </row>
    <row r="1026" spans="1:7">
      <c r="A1026" t="n">
        <v>7578</v>
      </c>
      <c r="B1026" s="46" t="n">
        <v>46</v>
      </c>
      <c r="C1026" s="7" t="n">
        <v>61494</v>
      </c>
      <c r="D1026" s="7" t="n">
        <v>-0.5</v>
      </c>
      <c r="E1026" s="7" t="n">
        <v>-0.170000001788139</v>
      </c>
      <c r="F1026" s="7" t="n">
        <v>-57.5</v>
      </c>
      <c r="G1026" s="7" t="n">
        <v>180</v>
      </c>
    </row>
    <row r="1027" spans="1:7">
      <c r="A1027" t="s">
        <v>4</v>
      </c>
      <c r="B1027" s="4" t="s">
        <v>5</v>
      </c>
      <c r="C1027" s="4" t="s">
        <v>10</v>
      </c>
      <c r="D1027" s="4" t="s">
        <v>20</v>
      </c>
      <c r="E1027" s="4" t="s">
        <v>20</v>
      </c>
      <c r="F1027" s="4" t="s">
        <v>20</v>
      </c>
      <c r="G1027" s="4" t="s">
        <v>20</v>
      </c>
    </row>
    <row r="1028" spans="1:7">
      <c r="A1028" t="n">
        <v>7597</v>
      </c>
      <c r="B1028" s="46" t="n">
        <v>46</v>
      </c>
      <c r="C1028" s="7" t="n">
        <v>61495</v>
      </c>
      <c r="D1028" s="7" t="n">
        <v>-1.79999995231628</v>
      </c>
      <c r="E1028" s="7" t="n">
        <v>-0.170000001788139</v>
      </c>
      <c r="F1028" s="7" t="n">
        <v>-57.5</v>
      </c>
      <c r="G1028" s="7" t="n">
        <v>180</v>
      </c>
    </row>
    <row r="1029" spans="1:7">
      <c r="A1029" t="s">
        <v>4</v>
      </c>
      <c r="B1029" s="4" t="s">
        <v>5</v>
      </c>
      <c r="C1029" s="4" t="s">
        <v>10</v>
      </c>
      <c r="D1029" s="4" t="s">
        <v>20</v>
      </c>
      <c r="E1029" s="4" t="s">
        <v>20</v>
      </c>
      <c r="F1029" s="4" t="s">
        <v>20</v>
      </c>
      <c r="G1029" s="4" t="s">
        <v>20</v>
      </c>
    </row>
    <row r="1030" spans="1:7">
      <c r="A1030" t="n">
        <v>7616</v>
      </c>
      <c r="B1030" s="46" t="n">
        <v>46</v>
      </c>
      <c r="C1030" s="7" t="n">
        <v>7032</v>
      </c>
      <c r="D1030" s="7" t="n">
        <v>0.5</v>
      </c>
      <c r="E1030" s="7" t="n">
        <v>-0.170000001788139</v>
      </c>
      <c r="F1030" s="7" t="n">
        <v>-59.2999992370605</v>
      </c>
      <c r="G1030" s="7" t="n">
        <v>180</v>
      </c>
    </row>
    <row r="1031" spans="1:7">
      <c r="A1031" t="s">
        <v>4</v>
      </c>
      <c r="B1031" s="4" t="s">
        <v>5</v>
      </c>
      <c r="C1031" s="4" t="s">
        <v>14</v>
      </c>
      <c r="D1031" s="4" t="s">
        <v>10</v>
      </c>
      <c r="E1031" s="4" t="s">
        <v>6</v>
      </c>
      <c r="F1031" s="4" t="s">
        <v>6</v>
      </c>
      <c r="G1031" s="4" t="s">
        <v>6</v>
      </c>
      <c r="H1031" s="4" t="s">
        <v>6</v>
      </c>
    </row>
    <row r="1032" spans="1:7">
      <c r="A1032" t="n">
        <v>7635</v>
      </c>
      <c r="B1032" s="35" t="n">
        <v>51</v>
      </c>
      <c r="C1032" s="7" t="n">
        <v>3</v>
      </c>
      <c r="D1032" s="7" t="n">
        <v>61440</v>
      </c>
      <c r="E1032" s="7" t="s">
        <v>140</v>
      </c>
      <c r="F1032" s="7" t="s">
        <v>141</v>
      </c>
      <c r="G1032" s="7" t="s">
        <v>62</v>
      </c>
      <c r="H1032" s="7" t="s">
        <v>63</v>
      </c>
    </row>
    <row r="1033" spans="1:7">
      <c r="A1033" t="s">
        <v>4</v>
      </c>
      <c r="B1033" s="4" t="s">
        <v>5</v>
      </c>
      <c r="C1033" s="4" t="s">
        <v>14</v>
      </c>
      <c r="D1033" s="4" t="s">
        <v>10</v>
      </c>
      <c r="E1033" s="4" t="s">
        <v>6</v>
      </c>
      <c r="F1033" s="4" t="s">
        <v>6</v>
      </c>
      <c r="G1033" s="4" t="s">
        <v>6</v>
      </c>
      <c r="H1033" s="4" t="s">
        <v>6</v>
      </c>
    </row>
    <row r="1034" spans="1:7">
      <c r="A1034" t="n">
        <v>7648</v>
      </c>
      <c r="B1034" s="35" t="n">
        <v>51</v>
      </c>
      <c r="C1034" s="7" t="n">
        <v>3</v>
      </c>
      <c r="D1034" s="7" t="n">
        <v>61441</v>
      </c>
      <c r="E1034" s="7" t="s">
        <v>140</v>
      </c>
      <c r="F1034" s="7" t="s">
        <v>141</v>
      </c>
      <c r="G1034" s="7" t="s">
        <v>62</v>
      </c>
      <c r="H1034" s="7" t="s">
        <v>63</v>
      </c>
    </row>
    <row r="1035" spans="1:7">
      <c r="A1035" t="s">
        <v>4</v>
      </c>
      <c r="B1035" s="4" t="s">
        <v>5</v>
      </c>
      <c r="C1035" s="4" t="s">
        <v>14</v>
      </c>
      <c r="D1035" s="4" t="s">
        <v>10</v>
      </c>
      <c r="E1035" s="4" t="s">
        <v>6</v>
      </c>
      <c r="F1035" s="4" t="s">
        <v>6</v>
      </c>
      <c r="G1035" s="4" t="s">
        <v>6</v>
      </c>
      <c r="H1035" s="4" t="s">
        <v>6</v>
      </c>
    </row>
    <row r="1036" spans="1:7">
      <c r="A1036" t="n">
        <v>7661</v>
      </c>
      <c r="B1036" s="35" t="n">
        <v>51</v>
      </c>
      <c r="C1036" s="7" t="n">
        <v>3</v>
      </c>
      <c r="D1036" s="7" t="n">
        <v>61442</v>
      </c>
      <c r="E1036" s="7" t="s">
        <v>140</v>
      </c>
      <c r="F1036" s="7" t="s">
        <v>141</v>
      </c>
      <c r="G1036" s="7" t="s">
        <v>62</v>
      </c>
      <c r="H1036" s="7" t="s">
        <v>63</v>
      </c>
    </row>
    <row r="1037" spans="1:7">
      <c r="A1037" t="s">
        <v>4</v>
      </c>
      <c r="B1037" s="4" t="s">
        <v>5</v>
      </c>
      <c r="C1037" s="4" t="s">
        <v>14</v>
      </c>
      <c r="D1037" s="4" t="s">
        <v>10</v>
      </c>
      <c r="E1037" s="4" t="s">
        <v>6</v>
      </c>
      <c r="F1037" s="4" t="s">
        <v>6</v>
      </c>
      <c r="G1037" s="4" t="s">
        <v>6</v>
      </c>
      <c r="H1037" s="4" t="s">
        <v>6</v>
      </c>
    </row>
    <row r="1038" spans="1:7">
      <c r="A1038" t="n">
        <v>7674</v>
      </c>
      <c r="B1038" s="35" t="n">
        <v>51</v>
      </c>
      <c r="C1038" s="7" t="n">
        <v>3</v>
      </c>
      <c r="D1038" s="7" t="n">
        <v>61443</v>
      </c>
      <c r="E1038" s="7" t="s">
        <v>140</v>
      </c>
      <c r="F1038" s="7" t="s">
        <v>141</v>
      </c>
      <c r="G1038" s="7" t="s">
        <v>62</v>
      </c>
      <c r="H1038" s="7" t="s">
        <v>63</v>
      </c>
    </row>
    <row r="1039" spans="1:7">
      <c r="A1039" t="s">
        <v>4</v>
      </c>
      <c r="B1039" s="4" t="s">
        <v>5</v>
      </c>
      <c r="C1039" s="4" t="s">
        <v>14</v>
      </c>
      <c r="D1039" s="4" t="s">
        <v>10</v>
      </c>
      <c r="E1039" s="4" t="s">
        <v>6</v>
      </c>
      <c r="F1039" s="4" t="s">
        <v>6</v>
      </c>
      <c r="G1039" s="4" t="s">
        <v>6</v>
      </c>
      <c r="H1039" s="4" t="s">
        <v>6</v>
      </c>
    </row>
    <row r="1040" spans="1:7">
      <c r="A1040" t="n">
        <v>7687</v>
      </c>
      <c r="B1040" s="35" t="n">
        <v>51</v>
      </c>
      <c r="C1040" s="7" t="n">
        <v>3</v>
      </c>
      <c r="D1040" s="7" t="n">
        <v>61444</v>
      </c>
      <c r="E1040" s="7" t="s">
        <v>140</v>
      </c>
      <c r="F1040" s="7" t="s">
        <v>141</v>
      </c>
      <c r="G1040" s="7" t="s">
        <v>62</v>
      </c>
      <c r="H1040" s="7" t="s">
        <v>63</v>
      </c>
    </row>
    <row r="1041" spans="1:8">
      <c r="A1041" t="s">
        <v>4</v>
      </c>
      <c r="B1041" s="4" t="s">
        <v>5</v>
      </c>
      <c r="C1041" s="4" t="s">
        <v>14</v>
      </c>
      <c r="D1041" s="4" t="s">
        <v>10</v>
      </c>
      <c r="E1041" s="4" t="s">
        <v>6</v>
      </c>
      <c r="F1041" s="4" t="s">
        <v>6</v>
      </c>
      <c r="G1041" s="4" t="s">
        <v>6</v>
      </c>
      <c r="H1041" s="4" t="s">
        <v>6</v>
      </c>
    </row>
    <row r="1042" spans="1:8">
      <c r="A1042" t="n">
        <v>7700</v>
      </c>
      <c r="B1042" s="35" t="n">
        <v>51</v>
      </c>
      <c r="C1042" s="7" t="n">
        <v>3</v>
      </c>
      <c r="D1042" s="7" t="n">
        <v>61445</v>
      </c>
      <c r="E1042" s="7" t="s">
        <v>140</v>
      </c>
      <c r="F1042" s="7" t="s">
        <v>141</v>
      </c>
      <c r="G1042" s="7" t="s">
        <v>62</v>
      </c>
      <c r="H1042" s="7" t="s">
        <v>63</v>
      </c>
    </row>
    <row r="1043" spans="1:8">
      <c r="A1043" t="s">
        <v>4</v>
      </c>
      <c r="B1043" s="4" t="s">
        <v>5</v>
      </c>
      <c r="C1043" s="4" t="s">
        <v>14</v>
      </c>
      <c r="D1043" s="4" t="s">
        <v>10</v>
      </c>
      <c r="E1043" s="4" t="s">
        <v>6</v>
      </c>
      <c r="F1043" s="4" t="s">
        <v>6</v>
      </c>
      <c r="G1043" s="4" t="s">
        <v>6</v>
      </c>
      <c r="H1043" s="4" t="s">
        <v>6</v>
      </c>
    </row>
    <row r="1044" spans="1:8">
      <c r="A1044" t="n">
        <v>7713</v>
      </c>
      <c r="B1044" s="35" t="n">
        <v>51</v>
      </c>
      <c r="C1044" s="7" t="n">
        <v>3</v>
      </c>
      <c r="D1044" s="7" t="n">
        <v>61446</v>
      </c>
      <c r="E1044" s="7" t="s">
        <v>140</v>
      </c>
      <c r="F1044" s="7" t="s">
        <v>141</v>
      </c>
      <c r="G1044" s="7" t="s">
        <v>62</v>
      </c>
      <c r="H1044" s="7" t="s">
        <v>63</v>
      </c>
    </row>
    <row r="1045" spans="1:8">
      <c r="A1045" t="s">
        <v>4</v>
      </c>
      <c r="B1045" s="4" t="s">
        <v>5</v>
      </c>
      <c r="C1045" s="4" t="s">
        <v>14</v>
      </c>
      <c r="D1045" s="4" t="s">
        <v>10</v>
      </c>
      <c r="E1045" s="4" t="s">
        <v>6</v>
      </c>
      <c r="F1045" s="4" t="s">
        <v>6</v>
      </c>
      <c r="G1045" s="4" t="s">
        <v>6</v>
      </c>
      <c r="H1045" s="4" t="s">
        <v>6</v>
      </c>
    </row>
    <row r="1046" spans="1:8">
      <c r="A1046" t="n">
        <v>7726</v>
      </c>
      <c r="B1046" s="35" t="n">
        <v>51</v>
      </c>
      <c r="C1046" s="7" t="n">
        <v>3</v>
      </c>
      <c r="D1046" s="7" t="n">
        <v>7032</v>
      </c>
      <c r="E1046" s="7" t="s">
        <v>140</v>
      </c>
      <c r="F1046" s="7" t="s">
        <v>141</v>
      </c>
      <c r="G1046" s="7" t="s">
        <v>62</v>
      </c>
      <c r="H1046" s="7" t="s">
        <v>63</v>
      </c>
    </row>
    <row r="1047" spans="1:8">
      <c r="A1047" t="s">
        <v>4</v>
      </c>
      <c r="B1047" s="4" t="s">
        <v>5</v>
      </c>
      <c r="C1047" s="4" t="s">
        <v>14</v>
      </c>
      <c r="D1047" s="4" t="s">
        <v>14</v>
      </c>
      <c r="E1047" s="4" t="s">
        <v>20</v>
      </c>
      <c r="F1047" s="4" t="s">
        <v>20</v>
      </c>
      <c r="G1047" s="4" t="s">
        <v>20</v>
      </c>
      <c r="H1047" s="4" t="s">
        <v>10</v>
      </c>
    </row>
    <row r="1048" spans="1:8">
      <c r="A1048" t="n">
        <v>7739</v>
      </c>
      <c r="B1048" s="40" t="n">
        <v>45</v>
      </c>
      <c r="C1048" s="7" t="n">
        <v>2</v>
      </c>
      <c r="D1048" s="7" t="n">
        <v>3</v>
      </c>
      <c r="E1048" s="7" t="n">
        <v>-0.0599999986588955</v>
      </c>
      <c r="F1048" s="7" t="n">
        <v>1.30999994277954</v>
      </c>
      <c r="G1048" s="7" t="n">
        <v>-61.6500015258789</v>
      </c>
      <c r="H1048" s="7" t="n">
        <v>0</v>
      </c>
    </row>
    <row r="1049" spans="1:8">
      <c r="A1049" t="s">
        <v>4</v>
      </c>
      <c r="B1049" s="4" t="s">
        <v>5</v>
      </c>
      <c r="C1049" s="4" t="s">
        <v>14</v>
      </c>
      <c r="D1049" s="4" t="s">
        <v>14</v>
      </c>
      <c r="E1049" s="4" t="s">
        <v>20</v>
      </c>
      <c r="F1049" s="4" t="s">
        <v>20</v>
      </c>
      <c r="G1049" s="4" t="s">
        <v>20</v>
      </c>
      <c r="H1049" s="4" t="s">
        <v>10</v>
      </c>
      <c r="I1049" s="4" t="s">
        <v>14</v>
      </c>
    </row>
    <row r="1050" spans="1:8">
      <c r="A1050" t="n">
        <v>7756</v>
      </c>
      <c r="B1050" s="40" t="n">
        <v>45</v>
      </c>
      <c r="C1050" s="7" t="n">
        <v>4</v>
      </c>
      <c r="D1050" s="7" t="n">
        <v>3</v>
      </c>
      <c r="E1050" s="7" t="n">
        <v>5.17999982833862</v>
      </c>
      <c r="F1050" s="7" t="n">
        <v>179.770004272461</v>
      </c>
      <c r="G1050" s="7" t="n">
        <v>0</v>
      </c>
      <c r="H1050" s="7" t="n">
        <v>0</v>
      </c>
      <c r="I1050" s="7" t="n">
        <v>1</v>
      </c>
    </row>
    <row r="1051" spans="1:8">
      <c r="A1051" t="s">
        <v>4</v>
      </c>
      <c r="B1051" s="4" t="s">
        <v>5</v>
      </c>
      <c r="C1051" s="4" t="s">
        <v>14</v>
      </c>
      <c r="D1051" s="4" t="s">
        <v>14</v>
      </c>
      <c r="E1051" s="4" t="s">
        <v>20</v>
      </c>
      <c r="F1051" s="4" t="s">
        <v>10</v>
      </c>
    </row>
    <row r="1052" spans="1:8">
      <c r="A1052" t="n">
        <v>7774</v>
      </c>
      <c r="B1052" s="40" t="n">
        <v>45</v>
      </c>
      <c r="C1052" s="7" t="n">
        <v>5</v>
      </c>
      <c r="D1052" s="7" t="n">
        <v>3</v>
      </c>
      <c r="E1052" s="7" t="n">
        <v>4</v>
      </c>
      <c r="F1052" s="7" t="n">
        <v>0</v>
      </c>
    </row>
    <row r="1053" spans="1:8">
      <c r="A1053" t="s">
        <v>4</v>
      </c>
      <c r="B1053" s="4" t="s">
        <v>5</v>
      </c>
      <c r="C1053" s="4" t="s">
        <v>14</v>
      </c>
      <c r="D1053" s="4" t="s">
        <v>14</v>
      </c>
      <c r="E1053" s="4" t="s">
        <v>20</v>
      </c>
      <c r="F1053" s="4" t="s">
        <v>10</v>
      </c>
    </row>
    <row r="1054" spans="1:8">
      <c r="A1054" t="n">
        <v>7783</v>
      </c>
      <c r="B1054" s="40" t="n">
        <v>45</v>
      </c>
      <c r="C1054" s="7" t="n">
        <v>11</v>
      </c>
      <c r="D1054" s="7" t="n">
        <v>3</v>
      </c>
      <c r="E1054" s="7" t="n">
        <v>30</v>
      </c>
      <c r="F1054" s="7" t="n">
        <v>0</v>
      </c>
    </row>
    <row r="1055" spans="1:8">
      <c r="A1055" t="s">
        <v>4</v>
      </c>
      <c r="B1055" s="4" t="s">
        <v>5</v>
      </c>
      <c r="C1055" s="4" t="s">
        <v>14</v>
      </c>
      <c r="D1055" s="4" t="s">
        <v>14</v>
      </c>
      <c r="E1055" s="4" t="s">
        <v>20</v>
      </c>
      <c r="F1055" s="4" t="s">
        <v>20</v>
      </c>
      <c r="G1055" s="4" t="s">
        <v>20</v>
      </c>
      <c r="H1055" s="4" t="s">
        <v>10</v>
      </c>
    </row>
    <row r="1056" spans="1:8">
      <c r="A1056" t="n">
        <v>7792</v>
      </c>
      <c r="B1056" s="40" t="n">
        <v>45</v>
      </c>
      <c r="C1056" s="7" t="n">
        <v>2</v>
      </c>
      <c r="D1056" s="7" t="n">
        <v>3</v>
      </c>
      <c r="E1056" s="7" t="n">
        <v>-0.349999994039536</v>
      </c>
      <c r="F1056" s="7" t="n">
        <v>1.36000001430511</v>
      </c>
      <c r="G1056" s="7" t="n">
        <v>-67.2099990844727</v>
      </c>
      <c r="H1056" s="7" t="n">
        <v>4500</v>
      </c>
    </row>
    <row r="1057" spans="1:9">
      <c r="A1057" t="s">
        <v>4</v>
      </c>
      <c r="B1057" s="4" t="s">
        <v>5</v>
      </c>
      <c r="C1057" s="4" t="s">
        <v>14</v>
      </c>
      <c r="D1057" s="4" t="s">
        <v>14</v>
      </c>
      <c r="E1057" s="4" t="s">
        <v>20</v>
      </c>
      <c r="F1057" s="4" t="s">
        <v>20</v>
      </c>
      <c r="G1057" s="4" t="s">
        <v>20</v>
      </c>
      <c r="H1057" s="4" t="s">
        <v>10</v>
      </c>
      <c r="I1057" s="4" t="s">
        <v>14</v>
      </c>
    </row>
    <row r="1058" spans="1:9">
      <c r="A1058" t="n">
        <v>7809</v>
      </c>
      <c r="B1058" s="40" t="n">
        <v>45</v>
      </c>
      <c r="C1058" s="7" t="n">
        <v>4</v>
      </c>
      <c r="D1058" s="7" t="n">
        <v>3</v>
      </c>
      <c r="E1058" s="7" t="n">
        <v>5.40999984741211</v>
      </c>
      <c r="F1058" s="7" t="n">
        <v>200.910003662109</v>
      </c>
      <c r="G1058" s="7" t="n">
        <v>0</v>
      </c>
      <c r="H1058" s="7" t="n">
        <v>4500</v>
      </c>
      <c r="I1058" s="7" t="n">
        <v>1</v>
      </c>
    </row>
    <row r="1059" spans="1:9">
      <c r="A1059" t="s">
        <v>4</v>
      </c>
      <c r="B1059" s="4" t="s">
        <v>5</v>
      </c>
      <c r="C1059" s="4" t="s">
        <v>14</v>
      </c>
      <c r="D1059" s="4" t="s">
        <v>14</v>
      </c>
      <c r="E1059" s="4" t="s">
        <v>20</v>
      </c>
      <c r="F1059" s="4" t="s">
        <v>10</v>
      </c>
    </row>
    <row r="1060" spans="1:9">
      <c r="A1060" t="n">
        <v>7827</v>
      </c>
      <c r="B1060" s="40" t="n">
        <v>45</v>
      </c>
      <c r="C1060" s="7" t="n">
        <v>5</v>
      </c>
      <c r="D1060" s="7" t="n">
        <v>3</v>
      </c>
      <c r="E1060" s="7" t="n">
        <v>4.59999990463257</v>
      </c>
      <c r="F1060" s="7" t="n">
        <v>4500</v>
      </c>
    </row>
    <row r="1061" spans="1:9">
      <c r="A1061" t="s">
        <v>4</v>
      </c>
      <c r="B1061" s="4" t="s">
        <v>5</v>
      </c>
      <c r="C1061" s="4" t="s">
        <v>14</v>
      </c>
    </row>
    <row r="1062" spans="1:9">
      <c r="A1062" t="n">
        <v>7836</v>
      </c>
      <c r="B1062" s="59" t="n">
        <v>116</v>
      </c>
      <c r="C1062" s="7" t="n">
        <v>0</v>
      </c>
    </row>
    <row r="1063" spans="1:9">
      <c r="A1063" t="s">
        <v>4</v>
      </c>
      <c r="B1063" s="4" t="s">
        <v>5</v>
      </c>
      <c r="C1063" s="4" t="s">
        <v>14</v>
      </c>
      <c r="D1063" s="4" t="s">
        <v>10</v>
      </c>
    </row>
    <row r="1064" spans="1:9">
      <c r="A1064" t="n">
        <v>7838</v>
      </c>
      <c r="B1064" s="59" t="n">
        <v>116</v>
      </c>
      <c r="C1064" s="7" t="n">
        <v>2</v>
      </c>
      <c r="D1064" s="7" t="n">
        <v>1</v>
      </c>
    </row>
    <row r="1065" spans="1:9">
      <c r="A1065" t="s">
        <v>4</v>
      </c>
      <c r="B1065" s="4" t="s">
        <v>5</v>
      </c>
      <c r="C1065" s="4" t="s">
        <v>14</v>
      </c>
      <c r="D1065" s="4" t="s">
        <v>9</v>
      </c>
    </row>
    <row r="1066" spans="1:9">
      <c r="A1066" t="n">
        <v>7842</v>
      </c>
      <c r="B1066" s="59" t="n">
        <v>116</v>
      </c>
      <c r="C1066" s="7" t="n">
        <v>5</v>
      </c>
      <c r="D1066" s="7" t="n">
        <v>1112014848</v>
      </c>
    </row>
    <row r="1067" spans="1:9">
      <c r="A1067" t="s">
        <v>4</v>
      </c>
      <c r="B1067" s="4" t="s">
        <v>5</v>
      </c>
      <c r="C1067" s="4" t="s">
        <v>14</v>
      </c>
      <c r="D1067" s="4" t="s">
        <v>10</v>
      </c>
    </row>
    <row r="1068" spans="1:9">
      <c r="A1068" t="n">
        <v>7848</v>
      </c>
      <c r="B1068" s="59" t="n">
        <v>116</v>
      </c>
      <c r="C1068" s="7" t="n">
        <v>6</v>
      </c>
      <c r="D1068" s="7" t="n">
        <v>1</v>
      </c>
    </row>
    <row r="1069" spans="1:9">
      <c r="A1069" t="s">
        <v>4</v>
      </c>
      <c r="B1069" s="4" t="s">
        <v>5</v>
      </c>
      <c r="C1069" s="4" t="s">
        <v>10</v>
      </c>
      <c r="D1069" s="4" t="s">
        <v>10</v>
      </c>
      <c r="E1069" s="4" t="s">
        <v>20</v>
      </c>
      <c r="F1069" s="4" t="s">
        <v>20</v>
      </c>
      <c r="G1069" s="4" t="s">
        <v>20</v>
      </c>
      <c r="H1069" s="4" t="s">
        <v>20</v>
      </c>
      <c r="I1069" s="4" t="s">
        <v>14</v>
      </c>
      <c r="J1069" s="4" t="s">
        <v>10</v>
      </c>
    </row>
    <row r="1070" spans="1:9">
      <c r="A1070" t="n">
        <v>7852</v>
      </c>
      <c r="B1070" s="60" t="n">
        <v>55</v>
      </c>
      <c r="C1070" s="7" t="n">
        <v>0</v>
      </c>
      <c r="D1070" s="7" t="n">
        <v>65024</v>
      </c>
      <c r="E1070" s="7" t="n">
        <v>0</v>
      </c>
      <c r="F1070" s="7" t="n">
        <v>0</v>
      </c>
      <c r="G1070" s="7" t="n">
        <v>6.5</v>
      </c>
      <c r="H1070" s="7" t="n">
        <v>1.5</v>
      </c>
      <c r="I1070" s="7" t="n">
        <v>1</v>
      </c>
      <c r="J1070" s="7" t="n">
        <v>0</v>
      </c>
    </row>
    <row r="1071" spans="1:9">
      <c r="A1071" t="s">
        <v>4</v>
      </c>
      <c r="B1071" s="4" t="s">
        <v>5</v>
      </c>
      <c r="C1071" s="4" t="s">
        <v>10</v>
      </c>
      <c r="D1071" s="4" t="s">
        <v>10</v>
      </c>
      <c r="E1071" s="4" t="s">
        <v>20</v>
      </c>
      <c r="F1071" s="4" t="s">
        <v>20</v>
      </c>
      <c r="G1071" s="4" t="s">
        <v>20</v>
      </c>
      <c r="H1071" s="4" t="s">
        <v>20</v>
      </c>
      <c r="I1071" s="4" t="s">
        <v>14</v>
      </c>
      <c r="J1071" s="4" t="s">
        <v>10</v>
      </c>
    </row>
    <row r="1072" spans="1:9">
      <c r="A1072" t="n">
        <v>7876</v>
      </c>
      <c r="B1072" s="60" t="n">
        <v>55</v>
      </c>
      <c r="C1072" s="7" t="n">
        <v>7</v>
      </c>
      <c r="D1072" s="7" t="n">
        <v>65024</v>
      </c>
      <c r="E1072" s="7" t="n">
        <v>0</v>
      </c>
      <c r="F1072" s="7" t="n">
        <v>0</v>
      </c>
      <c r="G1072" s="7" t="n">
        <v>6.5</v>
      </c>
      <c r="H1072" s="7" t="n">
        <v>1.39999997615814</v>
      </c>
      <c r="I1072" s="7" t="n">
        <v>1</v>
      </c>
      <c r="J1072" s="7" t="n">
        <v>0</v>
      </c>
    </row>
    <row r="1073" spans="1:10">
      <c r="A1073" t="s">
        <v>4</v>
      </c>
      <c r="B1073" s="4" t="s">
        <v>5</v>
      </c>
      <c r="C1073" s="4" t="s">
        <v>10</v>
      </c>
      <c r="D1073" s="4" t="s">
        <v>10</v>
      </c>
      <c r="E1073" s="4" t="s">
        <v>20</v>
      </c>
      <c r="F1073" s="4" t="s">
        <v>20</v>
      </c>
      <c r="G1073" s="4" t="s">
        <v>20</v>
      </c>
      <c r="H1073" s="4" t="s">
        <v>20</v>
      </c>
      <c r="I1073" s="4" t="s">
        <v>14</v>
      </c>
      <c r="J1073" s="4" t="s">
        <v>10</v>
      </c>
    </row>
    <row r="1074" spans="1:10">
      <c r="A1074" t="n">
        <v>7900</v>
      </c>
      <c r="B1074" s="60" t="n">
        <v>55</v>
      </c>
      <c r="C1074" s="7" t="n">
        <v>61491</v>
      </c>
      <c r="D1074" s="7" t="n">
        <v>65024</v>
      </c>
      <c r="E1074" s="7" t="n">
        <v>0</v>
      </c>
      <c r="F1074" s="7" t="n">
        <v>0</v>
      </c>
      <c r="G1074" s="7" t="n">
        <v>6.5</v>
      </c>
      <c r="H1074" s="7" t="n">
        <v>1.29999995231628</v>
      </c>
      <c r="I1074" s="7" t="n">
        <v>1</v>
      </c>
      <c r="J1074" s="7" t="n">
        <v>0</v>
      </c>
    </row>
    <row r="1075" spans="1:10">
      <c r="A1075" t="s">
        <v>4</v>
      </c>
      <c r="B1075" s="4" t="s">
        <v>5</v>
      </c>
      <c r="C1075" s="4" t="s">
        <v>10</v>
      </c>
      <c r="D1075" s="4" t="s">
        <v>10</v>
      </c>
      <c r="E1075" s="4" t="s">
        <v>20</v>
      </c>
      <c r="F1075" s="4" t="s">
        <v>20</v>
      </c>
      <c r="G1075" s="4" t="s">
        <v>20</v>
      </c>
      <c r="H1075" s="4" t="s">
        <v>20</v>
      </c>
      <c r="I1075" s="4" t="s">
        <v>14</v>
      </c>
      <c r="J1075" s="4" t="s">
        <v>10</v>
      </c>
    </row>
    <row r="1076" spans="1:10">
      <c r="A1076" t="n">
        <v>7924</v>
      </c>
      <c r="B1076" s="60" t="n">
        <v>55</v>
      </c>
      <c r="C1076" s="7" t="n">
        <v>61492</v>
      </c>
      <c r="D1076" s="7" t="n">
        <v>65024</v>
      </c>
      <c r="E1076" s="7" t="n">
        <v>0</v>
      </c>
      <c r="F1076" s="7" t="n">
        <v>0</v>
      </c>
      <c r="G1076" s="7" t="n">
        <v>6.5</v>
      </c>
      <c r="H1076" s="7" t="n">
        <v>1.39999997615814</v>
      </c>
      <c r="I1076" s="7" t="n">
        <v>1</v>
      </c>
      <c r="J1076" s="7" t="n">
        <v>0</v>
      </c>
    </row>
    <row r="1077" spans="1:10">
      <c r="A1077" t="s">
        <v>4</v>
      </c>
      <c r="B1077" s="4" t="s">
        <v>5</v>
      </c>
      <c r="C1077" s="4" t="s">
        <v>10</v>
      </c>
      <c r="D1077" s="4" t="s">
        <v>10</v>
      </c>
      <c r="E1077" s="4" t="s">
        <v>20</v>
      </c>
      <c r="F1077" s="4" t="s">
        <v>20</v>
      </c>
      <c r="G1077" s="4" t="s">
        <v>20</v>
      </c>
      <c r="H1077" s="4" t="s">
        <v>20</v>
      </c>
      <c r="I1077" s="4" t="s">
        <v>14</v>
      </c>
      <c r="J1077" s="4" t="s">
        <v>10</v>
      </c>
    </row>
    <row r="1078" spans="1:10">
      <c r="A1078" t="n">
        <v>7948</v>
      </c>
      <c r="B1078" s="60" t="n">
        <v>55</v>
      </c>
      <c r="C1078" s="7" t="n">
        <v>61493</v>
      </c>
      <c r="D1078" s="7" t="n">
        <v>65024</v>
      </c>
      <c r="E1078" s="7" t="n">
        <v>0</v>
      </c>
      <c r="F1078" s="7" t="n">
        <v>0</v>
      </c>
      <c r="G1078" s="7" t="n">
        <v>6.5</v>
      </c>
      <c r="H1078" s="7" t="n">
        <v>1.29999995231628</v>
      </c>
      <c r="I1078" s="7" t="n">
        <v>1</v>
      </c>
      <c r="J1078" s="7" t="n">
        <v>0</v>
      </c>
    </row>
    <row r="1079" spans="1:10">
      <c r="A1079" t="s">
        <v>4</v>
      </c>
      <c r="B1079" s="4" t="s">
        <v>5</v>
      </c>
      <c r="C1079" s="4" t="s">
        <v>10</v>
      </c>
      <c r="D1079" s="4" t="s">
        <v>10</v>
      </c>
      <c r="E1079" s="4" t="s">
        <v>20</v>
      </c>
      <c r="F1079" s="4" t="s">
        <v>20</v>
      </c>
      <c r="G1079" s="4" t="s">
        <v>20</v>
      </c>
      <c r="H1079" s="4" t="s">
        <v>20</v>
      </c>
      <c r="I1079" s="4" t="s">
        <v>14</v>
      </c>
      <c r="J1079" s="4" t="s">
        <v>10</v>
      </c>
    </row>
    <row r="1080" spans="1:10">
      <c r="A1080" t="n">
        <v>7972</v>
      </c>
      <c r="B1080" s="60" t="n">
        <v>55</v>
      </c>
      <c r="C1080" s="7" t="n">
        <v>61494</v>
      </c>
      <c r="D1080" s="7" t="n">
        <v>65024</v>
      </c>
      <c r="E1080" s="7" t="n">
        <v>0</v>
      </c>
      <c r="F1080" s="7" t="n">
        <v>0</v>
      </c>
      <c r="G1080" s="7" t="n">
        <v>6.5</v>
      </c>
      <c r="H1080" s="7" t="n">
        <v>1.10000002384186</v>
      </c>
      <c r="I1080" s="7" t="n">
        <v>1</v>
      </c>
      <c r="J1080" s="7" t="n">
        <v>0</v>
      </c>
    </row>
    <row r="1081" spans="1:10">
      <c r="A1081" t="s">
        <v>4</v>
      </c>
      <c r="B1081" s="4" t="s">
        <v>5</v>
      </c>
      <c r="C1081" s="4" t="s">
        <v>10</v>
      </c>
      <c r="D1081" s="4" t="s">
        <v>10</v>
      </c>
      <c r="E1081" s="4" t="s">
        <v>20</v>
      </c>
      <c r="F1081" s="4" t="s">
        <v>20</v>
      </c>
      <c r="G1081" s="4" t="s">
        <v>20</v>
      </c>
      <c r="H1081" s="4" t="s">
        <v>20</v>
      </c>
      <c r="I1081" s="4" t="s">
        <v>14</v>
      </c>
      <c r="J1081" s="4" t="s">
        <v>10</v>
      </c>
    </row>
    <row r="1082" spans="1:10">
      <c r="A1082" t="n">
        <v>7996</v>
      </c>
      <c r="B1082" s="60" t="n">
        <v>55</v>
      </c>
      <c r="C1082" s="7" t="n">
        <v>61495</v>
      </c>
      <c r="D1082" s="7" t="n">
        <v>65024</v>
      </c>
      <c r="E1082" s="7" t="n">
        <v>0</v>
      </c>
      <c r="F1082" s="7" t="n">
        <v>0</v>
      </c>
      <c r="G1082" s="7" t="n">
        <v>6.5</v>
      </c>
      <c r="H1082" s="7" t="n">
        <v>1.10000002384186</v>
      </c>
      <c r="I1082" s="7" t="n">
        <v>1</v>
      </c>
      <c r="J1082" s="7" t="n">
        <v>0</v>
      </c>
    </row>
    <row r="1083" spans="1:10">
      <c r="A1083" t="s">
        <v>4</v>
      </c>
      <c r="B1083" s="4" t="s">
        <v>5</v>
      </c>
      <c r="C1083" s="4" t="s">
        <v>10</v>
      </c>
      <c r="D1083" s="4" t="s">
        <v>10</v>
      </c>
      <c r="E1083" s="4" t="s">
        <v>20</v>
      </c>
      <c r="F1083" s="4" t="s">
        <v>20</v>
      </c>
      <c r="G1083" s="4" t="s">
        <v>20</v>
      </c>
      <c r="H1083" s="4" t="s">
        <v>20</v>
      </c>
      <c r="I1083" s="4" t="s">
        <v>14</v>
      </c>
      <c r="J1083" s="4" t="s">
        <v>10</v>
      </c>
    </row>
    <row r="1084" spans="1:10">
      <c r="A1084" t="n">
        <v>8020</v>
      </c>
      <c r="B1084" s="60" t="n">
        <v>55</v>
      </c>
      <c r="C1084" s="7" t="n">
        <v>7032</v>
      </c>
      <c r="D1084" s="7" t="n">
        <v>65024</v>
      </c>
      <c r="E1084" s="7" t="n">
        <v>0</v>
      </c>
      <c r="F1084" s="7" t="n">
        <v>0</v>
      </c>
      <c r="G1084" s="7" t="n">
        <v>6.5</v>
      </c>
      <c r="H1084" s="7" t="n">
        <v>1.20000004768372</v>
      </c>
      <c r="I1084" s="7" t="n">
        <v>1</v>
      </c>
      <c r="J1084" s="7" t="n">
        <v>0</v>
      </c>
    </row>
    <row r="1085" spans="1:10">
      <c r="A1085" t="s">
        <v>4</v>
      </c>
      <c r="B1085" s="4" t="s">
        <v>5</v>
      </c>
      <c r="C1085" s="4" t="s">
        <v>14</v>
      </c>
      <c r="D1085" s="4" t="s">
        <v>10</v>
      </c>
      <c r="E1085" s="4" t="s">
        <v>9</v>
      </c>
      <c r="F1085" s="4" t="s">
        <v>10</v>
      </c>
    </row>
    <row r="1086" spans="1:10">
      <c r="A1086" t="n">
        <v>8044</v>
      </c>
      <c r="B1086" s="14" t="n">
        <v>50</v>
      </c>
      <c r="C1086" s="7" t="n">
        <v>3</v>
      </c>
      <c r="D1086" s="7" t="n">
        <v>8200</v>
      </c>
      <c r="E1086" s="7" t="n">
        <v>1050253722</v>
      </c>
      <c r="F1086" s="7" t="n">
        <v>1000</v>
      </c>
    </row>
    <row r="1087" spans="1:10">
      <c r="A1087" t="s">
        <v>4</v>
      </c>
      <c r="B1087" s="4" t="s">
        <v>5</v>
      </c>
      <c r="C1087" s="4" t="s">
        <v>14</v>
      </c>
      <c r="D1087" s="4" t="s">
        <v>10</v>
      </c>
      <c r="E1087" s="4" t="s">
        <v>20</v>
      </c>
    </row>
    <row r="1088" spans="1:10">
      <c r="A1088" t="n">
        <v>8054</v>
      </c>
      <c r="B1088" s="30" t="n">
        <v>58</v>
      </c>
      <c r="C1088" s="7" t="n">
        <v>100</v>
      </c>
      <c r="D1088" s="7" t="n">
        <v>1000</v>
      </c>
      <c r="E1088" s="7" t="n">
        <v>1</v>
      </c>
    </row>
    <row r="1089" spans="1:10">
      <c r="A1089" t="s">
        <v>4</v>
      </c>
      <c r="B1089" s="4" t="s">
        <v>5</v>
      </c>
      <c r="C1089" s="4" t="s">
        <v>10</v>
      </c>
    </row>
    <row r="1090" spans="1:10">
      <c r="A1090" t="n">
        <v>8062</v>
      </c>
      <c r="B1090" s="28" t="n">
        <v>16</v>
      </c>
      <c r="C1090" s="7" t="n">
        <v>4000</v>
      </c>
    </row>
    <row r="1091" spans="1:10">
      <c r="A1091" t="s">
        <v>4</v>
      </c>
      <c r="B1091" s="4" t="s">
        <v>5</v>
      </c>
      <c r="C1091" s="4" t="s">
        <v>14</v>
      </c>
      <c r="D1091" s="4" t="s">
        <v>10</v>
      </c>
      <c r="E1091" s="4" t="s">
        <v>14</v>
      </c>
    </row>
    <row r="1092" spans="1:10">
      <c r="A1092" t="n">
        <v>8065</v>
      </c>
      <c r="B1092" s="13" t="n">
        <v>49</v>
      </c>
      <c r="C1092" s="7" t="n">
        <v>1</v>
      </c>
      <c r="D1092" s="7" t="n">
        <v>8000</v>
      </c>
      <c r="E1092" s="7" t="n">
        <v>0</v>
      </c>
    </row>
    <row r="1093" spans="1:10">
      <c r="A1093" t="s">
        <v>4</v>
      </c>
      <c r="B1093" s="4" t="s">
        <v>5</v>
      </c>
      <c r="C1093" s="4" t="s">
        <v>14</v>
      </c>
      <c r="D1093" s="4" t="s">
        <v>10</v>
      </c>
      <c r="E1093" s="4" t="s">
        <v>10</v>
      </c>
      <c r="F1093" s="4" t="s">
        <v>14</v>
      </c>
    </row>
    <row r="1094" spans="1:10">
      <c r="A1094" t="n">
        <v>8070</v>
      </c>
      <c r="B1094" s="34" t="n">
        <v>25</v>
      </c>
      <c r="C1094" s="7" t="n">
        <v>1</v>
      </c>
      <c r="D1094" s="7" t="n">
        <v>120</v>
      </c>
      <c r="E1094" s="7" t="n">
        <v>80</v>
      </c>
      <c r="F1094" s="7" t="n">
        <v>0</v>
      </c>
    </row>
    <row r="1095" spans="1:10">
      <c r="A1095" t="s">
        <v>4</v>
      </c>
      <c r="B1095" s="4" t="s">
        <v>5</v>
      </c>
      <c r="C1095" s="4" t="s">
        <v>6</v>
      </c>
      <c r="D1095" s="4" t="s">
        <v>10</v>
      </c>
    </row>
    <row r="1096" spans="1:10">
      <c r="A1096" t="n">
        <v>8077</v>
      </c>
      <c r="B1096" s="61" t="n">
        <v>29</v>
      </c>
      <c r="C1096" s="7" t="s">
        <v>142</v>
      </c>
      <c r="D1096" s="7" t="n">
        <v>65533</v>
      </c>
    </row>
    <row r="1097" spans="1:10">
      <c r="A1097" t="s">
        <v>4</v>
      </c>
      <c r="B1097" s="4" t="s">
        <v>5</v>
      </c>
      <c r="C1097" s="4" t="s">
        <v>14</v>
      </c>
      <c r="D1097" s="4" t="s">
        <v>10</v>
      </c>
      <c r="E1097" s="4" t="s">
        <v>6</v>
      </c>
    </row>
    <row r="1098" spans="1:10">
      <c r="A1098" t="n">
        <v>8095</v>
      </c>
      <c r="B1098" s="35" t="n">
        <v>51</v>
      </c>
      <c r="C1098" s="7" t="n">
        <v>4</v>
      </c>
      <c r="D1098" s="7" t="n">
        <v>24</v>
      </c>
      <c r="E1098" s="7" t="s">
        <v>143</v>
      </c>
    </row>
    <row r="1099" spans="1:10">
      <c r="A1099" t="s">
        <v>4</v>
      </c>
      <c r="B1099" s="4" t="s">
        <v>5</v>
      </c>
      <c r="C1099" s="4" t="s">
        <v>10</v>
      </c>
    </row>
    <row r="1100" spans="1:10">
      <c r="A1100" t="n">
        <v>8109</v>
      </c>
      <c r="B1100" s="28" t="n">
        <v>16</v>
      </c>
      <c r="C1100" s="7" t="n">
        <v>0</v>
      </c>
    </row>
    <row r="1101" spans="1:10">
      <c r="A1101" t="s">
        <v>4</v>
      </c>
      <c r="B1101" s="4" t="s">
        <v>5</v>
      </c>
      <c r="C1101" s="4" t="s">
        <v>10</v>
      </c>
      <c r="D1101" s="4" t="s">
        <v>14</v>
      </c>
      <c r="E1101" s="4" t="s">
        <v>9</v>
      </c>
      <c r="F1101" s="4" t="s">
        <v>57</v>
      </c>
      <c r="G1101" s="4" t="s">
        <v>14</v>
      </c>
      <c r="H1101" s="4" t="s">
        <v>14</v>
      </c>
    </row>
    <row r="1102" spans="1:10">
      <c r="A1102" t="n">
        <v>8112</v>
      </c>
      <c r="B1102" s="36" t="n">
        <v>26</v>
      </c>
      <c r="C1102" s="7" t="n">
        <v>24</v>
      </c>
      <c r="D1102" s="7" t="n">
        <v>17</v>
      </c>
      <c r="E1102" s="7" t="n">
        <v>27356</v>
      </c>
      <c r="F1102" s="7" t="s">
        <v>144</v>
      </c>
      <c r="G1102" s="7" t="n">
        <v>2</v>
      </c>
      <c r="H1102" s="7" t="n">
        <v>0</v>
      </c>
    </row>
    <row r="1103" spans="1:10">
      <c r="A1103" t="s">
        <v>4</v>
      </c>
      <c r="B1103" s="4" t="s">
        <v>5</v>
      </c>
    </row>
    <row r="1104" spans="1:10">
      <c r="A1104" t="n">
        <v>8147</v>
      </c>
      <c r="B1104" s="37" t="n">
        <v>28</v>
      </c>
    </row>
    <row r="1105" spans="1:8">
      <c r="A1105" t="s">
        <v>4</v>
      </c>
      <c r="B1105" s="4" t="s">
        <v>5</v>
      </c>
      <c r="C1105" s="4" t="s">
        <v>6</v>
      </c>
      <c r="D1105" s="4" t="s">
        <v>10</v>
      </c>
    </row>
    <row r="1106" spans="1:8">
      <c r="A1106" t="n">
        <v>8148</v>
      </c>
      <c r="B1106" s="61" t="n">
        <v>29</v>
      </c>
      <c r="C1106" s="7" t="s">
        <v>13</v>
      </c>
      <c r="D1106" s="7" t="n">
        <v>65533</v>
      </c>
    </row>
    <row r="1107" spans="1:8">
      <c r="A1107" t="s">
        <v>4</v>
      </c>
      <c r="B1107" s="4" t="s">
        <v>5</v>
      </c>
      <c r="C1107" s="4" t="s">
        <v>14</v>
      </c>
      <c r="D1107" s="4" t="s">
        <v>10</v>
      </c>
      <c r="E1107" s="4" t="s">
        <v>6</v>
      </c>
      <c r="F1107" s="4" t="s">
        <v>6</v>
      </c>
      <c r="G1107" s="4" t="s">
        <v>6</v>
      </c>
      <c r="H1107" s="4" t="s">
        <v>6</v>
      </c>
    </row>
    <row r="1108" spans="1:8">
      <c r="A1108" t="n">
        <v>8152</v>
      </c>
      <c r="B1108" s="35" t="n">
        <v>51</v>
      </c>
      <c r="C1108" s="7" t="n">
        <v>3</v>
      </c>
      <c r="D1108" s="7" t="n">
        <v>61440</v>
      </c>
      <c r="E1108" s="7" t="s">
        <v>145</v>
      </c>
      <c r="F1108" s="7" t="s">
        <v>141</v>
      </c>
      <c r="G1108" s="7" t="s">
        <v>62</v>
      </c>
      <c r="H1108" s="7" t="s">
        <v>63</v>
      </c>
    </row>
    <row r="1109" spans="1:8">
      <c r="A1109" t="s">
        <v>4</v>
      </c>
      <c r="B1109" s="4" t="s">
        <v>5</v>
      </c>
      <c r="C1109" s="4" t="s">
        <v>14</v>
      </c>
      <c r="D1109" s="4" t="s">
        <v>10</v>
      </c>
      <c r="E1109" s="4" t="s">
        <v>6</v>
      </c>
      <c r="F1109" s="4" t="s">
        <v>6</v>
      </c>
      <c r="G1109" s="4" t="s">
        <v>6</v>
      </c>
      <c r="H1109" s="4" t="s">
        <v>6</v>
      </c>
    </row>
    <row r="1110" spans="1:8">
      <c r="A1110" t="n">
        <v>8165</v>
      </c>
      <c r="B1110" s="35" t="n">
        <v>51</v>
      </c>
      <c r="C1110" s="7" t="n">
        <v>3</v>
      </c>
      <c r="D1110" s="7" t="n">
        <v>61441</v>
      </c>
      <c r="E1110" s="7" t="s">
        <v>145</v>
      </c>
      <c r="F1110" s="7" t="s">
        <v>141</v>
      </c>
      <c r="G1110" s="7" t="s">
        <v>62</v>
      </c>
      <c r="H1110" s="7" t="s">
        <v>63</v>
      </c>
    </row>
    <row r="1111" spans="1:8">
      <c r="A1111" t="s">
        <v>4</v>
      </c>
      <c r="B1111" s="4" t="s">
        <v>5</v>
      </c>
      <c r="C1111" s="4" t="s">
        <v>14</v>
      </c>
      <c r="D1111" s="4" t="s">
        <v>10</v>
      </c>
      <c r="E1111" s="4" t="s">
        <v>6</v>
      </c>
      <c r="F1111" s="4" t="s">
        <v>6</v>
      </c>
      <c r="G1111" s="4" t="s">
        <v>6</v>
      </c>
      <c r="H1111" s="4" t="s">
        <v>6</v>
      </c>
    </row>
    <row r="1112" spans="1:8">
      <c r="A1112" t="n">
        <v>8178</v>
      </c>
      <c r="B1112" s="35" t="n">
        <v>51</v>
      </c>
      <c r="C1112" s="7" t="n">
        <v>3</v>
      </c>
      <c r="D1112" s="7" t="n">
        <v>61442</v>
      </c>
      <c r="E1112" s="7" t="s">
        <v>145</v>
      </c>
      <c r="F1112" s="7" t="s">
        <v>141</v>
      </c>
      <c r="G1112" s="7" t="s">
        <v>62</v>
      </c>
      <c r="H1112" s="7" t="s">
        <v>63</v>
      </c>
    </row>
    <row r="1113" spans="1:8">
      <c r="A1113" t="s">
        <v>4</v>
      </c>
      <c r="B1113" s="4" t="s">
        <v>5</v>
      </c>
      <c r="C1113" s="4" t="s">
        <v>14</v>
      </c>
      <c r="D1113" s="4" t="s">
        <v>10</v>
      </c>
      <c r="E1113" s="4" t="s">
        <v>6</v>
      </c>
      <c r="F1113" s="4" t="s">
        <v>6</v>
      </c>
      <c r="G1113" s="4" t="s">
        <v>6</v>
      </c>
      <c r="H1113" s="4" t="s">
        <v>6</v>
      </c>
    </row>
    <row r="1114" spans="1:8">
      <c r="A1114" t="n">
        <v>8191</v>
      </c>
      <c r="B1114" s="35" t="n">
        <v>51</v>
      </c>
      <c r="C1114" s="7" t="n">
        <v>3</v>
      </c>
      <c r="D1114" s="7" t="n">
        <v>61443</v>
      </c>
      <c r="E1114" s="7" t="s">
        <v>145</v>
      </c>
      <c r="F1114" s="7" t="s">
        <v>141</v>
      </c>
      <c r="G1114" s="7" t="s">
        <v>62</v>
      </c>
      <c r="H1114" s="7" t="s">
        <v>63</v>
      </c>
    </row>
    <row r="1115" spans="1:8">
      <c r="A1115" t="s">
        <v>4</v>
      </c>
      <c r="B1115" s="4" t="s">
        <v>5</v>
      </c>
      <c r="C1115" s="4" t="s">
        <v>14</v>
      </c>
      <c r="D1115" s="4" t="s">
        <v>10</v>
      </c>
      <c r="E1115" s="4" t="s">
        <v>6</v>
      </c>
      <c r="F1115" s="4" t="s">
        <v>6</v>
      </c>
      <c r="G1115" s="4" t="s">
        <v>6</v>
      </c>
      <c r="H1115" s="4" t="s">
        <v>6</v>
      </c>
    </row>
    <row r="1116" spans="1:8">
      <c r="A1116" t="n">
        <v>8204</v>
      </c>
      <c r="B1116" s="35" t="n">
        <v>51</v>
      </c>
      <c r="C1116" s="7" t="n">
        <v>3</v>
      </c>
      <c r="D1116" s="7" t="n">
        <v>61444</v>
      </c>
      <c r="E1116" s="7" t="s">
        <v>145</v>
      </c>
      <c r="F1116" s="7" t="s">
        <v>141</v>
      </c>
      <c r="G1116" s="7" t="s">
        <v>62</v>
      </c>
      <c r="H1116" s="7" t="s">
        <v>63</v>
      </c>
    </row>
    <row r="1117" spans="1:8">
      <c r="A1117" t="s">
        <v>4</v>
      </c>
      <c r="B1117" s="4" t="s">
        <v>5</v>
      </c>
      <c r="C1117" s="4" t="s">
        <v>14</v>
      </c>
      <c r="D1117" s="4" t="s">
        <v>10</v>
      </c>
      <c r="E1117" s="4" t="s">
        <v>6</v>
      </c>
      <c r="F1117" s="4" t="s">
        <v>6</v>
      </c>
      <c r="G1117" s="4" t="s">
        <v>6</v>
      </c>
      <c r="H1117" s="4" t="s">
        <v>6</v>
      </c>
    </row>
    <row r="1118" spans="1:8">
      <c r="A1118" t="n">
        <v>8217</v>
      </c>
      <c r="B1118" s="35" t="n">
        <v>51</v>
      </c>
      <c r="C1118" s="7" t="n">
        <v>3</v>
      </c>
      <c r="D1118" s="7" t="n">
        <v>61445</v>
      </c>
      <c r="E1118" s="7" t="s">
        <v>145</v>
      </c>
      <c r="F1118" s="7" t="s">
        <v>141</v>
      </c>
      <c r="G1118" s="7" t="s">
        <v>62</v>
      </c>
      <c r="H1118" s="7" t="s">
        <v>63</v>
      </c>
    </row>
    <row r="1119" spans="1:8">
      <c r="A1119" t="s">
        <v>4</v>
      </c>
      <c r="B1119" s="4" t="s">
        <v>5</v>
      </c>
      <c r="C1119" s="4" t="s">
        <v>14</v>
      </c>
      <c r="D1119" s="4" t="s">
        <v>10</v>
      </c>
      <c r="E1119" s="4" t="s">
        <v>6</v>
      </c>
      <c r="F1119" s="4" t="s">
        <v>6</v>
      </c>
      <c r="G1119" s="4" t="s">
        <v>6</v>
      </c>
      <c r="H1119" s="4" t="s">
        <v>6</v>
      </c>
    </row>
    <row r="1120" spans="1:8">
      <c r="A1120" t="n">
        <v>8230</v>
      </c>
      <c r="B1120" s="35" t="n">
        <v>51</v>
      </c>
      <c r="C1120" s="7" t="n">
        <v>3</v>
      </c>
      <c r="D1120" s="7" t="n">
        <v>61446</v>
      </c>
      <c r="E1120" s="7" t="s">
        <v>145</v>
      </c>
      <c r="F1120" s="7" t="s">
        <v>141</v>
      </c>
      <c r="G1120" s="7" t="s">
        <v>62</v>
      </c>
      <c r="H1120" s="7" t="s">
        <v>63</v>
      </c>
    </row>
    <row r="1121" spans="1:8">
      <c r="A1121" t="s">
        <v>4</v>
      </c>
      <c r="B1121" s="4" t="s">
        <v>5</v>
      </c>
      <c r="C1121" s="4" t="s">
        <v>14</v>
      </c>
      <c r="D1121" s="4" t="s">
        <v>10</v>
      </c>
      <c r="E1121" s="4" t="s">
        <v>6</v>
      </c>
      <c r="F1121" s="4" t="s">
        <v>6</v>
      </c>
      <c r="G1121" s="4" t="s">
        <v>6</v>
      </c>
      <c r="H1121" s="4" t="s">
        <v>6</v>
      </c>
    </row>
    <row r="1122" spans="1:8">
      <c r="A1122" t="n">
        <v>8243</v>
      </c>
      <c r="B1122" s="35" t="n">
        <v>51</v>
      </c>
      <c r="C1122" s="7" t="n">
        <v>3</v>
      </c>
      <c r="D1122" s="7" t="n">
        <v>7032</v>
      </c>
      <c r="E1122" s="7" t="s">
        <v>145</v>
      </c>
      <c r="F1122" s="7" t="s">
        <v>141</v>
      </c>
      <c r="G1122" s="7" t="s">
        <v>62</v>
      </c>
      <c r="H1122" s="7" t="s">
        <v>63</v>
      </c>
    </row>
    <row r="1123" spans="1:8">
      <c r="A1123" t="s">
        <v>4</v>
      </c>
      <c r="B1123" s="4" t="s">
        <v>5</v>
      </c>
      <c r="C1123" s="4" t="s">
        <v>10</v>
      </c>
      <c r="D1123" s="4" t="s">
        <v>14</v>
      </c>
      <c r="E1123" s="4" t="s">
        <v>20</v>
      </c>
      <c r="F1123" s="4" t="s">
        <v>10</v>
      </c>
    </row>
    <row r="1124" spans="1:8">
      <c r="A1124" t="n">
        <v>8256</v>
      </c>
      <c r="B1124" s="52" t="n">
        <v>59</v>
      </c>
      <c r="C1124" s="7" t="n">
        <v>61440</v>
      </c>
      <c r="D1124" s="7" t="n">
        <v>1</v>
      </c>
      <c r="E1124" s="7" t="n">
        <v>0.150000005960464</v>
      </c>
      <c r="F1124" s="7" t="n">
        <v>0</v>
      </c>
    </row>
    <row r="1125" spans="1:8">
      <c r="A1125" t="s">
        <v>4</v>
      </c>
      <c r="B1125" s="4" t="s">
        <v>5</v>
      </c>
      <c r="C1125" s="4" t="s">
        <v>10</v>
      </c>
      <c r="D1125" s="4" t="s">
        <v>14</v>
      </c>
      <c r="E1125" s="4" t="s">
        <v>20</v>
      </c>
      <c r="F1125" s="4" t="s">
        <v>10</v>
      </c>
    </row>
    <row r="1126" spans="1:8">
      <c r="A1126" t="n">
        <v>8266</v>
      </c>
      <c r="B1126" s="52" t="n">
        <v>59</v>
      </c>
      <c r="C1126" s="7" t="n">
        <v>61441</v>
      </c>
      <c r="D1126" s="7" t="n">
        <v>1</v>
      </c>
      <c r="E1126" s="7" t="n">
        <v>0.150000005960464</v>
      </c>
      <c r="F1126" s="7" t="n">
        <v>0</v>
      </c>
    </row>
    <row r="1127" spans="1:8">
      <c r="A1127" t="s">
        <v>4</v>
      </c>
      <c r="B1127" s="4" t="s">
        <v>5</v>
      </c>
      <c r="C1127" s="4" t="s">
        <v>10</v>
      </c>
    </row>
    <row r="1128" spans="1:8">
      <c r="A1128" t="n">
        <v>8276</v>
      </c>
      <c r="B1128" s="28" t="n">
        <v>16</v>
      </c>
      <c r="C1128" s="7" t="n">
        <v>50</v>
      </c>
    </row>
    <row r="1129" spans="1:8">
      <c r="A1129" t="s">
        <v>4</v>
      </c>
      <c r="B1129" s="4" t="s">
        <v>5</v>
      </c>
      <c r="C1129" s="4" t="s">
        <v>10</v>
      </c>
      <c r="D1129" s="4" t="s">
        <v>14</v>
      </c>
      <c r="E1129" s="4" t="s">
        <v>20</v>
      </c>
      <c r="F1129" s="4" t="s">
        <v>10</v>
      </c>
    </row>
    <row r="1130" spans="1:8">
      <c r="A1130" t="n">
        <v>8279</v>
      </c>
      <c r="B1130" s="52" t="n">
        <v>59</v>
      </c>
      <c r="C1130" s="7" t="n">
        <v>61442</v>
      </c>
      <c r="D1130" s="7" t="n">
        <v>1</v>
      </c>
      <c r="E1130" s="7" t="n">
        <v>0.150000005960464</v>
      </c>
      <c r="F1130" s="7" t="n">
        <v>0</v>
      </c>
    </row>
    <row r="1131" spans="1:8">
      <c r="A1131" t="s">
        <v>4</v>
      </c>
      <c r="B1131" s="4" t="s">
        <v>5</v>
      </c>
      <c r="C1131" s="4" t="s">
        <v>10</v>
      </c>
      <c r="D1131" s="4" t="s">
        <v>14</v>
      </c>
      <c r="E1131" s="4" t="s">
        <v>20</v>
      </c>
      <c r="F1131" s="4" t="s">
        <v>10</v>
      </c>
    </row>
    <row r="1132" spans="1:8">
      <c r="A1132" t="n">
        <v>8289</v>
      </c>
      <c r="B1132" s="52" t="n">
        <v>59</v>
      </c>
      <c r="C1132" s="7" t="n">
        <v>61443</v>
      </c>
      <c r="D1132" s="7" t="n">
        <v>1</v>
      </c>
      <c r="E1132" s="7" t="n">
        <v>0.150000005960464</v>
      </c>
      <c r="F1132" s="7" t="n">
        <v>0</v>
      </c>
    </row>
    <row r="1133" spans="1:8">
      <c r="A1133" t="s">
        <v>4</v>
      </c>
      <c r="B1133" s="4" t="s">
        <v>5</v>
      </c>
      <c r="C1133" s="4" t="s">
        <v>10</v>
      </c>
    </row>
    <row r="1134" spans="1:8">
      <c r="A1134" t="n">
        <v>8299</v>
      </c>
      <c r="B1134" s="28" t="n">
        <v>16</v>
      </c>
      <c r="C1134" s="7" t="n">
        <v>50</v>
      </c>
    </row>
    <row r="1135" spans="1:8">
      <c r="A1135" t="s">
        <v>4</v>
      </c>
      <c r="B1135" s="4" t="s">
        <v>5</v>
      </c>
      <c r="C1135" s="4" t="s">
        <v>10</v>
      </c>
      <c r="D1135" s="4" t="s">
        <v>14</v>
      </c>
      <c r="E1135" s="4" t="s">
        <v>20</v>
      </c>
      <c r="F1135" s="4" t="s">
        <v>10</v>
      </c>
    </row>
    <row r="1136" spans="1:8">
      <c r="A1136" t="n">
        <v>8302</v>
      </c>
      <c r="B1136" s="52" t="n">
        <v>59</v>
      </c>
      <c r="C1136" s="7" t="n">
        <v>61444</v>
      </c>
      <c r="D1136" s="7" t="n">
        <v>1</v>
      </c>
      <c r="E1136" s="7" t="n">
        <v>0.150000005960464</v>
      </c>
      <c r="F1136" s="7" t="n">
        <v>0</v>
      </c>
    </row>
    <row r="1137" spans="1:8">
      <c r="A1137" t="s">
        <v>4</v>
      </c>
      <c r="B1137" s="4" t="s">
        <v>5</v>
      </c>
      <c r="C1137" s="4" t="s">
        <v>10</v>
      </c>
      <c r="D1137" s="4" t="s">
        <v>14</v>
      </c>
      <c r="E1137" s="4" t="s">
        <v>20</v>
      </c>
      <c r="F1137" s="4" t="s">
        <v>10</v>
      </c>
    </row>
    <row r="1138" spans="1:8">
      <c r="A1138" t="n">
        <v>8312</v>
      </c>
      <c r="B1138" s="52" t="n">
        <v>59</v>
      </c>
      <c r="C1138" s="7" t="n">
        <v>61445</v>
      </c>
      <c r="D1138" s="7" t="n">
        <v>1</v>
      </c>
      <c r="E1138" s="7" t="n">
        <v>0.150000005960464</v>
      </c>
      <c r="F1138" s="7" t="n">
        <v>0</v>
      </c>
    </row>
    <row r="1139" spans="1:8">
      <c r="A1139" t="s">
        <v>4</v>
      </c>
      <c r="B1139" s="4" t="s">
        <v>5</v>
      </c>
      <c r="C1139" s="4" t="s">
        <v>10</v>
      </c>
    </row>
    <row r="1140" spans="1:8">
      <c r="A1140" t="n">
        <v>8322</v>
      </c>
      <c r="B1140" s="28" t="n">
        <v>16</v>
      </c>
      <c r="C1140" s="7" t="n">
        <v>50</v>
      </c>
    </row>
    <row r="1141" spans="1:8">
      <c r="A1141" t="s">
        <v>4</v>
      </c>
      <c r="B1141" s="4" t="s">
        <v>5</v>
      </c>
      <c r="C1141" s="4" t="s">
        <v>10</v>
      </c>
      <c r="D1141" s="4" t="s">
        <v>14</v>
      </c>
      <c r="E1141" s="4" t="s">
        <v>20</v>
      </c>
      <c r="F1141" s="4" t="s">
        <v>10</v>
      </c>
    </row>
    <row r="1142" spans="1:8">
      <c r="A1142" t="n">
        <v>8325</v>
      </c>
      <c r="B1142" s="52" t="n">
        <v>59</v>
      </c>
      <c r="C1142" s="7" t="n">
        <v>61446</v>
      </c>
      <c r="D1142" s="7" t="n">
        <v>1</v>
      </c>
      <c r="E1142" s="7" t="n">
        <v>0.150000005960464</v>
      </c>
      <c r="F1142" s="7" t="n">
        <v>0</v>
      </c>
    </row>
    <row r="1143" spans="1:8">
      <c r="A1143" t="s">
        <v>4</v>
      </c>
      <c r="B1143" s="4" t="s">
        <v>5</v>
      </c>
      <c r="C1143" s="4" t="s">
        <v>10</v>
      </c>
      <c r="D1143" s="4" t="s">
        <v>14</v>
      </c>
      <c r="E1143" s="4" t="s">
        <v>20</v>
      </c>
      <c r="F1143" s="4" t="s">
        <v>10</v>
      </c>
    </row>
    <row r="1144" spans="1:8">
      <c r="A1144" t="n">
        <v>8335</v>
      </c>
      <c r="B1144" s="52" t="n">
        <v>59</v>
      </c>
      <c r="C1144" s="7" t="n">
        <v>7032</v>
      </c>
      <c r="D1144" s="7" t="n">
        <v>1</v>
      </c>
      <c r="E1144" s="7" t="n">
        <v>0.150000005960464</v>
      </c>
      <c r="F1144" s="7" t="n">
        <v>0</v>
      </c>
    </row>
    <row r="1145" spans="1:8">
      <c r="A1145" t="s">
        <v>4</v>
      </c>
      <c r="B1145" s="4" t="s">
        <v>5</v>
      </c>
      <c r="C1145" s="4" t="s">
        <v>10</v>
      </c>
    </row>
    <row r="1146" spans="1:8">
      <c r="A1146" t="n">
        <v>8345</v>
      </c>
      <c r="B1146" s="28" t="n">
        <v>16</v>
      </c>
      <c r="C1146" s="7" t="n">
        <v>1000</v>
      </c>
    </row>
    <row r="1147" spans="1:8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6</v>
      </c>
      <c r="F1147" s="4" t="s">
        <v>6</v>
      </c>
      <c r="G1147" s="4" t="s">
        <v>6</v>
      </c>
      <c r="H1147" s="4" t="s">
        <v>6</v>
      </c>
    </row>
    <row r="1148" spans="1:8">
      <c r="A1148" t="n">
        <v>8348</v>
      </c>
      <c r="B1148" s="35" t="n">
        <v>51</v>
      </c>
      <c r="C1148" s="7" t="n">
        <v>3</v>
      </c>
      <c r="D1148" s="7" t="n">
        <v>61440</v>
      </c>
      <c r="E1148" s="7" t="s">
        <v>140</v>
      </c>
      <c r="F1148" s="7" t="s">
        <v>141</v>
      </c>
      <c r="G1148" s="7" t="s">
        <v>62</v>
      </c>
      <c r="H1148" s="7" t="s">
        <v>63</v>
      </c>
    </row>
    <row r="1149" spans="1:8">
      <c r="A1149" t="s">
        <v>4</v>
      </c>
      <c r="B1149" s="4" t="s">
        <v>5</v>
      </c>
      <c r="C1149" s="4" t="s">
        <v>14</v>
      </c>
      <c r="D1149" s="4" t="s">
        <v>10</v>
      </c>
      <c r="E1149" s="4" t="s">
        <v>6</v>
      </c>
      <c r="F1149" s="4" t="s">
        <v>6</v>
      </c>
      <c r="G1149" s="4" t="s">
        <v>6</v>
      </c>
      <c r="H1149" s="4" t="s">
        <v>6</v>
      </c>
    </row>
    <row r="1150" spans="1:8">
      <c r="A1150" t="n">
        <v>8361</v>
      </c>
      <c r="B1150" s="35" t="n">
        <v>51</v>
      </c>
      <c r="C1150" s="7" t="n">
        <v>3</v>
      </c>
      <c r="D1150" s="7" t="n">
        <v>61441</v>
      </c>
      <c r="E1150" s="7" t="s">
        <v>140</v>
      </c>
      <c r="F1150" s="7" t="s">
        <v>141</v>
      </c>
      <c r="G1150" s="7" t="s">
        <v>62</v>
      </c>
      <c r="H1150" s="7" t="s">
        <v>63</v>
      </c>
    </row>
    <row r="1151" spans="1:8">
      <c r="A1151" t="s">
        <v>4</v>
      </c>
      <c r="B1151" s="4" t="s">
        <v>5</v>
      </c>
      <c r="C1151" s="4" t="s">
        <v>14</v>
      </c>
      <c r="D1151" s="4" t="s">
        <v>10</v>
      </c>
      <c r="E1151" s="4" t="s">
        <v>6</v>
      </c>
      <c r="F1151" s="4" t="s">
        <v>6</v>
      </c>
      <c r="G1151" s="4" t="s">
        <v>6</v>
      </c>
      <c r="H1151" s="4" t="s">
        <v>6</v>
      </c>
    </row>
    <row r="1152" spans="1:8">
      <c r="A1152" t="n">
        <v>8374</v>
      </c>
      <c r="B1152" s="35" t="n">
        <v>51</v>
      </c>
      <c r="C1152" s="7" t="n">
        <v>3</v>
      </c>
      <c r="D1152" s="7" t="n">
        <v>61442</v>
      </c>
      <c r="E1152" s="7" t="s">
        <v>140</v>
      </c>
      <c r="F1152" s="7" t="s">
        <v>141</v>
      </c>
      <c r="G1152" s="7" t="s">
        <v>62</v>
      </c>
      <c r="H1152" s="7" t="s">
        <v>63</v>
      </c>
    </row>
    <row r="1153" spans="1:8">
      <c r="A1153" t="s">
        <v>4</v>
      </c>
      <c r="B1153" s="4" t="s">
        <v>5</v>
      </c>
      <c r="C1153" s="4" t="s">
        <v>14</v>
      </c>
      <c r="D1153" s="4" t="s">
        <v>10</v>
      </c>
      <c r="E1153" s="4" t="s">
        <v>6</v>
      </c>
      <c r="F1153" s="4" t="s">
        <v>6</v>
      </c>
      <c r="G1153" s="4" t="s">
        <v>6</v>
      </c>
      <c r="H1153" s="4" t="s">
        <v>6</v>
      </c>
    </row>
    <row r="1154" spans="1:8">
      <c r="A1154" t="n">
        <v>8387</v>
      </c>
      <c r="B1154" s="35" t="n">
        <v>51</v>
      </c>
      <c r="C1154" s="7" t="n">
        <v>3</v>
      </c>
      <c r="D1154" s="7" t="n">
        <v>61443</v>
      </c>
      <c r="E1154" s="7" t="s">
        <v>140</v>
      </c>
      <c r="F1154" s="7" t="s">
        <v>141</v>
      </c>
      <c r="G1154" s="7" t="s">
        <v>62</v>
      </c>
      <c r="H1154" s="7" t="s">
        <v>63</v>
      </c>
    </row>
    <row r="1155" spans="1:8">
      <c r="A1155" t="s">
        <v>4</v>
      </c>
      <c r="B1155" s="4" t="s">
        <v>5</v>
      </c>
      <c r="C1155" s="4" t="s">
        <v>14</v>
      </c>
      <c r="D1155" s="4" t="s">
        <v>10</v>
      </c>
      <c r="E1155" s="4" t="s">
        <v>6</v>
      </c>
      <c r="F1155" s="4" t="s">
        <v>6</v>
      </c>
      <c r="G1155" s="4" t="s">
        <v>6</v>
      </c>
      <c r="H1155" s="4" t="s">
        <v>6</v>
      </c>
    </row>
    <row r="1156" spans="1:8">
      <c r="A1156" t="n">
        <v>8400</v>
      </c>
      <c r="B1156" s="35" t="n">
        <v>51</v>
      </c>
      <c r="C1156" s="7" t="n">
        <v>3</v>
      </c>
      <c r="D1156" s="7" t="n">
        <v>61444</v>
      </c>
      <c r="E1156" s="7" t="s">
        <v>140</v>
      </c>
      <c r="F1156" s="7" t="s">
        <v>141</v>
      </c>
      <c r="G1156" s="7" t="s">
        <v>62</v>
      </c>
      <c r="H1156" s="7" t="s">
        <v>63</v>
      </c>
    </row>
    <row r="1157" spans="1:8">
      <c r="A1157" t="s">
        <v>4</v>
      </c>
      <c r="B1157" s="4" t="s">
        <v>5</v>
      </c>
      <c r="C1157" s="4" t="s">
        <v>14</v>
      </c>
      <c r="D1157" s="4" t="s">
        <v>10</v>
      </c>
      <c r="E1157" s="4" t="s">
        <v>6</v>
      </c>
      <c r="F1157" s="4" t="s">
        <v>6</v>
      </c>
      <c r="G1157" s="4" t="s">
        <v>6</v>
      </c>
      <c r="H1157" s="4" t="s">
        <v>6</v>
      </c>
    </row>
    <row r="1158" spans="1:8">
      <c r="A1158" t="n">
        <v>8413</v>
      </c>
      <c r="B1158" s="35" t="n">
        <v>51</v>
      </c>
      <c r="C1158" s="7" t="n">
        <v>3</v>
      </c>
      <c r="D1158" s="7" t="n">
        <v>61445</v>
      </c>
      <c r="E1158" s="7" t="s">
        <v>140</v>
      </c>
      <c r="F1158" s="7" t="s">
        <v>141</v>
      </c>
      <c r="G1158" s="7" t="s">
        <v>62</v>
      </c>
      <c r="H1158" s="7" t="s">
        <v>63</v>
      </c>
    </row>
    <row r="1159" spans="1:8">
      <c r="A1159" t="s">
        <v>4</v>
      </c>
      <c r="B1159" s="4" t="s">
        <v>5</v>
      </c>
      <c r="C1159" s="4" t="s">
        <v>14</v>
      </c>
      <c r="D1159" s="4" t="s">
        <v>10</v>
      </c>
      <c r="E1159" s="4" t="s">
        <v>6</v>
      </c>
      <c r="F1159" s="4" t="s">
        <v>6</v>
      </c>
      <c r="G1159" s="4" t="s">
        <v>6</v>
      </c>
      <c r="H1159" s="4" t="s">
        <v>6</v>
      </c>
    </row>
    <row r="1160" spans="1:8">
      <c r="A1160" t="n">
        <v>8426</v>
      </c>
      <c r="B1160" s="35" t="n">
        <v>51</v>
      </c>
      <c r="C1160" s="7" t="n">
        <v>3</v>
      </c>
      <c r="D1160" s="7" t="n">
        <v>61446</v>
      </c>
      <c r="E1160" s="7" t="s">
        <v>140</v>
      </c>
      <c r="F1160" s="7" t="s">
        <v>141</v>
      </c>
      <c r="G1160" s="7" t="s">
        <v>62</v>
      </c>
      <c r="H1160" s="7" t="s">
        <v>63</v>
      </c>
    </row>
    <row r="1161" spans="1:8">
      <c r="A1161" t="s">
        <v>4</v>
      </c>
      <c r="B1161" s="4" t="s">
        <v>5</v>
      </c>
      <c r="C1161" s="4" t="s">
        <v>14</v>
      </c>
      <c r="D1161" s="4" t="s">
        <v>10</v>
      </c>
      <c r="E1161" s="4" t="s">
        <v>6</v>
      </c>
      <c r="F1161" s="4" t="s">
        <v>6</v>
      </c>
      <c r="G1161" s="4" t="s">
        <v>6</v>
      </c>
      <c r="H1161" s="4" t="s">
        <v>6</v>
      </c>
    </row>
    <row r="1162" spans="1:8">
      <c r="A1162" t="n">
        <v>8439</v>
      </c>
      <c r="B1162" s="35" t="n">
        <v>51</v>
      </c>
      <c r="C1162" s="7" t="n">
        <v>3</v>
      </c>
      <c r="D1162" s="7" t="n">
        <v>7032</v>
      </c>
      <c r="E1162" s="7" t="s">
        <v>140</v>
      </c>
      <c r="F1162" s="7" t="s">
        <v>141</v>
      </c>
      <c r="G1162" s="7" t="s">
        <v>62</v>
      </c>
      <c r="H1162" s="7" t="s">
        <v>63</v>
      </c>
    </row>
    <row r="1163" spans="1:8">
      <c r="A1163" t="s">
        <v>4</v>
      </c>
      <c r="B1163" s="4" t="s">
        <v>5</v>
      </c>
      <c r="C1163" s="4" t="s">
        <v>14</v>
      </c>
      <c r="D1163" s="4" t="s">
        <v>10</v>
      </c>
      <c r="E1163" s="4" t="s">
        <v>10</v>
      </c>
      <c r="F1163" s="4" t="s">
        <v>14</v>
      </c>
    </row>
    <row r="1164" spans="1:8">
      <c r="A1164" t="n">
        <v>8452</v>
      </c>
      <c r="B1164" s="34" t="n">
        <v>25</v>
      </c>
      <c r="C1164" s="7" t="n">
        <v>1</v>
      </c>
      <c r="D1164" s="7" t="n">
        <v>50</v>
      </c>
      <c r="E1164" s="7" t="n">
        <v>250</v>
      </c>
      <c r="F1164" s="7" t="n">
        <v>0</v>
      </c>
    </row>
    <row r="1165" spans="1:8">
      <c r="A1165" t="s">
        <v>4</v>
      </c>
      <c r="B1165" s="4" t="s">
        <v>5</v>
      </c>
      <c r="C1165" s="4" t="s">
        <v>6</v>
      </c>
      <c r="D1165" s="4" t="s">
        <v>10</v>
      </c>
    </row>
    <row r="1166" spans="1:8">
      <c r="A1166" t="n">
        <v>8459</v>
      </c>
      <c r="B1166" s="61" t="n">
        <v>29</v>
      </c>
      <c r="C1166" s="7" t="s">
        <v>146</v>
      </c>
      <c r="D1166" s="7" t="n">
        <v>65533</v>
      </c>
    </row>
    <row r="1167" spans="1:8">
      <c r="A1167" t="s">
        <v>4</v>
      </c>
      <c r="B1167" s="4" t="s">
        <v>5</v>
      </c>
      <c r="C1167" s="4" t="s">
        <v>14</v>
      </c>
      <c r="D1167" s="4" t="s">
        <v>10</v>
      </c>
      <c r="E1167" s="4" t="s">
        <v>6</v>
      </c>
    </row>
    <row r="1168" spans="1:8">
      <c r="A1168" t="n">
        <v>8475</v>
      </c>
      <c r="B1168" s="35" t="n">
        <v>51</v>
      </c>
      <c r="C1168" s="7" t="n">
        <v>4</v>
      </c>
      <c r="D1168" s="7" t="n">
        <v>25</v>
      </c>
      <c r="E1168" s="7" t="s">
        <v>147</v>
      </c>
    </row>
    <row r="1169" spans="1:8">
      <c r="A1169" t="s">
        <v>4</v>
      </c>
      <c r="B1169" s="4" t="s">
        <v>5</v>
      </c>
      <c r="C1169" s="4" t="s">
        <v>10</v>
      </c>
    </row>
    <row r="1170" spans="1:8">
      <c r="A1170" t="n">
        <v>8488</v>
      </c>
      <c r="B1170" s="28" t="n">
        <v>16</v>
      </c>
      <c r="C1170" s="7" t="n">
        <v>0</v>
      </c>
    </row>
    <row r="1171" spans="1:8">
      <c r="A1171" t="s">
        <v>4</v>
      </c>
      <c r="B1171" s="4" t="s">
        <v>5</v>
      </c>
      <c r="C1171" s="4" t="s">
        <v>10</v>
      </c>
      <c r="D1171" s="4" t="s">
        <v>14</v>
      </c>
      <c r="E1171" s="4" t="s">
        <v>9</v>
      </c>
      <c r="F1171" s="4" t="s">
        <v>57</v>
      </c>
      <c r="G1171" s="4" t="s">
        <v>14</v>
      </c>
      <c r="H1171" s="4" t="s">
        <v>14</v>
      </c>
    </row>
    <row r="1172" spans="1:8">
      <c r="A1172" t="n">
        <v>8491</v>
      </c>
      <c r="B1172" s="36" t="n">
        <v>26</v>
      </c>
      <c r="C1172" s="7" t="n">
        <v>25</v>
      </c>
      <c r="D1172" s="7" t="n">
        <v>17</v>
      </c>
      <c r="E1172" s="7" t="n">
        <v>34340</v>
      </c>
      <c r="F1172" s="7" t="s">
        <v>148</v>
      </c>
      <c r="G1172" s="7" t="n">
        <v>2</v>
      </c>
      <c r="H1172" s="7" t="n">
        <v>0</v>
      </c>
    </row>
    <row r="1173" spans="1:8">
      <c r="A1173" t="s">
        <v>4</v>
      </c>
      <c r="B1173" s="4" t="s">
        <v>5</v>
      </c>
    </row>
    <row r="1174" spans="1:8">
      <c r="A1174" t="n">
        <v>8559</v>
      </c>
      <c r="B1174" s="37" t="n">
        <v>28</v>
      </c>
    </row>
    <row r="1175" spans="1:8">
      <c r="A1175" t="s">
        <v>4</v>
      </c>
      <c r="B1175" s="4" t="s">
        <v>5</v>
      </c>
      <c r="C1175" s="4" t="s">
        <v>10</v>
      </c>
      <c r="D1175" s="4" t="s">
        <v>14</v>
      </c>
    </row>
    <row r="1176" spans="1:8">
      <c r="A1176" t="n">
        <v>8560</v>
      </c>
      <c r="B1176" s="39" t="n">
        <v>89</v>
      </c>
      <c r="C1176" s="7" t="n">
        <v>65533</v>
      </c>
      <c r="D1176" s="7" t="n">
        <v>1</v>
      </c>
    </row>
    <row r="1177" spans="1:8">
      <c r="A1177" t="s">
        <v>4</v>
      </c>
      <c r="B1177" s="4" t="s">
        <v>5</v>
      </c>
      <c r="C1177" s="4" t="s">
        <v>6</v>
      </c>
      <c r="D1177" s="4" t="s">
        <v>10</v>
      </c>
    </row>
    <row r="1178" spans="1:8">
      <c r="A1178" t="n">
        <v>8564</v>
      </c>
      <c r="B1178" s="61" t="n">
        <v>29</v>
      </c>
      <c r="C1178" s="7" t="s">
        <v>13</v>
      </c>
      <c r="D1178" s="7" t="n">
        <v>65533</v>
      </c>
    </row>
    <row r="1179" spans="1:8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10</v>
      </c>
      <c r="F1179" s="4" t="s">
        <v>14</v>
      </c>
    </row>
    <row r="1180" spans="1:8">
      <c r="A1180" t="n">
        <v>8568</v>
      </c>
      <c r="B1180" s="34" t="n">
        <v>25</v>
      </c>
      <c r="C1180" s="7" t="n">
        <v>1</v>
      </c>
      <c r="D1180" s="7" t="n">
        <v>65535</v>
      </c>
      <c r="E1180" s="7" t="n">
        <v>65535</v>
      </c>
      <c r="F1180" s="7" t="n">
        <v>0</v>
      </c>
    </row>
    <row r="1181" spans="1:8">
      <c r="A1181" t="s">
        <v>4</v>
      </c>
      <c r="B1181" s="4" t="s">
        <v>5</v>
      </c>
      <c r="C1181" s="4" t="s">
        <v>14</v>
      </c>
      <c r="D1181" s="21" t="s">
        <v>31</v>
      </c>
      <c r="E1181" s="4" t="s">
        <v>5</v>
      </c>
      <c r="F1181" s="4" t="s">
        <v>14</v>
      </c>
      <c r="G1181" s="4" t="s">
        <v>10</v>
      </c>
      <c r="H1181" s="21" t="s">
        <v>32</v>
      </c>
      <c r="I1181" s="4" t="s">
        <v>14</v>
      </c>
      <c r="J1181" s="4" t="s">
        <v>21</v>
      </c>
    </row>
    <row r="1182" spans="1:8">
      <c r="A1182" t="n">
        <v>8575</v>
      </c>
      <c r="B1182" s="11" t="n">
        <v>5</v>
      </c>
      <c r="C1182" s="7" t="n">
        <v>28</v>
      </c>
      <c r="D1182" s="21" t="s">
        <v>3</v>
      </c>
      <c r="E1182" s="22" t="n">
        <v>64</v>
      </c>
      <c r="F1182" s="7" t="n">
        <v>5</v>
      </c>
      <c r="G1182" s="7" t="n">
        <v>2</v>
      </c>
      <c r="H1182" s="21" t="s">
        <v>3</v>
      </c>
      <c r="I1182" s="7" t="n">
        <v>1</v>
      </c>
      <c r="J1182" s="12" t="n">
        <f t="normal" ca="1">A1194</f>
        <v>0</v>
      </c>
    </row>
    <row r="1183" spans="1:8">
      <c r="A1183" t="s">
        <v>4</v>
      </c>
      <c r="B1183" s="4" t="s">
        <v>5</v>
      </c>
      <c r="C1183" s="4" t="s">
        <v>14</v>
      </c>
      <c r="D1183" s="4" t="s">
        <v>10</v>
      </c>
      <c r="E1183" s="4" t="s">
        <v>6</v>
      </c>
    </row>
    <row r="1184" spans="1:8">
      <c r="A1184" t="n">
        <v>8586</v>
      </c>
      <c r="B1184" s="35" t="n">
        <v>51</v>
      </c>
      <c r="C1184" s="7" t="n">
        <v>4</v>
      </c>
      <c r="D1184" s="7" t="n">
        <v>2</v>
      </c>
      <c r="E1184" s="7" t="s">
        <v>99</v>
      </c>
    </row>
    <row r="1185" spans="1:10">
      <c r="A1185" t="s">
        <v>4</v>
      </c>
      <c r="B1185" s="4" t="s">
        <v>5</v>
      </c>
      <c r="C1185" s="4" t="s">
        <v>10</v>
      </c>
    </row>
    <row r="1186" spans="1:10">
      <c r="A1186" t="n">
        <v>8599</v>
      </c>
      <c r="B1186" s="28" t="n">
        <v>16</v>
      </c>
      <c r="C1186" s="7" t="n">
        <v>0</v>
      </c>
    </row>
    <row r="1187" spans="1:10">
      <c r="A1187" t="s">
        <v>4</v>
      </c>
      <c r="B1187" s="4" t="s">
        <v>5</v>
      </c>
      <c r="C1187" s="4" t="s">
        <v>10</v>
      </c>
      <c r="D1187" s="4" t="s">
        <v>14</v>
      </c>
      <c r="E1187" s="4" t="s">
        <v>9</v>
      </c>
      <c r="F1187" s="4" t="s">
        <v>57</v>
      </c>
      <c r="G1187" s="4" t="s">
        <v>14</v>
      </c>
      <c r="H1187" s="4" t="s">
        <v>14</v>
      </c>
    </row>
    <row r="1188" spans="1:10">
      <c r="A1188" t="n">
        <v>8602</v>
      </c>
      <c r="B1188" s="36" t="n">
        <v>26</v>
      </c>
      <c r="C1188" s="7" t="n">
        <v>2</v>
      </c>
      <c r="D1188" s="7" t="n">
        <v>17</v>
      </c>
      <c r="E1188" s="7" t="n">
        <v>6453</v>
      </c>
      <c r="F1188" s="7" t="s">
        <v>149</v>
      </c>
      <c r="G1188" s="7" t="n">
        <v>2</v>
      </c>
      <c r="H1188" s="7" t="n">
        <v>0</v>
      </c>
    </row>
    <row r="1189" spans="1:10">
      <c r="A1189" t="s">
        <v>4</v>
      </c>
      <c r="B1189" s="4" t="s">
        <v>5</v>
      </c>
    </row>
    <row r="1190" spans="1:10">
      <c r="A1190" t="n">
        <v>8625</v>
      </c>
      <c r="B1190" s="37" t="n">
        <v>28</v>
      </c>
    </row>
    <row r="1191" spans="1:10">
      <c r="A1191" t="s">
        <v>4</v>
      </c>
      <c r="B1191" s="4" t="s">
        <v>5</v>
      </c>
      <c r="C1191" s="4" t="s">
        <v>10</v>
      </c>
      <c r="D1191" s="4" t="s">
        <v>14</v>
      </c>
    </row>
    <row r="1192" spans="1:10">
      <c r="A1192" t="n">
        <v>8626</v>
      </c>
      <c r="B1192" s="39" t="n">
        <v>89</v>
      </c>
      <c r="C1192" s="7" t="n">
        <v>65533</v>
      </c>
      <c r="D1192" s="7" t="n">
        <v>1</v>
      </c>
    </row>
    <row r="1193" spans="1:10">
      <c r="A1193" t="s">
        <v>4</v>
      </c>
      <c r="B1193" s="4" t="s">
        <v>5</v>
      </c>
      <c r="C1193" s="4" t="s">
        <v>14</v>
      </c>
      <c r="D1193" s="21" t="s">
        <v>31</v>
      </c>
      <c r="E1193" s="4" t="s">
        <v>5</v>
      </c>
      <c r="F1193" s="4" t="s">
        <v>14</v>
      </c>
      <c r="G1193" s="4" t="s">
        <v>10</v>
      </c>
      <c r="H1193" s="21" t="s">
        <v>32</v>
      </c>
      <c r="I1193" s="4" t="s">
        <v>14</v>
      </c>
      <c r="J1193" s="4" t="s">
        <v>21</v>
      </c>
    </row>
    <row r="1194" spans="1:10">
      <c r="A1194" t="n">
        <v>8630</v>
      </c>
      <c r="B1194" s="11" t="n">
        <v>5</v>
      </c>
      <c r="C1194" s="7" t="n">
        <v>28</v>
      </c>
      <c r="D1194" s="21" t="s">
        <v>3</v>
      </c>
      <c r="E1194" s="22" t="n">
        <v>64</v>
      </c>
      <c r="F1194" s="7" t="n">
        <v>5</v>
      </c>
      <c r="G1194" s="7" t="n">
        <v>4</v>
      </c>
      <c r="H1194" s="21" t="s">
        <v>3</v>
      </c>
      <c r="I1194" s="7" t="n">
        <v>1</v>
      </c>
      <c r="J1194" s="12" t="n">
        <f t="normal" ca="1">A1206</f>
        <v>0</v>
      </c>
    </row>
    <row r="1195" spans="1:10">
      <c r="A1195" t="s">
        <v>4</v>
      </c>
      <c r="B1195" s="4" t="s">
        <v>5</v>
      </c>
      <c r="C1195" s="4" t="s">
        <v>14</v>
      </c>
      <c r="D1195" s="4" t="s">
        <v>10</v>
      </c>
      <c r="E1195" s="4" t="s">
        <v>6</v>
      </c>
    </row>
    <row r="1196" spans="1:10">
      <c r="A1196" t="n">
        <v>8641</v>
      </c>
      <c r="B1196" s="35" t="n">
        <v>51</v>
      </c>
      <c r="C1196" s="7" t="n">
        <v>4</v>
      </c>
      <c r="D1196" s="7" t="n">
        <v>4</v>
      </c>
      <c r="E1196" s="7" t="s">
        <v>99</v>
      </c>
    </row>
    <row r="1197" spans="1:10">
      <c r="A1197" t="s">
        <v>4</v>
      </c>
      <c r="B1197" s="4" t="s">
        <v>5</v>
      </c>
      <c r="C1197" s="4" t="s">
        <v>10</v>
      </c>
    </row>
    <row r="1198" spans="1:10">
      <c r="A1198" t="n">
        <v>8654</v>
      </c>
      <c r="B1198" s="28" t="n">
        <v>16</v>
      </c>
      <c r="C1198" s="7" t="n">
        <v>0</v>
      </c>
    </row>
    <row r="1199" spans="1:10">
      <c r="A1199" t="s">
        <v>4</v>
      </c>
      <c r="B1199" s="4" t="s">
        <v>5</v>
      </c>
      <c r="C1199" s="4" t="s">
        <v>10</v>
      </c>
      <c r="D1199" s="4" t="s">
        <v>14</v>
      </c>
      <c r="E1199" s="4" t="s">
        <v>9</v>
      </c>
      <c r="F1199" s="4" t="s">
        <v>57</v>
      </c>
      <c r="G1199" s="4" t="s">
        <v>14</v>
      </c>
      <c r="H1199" s="4" t="s">
        <v>14</v>
      </c>
    </row>
    <row r="1200" spans="1:10">
      <c r="A1200" t="n">
        <v>8657</v>
      </c>
      <c r="B1200" s="36" t="n">
        <v>26</v>
      </c>
      <c r="C1200" s="7" t="n">
        <v>4</v>
      </c>
      <c r="D1200" s="7" t="n">
        <v>17</v>
      </c>
      <c r="E1200" s="7" t="n">
        <v>7443</v>
      </c>
      <c r="F1200" s="7" t="s">
        <v>150</v>
      </c>
      <c r="G1200" s="7" t="n">
        <v>2</v>
      </c>
      <c r="H1200" s="7" t="n">
        <v>0</v>
      </c>
    </row>
    <row r="1201" spans="1:10">
      <c r="A1201" t="s">
        <v>4</v>
      </c>
      <c r="B1201" s="4" t="s">
        <v>5</v>
      </c>
    </row>
    <row r="1202" spans="1:10">
      <c r="A1202" t="n">
        <v>8694</v>
      </c>
      <c r="B1202" s="37" t="n">
        <v>28</v>
      </c>
    </row>
    <row r="1203" spans="1:10">
      <c r="A1203" t="s">
        <v>4</v>
      </c>
      <c r="B1203" s="4" t="s">
        <v>5</v>
      </c>
      <c r="C1203" s="4" t="s">
        <v>10</v>
      </c>
      <c r="D1203" s="4" t="s">
        <v>14</v>
      </c>
    </row>
    <row r="1204" spans="1:10">
      <c r="A1204" t="n">
        <v>8695</v>
      </c>
      <c r="B1204" s="39" t="n">
        <v>89</v>
      </c>
      <c r="C1204" s="7" t="n">
        <v>65533</v>
      </c>
      <c r="D1204" s="7" t="n">
        <v>1</v>
      </c>
    </row>
    <row r="1205" spans="1:10">
      <c r="A1205" t="s">
        <v>4</v>
      </c>
      <c r="B1205" s="4" t="s">
        <v>5</v>
      </c>
      <c r="C1205" s="4" t="s">
        <v>14</v>
      </c>
      <c r="D1205" s="21" t="s">
        <v>31</v>
      </c>
      <c r="E1205" s="4" t="s">
        <v>5</v>
      </c>
      <c r="F1205" s="4" t="s">
        <v>14</v>
      </c>
      <c r="G1205" s="4" t="s">
        <v>10</v>
      </c>
      <c r="H1205" s="21" t="s">
        <v>32</v>
      </c>
      <c r="I1205" s="4" t="s">
        <v>14</v>
      </c>
      <c r="J1205" s="4" t="s">
        <v>21</v>
      </c>
    </row>
    <row r="1206" spans="1:10">
      <c r="A1206" t="n">
        <v>8699</v>
      </c>
      <c r="B1206" s="11" t="n">
        <v>5</v>
      </c>
      <c r="C1206" s="7" t="n">
        <v>28</v>
      </c>
      <c r="D1206" s="21" t="s">
        <v>3</v>
      </c>
      <c r="E1206" s="22" t="n">
        <v>64</v>
      </c>
      <c r="F1206" s="7" t="n">
        <v>5</v>
      </c>
      <c r="G1206" s="7" t="n">
        <v>3</v>
      </c>
      <c r="H1206" s="21" t="s">
        <v>3</v>
      </c>
      <c r="I1206" s="7" t="n">
        <v>1</v>
      </c>
      <c r="J1206" s="12" t="n">
        <f t="normal" ca="1">A1220</f>
        <v>0</v>
      </c>
    </row>
    <row r="1207" spans="1:10">
      <c r="A1207" t="s">
        <v>4</v>
      </c>
      <c r="B1207" s="4" t="s">
        <v>5</v>
      </c>
      <c r="C1207" s="4" t="s">
        <v>14</v>
      </c>
      <c r="D1207" s="4" t="s">
        <v>10</v>
      </c>
      <c r="E1207" s="4" t="s">
        <v>6</v>
      </c>
    </row>
    <row r="1208" spans="1:10">
      <c r="A1208" t="n">
        <v>8710</v>
      </c>
      <c r="B1208" s="35" t="n">
        <v>51</v>
      </c>
      <c r="C1208" s="7" t="n">
        <v>4</v>
      </c>
      <c r="D1208" s="7" t="n">
        <v>3</v>
      </c>
      <c r="E1208" s="7" t="s">
        <v>110</v>
      </c>
    </row>
    <row r="1209" spans="1:10">
      <c r="A1209" t="s">
        <v>4</v>
      </c>
      <c r="B1209" s="4" t="s">
        <v>5</v>
      </c>
      <c r="C1209" s="4" t="s">
        <v>10</v>
      </c>
    </row>
    <row r="1210" spans="1:10">
      <c r="A1210" t="n">
        <v>8723</v>
      </c>
      <c r="B1210" s="28" t="n">
        <v>16</v>
      </c>
      <c r="C1210" s="7" t="n">
        <v>0</v>
      </c>
    </row>
    <row r="1211" spans="1:10">
      <c r="A1211" t="s">
        <v>4</v>
      </c>
      <c r="B1211" s="4" t="s">
        <v>5</v>
      </c>
      <c r="C1211" s="4" t="s">
        <v>10</v>
      </c>
      <c r="D1211" s="4" t="s">
        <v>14</v>
      </c>
      <c r="E1211" s="4" t="s">
        <v>9</v>
      </c>
      <c r="F1211" s="4" t="s">
        <v>57</v>
      </c>
      <c r="G1211" s="4" t="s">
        <v>14</v>
      </c>
      <c r="H1211" s="4" t="s">
        <v>14</v>
      </c>
    </row>
    <row r="1212" spans="1:10">
      <c r="A1212" t="n">
        <v>8726</v>
      </c>
      <c r="B1212" s="36" t="n">
        <v>26</v>
      </c>
      <c r="C1212" s="7" t="n">
        <v>3</v>
      </c>
      <c r="D1212" s="7" t="n">
        <v>17</v>
      </c>
      <c r="E1212" s="7" t="n">
        <v>2427</v>
      </c>
      <c r="F1212" s="7" t="s">
        <v>151</v>
      </c>
      <c r="G1212" s="7" t="n">
        <v>2</v>
      </c>
      <c r="H1212" s="7" t="n">
        <v>0</v>
      </c>
    </row>
    <row r="1213" spans="1:10">
      <c r="A1213" t="s">
        <v>4</v>
      </c>
      <c r="B1213" s="4" t="s">
        <v>5</v>
      </c>
    </row>
    <row r="1214" spans="1:10">
      <c r="A1214" t="n">
        <v>8761</v>
      </c>
      <c r="B1214" s="37" t="n">
        <v>28</v>
      </c>
    </row>
    <row r="1215" spans="1:10">
      <c r="A1215" t="s">
        <v>4</v>
      </c>
      <c r="B1215" s="4" t="s">
        <v>5</v>
      </c>
      <c r="C1215" s="4" t="s">
        <v>10</v>
      </c>
      <c r="D1215" s="4" t="s">
        <v>14</v>
      </c>
    </row>
    <row r="1216" spans="1:10">
      <c r="A1216" t="n">
        <v>8762</v>
      </c>
      <c r="B1216" s="39" t="n">
        <v>89</v>
      </c>
      <c r="C1216" s="7" t="n">
        <v>65533</v>
      </c>
      <c r="D1216" s="7" t="n">
        <v>1</v>
      </c>
    </row>
    <row r="1217" spans="1:10">
      <c r="A1217" t="s">
        <v>4</v>
      </c>
      <c r="B1217" s="4" t="s">
        <v>5</v>
      </c>
      <c r="C1217" s="4" t="s">
        <v>21</v>
      </c>
    </row>
    <row r="1218" spans="1:10">
      <c r="A1218" t="n">
        <v>8766</v>
      </c>
      <c r="B1218" s="15" t="n">
        <v>3</v>
      </c>
      <c r="C1218" s="12" t="n">
        <f t="normal" ca="1">A1246</f>
        <v>0</v>
      </c>
    </row>
    <row r="1219" spans="1:10">
      <c r="A1219" t="s">
        <v>4</v>
      </c>
      <c r="B1219" s="4" t="s">
        <v>5</v>
      </c>
      <c r="C1219" s="4" t="s">
        <v>14</v>
      </c>
      <c r="D1219" s="21" t="s">
        <v>31</v>
      </c>
      <c r="E1219" s="4" t="s">
        <v>5</v>
      </c>
      <c r="F1219" s="4" t="s">
        <v>14</v>
      </c>
      <c r="G1219" s="4" t="s">
        <v>10</v>
      </c>
      <c r="H1219" s="21" t="s">
        <v>32</v>
      </c>
      <c r="I1219" s="4" t="s">
        <v>14</v>
      </c>
      <c r="J1219" s="4" t="s">
        <v>21</v>
      </c>
    </row>
    <row r="1220" spans="1:10">
      <c r="A1220" t="n">
        <v>8771</v>
      </c>
      <c r="B1220" s="11" t="n">
        <v>5</v>
      </c>
      <c r="C1220" s="7" t="n">
        <v>28</v>
      </c>
      <c r="D1220" s="21" t="s">
        <v>3</v>
      </c>
      <c r="E1220" s="22" t="n">
        <v>64</v>
      </c>
      <c r="F1220" s="7" t="n">
        <v>5</v>
      </c>
      <c r="G1220" s="7" t="n">
        <v>1</v>
      </c>
      <c r="H1220" s="21" t="s">
        <v>3</v>
      </c>
      <c r="I1220" s="7" t="n">
        <v>1</v>
      </c>
      <c r="J1220" s="12" t="n">
        <f t="normal" ca="1">A1234</f>
        <v>0</v>
      </c>
    </row>
    <row r="1221" spans="1:10">
      <c r="A1221" t="s">
        <v>4</v>
      </c>
      <c r="B1221" s="4" t="s">
        <v>5</v>
      </c>
      <c r="C1221" s="4" t="s">
        <v>14</v>
      </c>
      <c r="D1221" s="4" t="s">
        <v>10</v>
      </c>
      <c r="E1221" s="4" t="s">
        <v>6</v>
      </c>
    </row>
    <row r="1222" spans="1:10">
      <c r="A1222" t="n">
        <v>8782</v>
      </c>
      <c r="B1222" s="35" t="n">
        <v>51</v>
      </c>
      <c r="C1222" s="7" t="n">
        <v>4</v>
      </c>
      <c r="D1222" s="7" t="n">
        <v>1</v>
      </c>
      <c r="E1222" s="7" t="s">
        <v>110</v>
      </c>
    </row>
    <row r="1223" spans="1:10">
      <c r="A1223" t="s">
        <v>4</v>
      </c>
      <c r="B1223" s="4" t="s">
        <v>5</v>
      </c>
      <c r="C1223" s="4" t="s">
        <v>10</v>
      </c>
    </row>
    <row r="1224" spans="1:10">
      <c r="A1224" t="n">
        <v>8795</v>
      </c>
      <c r="B1224" s="28" t="n">
        <v>16</v>
      </c>
      <c r="C1224" s="7" t="n">
        <v>0</v>
      </c>
    </row>
    <row r="1225" spans="1:10">
      <c r="A1225" t="s">
        <v>4</v>
      </c>
      <c r="B1225" s="4" t="s">
        <v>5</v>
      </c>
      <c r="C1225" s="4" t="s">
        <v>10</v>
      </c>
      <c r="D1225" s="4" t="s">
        <v>14</v>
      </c>
      <c r="E1225" s="4" t="s">
        <v>9</v>
      </c>
      <c r="F1225" s="4" t="s">
        <v>57</v>
      </c>
      <c r="G1225" s="4" t="s">
        <v>14</v>
      </c>
      <c r="H1225" s="4" t="s">
        <v>14</v>
      </c>
    </row>
    <row r="1226" spans="1:10">
      <c r="A1226" t="n">
        <v>8798</v>
      </c>
      <c r="B1226" s="36" t="n">
        <v>26</v>
      </c>
      <c r="C1226" s="7" t="n">
        <v>1</v>
      </c>
      <c r="D1226" s="7" t="n">
        <v>17</v>
      </c>
      <c r="E1226" s="7" t="n">
        <v>1446</v>
      </c>
      <c r="F1226" s="7" t="s">
        <v>152</v>
      </c>
      <c r="G1226" s="7" t="n">
        <v>2</v>
      </c>
      <c r="H1226" s="7" t="n">
        <v>0</v>
      </c>
    </row>
    <row r="1227" spans="1:10">
      <c r="A1227" t="s">
        <v>4</v>
      </c>
      <c r="B1227" s="4" t="s">
        <v>5</v>
      </c>
    </row>
    <row r="1228" spans="1:10">
      <c r="A1228" t="n">
        <v>8826</v>
      </c>
      <c r="B1228" s="37" t="n">
        <v>28</v>
      </c>
    </row>
    <row r="1229" spans="1:10">
      <c r="A1229" t="s">
        <v>4</v>
      </c>
      <c r="B1229" s="4" t="s">
        <v>5</v>
      </c>
      <c r="C1229" s="4" t="s">
        <v>10</v>
      </c>
      <c r="D1229" s="4" t="s">
        <v>14</v>
      </c>
    </row>
    <row r="1230" spans="1:10">
      <c r="A1230" t="n">
        <v>8827</v>
      </c>
      <c r="B1230" s="39" t="n">
        <v>89</v>
      </c>
      <c r="C1230" s="7" t="n">
        <v>65533</v>
      </c>
      <c r="D1230" s="7" t="n">
        <v>1</v>
      </c>
    </row>
    <row r="1231" spans="1:10">
      <c r="A1231" t="s">
        <v>4</v>
      </c>
      <c r="B1231" s="4" t="s">
        <v>5</v>
      </c>
      <c r="C1231" s="4" t="s">
        <v>21</v>
      </c>
    </row>
    <row r="1232" spans="1:10">
      <c r="A1232" t="n">
        <v>8831</v>
      </c>
      <c r="B1232" s="15" t="n">
        <v>3</v>
      </c>
      <c r="C1232" s="12" t="n">
        <f t="normal" ca="1">A1246</f>
        <v>0</v>
      </c>
    </row>
    <row r="1233" spans="1:10">
      <c r="A1233" t="s">
        <v>4</v>
      </c>
      <c r="B1233" s="4" t="s">
        <v>5</v>
      </c>
      <c r="C1233" s="4" t="s">
        <v>14</v>
      </c>
      <c r="D1233" s="21" t="s">
        <v>31</v>
      </c>
      <c r="E1233" s="4" t="s">
        <v>5</v>
      </c>
      <c r="F1233" s="4" t="s">
        <v>14</v>
      </c>
      <c r="G1233" s="4" t="s">
        <v>10</v>
      </c>
      <c r="H1233" s="21" t="s">
        <v>32</v>
      </c>
      <c r="I1233" s="4" t="s">
        <v>14</v>
      </c>
      <c r="J1233" s="4" t="s">
        <v>21</v>
      </c>
    </row>
    <row r="1234" spans="1:10">
      <c r="A1234" t="n">
        <v>8836</v>
      </c>
      <c r="B1234" s="11" t="n">
        <v>5</v>
      </c>
      <c r="C1234" s="7" t="n">
        <v>28</v>
      </c>
      <c r="D1234" s="21" t="s">
        <v>3</v>
      </c>
      <c r="E1234" s="22" t="n">
        <v>64</v>
      </c>
      <c r="F1234" s="7" t="n">
        <v>5</v>
      </c>
      <c r="G1234" s="7" t="n">
        <v>5</v>
      </c>
      <c r="H1234" s="21" t="s">
        <v>3</v>
      </c>
      <c r="I1234" s="7" t="n">
        <v>1</v>
      </c>
      <c r="J1234" s="12" t="n">
        <f t="normal" ca="1">A1246</f>
        <v>0</v>
      </c>
    </row>
    <row r="1235" spans="1:10">
      <c r="A1235" t="s">
        <v>4</v>
      </c>
      <c r="B1235" s="4" t="s">
        <v>5</v>
      </c>
      <c r="C1235" s="4" t="s">
        <v>14</v>
      </c>
      <c r="D1235" s="4" t="s">
        <v>10</v>
      </c>
      <c r="E1235" s="4" t="s">
        <v>6</v>
      </c>
    </row>
    <row r="1236" spans="1:10">
      <c r="A1236" t="n">
        <v>8847</v>
      </c>
      <c r="B1236" s="35" t="n">
        <v>51</v>
      </c>
      <c r="C1236" s="7" t="n">
        <v>4</v>
      </c>
      <c r="D1236" s="7" t="n">
        <v>5</v>
      </c>
      <c r="E1236" s="7" t="s">
        <v>110</v>
      </c>
    </row>
    <row r="1237" spans="1:10">
      <c r="A1237" t="s">
        <v>4</v>
      </c>
      <c r="B1237" s="4" t="s">
        <v>5</v>
      </c>
      <c r="C1237" s="4" t="s">
        <v>10</v>
      </c>
    </row>
    <row r="1238" spans="1:10">
      <c r="A1238" t="n">
        <v>8860</v>
      </c>
      <c r="B1238" s="28" t="n">
        <v>16</v>
      </c>
      <c r="C1238" s="7" t="n">
        <v>0</v>
      </c>
    </row>
    <row r="1239" spans="1:10">
      <c r="A1239" t="s">
        <v>4</v>
      </c>
      <c r="B1239" s="4" t="s">
        <v>5</v>
      </c>
      <c r="C1239" s="4" t="s">
        <v>10</v>
      </c>
      <c r="D1239" s="4" t="s">
        <v>14</v>
      </c>
      <c r="E1239" s="4" t="s">
        <v>9</v>
      </c>
      <c r="F1239" s="4" t="s">
        <v>57</v>
      </c>
      <c r="G1239" s="4" t="s">
        <v>14</v>
      </c>
      <c r="H1239" s="4" t="s">
        <v>14</v>
      </c>
    </row>
    <row r="1240" spans="1:10">
      <c r="A1240" t="n">
        <v>8863</v>
      </c>
      <c r="B1240" s="36" t="n">
        <v>26</v>
      </c>
      <c r="C1240" s="7" t="n">
        <v>5</v>
      </c>
      <c r="D1240" s="7" t="n">
        <v>17</v>
      </c>
      <c r="E1240" s="7" t="n">
        <v>3445</v>
      </c>
      <c r="F1240" s="7" t="s">
        <v>153</v>
      </c>
      <c r="G1240" s="7" t="n">
        <v>2</v>
      </c>
      <c r="H1240" s="7" t="n">
        <v>0</v>
      </c>
    </row>
    <row r="1241" spans="1:10">
      <c r="A1241" t="s">
        <v>4</v>
      </c>
      <c r="B1241" s="4" t="s">
        <v>5</v>
      </c>
    </row>
    <row r="1242" spans="1:10">
      <c r="A1242" t="n">
        <v>8897</v>
      </c>
      <c r="B1242" s="37" t="n">
        <v>28</v>
      </c>
    </row>
    <row r="1243" spans="1:10">
      <c r="A1243" t="s">
        <v>4</v>
      </c>
      <c r="B1243" s="4" t="s">
        <v>5</v>
      </c>
      <c r="C1243" s="4" t="s">
        <v>10</v>
      </c>
      <c r="D1243" s="4" t="s">
        <v>14</v>
      </c>
    </row>
    <row r="1244" spans="1:10">
      <c r="A1244" t="n">
        <v>8898</v>
      </c>
      <c r="B1244" s="39" t="n">
        <v>89</v>
      </c>
      <c r="C1244" s="7" t="n">
        <v>65533</v>
      </c>
      <c r="D1244" s="7" t="n">
        <v>1</v>
      </c>
    </row>
    <row r="1245" spans="1:10">
      <c r="A1245" t="s">
        <v>4</v>
      </c>
      <c r="B1245" s="4" t="s">
        <v>5</v>
      </c>
      <c r="C1245" s="4" t="s">
        <v>14</v>
      </c>
      <c r="D1245" s="4" t="s">
        <v>10</v>
      </c>
      <c r="E1245" s="4" t="s">
        <v>6</v>
      </c>
    </row>
    <row r="1246" spans="1:10">
      <c r="A1246" t="n">
        <v>8902</v>
      </c>
      <c r="B1246" s="35" t="n">
        <v>51</v>
      </c>
      <c r="C1246" s="7" t="n">
        <v>4</v>
      </c>
      <c r="D1246" s="7" t="n">
        <v>7</v>
      </c>
      <c r="E1246" s="7" t="s">
        <v>154</v>
      </c>
    </row>
    <row r="1247" spans="1:10">
      <c r="A1247" t="s">
        <v>4</v>
      </c>
      <c r="B1247" s="4" t="s">
        <v>5</v>
      </c>
      <c r="C1247" s="4" t="s">
        <v>10</v>
      </c>
    </row>
    <row r="1248" spans="1:10">
      <c r="A1248" t="n">
        <v>8916</v>
      </c>
      <c r="B1248" s="28" t="n">
        <v>16</v>
      </c>
      <c r="C1248" s="7" t="n">
        <v>0</v>
      </c>
    </row>
    <row r="1249" spans="1:10">
      <c r="A1249" t="s">
        <v>4</v>
      </c>
      <c r="B1249" s="4" t="s">
        <v>5</v>
      </c>
      <c r="C1249" s="4" t="s">
        <v>10</v>
      </c>
      <c r="D1249" s="4" t="s">
        <v>14</v>
      </c>
      <c r="E1249" s="4" t="s">
        <v>9</v>
      </c>
      <c r="F1249" s="4" t="s">
        <v>57</v>
      </c>
      <c r="G1249" s="4" t="s">
        <v>14</v>
      </c>
      <c r="H1249" s="4" t="s">
        <v>14</v>
      </c>
    </row>
    <row r="1250" spans="1:10">
      <c r="A1250" t="n">
        <v>8919</v>
      </c>
      <c r="B1250" s="36" t="n">
        <v>26</v>
      </c>
      <c r="C1250" s="7" t="n">
        <v>7</v>
      </c>
      <c r="D1250" s="7" t="n">
        <v>17</v>
      </c>
      <c r="E1250" s="7" t="n">
        <v>4954</v>
      </c>
      <c r="F1250" s="7" t="s">
        <v>155</v>
      </c>
      <c r="G1250" s="7" t="n">
        <v>2</v>
      </c>
      <c r="H1250" s="7" t="n">
        <v>0</v>
      </c>
    </row>
    <row r="1251" spans="1:10">
      <c r="A1251" t="s">
        <v>4</v>
      </c>
      <c r="B1251" s="4" t="s">
        <v>5</v>
      </c>
    </row>
    <row r="1252" spans="1:10">
      <c r="A1252" t="n">
        <v>8942</v>
      </c>
      <c r="B1252" s="37" t="n">
        <v>28</v>
      </c>
    </row>
    <row r="1253" spans="1:10">
      <c r="A1253" t="s">
        <v>4</v>
      </c>
      <c r="B1253" s="4" t="s">
        <v>5</v>
      </c>
      <c r="C1253" s="4" t="s">
        <v>10</v>
      </c>
      <c r="D1253" s="4" t="s">
        <v>10</v>
      </c>
      <c r="E1253" s="4" t="s">
        <v>10</v>
      </c>
    </row>
    <row r="1254" spans="1:10">
      <c r="A1254" t="n">
        <v>8943</v>
      </c>
      <c r="B1254" s="62" t="n">
        <v>61</v>
      </c>
      <c r="C1254" s="7" t="n">
        <v>0</v>
      </c>
      <c r="D1254" s="7" t="n">
        <v>7</v>
      </c>
      <c r="E1254" s="7" t="n">
        <v>1000</v>
      </c>
    </row>
    <row r="1255" spans="1:10">
      <c r="A1255" t="s">
        <v>4</v>
      </c>
      <c r="B1255" s="4" t="s">
        <v>5</v>
      </c>
      <c r="C1255" s="4" t="s">
        <v>10</v>
      </c>
    </row>
    <row r="1256" spans="1:10">
      <c r="A1256" t="n">
        <v>8950</v>
      </c>
      <c r="B1256" s="28" t="n">
        <v>16</v>
      </c>
      <c r="C1256" s="7" t="n">
        <v>500</v>
      </c>
    </row>
    <row r="1257" spans="1:10">
      <c r="A1257" t="s">
        <v>4</v>
      </c>
      <c r="B1257" s="4" t="s">
        <v>5</v>
      </c>
      <c r="C1257" s="4" t="s">
        <v>14</v>
      </c>
      <c r="D1257" s="4" t="s">
        <v>10</v>
      </c>
      <c r="E1257" s="4" t="s">
        <v>6</v>
      </c>
    </row>
    <row r="1258" spans="1:10">
      <c r="A1258" t="n">
        <v>8953</v>
      </c>
      <c r="B1258" s="35" t="n">
        <v>51</v>
      </c>
      <c r="C1258" s="7" t="n">
        <v>4</v>
      </c>
      <c r="D1258" s="7" t="n">
        <v>0</v>
      </c>
      <c r="E1258" s="7" t="s">
        <v>156</v>
      </c>
    </row>
    <row r="1259" spans="1:10">
      <c r="A1259" t="s">
        <v>4</v>
      </c>
      <c r="B1259" s="4" t="s">
        <v>5</v>
      </c>
      <c r="C1259" s="4" t="s">
        <v>10</v>
      </c>
    </row>
    <row r="1260" spans="1:10">
      <c r="A1260" t="n">
        <v>8966</v>
      </c>
      <c r="B1260" s="28" t="n">
        <v>16</v>
      </c>
      <c r="C1260" s="7" t="n">
        <v>0</v>
      </c>
    </row>
    <row r="1261" spans="1:10">
      <c r="A1261" t="s">
        <v>4</v>
      </c>
      <c r="B1261" s="4" t="s">
        <v>5</v>
      </c>
      <c r="C1261" s="4" t="s">
        <v>10</v>
      </c>
      <c r="D1261" s="4" t="s">
        <v>14</v>
      </c>
      <c r="E1261" s="4" t="s">
        <v>9</v>
      </c>
      <c r="F1261" s="4" t="s">
        <v>57</v>
      </c>
      <c r="G1261" s="4" t="s">
        <v>14</v>
      </c>
      <c r="H1261" s="4" t="s">
        <v>14</v>
      </c>
    </row>
    <row r="1262" spans="1:10">
      <c r="A1262" t="n">
        <v>8969</v>
      </c>
      <c r="B1262" s="36" t="n">
        <v>26</v>
      </c>
      <c r="C1262" s="7" t="n">
        <v>0</v>
      </c>
      <c r="D1262" s="7" t="n">
        <v>17</v>
      </c>
      <c r="E1262" s="7" t="n">
        <v>53045</v>
      </c>
      <c r="F1262" s="7" t="s">
        <v>157</v>
      </c>
      <c r="G1262" s="7" t="n">
        <v>2</v>
      </c>
      <c r="H1262" s="7" t="n">
        <v>0</v>
      </c>
    </row>
    <row r="1263" spans="1:10">
      <c r="A1263" t="s">
        <v>4</v>
      </c>
      <c r="B1263" s="4" t="s">
        <v>5</v>
      </c>
    </row>
    <row r="1264" spans="1:10">
      <c r="A1264" t="n">
        <v>8991</v>
      </c>
      <c r="B1264" s="37" t="n">
        <v>28</v>
      </c>
    </row>
    <row r="1265" spans="1:8">
      <c r="A1265" t="s">
        <v>4</v>
      </c>
      <c r="B1265" s="4" t="s">
        <v>5</v>
      </c>
      <c r="C1265" s="4" t="s">
        <v>10</v>
      </c>
      <c r="D1265" s="4" t="s">
        <v>14</v>
      </c>
    </row>
    <row r="1266" spans="1:8">
      <c r="A1266" t="n">
        <v>8992</v>
      </c>
      <c r="B1266" s="39" t="n">
        <v>89</v>
      </c>
      <c r="C1266" s="7" t="n">
        <v>65533</v>
      </c>
      <c r="D1266" s="7" t="n">
        <v>1</v>
      </c>
    </row>
    <row r="1267" spans="1:8">
      <c r="A1267" t="s">
        <v>4</v>
      </c>
      <c r="B1267" s="4" t="s">
        <v>5</v>
      </c>
      <c r="C1267" s="4" t="s">
        <v>14</v>
      </c>
      <c r="D1267" s="4" t="s">
        <v>14</v>
      </c>
    </row>
    <row r="1268" spans="1:8">
      <c r="A1268" t="n">
        <v>8996</v>
      </c>
      <c r="B1268" s="13" t="n">
        <v>49</v>
      </c>
      <c r="C1268" s="7" t="n">
        <v>2</v>
      </c>
      <c r="D1268" s="7" t="n">
        <v>0</v>
      </c>
    </row>
    <row r="1269" spans="1:8">
      <c r="A1269" t="s">
        <v>4</v>
      </c>
      <c r="B1269" s="4" t="s">
        <v>5</v>
      </c>
      <c r="C1269" s="4" t="s">
        <v>14</v>
      </c>
      <c r="D1269" s="4" t="s">
        <v>10</v>
      </c>
      <c r="E1269" s="4" t="s">
        <v>9</v>
      </c>
      <c r="F1269" s="4" t="s">
        <v>10</v>
      </c>
      <c r="G1269" s="4" t="s">
        <v>9</v>
      </c>
      <c r="H1269" s="4" t="s">
        <v>14</v>
      </c>
    </row>
    <row r="1270" spans="1:8">
      <c r="A1270" t="n">
        <v>8999</v>
      </c>
      <c r="B1270" s="13" t="n">
        <v>49</v>
      </c>
      <c r="C1270" s="7" t="n">
        <v>0</v>
      </c>
      <c r="D1270" s="7" t="n">
        <v>555</v>
      </c>
      <c r="E1270" s="7" t="n">
        <v>1065353216</v>
      </c>
      <c r="F1270" s="7" t="n">
        <v>0</v>
      </c>
      <c r="G1270" s="7" t="n">
        <v>0</v>
      </c>
      <c r="H1270" s="7" t="n">
        <v>0</v>
      </c>
    </row>
    <row r="1271" spans="1:8">
      <c r="A1271" t="s">
        <v>4</v>
      </c>
      <c r="B1271" s="4" t="s">
        <v>5</v>
      </c>
      <c r="C1271" s="4" t="s">
        <v>14</v>
      </c>
      <c r="D1271" s="4" t="s">
        <v>10</v>
      </c>
      <c r="E1271" s="4" t="s">
        <v>20</v>
      </c>
    </row>
    <row r="1272" spans="1:8">
      <c r="A1272" t="n">
        <v>9014</v>
      </c>
      <c r="B1272" s="30" t="n">
        <v>58</v>
      </c>
      <c r="C1272" s="7" t="n">
        <v>101</v>
      </c>
      <c r="D1272" s="7" t="n">
        <v>300</v>
      </c>
      <c r="E1272" s="7" t="n">
        <v>1</v>
      </c>
    </row>
    <row r="1273" spans="1:8">
      <c r="A1273" t="s">
        <v>4</v>
      </c>
      <c r="B1273" s="4" t="s">
        <v>5</v>
      </c>
      <c r="C1273" s="4" t="s">
        <v>14</v>
      </c>
      <c r="D1273" s="4" t="s">
        <v>10</v>
      </c>
    </row>
    <row r="1274" spans="1:8">
      <c r="A1274" t="n">
        <v>9022</v>
      </c>
      <c r="B1274" s="30" t="n">
        <v>58</v>
      </c>
      <c r="C1274" s="7" t="n">
        <v>254</v>
      </c>
      <c r="D1274" s="7" t="n">
        <v>0</v>
      </c>
    </row>
    <row r="1275" spans="1:8">
      <c r="A1275" t="s">
        <v>4</v>
      </c>
      <c r="B1275" s="4" t="s">
        <v>5</v>
      </c>
      <c r="C1275" s="4" t="s">
        <v>14</v>
      </c>
      <c r="D1275" s="4" t="s">
        <v>14</v>
      </c>
      <c r="E1275" s="4" t="s">
        <v>20</v>
      </c>
      <c r="F1275" s="4" t="s">
        <v>20</v>
      </c>
      <c r="G1275" s="4" t="s">
        <v>20</v>
      </c>
      <c r="H1275" s="4" t="s">
        <v>10</v>
      </c>
    </row>
    <row r="1276" spans="1:8">
      <c r="A1276" t="n">
        <v>9026</v>
      </c>
      <c r="B1276" s="40" t="n">
        <v>45</v>
      </c>
      <c r="C1276" s="7" t="n">
        <v>2</v>
      </c>
      <c r="D1276" s="7" t="n">
        <v>3</v>
      </c>
      <c r="E1276" s="7" t="n">
        <v>0.0700000002980232</v>
      </c>
      <c r="F1276" s="7" t="n">
        <v>4.98999977111816</v>
      </c>
      <c r="G1276" s="7" t="n">
        <v>-124.98999786377</v>
      </c>
      <c r="H1276" s="7" t="n">
        <v>0</v>
      </c>
    </row>
    <row r="1277" spans="1:8">
      <c r="A1277" t="s">
        <v>4</v>
      </c>
      <c r="B1277" s="4" t="s">
        <v>5</v>
      </c>
      <c r="C1277" s="4" t="s">
        <v>14</v>
      </c>
      <c r="D1277" s="4" t="s">
        <v>14</v>
      </c>
      <c r="E1277" s="4" t="s">
        <v>20</v>
      </c>
      <c r="F1277" s="4" t="s">
        <v>20</v>
      </c>
      <c r="G1277" s="4" t="s">
        <v>20</v>
      </c>
      <c r="H1277" s="4" t="s">
        <v>10</v>
      </c>
      <c r="I1277" s="4" t="s">
        <v>14</v>
      </c>
    </row>
    <row r="1278" spans="1:8">
      <c r="A1278" t="n">
        <v>9043</v>
      </c>
      <c r="B1278" s="40" t="n">
        <v>45</v>
      </c>
      <c r="C1278" s="7" t="n">
        <v>4</v>
      </c>
      <c r="D1278" s="7" t="n">
        <v>3</v>
      </c>
      <c r="E1278" s="7" t="n">
        <v>355.5</v>
      </c>
      <c r="F1278" s="7" t="n">
        <v>359.739990234375</v>
      </c>
      <c r="G1278" s="7" t="n">
        <v>0</v>
      </c>
      <c r="H1278" s="7" t="n">
        <v>0</v>
      </c>
      <c r="I1278" s="7" t="n">
        <v>1</v>
      </c>
    </row>
    <row r="1279" spans="1:8">
      <c r="A1279" t="s">
        <v>4</v>
      </c>
      <c r="B1279" s="4" t="s">
        <v>5</v>
      </c>
      <c r="C1279" s="4" t="s">
        <v>14</v>
      </c>
      <c r="D1279" s="4" t="s">
        <v>14</v>
      </c>
      <c r="E1279" s="4" t="s">
        <v>20</v>
      </c>
      <c r="F1279" s="4" t="s">
        <v>10</v>
      </c>
    </row>
    <row r="1280" spans="1:8">
      <c r="A1280" t="n">
        <v>9061</v>
      </c>
      <c r="B1280" s="40" t="n">
        <v>45</v>
      </c>
      <c r="C1280" s="7" t="n">
        <v>5</v>
      </c>
      <c r="D1280" s="7" t="n">
        <v>3</v>
      </c>
      <c r="E1280" s="7" t="n">
        <v>6.09999990463257</v>
      </c>
      <c r="F1280" s="7" t="n">
        <v>0</v>
      </c>
    </row>
    <row r="1281" spans="1:9">
      <c r="A1281" t="s">
        <v>4</v>
      </c>
      <c r="B1281" s="4" t="s">
        <v>5</v>
      </c>
      <c r="C1281" s="4" t="s">
        <v>14</v>
      </c>
      <c r="D1281" s="4" t="s">
        <v>14</v>
      </c>
      <c r="E1281" s="4" t="s">
        <v>20</v>
      </c>
      <c r="F1281" s="4" t="s">
        <v>10</v>
      </c>
    </row>
    <row r="1282" spans="1:9">
      <c r="A1282" t="n">
        <v>9070</v>
      </c>
      <c r="B1282" s="40" t="n">
        <v>45</v>
      </c>
      <c r="C1282" s="7" t="n">
        <v>11</v>
      </c>
      <c r="D1282" s="7" t="n">
        <v>3</v>
      </c>
      <c r="E1282" s="7" t="n">
        <v>22.6000003814697</v>
      </c>
      <c r="F1282" s="7" t="n">
        <v>0</v>
      </c>
    </row>
    <row r="1283" spans="1:9">
      <c r="A1283" t="s">
        <v>4</v>
      </c>
      <c r="B1283" s="4" t="s">
        <v>5</v>
      </c>
      <c r="C1283" s="4" t="s">
        <v>14</v>
      </c>
      <c r="D1283" s="4" t="s">
        <v>14</v>
      </c>
      <c r="E1283" s="4" t="s">
        <v>20</v>
      </c>
      <c r="F1283" s="4" t="s">
        <v>20</v>
      </c>
      <c r="G1283" s="4" t="s">
        <v>20</v>
      </c>
      <c r="H1283" s="4" t="s">
        <v>10</v>
      </c>
    </row>
    <row r="1284" spans="1:9">
      <c r="A1284" t="n">
        <v>9079</v>
      </c>
      <c r="B1284" s="40" t="n">
        <v>45</v>
      </c>
      <c r="C1284" s="7" t="n">
        <v>2</v>
      </c>
      <c r="D1284" s="7" t="n">
        <v>3</v>
      </c>
      <c r="E1284" s="7" t="n">
        <v>0.340000003576279</v>
      </c>
      <c r="F1284" s="7" t="n">
        <v>4.98999977111816</v>
      </c>
      <c r="G1284" s="7" t="n">
        <v>-119.339996337891</v>
      </c>
      <c r="H1284" s="7" t="n">
        <v>6000</v>
      </c>
    </row>
    <row r="1285" spans="1:9">
      <c r="A1285" t="s">
        <v>4</v>
      </c>
      <c r="B1285" s="4" t="s">
        <v>5</v>
      </c>
      <c r="C1285" s="4" t="s">
        <v>14</v>
      </c>
      <c r="D1285" s="4" t="s">
        <v>14</v>
      </c>
      <c r="E1285" s="4" t="s">
        <v>20</v>
      </c>
      <c r="F1285" s="4" t="s">
        <v>20</v>
      </c>
      <c r="G1285" s="4" t="s">
        <v>20</v>
      </c>
      <c r="H1285" s="4" t="s">
        <v>10</v>
      </c>
      <c r="I1285" s="4" t="s">
        <v>14</v>
      </c>
    </row>
    <row r="1286" spans="1:9">
      <c r="A1286" t="n">
        <v>9096</v>
      </c>
      <c r="B1286" s="40" t="n">
        <v>45</v>
      </c>
      <c r="C1286" s="7" t="n">
        <v>4</v>
      </c>
      <c r="D1286" s="7" t="n">
        <v>3</v>
      </c>
      <c r="E1286" s="7" t="n">
        <v>7.73999977111816</v>
      </c>
      <c r="F1286" s="7" t="n">
        <v>21.0499992370605</v>
      </c>
      <c r="G1286" s="7" t="n">
        <v>0</v>
      </c>
      <c r="H1286" s="7" t="n">
        <v>6000</v>
      </c>
      <c r="I1286" s="7" t="n">
        <v>1</v>
      </c>
    </row>
    <row r="1287" spans="1:9">
      <c r="A1287" t="s">
        <v>4</v>
      </c>
      <c r="B1287" s="4" t="s">
        <v>5</v>
      </c>
      <c r="C1287" s="4" t="s">
        <v>14</v>
      </c>
      <c r="D1287" s="4" t="s">
        <v>14</v>
      </c>
      <c r="E1287" s="4" t="s">
        <v>20</v>
      </c>
      <c r="F1287" s="4" t="s">
        <v>10</v>
      </c>
    </row>
    <row r="1288" spans="1:9">
      <c r="A1288" t="n">
        <v>9114</v>
      </c>
      <c r="B1288" s="40" t="n">
        <v>45</v>
      </c>
      <c r="C1288" s="7" t="n">
        <v>5</v>
      </c>
      <c r="D1288" s="7" t="n">
        <v>3</v>
      </c>
      <c r="E1288" s="7" t="n">
        <v>7.40000009536743</v>
      </c>
      <c r="F1288" s="7" t="n">
        <v>6000</v>
      </c>
    </row>
    <row r="1289" spans="1:9">
      <c r="A1289" t="s">
        <v>4</v>
      </c>
      <c r="B1289" s="4" t="s">
        <v>5</v>
      </c>
      <c r="C1289" s="4" t="s">
        <v>14</v>
      </c>
      <c r="D1289" s="4" t="s">
        <v>14</v>
      </c>
      <c r="E1289" s="4" t="s">
        <v>20</v>
      </c>
      <c r="F1289" s="4" t="s">
        <v>10</v>
      </c>
    </row>
    <row r="1290" spans="1:9">
      <c r="A1290" t="n">
        <v>9123</v>
      </c>
      <c r="B1290" s="40" t="n">
        <v>45</v>
      </c>
      <c r="C1290" s="7" t="n">
        <v>11</v>
      </c>
      <c r="D1290" s="7" t="n">
        <v>3</v>
      </c>
      <c r="E1290" s="7" t="n">
        <v>30</v>
      </c>
      <c r="F1290" s="7" t="n">
        <v>0</v>
      </c>
    </row>
    <row r="1291" spans="1:9">
      <c r="A1291" t="s">
        <v>4</v>
      </c>
      <c r="B1291" s="4" t="s">
        <v>5</v>
      </c>
      <c r="C1291" s="4" t="s">
        <v>10</v>
      </c>
      <c r="D1291" s="4" t="s">
        <v>10</v>
      </c>
      <c r="E1291" s="4" t="s">
        <v>10</v>
      </c>
    </row>
    <row r="1292" spans="1:9">
      <c r="A1292" t="n">
        <v>9132</v>
      </c>
      <c r="B1292" s="62" t="n">
        <v>61</v>
      </c>
      <c r="C1292" s="7" t="n">
        <v>24</v>
      </c>
      <c r="D1292" s="7" t="n">
        <v>7</v>
      </c>
      <c r="E1292" s="7" t="n">
        <v>0</v>
      </c>
    </row>
    <row r="1293" spans="1:9">
      <c r="A1293" t="s">
        <v>4</v>
      </c>
      <c r="B1293" s="4" t="s">
        <v>5</v>
      </c>
      <c r="C1293" s="4" t="s">
        <v>10</v>
      </c>
      <c r="D1293" s="4" t="s">
        <v>10</v>
      </c>
      <c r="E1293" s="4" t="s">
        <v>10</v>
      </c>
    </row>
    <row r="1294" spans="1:9">
      <c r="A1294" t="n">
        <v>9139</v>
      </c>
      <c r="B1294" s="62" t="n">
        <v>61</v>
      </c>
      <c r="C1294" s="7" t="n">
        <v>25</v>
      </c>
      <c r="D1294" s="7" t="n">
        <v>7</v>
      </c>
      <c r="E1294" s="7" t="n">
        <v>0</v>
      </c>
    </row>
    <row r="1295" spans="1:9">
      <c r="A1295" t="s">
        <v>4</v>
      </c>
      <c r="B1295" s="4" t="s">
        <v>5</v>
      </c>
      <c r="C1295" s="4" t="s">
        <v>10</v>
      </c>
      <c r="D1295" s="4" t="s">
        <v>10</v>
      </c>
      <c r="E1295" s="4" t="s">
        <v>10</v>
      </c>
      <c r="F1295" s="4" t="s">
        <v>9</v>
      </c>
      <c r="G1295" s="4" t="s">
        <v>9</v>
      </c>
      <c r="H1295" s="4" t="s">
        <v>9</v>
      </c>
    </row>
    <row r="1296" spans="1:9">
      <c r="A1296" t="n">
        <v>9146</v>
      </c>
      <c r="B1296" s="62" t="n">
        <v>61</v>
      </c>
      <c r="C1296" s="7" t="n">
        <v>0</v>
      </c>
      <c r="D1296" s="7" t="n">
        <v>65535</v>
      </c>
      <c r="E1296" s="7" t="n">
        <v>1000</v>
      </c>
      <c r="F1296" s="7" t="n">
        <v>-1106289623</v>
      </c>
      <c r="G1296" s="7" t="n">
        <v>1085003530</v>
      </c>
      <c r="H1296" s="7" t="n">
        <v>-1023836160</v>
      </c>
    </row>
    <row r="1297" spans="1:9">
      <c r="A1297" t="s">
        <v>4</v>
      </c>
      <c r="B1297" s="4" t="s">
        <v>5</v>
      </c>
      <c r="C1297" s="4" t="s">
        <v>10</v>
      </c>
      <c r="D1297" s="4" t="s">
        <v>10</v>
      </c>
      <c r="E1297" s="4" t="s">
        <v>10</v>
      </c>
      <c r="F1297" s="4" t="s">
        <v>9</v>
      </c>
      <c r="G1297" s="4" t="s">
        <v>9</v>
      </c>
      <c r="H1297" s="4" t="s">
        <v>9</v>
      </c>
    </row>
    <row r="1298" spans="1:9">
      <c r="A1298" t="n">
        <v>9165</v>
      </c>
      <c r="B1298" s="62" t="n">
        <v>61</v>
      </c>
      <c r="C1298" s="7" t="n">
        <v>7</v>
      </c>
      <c r="D1298" s="7" t="n">
        <v>65535</v>
      </c>
      <c r="E1298" s="7" t="n">
        <v>1000</v>
      </c>
      <c r="F1298" s="7" t="n">
        <v>-1106289623</v>
      </c>
      <c r="G1298" s="7" t="n">
        <v>1085003530</v>
      </c>
      <c r="H1298" s="7" t="n">
        <v>-1023836160</v>
      </c>
    </row>
    <row r="1299" spans="1:9">
      <c r="A1299" t="s">
        <v>4</v>
      </c>
      <c r="B1299" s="4" t="s">
        <v>5</v>
      </c>
      <c r="C1299" s="4" t="s">
        <v>10</v>
      </c>
      <c r="D1299" s="4" t="s">
        <v>10</v>
      </c>
      <c r="E1299" s="4" t="s">
        <v>10</v>
      </c>
      <c r="F1299" s="4" t="s">
        <v>9</v>
      </c>
      <c r="G1299" s="4" t="s">
        <v>9</v>
      </c>
      <c r="H1299" s="4" t="s">
        <v>9</v>
      </c>
    </row>
    <row r="1300" spans="1:9">
      <c r="A1300" t="n">
        <v>9184</v>
      </c>
      <c r="B1300" s="62" t="n">
        <v>61</v>
      </c>
      <c r="C1300" s="7" t="n">
        <v>61491</v>
      </c>
      <c r="D1300" s="7" t="n">
        <v>65535</v>
      </c>
      <c r="E1300" s="7" t="n">
        <v>1000</v>
      </c>
      <c r="F1300" s="7" t="n">
        <v>-1106289623</v>
      </c>
      <c r="G1300" s="7" t="n">
        <v>1085003530</v>
      </c>
      <c r="H1300" s="7" t="n">
        <v>-1023836160</v>
      </c>
    </row>
    <row r="1301" spans="1:9">
      <c r="A1301" t="s">
        <v>4</v>
      </c>
      <c r="B1301" s="4" t="s">
        <v>5</v>
      </c>
      <c r="C1301" s="4" t="s">
        <v>10</v>
      </c>
      <c r="D1301" s="4" t="s">
        <v>10</v>
      </c>
      <c r="E1301" s="4" t="s">
        <v>10</v>
      </c>
      <c r="F1301" s="4" t="s">
        <v>9</v>
      </c>
      <c r="G1301" s="4" t="s">
        <v>9</v>
      </c>
      <c r="H1301" s="4" t="s">
        <v>9</v>
      </c>
    </row>
    <row r="1302" spans="1:9">
      <c r="A1302" t="n">
        <v>9203</v>
      </c>
      <c r="B1302" s="62" t="n">
        <v>61</v>
      </c>
      <c r="C1302" s="7" t="n">
        <v>61492</v>
      </c>
      <c r="D1302" s="7" t="n">
        <v>65535</v>
      </c>
      <c r="E1302" s="7" t="n">
        <v>1000</v>
      </c>
      <c r="F1302" s="7" t="n">
        <v>-1106289623</v>
      </c>
      <c r="G1302" s="7" t="n">
        <v>1085003530</v>
      </c>
      <c r="H1302" s="7" t="n">
        <v>-1023836160</v>
      </c>
    </row>
    <row r="1303" spans="1:9">
      <c r="A1303" t="s">
        <v>4</v>
      </c>
      <c r="B1303" s="4" t="s">
        <v>5</v>
      </c>
      <c r="C1303" s="4" t="s">
        <v>10</v>
      </c>
      <c r="D1303" s="4" t="s">
        <v>10</v>
      </c>
      <c r="E1303" s="4" t="s">
        <v>10</v>
      </c>
      <c r="F1303" s="4" t="s">
        <v>9</v>
      </c>
      <c r="G1303" s="4" t="s">
        <v>9</v>
      </c>
      <c r="H1303" s="4" t="s">
        <v>9</v>
      </c>
    </row>
    <row r="1304" spans="1:9">
      <c r="A1304" t="n">
        <v>9222</v>
      </c>
      <c r="B1304" s="62" t="n">
        <v>61</v>
      </c>
      <c r="C1304" s="7" t="n">
        <v>61493</v>
      </c>
      <c r="D1304" s="7" t="n">
        <v>65535</v>
      </c>
      <c r="E1304" s="7" t="n">
        <v>1000</v>
      </c>
      <c r="F1304" s="7" t="n">
        <v>-1106289623</v>
      </c>
      <c r="G1304" s="7" t="n">
        <v>1085003530</v>
      </c>
      <c r="H1304" s="7" t="n">
        <v>-1023836160</v>
      </c>
    </row>
    <row r="1305" spans="1:9">
      <c r="A1305" t="s">
        <v>4</v>
      </c>
      <c r="B1305" s="4" t="s">
        <v>5</v>
      </c>
      <c r="C1305" s="4" t="s">
        <v>10</v>
      </c>
      <c r="D1305" s="4" t="s">
        <v>10</v>
      </c>
      <c r="E1305" s="4" t="s">
        <v>10</v>
      </c>
      <c r="F1305" s="4" t="s">
        <v>9</v>
      </c>
      <c r="G1305" s="4" t="s">
        <v>9</v>
      </c>
      <c r="H1305" s="4" t="s">
        <v>9</v>
      </c>
    </row>
    <row r="1306" spans="1:9">
      <c r="A1306" t="n">
        <v>9241</v>
      </c>
      <c r="B1306" s="62" t="n">
        <v>61</v>
      </c>
      <c r="C1306" s="7" t="n">
        <v>61494</v>
      </c>
      <c r="D1306" s="7" t="n">
        <v>65535</v>
      </c>
      <c r="E1306" s="7" t="n">
        <v>1000</v>
      </c>
      <c r="F1306" s="7" t="n">
        <v>-1106289623</v>
      </c>
      <c r="G1306" s="7" t="n">
        <v>1085003530</v>
      </c>
      <c r="H1306" s="7" t="n">
        <v>-1023836160</v>
      </c>
    </row>
    <row r="1307" spans="1:9">
      <c r="A1307" t="s">
        <v>4</v>
      </c>
      <c r="B1307" s="4" t="s">
        <v>5</v>
      </c>
      <c r="C1307" s="4" t="s">
        <v>10</v>
      </c>
      <c r="D1307" s="4" t="s">
        <v>10</v>
      </c>
      <c r="E1307" s="4" t="s">
        <v>10</v>
      </c>
      <c r="F1307" s="4" t="s">
        <v>9</v>
      </c>
      <c r="G1307" s="4" t="s">
        <v>9</v>
      </c>
      <c r="H1307" s="4" t="s">
        <v>9</v>
      </c>
    </row>
    <row r="1308" spans="1:9">
      <c r="A1308" t="n">
        <v>9260</v>
      </c>
      <c r="B1308" s="62" t="n">
        <v>61</v>
      </c>
      <c r="C1308" s="7" t="n">
        <v>61495</v>
      </c>
      <c r="D1308" s="7" t="n">
        <v>65535</v>
      </c>
      <c r="E1308" s="7" t="n">
        <v>1000</v>
      </c>
      <c r="F1308" s="7" t="n">
        <v>-1106289623</v>
      </c>
      <c r="G1308" s="7" t="n">
        <v>1085003530</v>
      </c>
      <c r="H1308" s="7" t="n">
        <v>-1023836160</v>
      </c>
    </row>
    <row r="1309" spans="1:9">
      <c r="A1309" t="s">
        <v>4</v>
      </c>
      <c r="B1309" s="4" t="s">
        <v>5</v>
      </c>
      <c r="C1309" s="4" t="s">
        <v>10</v>
      </c>
      <c r="D1309" s="4" t="s">
        <v>20</v>
      </c>
      <c r="E1309" s="4" t="s">
        <v>20</v>
      </c>
      <c r="F1309" s="4" t="s">
        <v>20</v>
      </c>
      <c r="G1309" s="4" t="s">
        <v>20</v>
      </c>
    </row>
    <row r="1310" spans="1:9">
      <c r="A1310" t="n">
        <v>9279</v>
      </c>
      <c r="B1310" s="46" t="n">
        <v>46</v>
      </c>
      <c r="C1310" s="7" t="n">
        <v>0</v>
      </c>
      <c r="D1310" s="7" t="n">
        <v>0</v>
      </c>
      <c r="E1310" s="7" t="n">
        <v>3.65000009536743</v>
      </c>
      <c r="F1310" s="7" t="n">
        <v>-105.5</v>
      </c>
      <c r="G1310" s="7" t="n">
        <v>180</v>
      </c>
    </row>
    <row r="1311" spans="1:9">
      <c r="A1311" t="s">
        <v>4</v>
      </c>
      <c r="B1311" s="4" t="s">
        <v>5</v>
      </c>
      <c r="C1311" s="4" t="s">
        <v>10</v>
      </c>
      <c r="D1311" s="4" t="s">
        <v>20</v>
      </c>
      <c r="E1311" s="4" t="s">
        <v>20</v>
      </c>
      <c r="F1311" s="4" t="s">
        <v>20</v>
      </c>
      <c r="G1311" s="4" t="s">
        <v>20</v>
      </c>
    </row>
    <row r="1312" spans="1:9">
      <c r="A1312" t="n">
        <v>9298</v>
      </c>
      <c r="B1312" s="46" t="n">
        <v>46</v>
      </c>
      <c r="C1312" s="7" t="n">
        <v>7</v>
      </c>
      <c r="D1312" s="7" t="n">
        <v>1.20000004768372</v>
      </c>
      <c r="E1312" s="7" t="n">
        <v>3.65000009536743</v>
      </c>
      <c r="F1312" s="7" t="n">
        <v>-105</v>
      </c>
      <c r="G1312" s="7" t="n">
        <v>180</v>
      </c>
    </row>
    <row r="1313" spans="1:8">
      <c r="A1313" t="s">
        <v>4</v>
      </c>
      <c r="B1313" s="4" t="s">
        <v>5</v>
      </c>
      <c r="C1313" s="4" t="s">
        <v>10</v>
      </c>
      <c r="D1313" s="4" t="s">
        <v>20</v>
      </c>
      <c r="E1313" s="4" t="s">
        <v>20</v>
      </c>
      <c r="F1313" s="4" t="s">
        <v>20</v>
      </c>
      <c r="G1313" s="4" t="s">
        <v>20</v>
      </c>
    </row>
    <row r="1314" spans="1:8">
      <c r="A1314" t="n">
        <v>9317</v>
      </c>
      <c r="B1314" s="46" t="n">
        <v>46</v>
      </c>
      <c r="C1314" s="7" t="n">
        <v>61491</v>
      </c>
      <c r="D1314" s="7" t="n">
        <v>-1.5</v>
      </c>
      <c r="E1314" s="7" t="n">
        <v>3.65000009536743</v>
      </c>
      <c r="F1314" s="7" t="n">
        <v>-105</v>
      </c>
      <c r="G1314" s="7" t="n">
        <v>180</v>
      </c>
    </row>
    <row r="1315" spans="1:8">
      <c r="A1315" t="s">
        <v>4</v>
      </c>
      <c r="B1315" s="4" t="s">
        <v>5</v>
      </c>
      <c r="C1315" s="4" t="s">
        <v>10</v>
      </c>
      <c r="D1315" s="4" t="s">
        <v>20</v>
      </c>
      <c r="E1315" s="4" t="s">
        <v>20</v>
      </c>
      <c r="F1315" s="4" t="s">
        <v>20</v>
      </c>
      <c r="G1315" s="4" t="s">
        <v>20</v>
      </c>
    </row>
    <row r="1316" spans="1:8">
      <c r="A1316" t="n">
        <v>9336</v>
      </c>
      <c r="B1316" s="46" t="n">
        <v>46</v>
      </c>
      <c r="C1316" s="7" t="n">
        <v>61492</v>
      </c>
      <c r="D1316" s="7" t="n">
        <v>2.29999995231628</v>
      </c>
      <c r="E1316" s="7" t="n">
        <v>3.65000009536743</v>
      </c>
      <c r="F1316" s="7" t="n">
        <v>-103.5</v>
      </c>
      <c r="G1316" s="7" t="n">
        <v>193.899993896484</v>
      </c>
    </row>
    <row r="1317" spans="1:8">
      <c r="A1317" t="s">
        <v>4</v>
      </c>
      <c r="B1317" s="4" t="s">
        <v>5</v>
      </c>
      <c r="C1317" s="4" t="s">
        <v>10</v>
      </c>
      <c r="D1317" s="4" t="s">
        <v>20</v>
      </c>
      <c r="E1317" s="4" t="s">
        <v>20</v>
      </c>
      <c r="F1317" s="4" t="s">
        <v>20</v>
      </c>
      <c r="G1317" s="4" t="s">
        <v>20</v>
      </c>
    </row>
    <row r="1318" spans="1:8">
      <c r="A1318" t="n">
        <v>9355</v>
      </c>
      <c r="B1318" s="46" t="n">
        <v>46</v>
      </c>
      <c r="C1318" s="7" t="n">
        <v>61493</v>
      </c>
      <c r="D1318" s="7" t="n">
        <v>0.699999988079071</v>
      </c>
      <c r="E1318" s="7" t="n">
        <v>3.65000009536743</v>
      </c>
      <c r="F1318" s="7" t="n">
        <v>-103.5</v>
      </c>
      <c r="G1318" s="7" t="n">
        <v>180</v>
      </c>
    </row>
    <row r="1319" spans="1:8">
      <c r="A1319" t="s">
        <v>4</v>
      </c>
      <c r="B1319" s="4" t="s">
        <v>5</v>
      </c>
      <c r="C1319" s="4" t="s">
        <v>10</v>
      </c>
      <c r="D1319" s="4" t="s">
        <v>20</v>
      </c>
      <c r="E1319" s="4" t="s">
        <v>20</v>
      </c>
      <c r="F1319" s="4" t="s">
        <v>20</v>
      </c>
      <c r="G1319" s="4" t="s">
        <v>20</v>
      </c>
    </row>
    <row r="1320" spans="1:8">
      <c r="A1320" t="n">
        <v>9374</v>
      </c>
      <c r="B1320" s="46" t="n">
        <v>46</v>
      </c>
      <c r="C1320" s="7" t="n">
        <v>61494</v>
      </c>
      <c r="D1320" s="7" t="n">
        <v>-0.699999988079071</v>
      </c>
      <c r="E1320" s="7" t="n">
        <v>3.65000009536743</v>
      </c>
      <c r="F1320" s="7" t="n">
        <v>-103.5</v>
      </c>
      <c r="G1320" s="7" t="n">
        <v>180</v>
      </c>
    </row>
    <row r="1321" spans="1:8">
      <c r="A1321" t="s">
        <v>4</v>
      </c>
      <c r="B1321" s="4" t="s">
        <v>5</v>
      </c>
      <c r="C1321" s="4" t="s">
        <v>10</v>
      </c>
      <c r="D1321" s="4" t="s">
        <v>20</v>
      </c>
      <c r="E1321" s="4" t="s">
        <v>20</v>
      </c>
      <c r="F1321" s="4" t="s">
        <v>20</v>
      </c>
      <c r="G1321" s="4" t="s">
        <v>20</v>
      </c>
    </row>
    <row r="1322" spans="1:8">
      <c r="A1322" t="n">
        <v>9393</v>
      </c>
      <c r="B1322" s="46" t="n">
        <v>46</v>
      </c>
      <c r="C1322" s="7" t="n">
        <v>61495</v>
      </c>
      <c r="D1322" s="7" t="n">
        <v>-2.29999995231628</v>
      </c>
      <c r="E1322" s="7" t="n">
        <v>3.65000009536743</v>
      </c>
      <c r="F1322" s="7" t="n">
        <v>-103.5</v>
      </c>
      <c r="G1322" s="7" t="n">
        <v>169.100006103516</v>
      </c>
    </row>
    <row r="1323" spans="1:8">
      <c r="A1323" t="s">
        <v>4</v>
      </c>
      <c r="B1323" s="4" t="s">
        <v>5</v>
      </c>
      <c r="C1323" s="4" t="s">
        <v>10</v>
      </c>
      <c r="D1323" s="4" t="s">
        <v>20</v>
      </c>
      <c r="E1323" s="4" t="s">
        <v>20</v>
      </c>
      <c r="F1323" s="4" t="s">
        <v>20</v>
      </c>
      <c r="G1323" s="4" t="s">
        <v>20</v>
      </c>
    </row>
    <row r="1324" spans="1:8">
      <c r="A1324" t="n">
        <v>9412</v>
      </c>
      <c r="B1324" s="46" t="n">
        <v>46</v>
      </c>
      <c r="C1324" s="7" t="n">
        <v>7032</v>
      </c>
      <c r="D1324" s="7" t="n">
        <v>0.5</v>
      </c>
      <c r="E1324" s="7" t="n">
        <v>3.65000009536743</v>
      </c>
      <c r="F1324" s="7" t="n">
        <v>-105.300003051758</v>
      </c>
      <c r="G1324" s="7" t="n">
        <v>180</v>
      </c>
    </row>
    <row r="1325" spans="1:8">
      <c r="A1325" t="s">
        <v>4</v>
      </c>
      <c r="B1325" s="4" t="s">
        <v>5</v>
      </c>
      <c r="C1325" s="4" t="s">
        <v>10</v>
      </c>
      <c r="D1325" s="4" t="s">
        <v>10</v>
      </c>
      <c r="E1325" s="4" t="s">
        <v>20</v>
      </c>
      <c r="F1325" s="4" t="s">
        <v>20</v>
      </c>
      <c r="G1325" s="4" t="s">
        <v>20</v>
      </c>
      <c r="H1325" s="4" t="s">
        <v>20</v>
      </c>
      <c r="I1325" s="4" t="s">
        <v>14</v>
      </c>
      <c r="J1325" s="4" t="s">
        <v>10</v>
      </c>
    </row>
    <row r="1326" spans="1:8">
      <c r="A1326" t="n">
        <v>9431</v>
      </c>
      <c r="B1326" s="60" t="n">
        <v>55</v>
      </c>
      <c r="C1326" s="7" t="n">
        <v>0</v>
      </c>
      <c r="D1326" s="7" t="n">
        <v>65024</v>
      </c>
      <c r="E1326" s="7" t="n">
        <v>0</v>
      </c>
      <c r="F1326" s="7" t="n">
        <v>0</v>
      </c>
      <c r="G1326" s="7" t="n">
        <v>12</v>
      </c>
      <c r="H1326" s="7" t="n">
        <v>2.29999995231628</v>
      </c>
      <c r="I1326" s="7" t="n">
        <v>2</v>
      </c>
      <c r="J1326" s="7" t="n">
        <v>0</v>
      </c>
    </row>
    <row r="1327" spans="1:8">
      <c r="A1327" t="s">
        <v>4</v>
      </c>
      <c r="B1327" s="4" t="s">
        <v>5</v>
      </c>
      <c r="C1327" s="4" t="s">
        <v>10</v>
      </c>
      <c r="D1327" s="4" t="s">
        <v>10</v>
      </c>
      <c r="E1327" s="4" t="s">
        <v>20</v>
      </c>
      <c r="F1327" s="4" t="s">
        <v>20</v>
      </c>
      <c r="G1327" s="4" t="s">
        <v>20</v>
      </c>
      <c r="H1327" s="4" t="s">
        <v>20</v>
      </c>
      <c r="I1327" s="4" t="s">
        <v>14</v>
      </c>
      <c r="J1327" s="4" t="s">
        <v>10</v>
      </c>
    </row>
    <row r="1328" spans="1:8">
      <c r="A1328" t="n">
        <v>9455</v>
      </c>
      <c r="B1328" s="60" t="n">
        <v>55</v>
      </c>
      <c r="C1328" s="7" t="n">
        <v>7</v>
      </c>
      <c r="D1328" s="7" t="n">
        <v>65024</v>
      </c>
      <c r="E1328" s="7" t="n">
        <v>0</v>
      </c>
      <c r="F1328" s="7" t="n">
        <v>0</v>
      </c>
      <c r="G1328" s="7" t="n">
        <v>13</v>
      </c>
      <c r="H1328" s="7" t="n">
        <v>2.20000004768372</v>
      </c>
      <c r="I1328" s="7" t="n">
        <v>2</v>
      </c>
      <c r="J1328" s="7" t="n">
        <v>0</v>
      </c>
    </row>
    <row r="1329" spans="1:10">
      <c r="A1329" t="s">
        <v>4</v>
      </c>
      <c r="B1329" s="4" t="s">
        <v>5</v>
      </c>
      <c r="C1329" s="4" t="s">
        <v>10</v>
      </c>
      <c r="D1329" s="4" t="s">
        <v>10</v>
      </c>
      <c r="E1329" s="4" t="s">
        <v>20</v>
      </c>
      <c r="F1329" s="4" t="s">
        <v>20</v>
      </c>
      <c r="G1329" s="4" t="s">
        <v>20</v>
      </c>
      <c r="H1329" s="4" t="s">
        <v>20</v>
      </c>
      <c r="I1329" s="4" t="s">
        <v>14</v>
      </c>
      <c r="J1329" s="4" t="s">
        <v>10</v>
      </c>
    </row>
    <row r="1330" spans="1:10">
      <c r="A1330" t="n">
        <v>9479</v>
      </c>
      <c r="B1330" s="60" t="n">
        <v>55</v>
      </c>
      <c r="C1330" s="7" t="n">
        <v>61491</v>
      </c>
      <c r="D1330" s="7" t="n">
        <v>65024</v>
      </c>
      <c r="E1330" s="7" t="n">
        <v>0</v>
      </c>
      <c r="F1330" s="7" t="n">
        <v>0</v>
      </c>
      <c r="G1330" s="7" t="n">
        <v>12</v>
      </c>
      <c r="H1330" s="7" t="n">
        <v>2.09999990463257</v>
      </c>
      <c r="I1330" s="7" t="n">
        <v>2</v>
      </c>
      <c r="J1330" s="7" t="n">
        <v>0</v>
      </c>
    </row>
    <row r="1331" spans="1:10">
      <c r="A1331" t="s">
        <v>4</v>
      </c>
      <c r="B1331" s="4" t="s">
        <v>5</v>
      </c>
      <c r="C1331" s="4" t="s">
        <v>10</v>
      </c>
      <c r="D1331" s="4" t="s">
        <v>10</v>
      </c>
      <c r="E1331" s="4" t="s">
        <v>20</v>
      </c>
      <c r="F1331" s="4" t="s">
        <v>20</v>
      </c>
      <c r="G1331" s="4" t="s">
        <v>20</v>
      </c>
      <c r="H1331" s="4" t="s">
        <v>20</v>
      </c>
      <c r="I1331" s="4" t="s">
        <v>14</v>
      </c>
      <c r="J1331" s="4" t="s">
        <v>10</v>
      </c>
    </row>
    <row r="1332" spans="1:10">
      <c r="A1332" t="n">
        <v>9503</v>
      </c>
      <c r="B1332" s="60" t="n">
        <v>55</v>
      </c>
      <c r="C1332" s="7" t="n">
        <v>61492</v>
      </c>
      <c r="D1332" s="7" t="n">
        <v>65024</v>
      </c>
      <c r="E1332" s="7" t="n">
        <v>0</v>
      </c>
      <c r="F1332" s="7" t="n">
        <v>0</v>
      </c>
      <c r="G1332" s="7" t="n">
        <v>12</v>
      </c>
      <c r="H1332" s="7" t="n">
        <v>2</v>
      </c>
      <c r="I1332" s="7" t="n">
        <v>2</v>
      </c>
      <c r="J1332" s="7" t="n">
        <v>0</v>
      </c>
    </row>
    <row r="1333" spans="1:10">
      <c r="A1333" t="s">
        <v>4</v>
      </c>
      <c r="B1333" s="4" t="s">
        <v>5</v>
      </c>
      <c r="C1333" s="4" t="s">
        <v>10</v>
      </c>
      <c r="D1333" s="4" t="s">
        <v>10</v>
      </c>
      <c r="E1333" s="4" t="s">
        <v>20</v>
      </c>
      <c r="F1333" s="4" t="s">
        <v>20</v>
      </c>
      <c r="G1333" s="4" t="s">
        <v>20</v>
      </c>
      <c r="H1333" s="4" t="s">
        <v>20</v>
      </c>
      <c r="I1333" s="4" t="s">
        <v>14</v>
      </c>
      <c r="J1333" s="4" t="s">
        <v>10</v>
      </c>
    </row>
    <row r="1334" spans="1:10">
      <c r="A1334" t="n">
        <v>9527</v>
      </c>
      <c r="B1334" s="60" t="n">
        <v>55</v>
      </c>
      <c r="C1334" s="7" t="n">
        <v>61493</v>
      </c>
      <c r="D1334" s="7" t="n">
        <v>65024</v>
      </c>
      <c r="E1334" s="7" t="n">
        <v>0</v>
      </c>
      <c r="F1334" s="7" t="n">
        <v>0</v>
      </c>
      <c r="G1334" s="7" t="n">
        <v>12</v>
      </c>
      <c r="H1334" s="7" t="n">
        <v>2.09999990463257</v>
      </c>
      <c r="I1334" s="7" t="n">
        <v>2</v>
      </c>
      <c r="J1334" s="7" t="n">
        <v>0</v>
      </c>
    </row>
    <row r="1335" spans="1:10">
      <c r="A1335" t="s">
        <v>4</v>
      </c>
      <c r="B1335" s="4" t="s">
        <v>5</v>
      </c>
      <c r="C1335" s="4" t="s">
        <v>10</v>
      </c>
      <c r="D1335" s="4" t="s">
        <v>10</v>
      </c>
      <c r="E1335" s="4" t="s">
        <v>20</v>
      </c>
      <c r="F1335" s="4" t="s">
        <v>20</v>
      </c>
      <c r="G1335" s="4" t="s">
        <v>20</v>
      </c>
      <c r="H1335" s="4" t="s">
        <v>20</v>
      </c>
      <c r="I1335" s="4" t="s">
        <v>14</v>
      </c>
      <c r="J1335" s="4" t="s">
        <v>10</v>
      </c>
    </row>
    <row r="1336" spans="1:10">
      <c r="A1336" t="n">
        <v>9551</v>
      </c>
      <c r="B1336" s="60" t="n">
        <v>55</v>
      </c>
      <c r="C1336" s="7" t="n">
        <v>61494</v>
      </c>
      <c r="D1336" s="7" t="n">
        <v>65024</v>
      </c>
      <c r="E1336" s="7" t="n">
        <v>0</v>
      </c>
      <c r="F1336" s="7" t="n">
        <v>0</v>
      </c>
      <c r="G1336" s="7" t="n">
        <v>12</v>
      </c>
      <c r="H1336" s="7" t="n">
        <v>1.89999997615814</v>
      </c>
      <c r="I1336" s="7" t="n">
        <v>2</v>
      </c>
      <c r="J1336" s="7" t="n">
        <v>0</v>
      </c>
    </row>
    <row r="1337" spans="1:10">
      <c r="A1337" t="s">
        <v>4</v>
      </c>
      <c r="B1337" s="4" t="s">
        <v>5</v>
      </c>
      <c r="C1337" s="4" t="s">
        <v>10</v>
      </c>
      <c r="D1337" s="4" t="s">
        <v>10</v>
      </c>
      <c r="E1337" s="4" t="s">
        <v>20</v>
      </c>
      <c r="F1337" s="4" t="s">
        <v>20</v>
      </c>
      <c r="G1337" s="4" t="s">
        <v>20</v>
      </c>
      <c r="H1337" s="4" t="s">
        <v>20</v>
      </c>
      <c r="I1337" s="4" t="s">
        <v>14</v>
      </c>
      <c r="J1337" s="4" t="s">
        <v>10</v>
      </c>
    </row>
    <row r="1338" spans="1:10">
      <c r="A1338" t="n">
        <v>9575</v>
      </c>
      <c r="B1338" s="60" t="n">
        <v>55</v>
      </c>
      <c r="C1338" s="7" t="n">
        <v>61495</v>
      </c>
      <c r="D1338" s="7" t="n">
        <v>65024</v>
      </c>
      <c r="E1338" s="7" t="n">
        <v>0</v>
      </c>
      <c r="F1338" s="7" t="n">
        <v>0</v>
      </c>
      <c r="G1338" s="7" t="n">
        <v>12</v>
      </c>
      <c r="H1338" s="7" t="n">
        <v>1.79999995231628</v>
      </c>
      <c r="I1338" s="7" t="n">
        <v>2</v>
      </c>
      <c r="J1338" s="7" t="n">
        <v>0</v>
      </c>
    </row>
    <row r="1339" spans="1:10">
      <c r="A1339" t="s">
        <v>4</v>
      </c>
      <c r="B1339" s="4" t="s">
        <v>5</v>
      </c>
      <c r="C1339" s="4" t="s">
        <v>10</v>
      </c>
      <c r="D1339" s="4" t="s">
        <v>10</v>
      </c>
      <c r="E1339" s="4" t="s">
        <v>20</v>
      </c>
      <c r="F1339" s="4" t="s">
        <v>20</v>
      </c>
      <c r="G1339" s="4" t="s">
        <v>20</v>
      </c>
      <c r="H1339" s="4" t="s">
        <v>20</v>
      </c>
      <c r="I1339" s="4" t="s">
        <v>14</v>
      </c>
      <c r="J1339" s="4" t="s">
        <v>10</v>
      </c>
    </row>
    <row r="1340" spans="1:10">
      <c r="A1340" t="n">
        <v>9599</v>
      </c>
      <c r="B1340" s="60" t="n">
        <v>55</v>
      </c>
      <c r="C1340" s="7" t="n">
        <v>7032</v>
      </c>
      <c r="D1340" s="7" t="n">
        <v>65024</v>
      </c>
      <c r="E1340" s="7" t="n">
        <v>0</v>
      </c>
      <c r="F1340" s="7" t="n">
        <v>0</v>
      </c>
      <c r="G1340" s="7" t="n">
        <v>12</v>
      </c>
      <c r="H1340" s="7" t="n">
        <v>1.89999997615814</v>
      </c>
      <c r="I1340" s="7" t="n">
        <v>2</v>
      </c>
      <c r="J1340" s="7" t="n">
        <v>0</v>
      </c>
    </row>
    <row r="1341" spans="1:10">
      <c r="A1341" t="s">
        <v>4</v>
      </c>
      <c r="B1341" s="4" t="s">
        <v>5</v>
      </c>
      <c r="C1341" s="4" t="s">
        <v>10</v>
      </c>
      <c r="D1341" s="4" t="s">
        <v>20</v>
      </c>
      <c r="E1341" s="4" t="s">
        <v>20</v>
      </c>
      <c r="F1341" s="4" t="s">
        <v>20</v>
      </c>
      <c r="G1341" s="4" t="s">
        <v>10</v>
      </c>
      <c r="H1341" s="4" t="s">
        <v>10</v>
      </c>
    </row>
    <row r="1342" spans="1:10">
      <c r="A1342" t="n">
        <v>9623</v>
      </c>
      <c r="B1342" s="63" t="n">
        <v>60</v>
      </c>
      <c r="C1342" s="7" t="n">
        <v>0</v>
      </c>
      <c r="D1342" s="7" t="n">
        <v>0</v>
      </c>
      <c r="E1342" s="7" t="n">
        <v>0</v>
      </c>
      <c r="F1342" s="7" t="n">
        <v>0</v>
      </c>
      <c r="G1342" s="7" t="n">
        <v>0</v>
      </c>
      <c r="H1342" s="7" t="n">
        <v>1</v>
      </c>
    </row>
    <row r="1343" spans="1:10">
      <c r="A1343" t="s">
        <v>4</v>
      </c>
      <c r="B1343" s="4" t="s">
        <v>5</v>
      </c>
      <c r="C1343" s="4" t="s">
        <v>10</v>
      </c>
      <c r="D1343" s="4" t="s">
        <v>20</v>
      </c>
      <c r="E1343" s="4" t="s">
        <v>20</v>
      </c>
      <c r="F1343" s="4" t="s">
        <v>20</v>
      </c>
      <c r="G1343" s="4" t="s">
        <v>10</v>
      </c>
      <c r="H1343" s="4" t="s">
        <v>10</v>
      </c>
    </row>
    <row r="1344" spans="1:10">
      <c r="A1344" t="n">
        <v>9642</v>
      </c>
      <c r="B1344" s="63" t="n">
        <v>60</v>
      </c>
      <c r="C1344" s="7" t="n">
        <v>0</v>
      </c>
      <c r="D1344" s="7" t="n">
        <v>0</v>
      </c>
      <c r="E1344" s="7" t="n">
        <v>0</v>
      </c>
      <c r="F1344" s="7" t="n">
        <v>0</v>
      </c>
      <c r="G1344" s="7" t="n">
        <v>0</v>
      </c>
      <c r="H1344" s="7" t="n">
        <v>0</v>
      </c>
    </row>
    <row r="1345" spans="1:10">
      <c r="A1345" t="s">
        <v>4</v>
      </c>
      <c r="B1345" s="4" t="s">
        <v>5</v>
      </c>
      <c r="C1345" s="4" t="s">
        <v>10</v>
      </c>
      <c r="D1345" s="4" t="s">
        <v>10</v>
      </c>
      <c r="E1345" s="4" t="s">
        <v>10</v>
      </c>
    </row>
    <row r="1346" spans="1:10">
      <c r="A1346" t="n">
        <v>9661</v>
      </c>
      <c r="B1346" s="62" t="n">
        <v>61</v>
      </c>
      <c r="C1346" s="7" t="n">
        <v>0</v>
      </c>
      <c r="D1346" s="7" t="n">
        <v>65533</v>
      </c>
      <c r="E1346" s="7" t="n">
        <v>0</v>
      </c>
    </row>
    <row r="1347" spans="1:10">
      <c r="A1347" t="s">
        <v>4</v>
      </c>
      <c r="B1347" s="4" t="s">
        <v>5</v>
      </c>
      <c r="C1347" s="4" t="s">
        <v>14</v>
      </c>
      <c r="D1347" s="4" t="s">
        <v>10</v>
      </c>
    </row>
    <row r="1348" spans="1:10">
      <c r="A1348" t="n">
        <v>9668</v>
      </c>
      <c r="B1348" s="30" t="n">
        <v>58</v>
      </c>
      <c r="C1348" s="7" t="n">
        <v>255</v>
      </c>
      <c r="D1348" s="7" t="n">
        <v>0</v>
      </c>
    </row>
    <row r="1349" spans="1:10">
      <c r="A1349" t="s">
        <v>4</v>
      </c>
      <c r="B1349" s="4" t="s">
        <v>5</v>
      </c>
      <c r="C1349" s="4" t="s">
        <v>10</v>
      </c>
      <c r="D1349" s="4" t="s">
        <v>10</v>
      </c>
      <c r="E1349" s="4" t="s">
        <v>20</v>
      </c>
      <c r="F1349" s="4" t="s">
        <v>20</v>
      </c>
      <c r="G1349" s="4" t="s">
        <v>20</v>
      </c>
      <c r="H1349" s="4" t="s">
        <v>20</v>
      </c>
      <c r="I1349" s="4" t="s">
        <v>14</v>
      </c>
      <c r="J1349" s="4" t="s">
        <v>10</v>
      </c>
    </row>
    <row r="1350" spans="1:10">
      <c r="A1350" t="n">
        <v>9672</v>
      </c>
      <c r="B1350" s="60" t="n">
        <v>55</v>
      </c>
      <c r="C1350" s="7" t="n">
        <v>0</v>
      </c>
      <c r="D1350" s="7" t="n">
        <v>65533</v>
      </c>
      <c r="E1350" s="7" t="n">
        <v>0</v>
      </c>
      <c r="F1350" s="7" t="n">
        <v>3.69000005722046</v>
      </c>
      <c r="G1350" s="7" t="n">
        <v>-117</v>
      </c>
      <c r="H1350" s="7" t="n">
        <v>2.40000009536743</v>
      </c>
      <c r="I1350" s="7" t="n">
        <v>2</v>
      </c>
      <c r="J1350" s="7" t="n">
        <v>0</v>
      </c>
    </row>
    <row r="1351" spans="1:10">
      <c r="A1351" t="s">
        <v>4</v>
      </c>
      <c r="B1351" s="4" t="s">
        <v>5</v>
      </c>
      <c r="C1351" s="4" t="s">
        <v>10</v>
      </c>
      <c r="D1351" s="4" t="s">
        <v>10</v>
      </c>
      <c r="E1351" s="4" t="s">
        <v>20</v>
      </c>
      <c r="F1351" s="4" t="s">
        <v>20</v>
      </c>
      <c r="G1351" s="4" t="s">
        <v>20</v>
      </c>
      <c r="H1351" s="4" t="s">
        <v>20</v>
      </c>
      <c r="I1351" s="4" t="s">
        <v>14</v>
      </c>
      <c r="J1351" s="4" t="s">
        <v>10</v>
      </c>
    </row>
    <row r="1352" spans="1:10">
      <c r="A1352" t="n">
        <v>9696</v>
      </c>
      <c r="B1352" s="60" t="n">
        <v>55</v>
      </c>
      <c r="C1352" s="7" t="n">
        <v>7</v>
      </c>
      <c r="D1352" s="7" t="n">
        <v>65533</v>
      </c>
      <c r="E1352" s="7" t="n">
        <v>1.20000004768372</v>
      </c>
      <c r="F1352" s="7" t="n">
        <v>3.69000005722046</v>
      </c>
      <c r="G1352" s="7" t="n">
        <v>-117.5</v>
      </c>
      <c r="H1352" s="7" t="n">
        <v>2.5</v>
      </c>
      <c r="I1352" s="7" t="n">
        <v>2</v>
      </c>
      <c r="J1352" s="7" t="n">
        <v>0</v>
      </c>
    </row>
    <row r="1353" spans="1:10">
      <c r="A1353" t="s">
        <v>4</v>
      </c>
      <c r="B1353" s="4" t="s">
        <v>5</v>
      </c>
      <c r="C1353" s="4" t="s">
        <v>10</v>
      </c>
      <c r="D1353" s="4" t="s">
        <v>10</v>
      </c>
      <c r="E1353" s="4" t="s">
        <v>20</v>
      </c>
      <c r="F1353" s="4" t="s">
        <v>20</v>
      </c>
      <c r="G1353" s="4" t="s">
        <v>20</v>
      </c>
      <c r="H1353" s="4" t="s">
        <v>20</v>
      </c>
      <c r="I1353" s="4" t="s">
        <v>14</v>
      </c>
      <c r="J1353" s="4" t="s">
        <v>10</v>
      </c>
    </row>
    <row r="1354" spans="1:10">
      <c r="A1354" t="n">
        <v>9720</v>
      </c>
      <c r="B1354" s="60" t="n">
        <v>55</v>
      </c>
      <c r="C1354" s="7" t="n">
        <v>61491</v>
      </c>
      <c r="D1354" s="7" t="n">
        <v>65533</v>
      </c>
      <c r="E1354" s="7" t="n">
        <v>-0.699999988079071</v>
      </c>
      <c r="F1354" s="7" t="n">
        <v>3.69000005722046</v>
      </c>
      <c r="G1354" s="7" t="n">
        <v>-115.5</v>
      </c>
      <c r="H1354" s="7" t="n">
        <v>2.40000009536743</v>
      </c>
      <c r="I1354" s="7" t="n">
        <v>2</v>
      </c>
      <c r="J1354" s="7" t="n">
        <v>0</v>
      </c>
    </row>
    <row r="1355" spans="1:10">
      <c r="A1355" t="s">
        <v>4</v>
      </c>
      <c r="B1355" s="4" t="s">
        <v>5</v>
      </c>
      <c r="C1355" s="4" t="s">
        <v>10</v>
      </c>
      <c r="D1355" s="4" t="s">
        <v>10</v>
      </c>
      <c r="E1355" s="4" t="s">
        <v>20</v>
      </c>
      <c r="F1355" s="4" t="s">
        <v>20</v>
      </c>
      <c r="G1355" s="4" t="s">
        <v>20</v>
      </c>
      <c r="H1355" s="4" t="s">
        <v>20</v>
      </c>
      <c r="I1355" s="4" t="s">
        <v>14</v>
      </c>
      <c r="J1355" s="4" t="s">
        <v>10</v>
      </c>
    </row>
    <row r="1356" spans="1:10">
      <c r="A1356" t="n">
        <v>9744</v>
      </c>
      <c r="B1356" s="60" t="n">
        <v>55</v>
      </c>
      <c r="C1356" s="7" t="n">
        <v>61492</v>
      </c>
      <c r="D1356" s="7" t="n">
        <v>65533</v>
      </c>
      <c r="E1356" s="7" t="n">
        <v>0.699999988079071</v>
      </c>
      <c r="F1356" s="7" t="n">
        <v>3.69000005722046</v>
      </c>
      <c r="G1356" s="7" t="n">
        <v>-115.5</v>
      </c>
      <c r="H1356" s="7" t="n">
        <v>2.29999995231628</v>
      </c>
      <c r="I1356" s="7" t="n">
        <v>2</v>
      </c>
      <c r="J1356" s="7" t="n">
        <v>0</v>
      </c>
    </row>
    <row r="1357" spans="1:10">
      <c r="A1357" t="s">
        <v>4</v>
      </c>
      <c r="B1357" s="4" t="s">
        <v>5</v>
      </c>
      <c r="C1357" s="4" t="s">
        <v>10</v>
      </c>
      <c r="D1357" s="4" t="s">
        <v>10</v>
      </c>
      <c r="E1357" s="4" t="s">
        <v>20</v>
      </c>
      <c r="F1357" s="4" t="s">
        <v>20</v>
      </c>
      <c r="G1357" s="4" t="s">
        <v>20</v>
      </c>
      <c r="H1357" s="4" t="s">
        <v>20</v>
      </c>
      <c r="I1357" s="4" t="s">
        <v>14</v>
      </c>
      <c r="J1357" s="4" t="s">
        <v>10</v>
      </c>
    </row>
    <row r="1358" spans="1:10">
      <c r="A1358" t="n">
        <v>9768</v>
      </c>
      <c r="B1358" s="60" t="n">
        <v>55</v>
      </c>
      <c r="C1358" s="7" t="n">
        <v>61493</v>
      </c>
      <c r="D1358" s="7" t="n">
        <v>65533</v>
      </c>
      <c r="E1358" s="7" t="n">
        <v>-2.29999995231628</v>
      </c>
      <c r="F1358" s="7" t="n">
        <v>3.69000005722046</v>
      </c>
      <c r="G1358" s="7" t="n">
        <v>-115.5</v>
      </c>
      <c r="H1358" s="7" t="n">
        <v>2.40000009536743</v>
      </c>
      <c r="I1358" s="7" t="n">
        <v>2</v>
      </c>
      <c r="J1358" s="7" t="n">
        <v>0</v>
      </c>
    </row>
    <row r="1359" spans="1:10">
      <c r="A1359" t="s">
        <v>4</v>
      </c>
      <c r="B1359" s="4" t="s">
        <v>5</v>
      </c>
      <c r="C1359" s="4" t="s">
        <v>10</v>
      </c>
      <c r="D1359" s="4" t="s">
        <v>10</v>
      </c>
      <c r="E1359" s="4" t="s">
        <v>20</v>
      </c>
      <c r="F1359" s="4" t="s">
        <v>20</v>
      </c>
      <c r="G1359" s="4" t="s">
        <v>20</v>
      </c>
      <c r="H1359" s="4" t="s">
        <v>20</v>
      </c>
      <c r="I1359" s="4" t="s">
        <v>14</v>
      </c>
      <c r="J1359" s="4" t="s">
        <v>10</v>
      </c>
    </row>
    <row r="1360" spans="1:10">
      <c r="A1360" t="n">
        <v>9792</v>
      </c>
      <c r="B1360" s="60" t="n">
        <v>55</v>
      </c>
      <c r="C1360" s="7" t="n">
        <v>61494</v>
      </c>
      <c r="D1360" s="7" t="n">
        <v>65533</v>
      </c>
      <c r="E1360" s="7" t="n">
        <v>2.29999995231628</v>
      </c>
      <c r="F1360" s="7" t="n">
        <v>3.69000005722046</v>
      </c>
      <c r="G1360" s="7" t="n">
        <v>-115.5</v>
      </c>
      <c r="H1360" s="7" t="n">
        <v>2.29999995231628</v>
      </c>
      <c r="I1360" s="7" t="n">
        <v>2</v>
      </c>
      <c r="J1360" s="7" t="n">
        <v>0</v>
      </c>
    </row>
    <row r="1361" spans="1:10">
      <c r="A1361" t="s">
        <v>4</v>
      </c>
      <c r="B1361" s="4" t="s">
        <v>5</v>
      </c>
      <c r="C1361" s="4" t="s">
        <v>10</v>
      </c>
      <c r="D1361" s="4" t="s">
        <v>10</v>
      </c>
      <c r="E1361" s="4" t="s">
        <v>20</v>
      </c>
      <c r="F1361" s="4" t="s">
        <v>20</v>
      </c>
      <c r="G1361" s="4" t="s">
        <v>20</v>
      </c>
      <c r="H1361" s="4" t="s">
        <v>20</v>
      </c>
      <c r="I1361" s="4" t="s">
        <v>14</v>
      </c>
      <c r="J1361" s="4" t="s">
        <v>10</v>
      </c>
    </row>
    <row r="1362" spans="1:10">
      <c r="A1362" t="n">
        <v>9816</v>
      </c>
      <c r="B1362" s="60" t="n">
        <v>55</v>
      </c>
      <c r="C1362" s="7" t="n">
        <v>61495</v>
      </c>
      <c r="D1362" s="7" t="n">
        <v>65533</v>
      </c>
      <c r="E1362" s="7" t="n">
        <v>-1.5</v>
      </c>
      <c r="F1362" s="7" t="n">
        <v>3.69000005722046</v>
      </c>
      <c r="G1362" s="7" t="n">
        <v>-117</v>
      </c>
      <c r="H1362" s="7" t="n">
        <v>2.40000009536743</v>
      </c>
      <c r="I1362" s="7" t="n">
        <v>2</v>
      </c>
      <c r="J1362" s="7" t="n">
        <v>0</v>
      </c>
    </row>
    <row r="1363" spans="1:10">
      <c r="A1363" t="s">
        <v>4</v>
      </c>
      <c r="B1363" s="4" t="s">
        <v>5</v>
      </c>
      <c r="C1363" s="4" t="s">
        <v>10</v>
      </c>
      <c r="D1363" s="4" t="s">
        <v>10</v>
      </c>
      <c r="E1363" s="4" t="s">
        <v>20</v>
      </c>
      <c r="F1363" s="4" t="s">
        <v>20</v>
      </c>
      <c r="G1363" s="4" t="s">
        <v>20</v>
      </c>
      <c r="H1363" s="4" t="s">
        <v>20</v>
      </c>
      <c r="I1363" s="4" t="s">
        <v>14</v>
      </c>
      <c r="J1363" s="4" t="s">
        <v>10</v>
      </c>
    </row>
    <row r="1364" spans="1:10">
      <c r="A1364" t="n">
        <v>9840</v>
      </c>
      <c r="B1364" s="60" t="n">
        <v>55</v>
      </c>
      <c r="C1364" s="7" t="n">
        <v>7032</v>
      </c>
      <c r="D1364" s="7" t="n">
        <v>65533</v>
      </c>
      <c r="E1364" s="7" t="n">
        <v>0.5</v>
      </c>
      <c r="F1364" s="7" t="n">
        <v>3.69000005722046</v>
      </c>
      <c r="G1364" s="7" t="n">
        <v>-117.300003051758</v>
      </c>
      <c r="H1364" s="7" t="n">
        <v>2.29999995231628</v>
      </c>
      <c r="I1364" s="7" t="n">
        <v>2</v>
      </c>
      <c r="J1364" s="7" t="n">
        <v>0</v>
      </c>
    </row>
    <row r="1365" spans="1:10">
      <c r="A1365" t="s">
        <v>4</v>
      </c>
      <c r="B1365" s="4" t="s">
        <v>5</v>
      </c>
      <c r="C1365" s="4" t="s">
        <v>10</v>
      </c>
      <c r="D1365" s="4" t="s">
        <v>14</v>
      </c>
    </row>
    <row r="1366" spans="1:10">
      <c r="A1366" t="n">
        <v>9864</v>
      </c>
      <c r="B1366" s="64" t="n">
        <v>56</v>
      </c>
      <c r="C1366" s="7" t="n">
        <v>7</v>
      </c>
      <c r="D1366" s="7" t="n">
        <v>0</v>
      </c>
    </row>
    <row r="1367" spans="1:10">
      <c r="A1367" t="s">
        <v>4</v>
      </c>
      <c r="B1367" s="4" t="s">
        <v>5</v>
      </c>
      <c r="C1367" s="4" t="s">
        <v>10</v>
      </c>
    </row>
    <row r="1368" spans="1:10">
      <c r="A1368" t="n">
        <v>9868</v>
      </c>
      <c r="B1368" s="28" t="n">
        <v>16</v>
      </c>
      <c r="C1368" s="7" t="n">
        <v>1000</v>
      </c>
    </row>
    <row r="1369" spans="1:10">
      <c r="A1369" t="s">
        <v>4</v>
      </c>
      <c r="B1369" s="4" t="s">
        <v>5</v>
      </c>
      <c r="C1369" s="4" t="s">
        <v>14</v>
      </c>
      <c r="D1369" s="4" t="s">
        <v>20</v>
      </c>
      <c r="E1369" s="4" t="s">
        <v>10</v>
      </c>
      <c r="F1369" s="4" t="s">
        <v>14</v>
      </c>
    </row>
    <row r="1370" spans="1:10">
      <c r="A1370" t="n">
        <v>9871</v>
      </c>
      <c r="B1370" s="13" t="n">
        <v>49</v>
      </c>
      <c r="C1370" s="7" t="n">
        <v>3</v>
      </c>
      <c r="D1370" s="7" t="n">
        <v>0.699999988079071</v>
      </c>
      <c r="E1370" s="7" t="n">
        <v>500</v>
      </c>
      <c r="F1370" s="7" t="n">
        <v>0</v>
      </c>
    </row>
    <row r="1371" spans="1:10">
      <c r="A1371" t="s">
        <v>4</v>
      </c>
      <c r="B1371" s="4" t="s">
        <v>5</v>
      </c>
      <c r="C1371" s="4" t="s">
        <v>14</v>
      </c>
      <c r="D1371" s="4" t="s">
        <v>10</v>
      </c>
      <c r="E1371" s="4" t="s">
        <v>6</v>
      </c>
    </row>
    <row r="1372" spans="1:10">
      <c r="A1372" t="n">
        <v>9880</v>
      </c>
      <c r="B1372" s="35" t="n">
        <v>51</v>
      </c>
      <c r="C1372" s="7" t="n">
        <v>4</v>
      </c>
      <c r="D1372" s="7" t="n">
        <v>7</v>
      </c>
      <c r="E1372" s="7" t="s">
        <v>158</v>
      </c>
    </row>
    <row r="1373" spans="1:10">
      <c r="A1373" t="s">
        <v>4</v>
      </c>
      <c r="B1373" s="4" t="s">
        <v>5</v>
      </c>
      <c r="C1373" s="4" t="s">
        <v>10</v>
      </c>
    </row>
    <row r="1374" spans="1:10">
      <c r="A1374" t="n">
        <v>9894</v>
      </c>
      <c r="B1374" s="28" t="n">
        <v>16</v>
      </c>
      <c r="C1374" s="7" t="n">
        <v>0</v>
      </c>
    </row>
    <row r="1375" spans="1:10">
      <c r="A1375" t="s">
        <v>4</v>
      </c>
      <c r="B1375" s="4" t="s">
        <v>5</v>
      </c>
      <c r="C1375" s="4" t="s">
        <v>10</v>
      </c>
      <c r="D1375" s="4" t="s">
        <v>14</v>
      </c>
      <c r="E1375" s="4" t="s">
        <v>9</v>
      </c>
      <c r="F1375" s="4" t="s">
        <v>57</v>
      </c>
      <c r="G1375" s="4" t="s">
        <v>14</v>
      </c>
      <c r="H1375" s="4" t="s">
        <v>14</v>
      </c>
      <c r="I1375" s="4" t="s">
        <v>14</v>
      </c>
      <c r="J1375" s="4" t="s">
        <v>9</v>
      </c>
      <c r="K1375" s="4" t="s">
        <v>57</v>
      </c>
      <c r="L1375" s="4" t="s">
        <v>14</v>
      </c>
      <c r="M1375" s="4" t="s">
        <v>14</v>
      </c>
    </row>
    <row r="1376" spans="1:10">
      <c r="A1376" t="n">
        <v>9897</v>
      </c>
      <c r="B1376" s="36" t="n">
        <v>26</v>
      </c>
      <c r="C1376" s="7" t="n">
        <v>7</v>
      </c>
      <c r="D1376" s="7" t="n">
        <v>17</v>
      </c>
      <c r="E1376" s="7" t="n">
        <v>4439</v>
      </c>
      <c r="F1376" s="7" t="s">
        <v>159</v>
      </c>
      <c r="G1376" s="7" t="n">
        <v>2</v>
      </c>
      <c r="H1376" s="7" t="n">
        <v>3</v>
      </c>
      <c r="I1376" s="7" t="n">
        <v>17</v>
      </c>
      <c r="J1376" s="7" t="n">
        <v>4440</v>
      </c>
      <c r="K1376" s="7" t="s">
        <v>160</v>
      </c>
      <c r="L1376" s="7" t="n">
        <v>2</v>
      </c>
      <c r="M1376" s="7" t="n">
        <v>0</v>
      </c>
    </row>
    <row r="1377" spans="1:13">
      <c r="A1377" t="s">
        <v>4</v>
      </c>
      <c r="B1377" s="4" t="s">
        <v>5</v>
      </c>
    </row>
    <row r="1378" spans="1:13">
      <c r="A1378" t="n">
        <v>9990</v>
      </c>
      <c r="B1378" s="37" t="n">
        <v>28</v>
      </c>
    </row>
    <row r="1379" spans="1:13">
      <c r="A1379" t="s">
        <v>4</v>
      </c>
      <c r="B1379" s="4" t="s">
        <v>5</v>
      </c>
      <c r="C1379" s="4" t="s">
        <v>10</v>
      </c>
      <c r="D1379" s="4" t="s">
        <v>14</v>
      </c>
    </row>
    <row r="1380" spans="1:13">
      <c r="A1380" t="n">
        <v>9991</v>
      </c>
      <c r="B1380" s="39" t="n">
        <v>89</v>
      </c>
      <c r="C1380" s="7" t="n">
        <v>65533</v>
      </c>
      <c r="D1380" s="7" t="n">
        <v>1</v>
      </c>
    </row>
    <row r="1381" spans="1:13">
      <c r="A1381" t="s">
        <v>4</v>
      </c>
      <c r="B1381" s="4" t="s">
        <v>5</v>
      </c>
      <c r="C1381" s="4" t="s">
        <v>14</v>
      </c>
      <c r="D1381" s="4" t="s">
        <v>10</v>
      </c>
      <c r="E1381" s="4" t="s">
        <v>6</v>
      </c>
    </row>
    <row r="1382" spans="1:13">
      <c r="A1382" t="n">
        <v>9995</v>
      </c>
      <c r="B1382" s="35" t="n">
        <v>51</v>
      </c>
      <c r="C1382" s="7" t="n">
        <v>4</v>
      </c>
      <c r="D1382" s="7" t="n">
        <v>24</v>
      </c>
      <c r="E1382" s="7" t="s">
        <v>161</v>
      </c>
    </row>
    <row r="1383" spans="1:13">
      <c r="A1383" t="s">
        <v>4</v>
      </c>
      <c r="B1383" s="4" t="s">
        <v>5</v>
      </c>
      <c r="C1383" s="4" t="s">
        <v>10</v>
      </c>
    </row>
    <row r="1384" spans="1:13">
      <c r="A1384" t="n">
        <v>10009</v>
      </c>
      <c r="B1384" s="28" t="n">
        <v>16</v>
      </c>
      <c r="C1384" s="7" t="n">
        <v>0</v>
      </c>
    </row>
    <row r="1385" spans="1:13">
      <c r="A1385" t="s">
        <v>4</v>
      </c>
      <c r="B1385" s="4" t="s">
        <v>5</v>
      </c>
      <c r="C1385" s="4" t="s">
        <v>10</v>
      </c>
      <c r="D1385" s="4" t="s">
        <v>14</v>
      </c>
      <c r="E1385" s="4" t="s">
        <v>9</v>
      </c>
      <c r="F1385" s="4" t="s">
        <v>57</v>
      </c>
      <c r="G1385" s="4" t="s">
        <v>14</v>
      </c>
      <c r="H1385" s="4" t="s">
        <v>14</v>
      </c>
    </row>
    <row r="1386" spans="1:13">
      <c r="A1386" t="n">
        <v>10012</v>
      </c>
      <c r="B1386" s="36" t="n">
        <v>26</v>
      </c>
      <c r="C1386" s="7" t="n">
        <v>24</v>
      </c>
      <c r="D1386" s="7" t="n">
        <v>17</v>
      </c>
      <c r="E1386" s="7" t="n">
        <v>27357</v>
      </c>
      <c r="F1386" s="7" t="s">
        <v>162</v>
      </c>
      <c r="G1386" s="7" t="n">
        <v>2</v>
      </c>
      <c r="H1386" s="7" t="n">
        <v>0</v>
      </c>
    </row>
    <row r="1387" spans="1:13">
      <c r="A1387" t="s">
        <v>4</v>
      </c>
      <c r="B1387" s="4" t="s">
        <v>5</v>
      </c>
    </row>
    <row r="1388" spans="1:13">
      <c r="A1388" t="n">
        <v>10083</v>
      </c>
      <c r="B1388" s="37" t="n">
        <v>28</v>
      </c>
    </row>
    <row r="1389" spans="1:13">
      <c r="A1389" t="s">
        <v>4</v>
      </c>
      <c r="B1389" s="4" t="s">
        <v>5</v>
      </c>
      <c r="C1389" s="4" t="s">
        <v>10</v>
      </c>
      <c r="D1389" s="4" t="s">
        <v>14</v>
      </c>
    </row>
    <row r="1390" spans="1:13">
      <c r="A1390" t="n">
        <v>10084</v>
      </c>
      <c r="B1390" s="39" t="n">
        <v>89</v>
      </c>
      <c r="C1390" s="7" t="n">
        <v>65533</v>
      </c>
      <c r="D1390" s="7" t="n">
        <v>1</v>
      </c>
    </row>
    <row r="1391" spans="1:13">
      <c r="A1391" t="s">
        <v>4</v>
      </c>
      <c r="B1391" s="4" t="s">
        <v>5</v>
      </c>
      <c r="C1391" s="4" t="s">
        <v>14</v>
      </c>
      <c r="D1391" s="4" t="s">
        <v>10</v>
      </c>
      <c r="E1391" s="4" t="s">
        <v>6</v>
      </c>
    </row>
    <row r="1392" spans="1:13">
      <c r="A1392" t="n">
        <v>10088</v>
      </c>
      <c r="B1392" s="35" t="n">
        <v>51</v>
      </c>
      <c r="C1392" s="7" t="n">
        <v>4</v>
      </c>
      <c r="D1392" s="7" t="n">
        <v>25</v>
      </c>
      <c r="E1392" s="7" t="s">
        <v>163</v>
      </c>
    </row>
    <row r="1393" spans="1:8">
      <c r="A1393" t="s">
        <v>4</v>
      </c>
      <c r="B1393" s="4" t="s">
        <v>5</v>
      </c>
      <c r="C1393" s="4" t="s">
        <v>10</v>
      </c>
    </row>
    <row r="1394" spans="1:8">
      <c r="A1394" t="n">
        <v>10101</v>
      </c>
      <c r="B1394" s="28" t="n">
        <v>16</v>
      </c>
      <c r="C1394" s="7" t="n">
        <v>0</v>
      </c>
    </row>
    <row r="1395" spans="1:8">
      <c r="A1395" t="s">
        <v>4</v>
      </c>
      <c r="B1395" s="4" t="s">
        <v>5</v>
      </c>
      <c r="C1395" s="4" t="s">
        <v>10</v>
      </c>
      <c r="D1395" s="4" t="s">
        <v>14</v>
      </c>
      <c r="E1395" s="4" t="s">
        <v>9</v>
      </c>
      <c r="F1395" s="4" t="s">
        <v>57</v>
      </c>
      <c r="G1395" s="4" t="s">
        <v>14</v>
      </c>
      <c r="H1395" s="4" t="s">
        <v>14</v>
      </c>
    </row>
    <row r="1396" spans="1:8">
      <c r="A1396" t="n">
        <v>10104</v>
      </c>
      <c r="B1396" s="36" t="n">
        <v>26</v>
      </c>
      <c r="C1396" s="7" t="n">
        <v>25</v>
      </c>
      <c r="D1396" s="7" t="n">
        <v>17</v>
      </c>
      <c r="E1396" s="7" t="n">
        <v>34341</v>
      </c>
      <c r="F1396" s="7" t="s">
        <v>164</v>
      </c>
      <c r="G1396" s="7" t="n">
        <v>2</v>
      </c>
      <c r="H1396" s="7" t="n">
        <v>0</v>
      </c>
    </row>
    <row r="1397" spans="1:8">
      <c r="A1397" t="s">
        <v>4</v>
      </c>
      <c r="B1397" s="4" t="s">
        <v>5</v>
      </c>
    </row>
    <row r="1398" spans="1:8">
      <c r="A1398" t="n">
        <v>10186</v>
      </c>
      <c r="B1398" s="37" t="n">
        <v>28</v>
      </c>
    </row>
    <row r="1399" spans="1:8">
      <c r="A1399" t="s">
        <v>4</v>
      </c>
      <c r="B1399" s="4" t="s">
        <v>5</v>
      </c>
      <c r="C1399" s="4" t="s">
        <v>10</v>
      </c>
      <c r="D1399" s="4" t="s">
        <v>14</v>
      </c>
    </row>
    <row r="1400" spans="1:8">
      <c r="A1400" t="n">
        <v>10187</v>
      </c>
      <c r="B1400" s="39" t="n">
        <v>89</v>
      </c>
      <c r="C1400" s="7" t="n">
        <v>65533</v>
      </c>
      <c r="D1400" s="7" t="n">
        <v>1</v>
      </c>
    </row>
    <row r="1401" spans="1:8">
      <c r="A1401" t="s">
        <v>4</v>
      </c>
      <c r="B1401" s="4" t="s">
        <v>5</v>
      </c>
      <c r="C1401" s="4" t="s">
        <v>14</v>
      </c>
      <c r="D1401" s="4" t="s">
        <v>10</v>
      </c>
      <c r="E1401" s="4" t="s">
        <v>6</v>
      </c>
    </row>
    <row r="1402" spans="1:8">
      <c r="A1402" t="n">
        <v>10191</v>
      </c>
      <c r="B1402" s="35" t="n">
        <v>51</v>
      </c>
      <c r="C1402" s="7" t="n">
        <v>4</v>
      </c>
      <c r="D1402" s="7" t="n">
        <v>7</v>
      </c>
      <c r="E1402" s="7" t="s">
        <v>165</v>
      </c>
    </row>
    <row r="1403" spans="1:8">
      <c r="A1403" t="s">
        <v>4</v>
      </c>
      <c r="B1403" s="4" t="s">
        <v>5</v>
      </c>
      <c r="C1403" s="4" t="s">
        <v>10</v>
      </c>
    </row>
    <row r="1404" spans="1:8">
      <c r="A1404" t="n">
        <v>10204</v>
      </c>
      <c r="B1404" s="28" t="n">
        <v>16</v>
      </c>
      <c r="C1404" s="7" t="n">
        <v>0</v>
      </c>
    </row>
    <row r="1405" spans="1:8">
      <c r="A1405" t="s">
        <v>4</v>
      </c>
      <c r="B1405" s="4" t="s">
        <v>5</v>
      </c>
      <c r="C1405" s="4" t="s">
        <v>10</v>
      </c>
      <c r="D1405" s="4" t="s">
        <v>14</v>
      </c>
      <c r="E1405" s="4" t="s">
        <v>9</v>
      </c>
      <c r="F1405" s="4" t="s">
        <v>57</v>
      </c>
      <c r="G1405" s="4" t="s">
        <v>14</v>
      </c>
      <c r="H1405" s="4" t="s">
        <v>14</v>
      </c>
    </row>
    <row r="1406" spans="1:8">
      <c r="A1406" t="n">
        <v>10207</v>
      </c>
      <c r="B1406" s="36" t="n">
        <v>26</v>
      </c>
      <c r="C1406" s="7" t="n">
        <v>7</v>
      </c>
      <c r="D1406" s="7" t="n">
        <v>17</v>
      </c>
      <c r="E1406" s="7" t="n">
        <v>4441</v>
      </c>
      <c r="F1406" s="7" t="s">
        <v>166</v>
      </c>
      <c r="G1406" s="7" t="n">
        <v>2</v>
      </c>
      <c r="H1406" s="7" t="n">
        <v>0</v>
      </c>
    </row>
    <row r="1407" spans="1:8">
      <c r="A1407" t="s">
        <v>4</v>
      </c>
      <c r="B1407" s="4" t="s">
        <v>5</v>
      </c>
    </row>
    <row r="1408" spans="1:8">
      <c r="A1408" t="n">
        <v>10235</v>
      </c>
      <c r="B1408" s="37" t="n">
        <v>28</v>
      </c>
    </row>
    <row r="1409" spans="1:8">
      <c r="A1409" t="s">
        <v>4</v>
      </c>
      <c r="B1409" s="4" t="s">
        <v>5</v>
      </c>
      <c r="C1409" s="4" t="s">
        <v>10</v>
      </c>
      <c r="D1409" s="4" t="s">
        <v>14</v>
      </c>
    </row>
    <row r="1410" spans="1:8">
      <c r="A1410" t="n">
        <v>10236</v>
      </c>
      <c r="B1410" s="39" t="n">
        <v>89</v>
      </c>
      <c r="C1410" s="7" t="n">
        <v>65533</v>
      </c>
      <c r="D1410" s="7" t="n">
        <v>1</v>
      </c>
    </row>
    <row r="1411" spans="1:8">
      <c r="A1411" t="s">
        <v>4</v>
      </c>
      <c r="B1411" s="4" t="s">
        <v>5</v>
      </c>
      <c r="C1411" s="4" t="s">
        <v>10</v>
      </c>
      <c r="D1411" s="4" t="s">
        <v>10</v>
      </c>
      <c r="E1411" s="4" t="s">
        <v>10</v>
      </c>
    </row>
    <row r="1412" spans="1:8">
      <c r="A1412" t="n">
        <v>10240</v>
      </c>
      <c r="B1412" s="62" t="n">
        <v>61</v>
      </c>
      <c r="C1412" s="7" t="n">
        <v>0</v>
      </c>
      <c r="D1412" s="7" t="n">
        <v>7</v>
      </c>
      <c r="E1412" s="7" t="n">
        <v>1000</v>
      </c>
    </row>
    <row r="1413" spans="1:8">
      <c r="A1413" t="s">
        <v>4</v>
      </c>
      <c r="B1413" s="4" t="s">
        <v>5</v>
      </c>
      <c r="C1413" s="4" t="s">
        <v>10</v>
      </c>
      <c r="D1413" s="4" t="s">
        <v>10</v>
      </c>
      <c r="E1413" s="4" t="s">
        <v>10</v>
      </c>
    </row>
    <row r="1414" spans="1:8">
      <c r="A1414" t="n">
        <v>10247</v>
      </c>
      <c r="B1414" s="62" t="n">
        <v>61</v>
      </c>
      <c r="C1414" s="7" t="n">
        <v>61491</v>
      </c>
      <c r="D1414" s="7" t="n">
        <v>7</v>
      </c>
      <c r="E1414" s="7" t="n">
        <v>1000</v>
      </c>
    </row>
    <row r="1415" spans="1:8">
      <c r="A1415" t="s">
        <v>4</v>
      </c>
      <c r="B1415" s="4" t="s">
        <v>5</v>
      </c>
      <c r="C1415" s="4" t="s">
        <v>10</v>
      </c>
      <c r="D1415" s="4" t="s">
        <v>10</v>
      </c>
      <c r="E1415" s="4" t="s">
        <v>10</v>
      </c>
    </row>
    <row r="1416" spans="1:8">
      <c r="A1416" t="n">
        <v>10254</v>
      </c>
      <c r="B1416" s="62" t="n">
        <v>61</v>
      </c>
      <c r="C1416" s="7" t="n">
        <v>61492</v>
      </c>
      <c r="D1416" s="7" t="n">
        <v>7</v>
      </c>
      <c r="E1416" s="7" t="n">
        <v>1000</v>
      </c>
    </row>
    <row r="1417" spans="1:8">
      <c r="A1417" t="s">
        <v>4</v>
      </c>
      <c r="B1417" s="4" t="s">
        <v>5</v>
      </c>
      <c r="C1417" s="4" t="s">
        <v>10</v>
      </c>
      <c r="D1417" s="4" t="s">
        <v>10</v>
      </c>
      <c r="E1417" s="4" t="s">
        <v>10</v>
      </c>
    </row>
    <row r="1418" spans="1:8">
      <c r="A1418" t="n">
        <v>10261</v>
      </c>
      <c r="B1418" s="62" t="n">
        <v>61</v>
      </c>
      <c r="C1418" s="7" t="n">
        <v>61493</v>
      </c>
      <c r="D1418" s="7" t="n">
        <v>7</v>
      </c>
      <c r="E1418" s="7" t="n">
        <v>1000</v>
      </c>
    </row>
    <row r="1419" spans="1:8">
      <c r="A1419" t="s">
        <v>4</v>
      </c>
      <c r="B1419" s="4" t="s">
        <v>5</v>
      </c>
      <c r="C1419" s="4" t="s">
        <v>10</v>
      </c>
      <c r="D1419" s="4" t="s">
        <v>10</v>
      </c>
      <c r="E1419" s="4" t="s">
        <v>10</v>
      </c>
    </row>
    <row r="1420" spans="1:8">
      <c r="A1420" t="n">
        <v>10268</v>
      </c>
      <c r="B1420" s="62" t="n">
        <v>61</v>
      </c>
      <c r="C1420" s="7" t="n">
        <v>61494</v>
      </c>
      <c r="D1420" s="7" t="n">
        <v>7</v>
      </c>
      <c r="E1420" s="7" t="n">
        <v>1000</v>
      </c>
    </row>
    <row r="1421" spans="1:8">
      <c r="A1421" t="s">
        <v>4</v>
      </c>
      <c r="B1421" s="4" t="s">
        <v>5</v>
      </c>
      <c r="C1421" s="4" t="s">
        <v>10</v>
      </c>
      <c r="D1421" s="4" t="s">
        <v>10</v>
      </c>
      <c r="E1421" s="4" t="s">
        <v>10</v>
      </c>
    </row>
    <row r="1422" spans="1:8">
      <c r="A1422" t="n">
        <v>10275</v>
      </c>
      <c r="B1422" s="62" t="n">
        <v>61</v>
      </c>
      <c r="C1422" s="7" t="n">
        <v>61495</v>
      </c>
      <c r="D1422" s="7" t="n">
        <v>7</v>
      </c>
      <c r="E1422" s="7" t="n">
        <v>1000</v>
      </c>
    </row>
    <row r="1423" spans="1:8">
      <c r="A1423" t="s">
        <v>4</v>
      </c>
      <c r="B1423" s="4" t="s">
        <v>5</v>
      </c>
      <c r="C1423" s="4" t="s">
        <v>14</v>
      </c>
      <c r="D1423" s="4" t="s">
        <v>10</v>
      </c>
      <c r="E1423" s="4" t="s">
        <v>14</v>
      </c>
    </row>
    <row r="1424" spans="1:8">
      <c r="A1424" t="n">
        <v>10282</v>
      </c>
      <c r="B1424" s="13" t="n">
        <v>49</v>
      </c>
      <c r="C1424" s="7" t="n">
        <v>1</v>
      </c>
      <c r="D1424" s="7" t="n">
        <v>4000</v>
      </c>
      <c r="E1424" s="7" t="n">
        <v>0</v>
      </c>
    </row>
    <row r="1425" spans="1:5">
      <c r="A1425" t="s">
        <v>4</v>
      </c>
      <c r="B1425" s="4" t="s">
        <v>5</v>
      </c>
      <c r="C1425" s="4" t="s">
        <v>14</v>
      </c>
      <c r="D1425" s="4" t="s">
        <v>10</v>
      </c>
      <c r="E1425" s="4" t="s">
        <v>6</v>
      </c>
    </row>
    <row r="1426" spans="1:5">
      <c r="A1426" t="n">
        <v>10287</v>
      </c>
      <c r="B1426" s="35" t="n">
        <v>51</v>
      </c>
      <c r="C1426" s="7" t="n">
        <v>4</v>
      </c>
      <c r="D1426" s="7" t="n">
        <v>0</v>
      </c>
      <c r="E1426" s="7" t="s">
        <v>167</v>
      </c>
    </row>
    <row r="1427" spans="1:5">
      <c r="A1427" t="s">
        <v>4</v>
      </c>
      <c r="B1427" s="4" t="s">
        <v>5</v>
      </c>
      <c r="C1427" s="4" t="s">
        <v>10</v>
      </c>
    </row>
    <row r="1428" spans="1:5">
      <c r="A1428" t="n">
        <v>10300</v>
      </c>
      <c r="B1428" s="28" t="n">
        <v>16</v>
      </c>
      <c r="C1428" s="7" t="n">
        <v>0</v>
      </c>
    </row>
    <row r="1429" spans="1:5">
      <c r="A1429" t="s">
        <v>4</v>
      </c>
      <c r="B1429" s="4" t="s">
        <v>5</v>
      </c>
      <c r="C1429" s="4" t="s">
        <v>10</v>
      </c>
      <c r="D1429" s="4" t="s">
        <v>14</v>
      </c>
      <c r="E1429" s="4" t="s">
        <v>9</v>
      </c>
      <c r="F1429" s="4" t="s">
        <v>57</v>
      </c>
      <c r="G1429" s="4" t="s">
        <v>14</v>
      </c>
      <c r="H1429" s="4" t="s">
        <v>14</v>
      </c>
    </row>
    <row r="1430" spans="1:5">
      <c r="A1430" t="n">
        <v>10303</v>
      </c>
      <c r="B1430" s="36" t="n">
        <v>26</v>
      </c>
      <c r="C1430" s="7" t="n">
        <v>0</v>
      </c>
      <c r="D1430" s="7" t="n">
        <v>17</v>
      </c>
      <c r="E1430" s="7" t="n">
        <v>53046</v>
      </c>
      <c r="F1430" s="7" t="s">
        <v>168</v>
      </c>
      <c r="G1430" s="7" t="n">
        <v>2</v>
      </c>
      <c r="H1430" s="7" t="n">
        <v>0</v>
      </c>
    </row>
    <row r="1431" spans="1:5">
      <c r="A1431" t="s">
        <v>4</v>
      </c>
      <c r="B1431" s="4" t="s">
        <v>5</v>
      </c>
    </row>
    <row r="1432" spans="1:5">
      <c r="A1432" t="n">
        <v>10330</v>
      </c>
      <c r="B1432" s="37" t="n">
        <v>28</v>
      </c>
    </row>
    <row r="1433" spans="1:5">
      <c r="A1433" t="s">
        <v>4</v>
      </c>
      <c r="B1433" s="4" t="s">
        <v>5</v>
      </c>
      <c r="C1433" s="4" t="s">
        <v>10</v>
      </c>
      <c r="D1433" s="4" t="s">
        <v>14</v>
      </c>
    </row>
    <row r="1434" spans="1:5">
      <c r="A1434" t="n">
        <v>10331</v>
      </c>
      <c r="B1434" s="39" t="n">
        <v>89</v>
      </c>
      <c r="C1434" s="7" t="n">
        <v>65533</v>
      </c>
      <c r="D1434" s="7" t="n">
        <v>1</v>
      </c>
    </row>
    <row r="1435" spans="1:5">
      <c r="A1435" t="s">
        <v>4</v>
      </c>
      <c r="B1435" s="4" t="s">
        <v>5</v>
      </c>
      <c r="C1435" s="4" t="s">
        <v>14</v>
      </c>
      <c r="D1435" s="4" t="s">
        <v>10</v>
      </c>
      <c r="E1435" s="4" t="s">
        <v>6</v>
      </c>
    </row>
    <row r="1436" spans="1:5">
      <c r="A1436" t="n">
        <v>10335</v>
      </c>
      <c r="B1436" s="35" t="n">
        <v>51</v>
      </c>
      <c r="C1436" s="7" t="n">
        <v>4</v>
      </c>
      <c r="D1436" s="7" t="n">
        <v>7</v>
      </c>
      <c r="E1436" s="7" t="s">
        <v>169</v>
      </c>
    </row>
    <row r="1437" spans="1:5">
      <c r="A1437" t="s">
        <v>4</v>
      </c>
      <c r="B1437" s="4" t="s">
        <v>5</v>
      </c>
      <c r="C1437" s="4" t="s">
        <v>10</v>
      </c>
    </row>
    <row r="1438" spans="1:5">
      <c r="A1438" t="n">
        <v>10349</v>
      </c>
      <c r="B1438" s="28" t="n">
        <v>16</v>
      </c>
      <c r="C1438" s="7" t="n">
        <v>0</v>
      </c>
    </row>
    <row r="1439" spans="1:5">
      <c r="A1439" t="s">
        <v>4</v>
      </c>
      <c r="B1439" s="4" t="s">
        <v>5</v>
      </c>
      <c r="C1439" s="4" t="s">
        <v>10</v>
      </c>
      <c r="D1439" s="4" t="s">
        <v>14</v>
      </c>
      <c r="E1439" s="4" t="s">
        <v>9</v>
      </c>
      <c r="F1439" s="4" t="s">
        <v>57</v>
      </c>
      <c r="G1439" s="4" t="s">
        <v>14</v>
      </c>
      <c r="H1439" s="4" t="s">
        <v>14</v>
      </c>
    </row>
    <row r="1440" spans="1:5">
      <c r="A1440" t="n">
        <v>10352</v>
      </c>
      <c r="B1440" s="36" t="n">
        <v>26</v>
      </c>
      <c r="C1440" s="7" t="n">
        <v>7</v>
      </c>
      <c r="D1440" s="7" t="n">
        <v>17</v>
      </c>
      <c r="E1440" s="7" t="n">
        <v>4442</v>
      </c>
      <c r="F1440" s="7" t="s">
        <v>170</v>
      </c>
      <c r="G1440" s="7" t="n">
        <v>2</v>
      </c>
      <c r="H1440" s="7" t="n">
        <v>0</v>
      </c>
    </row>
    <row r="1441" spans="1:8">
      <c r="A1441" t="s">
        <v>4</v>
      </c>
      <c r="B1441" s="4" t="s">
        <v>5</v>
      </c>
    </row>
    <row r="1442" spans="1:8">
      <c r="A1442" t="n">
        <v>10418</v>
      </c>
      <c r="B1442" s="37" t="n">
        <v>28</v>
      </c>
    </row>
    <row r="1443" spans="1:8">
      <c r="A1443" t="s">
        <v>4</v>
      </c>
      <c r="B1443" s="4" t="s">
        <v>5</v>
      </c>
      <c r="C1443" s="4" t="s">
        <v>10</v>
      </c>
      <c r="D1443" s="4" t="s">
        <v>14</v>
      </c>
    </row>
    <row r="1444" spans="1:8">
      <c r="A1444" t="n">
        <v>10419</v>
      </c>
      <c r="B1444" s="39" t="n">
        <v>89</v>
      </c>
      <c r="C1444" s="7" t="n">
        <v>65533</v>
      </c>
      <c r="D1444" s="7" t="n">
        <v>1</v>
      </c>
    </row>
    <row r="1445" spans="1:8">
      <c r="A1445" t="s">
        <v>4</v>
      </c>
      <c r="B1445" s="4" t="s">
        <v>5</v>
      </c>
      <c r="C1445" s="4" t="s">
        <v>14</v>
      </c>
      <c r="D1445" s="4" t="s">
        <v>14</v>
      </c>
    </row>
    <row r="1446" spans="1:8">
      <c r="A1446" t="n">
        <v>10423</v>
      </c>
      <c r="B1446" s="13" t="n">
        <v>49</v>
      </c>
      <c r="C1446" s="7" t="n">
        <v>2</v>
      </c>
      <c r="D1446" s="7" t="n">
        <v>0</v>
      </c>
    </row>
    <row r="1447" spans="1:8">
      <c r="A1447" t="s">
        <v>4</v>
      </c>
      <c r="B1447" s="4" t="s">
        <v>5</v>
      </c>
      <c r="C1447" s="4" t="s">
        <v>14</v>
      </c>
      <c r="D1447" s="4" t="s">
        <v>10</v>
      </c>
      <c r="E1447" s="4" t="s">
        <v>9</v>
      </c>
      <c r="F1447" s="4" t="s">
        <v>10</v>
      </c>
      <c r="G1447" s="4" t="s">
        <v>9</v>
      </c>
      <c r="H1447" s="4" t="s">
        <v>14</v>
      </c>
    </row>
    <row r="1448" spans="1:8">
      <c r="A1448" t="n">
        <v>10426</v>
      </c>
      <c r="B1448" s="13" t="n">
        <v>49</v>
      </c>
      <c r="C1448" s="7" t="n">
        <v>0</v>
      </c>
      <c r="D1448" s="7" t="n">
        <v>516</v>
      </c>
      <c r="E1448" s="7" t="n">
        <v>1060320051</v>
      </c>
      <c r="F1448" s="7" t="n">
        <v>0</v>
      </c>
      <c r="G1448" s="7" t="n">
        <v>0</v>
      </c>
      <c r="H1448" s="7" t="n">
        <v>0</v>
      </c>
    </row>
    <row r="1449" spans="1:8">
      <c r="A1449" t="s">
        <v>4</v>
      </c>
      <c r="B1449" s="4" t="s">
        <v>5</v>
      </c>
      <c r="C1449" s="4" t="s">
        <v>14</v>
      </c>
      <c r="D1449" s="4" t="s">
        <v>10</v>
      </c>
      <c r="E1449" s="4" t="s">
        <v>20</v>
      </c>
    </row>
    <row r="1450" spans="1:8">
      <c r="A1450" t="n">
        <v>10441</v>
      </c>
      <c r="B1450" s="30" t="n">
        <v>58</v>
      </c>
      <c r="C1450" s="7" t="n">
        <v>101</v>
      </c>
      <c r="D1450" s="7" t="n">
        <v>500</v>
      </c>
      <c r="E1450" s="7" t="n">
        <v>1</v>
      </c>
    </row>
    <row r="1451" spans="1:8">
      <c r="A1451" t="s">
        <v>4</v>
      </c>
      <c r="B1451" s="4" t="s">
        <v>5</v>
      </c>
      <c r="C1451" s="4" t="s">
        <v>14</v>
      </c>
      <c r="D1451" s="4" t="s">
        <v>10</v>
      </c>
    </row>
    <row r="1452" spans="1:8">
      <c r="A1452" t="n">
        <v>10449</v>
      </c>
      <c r="B1452" s="30" t="n">
        <v>58</v>
      </c>
      <c r="C1452" s="7" t="n">
        <v>254</v>
      </c>
      <c r="D1452" s="7" t="n">
        <v>0</v>
      </c>
    </row>
    <row r="1453" spans="1:8">
      <c r="A1453" t="s">
        <v>4</v>
      </c>
      <c r="B1453" s="4" t="s">
        <v>5</v>
      </c>
      <c r="C1453" s="4" t="s">
        <v>14</v>
      </c>
      <c r="D1453" s="4" t="s">
        <v>14</v>
      </c>
      <c r="E1453" s="4" t="s">
        <v>20</v>
      </c>
      <c r="F1453" s="4" t="s">
        <v>20</v>
      </c>
      <c r="G1453" s="4" t="s">
        <v>20</v>
      </c>
      <c r="H1453" s="4" t="s">
        <v>10</v>
      </c>
    </row>
    <row r="1454" spans="1:8">
      <c r="A1454" t="n">
        <v>10453</v>
      </c>
      <c r="B1454" s="40" t="n">
        <v>45</v>
      </c>
      <c r="C1454" s="7" t="n">
        <v>2</v>
      </c>
      <c r="D1454" s="7" t="n">
        <v>3</v>
      </c>
      <c r="E1454" s="7" t="n">
        <v>1.20000004768372</v>
      </c>
      <c r="F1454" s="7" t="n">
        <v>4.96999979019165</v>
      </c>
      <c r="G1454" s="7" t="n">
        <v>-117.599998474121</v>
      </c>
      <c r="H1454" s="7" t="n">
        <v>0</v>
      </c>
    </row>
    <row r="1455" spans="1:8">
      <c r="A1455" t="s">
        <v>4</v>
      </c>
      <c r="B1455" s="4" t="s">
        <v>5</v>
      </c>
      <c r="C1455" s="4" t="s">
        <v>14</v>
      </c>
      <c r="D1455" s="4" t="s">
        <v>14</v>
      </c>
      <c r="E1455" s="4" t="s">
        <v>20</v>
      </c>
      <c r="F1455" s="4" t="s">
        <v>20</v>
      </c>
      <c r="G1455" s="4" t="s">
        <v>20</v>
      </c>
      <c r="H1455" s="4" t="s">
        <v>10</v>
      </c>
      <c r="I1455" s="4" t="s">
        <v>14</v>
      </c>
    </row>
    <row r="1456" spans="1:8">
      <c r="A1456" t="n">
        <v>10470</v>
      </c>
      <c r="B1456" s="40" t="n">
        <v>45</v>
      </c>
      <c r="C1456" s="7" t="n">
        <v>4</v>
      </c>
      <c r="D1456" s="7" t="n">
        <v>3</v>
      </c>
      <c r="E1456" s="7" t="n">
        <v>358.200012207031</v>
      </c>
      <c r="F1456" s="7" t="n">
        <v>141.639999389648</v>
      </c>
      <c r="G1456" s="7" t="n">
        <v>0</v>
      </c>
      <c r="H1456" s="7" t="n">
        <v>0</v>
      </c>
      <c r="I1456" s="7" t="n">
        <v>1</v>
      </c>
    </row>
    <row r="1457" spans="1:9">
      <c r="A1457" t="s">
        <v>4</v>
      </c>
      <c r="B1457" s="4" t="s">
        <v>5</v>
      </c>
      <c r="C1457" s="4" t="s">
        <v>14</v>
      </c>
      <c r="D1457" s="4" t="s">
        <v>14</v>
      </c>
      <c r="E1457" s="4" t="s">
        <v>20</v>
      </c>
      <c r="F1457" s="4" t="s">
        <v>10</v>
      </c>
    </row>
    <row r="1458" spans="1:9">
      <c r="A1458" t="n">
        <v>10488</v>
      </c>
      <c r="B1458" s="40" t="n">
        <v>45</v>
      </c>
      <c r="C1458" s="7" t="n">
        <v>5</v>
      </c>
      <c r="D1458" s="7" t="n">
        <v>3</v>
      </c>
      <c r="E1458" s="7" t="n">
        <v>1.70000004768372</v>
      </c>
      <c r="F1458" s="7" t="n">
        <v>0</v>
      </c>
    </row>
    <row r="1459" spans="1:9">
      <c r="A1459" t="s">
        <v>4</v>
      </c>
      <c r="B1459" s="4" t="s">
        <v>5</v>
      </c>
      <c r="C1459" s="4" t="s">
        <v>14</v>
      </c>
      <c r="D1459" s="4" t="s">
        <v>14</v>
      </c>
      <c r="E1459" s="4" t="s">
        <v>20</v>
      </c>
      <c r="F1459" s="4" t="s">
        <v>10</v>
      </c>
    </row>
    <row r="1460" spans="1:9">
      <c r="A1460" t="n">
        <v>10497</v>
      </c>
      <c r="B1460" s="40" t="n">
        <v>45</v>
      </c>
      <c r="C1460" s="7" t="n">
        <v>11</v>
      </c>
      <c r="D1460" s="7" t="n">
        <v>3</v>
      </c>
      <c r="E1460" s="7" t="n">
        <v>30</v>
      </c>
      <c r="F1460" s="7" t="n">
        <v>0</v>
      </c>
    </row>
    <row r="1461" spans="1:9">
      <c r="A1461" t="s">
        <v>4</v>
      </c>
      <c r="B1461" s="4" t="s">
        <v>5</v>
      </c>
      <c r="C1461" s="4" t="s">
        <v>10</v>
      </c>
      <c r="D1461" s="4" t="s">
        <v>20</v>
      </c>
      <c r="E1461" s="4" t="s">
        <v>20</v>
      </c>
      <c r="F1461" s="4" t="s">
        <v>20</v>
      </c>
      <c r="G1461" s="4" t="s">
        <v>20</v>
      </c>
    </row>
    <row r="1462" spans="1:9">
      <c r="A1462" t="n">
        <v>10506</v>
      </c>
      <c r="B1462" s="46" t="n">
        <v>46</v>
      </c>
      <c r="C1462" s="7" t="n">
        <v>61493</v>
      </c>
      <c r="D1462" s="7" t="n">
        <v>-2.29999995231628</v>
      </c>
      <c r="E1462" s="7" t="n">
        <v>3.74000000953674</v>
      </c>
      <c r="F1462" s="7" t="n">
        <v>-115.5</v>
      </c>
      <c r="G1462" s="7" t="n">
        <v>175.100006103516</v>
      </c>
    </row>
    <row r="1463" spans="1:9">
      <c r="A1463" t="s">
        <v>4</v>
      </c>
      <c r="B1463" s="4" t="s">
        <v>5</v>
      </c>
      <c r="C1463" s="4" t="s">
        <v>10</v>
      </c>
      <c r="D1463" s="4" t="s">
        <v>20</v>
      </c>
      <c r="E1463" s="4" t="s">
        <v>20</v>
      </c>
      <c r="F1463" s="4" t="s">
        <v>20</v>
      </c>
      <c r="G1463" s="4" t="s">
        <v>20</v>
      </c>
    </row>
    <row r="1464" spans="1:9">
      <c r="A1464" t="n">
        <v>10525</v>
      </c>
      <c r="B1464" s="46" t="n">
        <v>46</v>
      </c>
      <c r="C1464" s="7" t="n">
        <v>61494</v>
      </c>
      <c r="D1464" s="7" t="n">
        <v>2.29999995231628</v>
      </c>
      <c r="E1464" s="7" t="n">
        <v>3.74000000953674</v>
      </c>
      <c r="F1464" s="7" t="n">
        <v>-115.5</v>
      </c>
      <c r="G1464" s="7" t="n">
        <v>187.899993896484</v>
      </c>
    </row>
    <row r="1465" spans="1:9">
      <c r="A1465" t="s">
        <v>4</v>
      </c>
      <c r="B1465" s="4" t="s">
        <v>5</v>
      </c>
      <c r="C1465" s="4" t="s">
        <v>14</v>
      </c>
      <c r="D1465" s="4" t="s">
        <v>14</v>
      </c>
      <c r="E1465" s="4" t="s">
        <v>20</v>
      </c>
      <c r="F1465" s="4" t="s">
        <v>20</v>
      </c>
      <c r="G1465" s="4" t="s">
        <v>20</v>
      </c>
      <c r="H1465" s="4" t="s">
        <v>10</v>
      </c>
      <c r="I1465" s="4" t="s">
        <v>14</v>
      </c>
    </row>
    <row r="1466" spans="1:9">
      <c r="A1466" t="n">
        <v>10544</v>
      </c>
      <c r="B1466" s="40" t="n">
        <v>45</v>
      </c>
      <c r="C1466" s="7" t="n">
        <v>4</v>
      </c>
      <c r="D1466" s="7" t="n">
        <v>3</v>
      </c>
      <c r="E1466" s="7" t="n">
        <v>353.910003662109</v>
      </c>
      <c r="F1466" s="7" t="n">
        <v>150.110000610352</v>
      </c>
      <c r="G1466" s="7" t="n">
        <v>0</v>
      </c>
      <c r="H1466" s="7" t="n">
        <v>15000</v>
      </c>
      <c r="I1466" s="7" t="n">
        <v>1</v>
      </c>
    </row>
    <row r="1467" spans="1:9">
      <c r="A1467" t="s">
        <v>4</v>
      </c>
      <c r="B1467" s="4" t="s">
        <v>5</v>
      </c>
      <c r="C1467" s="4" t="s">
        <v>14</v>
      </c>
    </row>
    <row r="1468" spans="1:9">
      <c r="A1468" t="n">
        <v>10562</v>
      </c>
      <c r="B1468" s="59" t="n">
        <v>116</v>
      </c>
      <c r="C1468" s="7" t="n">
        <v>0</v>
      </c>
    </row>
    <row r="1469" spans="1:9">
      <c r="A1469" t="s">
        <v>4</v>
      </c>
      <c r="B1469" s="4" t="s">
        <v>5</v>
      </c>
      <c r="C1469" s="4" t="s">
        <v>14</v>
      </c>
      <c r="D1469" s="4" t="s">
        <v>10</v>
      </c>
    </row>
    <row r="1470" spans="1:9">
      <c r="A1470" t="n">
        <v>10564</v>
      </c>
      <c r="B1470" s="59" t="n">
        <v>116</v>
      </c>
      <c r="C1470" s="7" t="n">
        <v>2</v>
      </c>
      <c r="D1470" s="7" t="n">
        <v>1</v>
      </c>
    </row>
    <row r="1471" spans="1:9">
      <c r="A1471" t="s">
        <v>4</v>
      </c>
      <c r="B1471" s="4" t="s">
        <v>5</v>
      </c>
      <c r="C1471" s="4" t="s">
        <v>14</v>
      </c>
      <c r="D1471" s="4" t="s">
        <v>9</v>
      </c>
    </row>
    <row r="1472" spans="1:9">
      <c r="A1472" t="n">
        <v>10568</v>
      </c>
      <c r="B1472" s="59" t="n">
        <v>116</v>
      </c>
      <c r="C1472" s="7" t="n">
        <v>5</v>
      </c>
      <c r="D1472" s="7" t="n">
        <v>1065353216</v>
      </c>
    </row>
    <row r="1473" spans="1:9">
      <c r="A1473" t="s">
        <v>4</v>
      </c>
      <c r="B1473" s="4" t="s">
        <v>5</v>
      </c>
      <c r="C1473" s="4" t="s">
        <v>14</v>
      </c>
      <c r="D1473" s="4" t="s">
        <v>10</v>
      </c>
    </row>
    <row r="1474" spans="1:9">
      <c r="A1474" t="n">
        <v>10574</v>
      </c>
      <c r="B1474" s="59" t="n">
        <v>116</v>
      </c>
      <c r="C1474" s="7" t="n">
        <v>6</v>
      </c>
      <c r="D1474" s="7" t="n">
        <v>1</v>
      </c>
    </row>
    <row r="1475" spans="1:9">
      <c r="A1475" t="s">
        <v>4</v>
      </c>
      <c r="B1475" s="4" t="s">
        <v>5</v>
      </c>
      <c r="C1475" s="4" t="s">
        <v>14</v>
      </c>
      <c r="D1475" s="4" t="s">
        <v>10</v>
      </c>
      <c r="E1475" s="4" t="s">
        <v>6</v>
      </c>
      <c r="F1475" s="4" t="s">
        <v>6</v>
      </c>
      <c r="G1475" s="4" t="s">
        <v>6</v>
      </c>
      <c r="H1475" s="4" t="s">
        <v>6</v>
      </c>
    </row>
    <row r="1476" spans="1:9">
      <c r="A1476" t="n">
        <v>10578</v>
      </c>
      <c r="B1476" s="35" t="n">
        <v>51</v>
      </c>
      <c r="C1476" s="7" t="n">
        <v>3</v>
      </c>
      <c r="D1476" s="7" t="n">
        <v>7</v>
      </c>
      <c r="E1476" s="7" t="s">
        <v>171</v>
      </c>
      <c r="F1476" s="7" t="s">
        <v>63</v>
      </c>
      <c r="G1476" s="7" t="s">
        <v>62</v>
      </c>
      <c r="H1476" s="7" t="s">
        <v>63</v>
      </c>
    </row>
    <row r="1477" spans="1:9">
      <c r="A1477" t="s">
        <v>4</v>
      </c>
      <c r="B1477" s="4" t="s">
        <v>5</v>
      </c>
      <c r="C1477" s="4" t="s">
        <v>10</v>
      </c>
      <c r="D1477" s="4" t="s">
        <v>14</v>
      </c>
      <c r="E1477" s="4" t="s">
        <v>6</v>
      </c>
      <c r="F1477" s="4" t="s">
        <v>20</v>
      </c>
      <c r="G1477" s="4" t="s">
        <v>20</v>
      </c>
      <c r="H1477" s="4" t="s">
        <v>20</v>
      </c>
    </row>
    <row r="1478" spans="1:9">
      <c r="A1478" t="n">
        <v>10591</v>
      </c>
      <c r="B1478" s="58" t="n">
        <v>48</v>
      </c>
      <c r="C1478" s="7" t="n">
        <v>7</v>
      </c>
      <c r="D1478" s="7" t="n">
        <v>0</v>
      </c>
      <c r="E1478" s="7" t="s">
        <v>135</v>
      </c>
      <c r="F1478" s="7" t="n">
        <v>-1</v>
      </c>
      <c r="G1478" s="7" t="n">
        <v>1</v>
      </c>
      <c r="H1478" s="7" t="n">
        <v>0</v>
      </c>
    </row>
    <row r="1479" spans="1:9">
      <c r="A1479" t="s">
        <v>4</v>
      </c>
      <c r="B1479" s="4" t="s">
        <v>5</v>
      </c>
      <c r="C1479" s="4" t="s">
        <v>14</v>
      </c>
      <c r="D1479" s="4" t="s">
        <v>10</v>
      </c>
    </row>
    <row r="1480" spans="1:9">
      <c r="A1480" t="n">
        <v>10619</v>
      </c>
      <c r="B1480" s="30" t="n">
        <v>58</v>
      </c>
      <c r="C1480" s="7" t="n">
        <v>255</v>
      </c>
      <c r="D1480" s="7" t="n">
        <v>0</v>
      </c>
    </row>
    <row r="1481" spans="1:9">
      <c r="A1481" t="s">
        <v>4</v>
      </c>
      <c r="B1481" s="4" t="s">
        <v>5</v>
      </c>
      <c r="C1481" s="4" t="s">
        <v>10</v>
      </c>
    </row>
    <row r="1482" spans="1:9">
      <c r="A1482" t="n">
        <v>10623</v>
      </c>
      <c r="B1482" s="28" t="n">
        <v>16</v>
      </c>
      <c r="C1482" s="7" t="n">
        <v>1000</v>
      </c>
    </row>
    <row r="1483" spans="1:9">
      <c r="A1483" t="s">
        <v>4</v>
      </c>
      <c r="B1483" s="4" t="s">
        <v>5</v>
      </c>
      <c r="C1483" s="4" t="s">
        <v>14</v>
      </c>
      <c r="D1483" s="4" t="s">
        <v>10</v>
      </c>
      <c r="E1483" s="4" t="s">
        <v>6</v>
      </c>
    </row>
    <row r="1484" spans="1:9">
      <c r="A1484" t="n">
        <v>10626</v>
      </c>
      <c r="B1484" s="35" t="n">
        <v>51</v>
      </c>
      <c r="C1484" s="7" t="n">
        <v>4</v>
      </c>
      <c r="D1484" s="7" t="n">
        <v>7</v>
      </c>
      <c r="E1484" s="7" t="s">
        <v>104</v>
      </c>
    </row>
    <row r="1485" spans="1:9">
      <c r="A1485" t="s">
        <v>4</v>
      </c>
      <c r="B1485" s="4" t="s">
        <v>5</v>
      </c>
      <c r="C1485" s="4" t="s">
        <v>10</v>
      </c>
    </row>
    <row r="1486" spans="1:9">
      <c r="A1486" t="n">
        <v>10639</v>
      </c>
      <c r="B1486" s="28" t="n">
        <v>16</v>
      </c>
      <c r="C1486" s="7" t="n">
        <v>0</v>
      </c>
    </row>
    <row r="1487" spans="1:9">
      <c r="A1487" t="s">
        <v>4</v>
      </c>
      <c r="B1487" s="4" t="s">
        <v>5</v>
      </c>
      <c r="C1487" s="4" t="s">
        <v>10</v>
      </c>
      <c r="D1487" s="4" t="s">
        <v>14</v>
      </c>
      <c r="E1487" s="4" t="s">
        <v>9</v>
      </c>
      <c r="F1487" s="4" t="s">
        <v>57</v>
      </c>
      <c r="G1487" s="4" t="s">
        <v>14</v>
      </c>
      <c r="H1487" s="4" t="s">
        <v>14</v>
      </c>
      <c r="I1487" s="4" t="s">
        <v>14</v>
      </c>
      <c r="J1487" s="4" t="s">
        <v>9</v>
      </c>
      <c r="K1487" s="4" t="s">
        <v>57</v>
      </c>
      <c r="L1487" s="4" t="s">
        <v>14</v>
      </c>
      <c r="M1487" s="4" t="s">
        <v>14</v>
      </c>
      <c r="N1487" s="4" t="s">
        <v>14</v>
      </c>
      <c r="O1487" s="4" t="s">
        <v>9</v>
      </c>
      <c r="P1487" s="4" t="s">
        <v>57</v>
      </c>
      <c r="Q1487" s="4" t="s">
        <v>14</v>
      </c>
      <c r="R1487" s="4" t="s">
        <v>14</v>
      </c>
    </row>
    <row r="1488" spans="1:9">
      <c r="A1488" t="n">
        <v>10642</v>
      </c>
      <c r="B1488" s="36" t="n">
        <v>26</v>
      </c>
      <c r="C1488" s="7" t="n">
        <v>7</v>
      </c>
      <c r="D1488" s="7" t="n">
        <v>17</v>
      </c>
      <c r="E1488" s="7" t="n">
        <v>4443</v>
      </c>
      <c r="F1488" s="7" t="s">
        <v>172</v>
      </c>
      <c r="G1488" s="7" t="n">
        <v>2</v>
      </c>
      <c r="H1488" s="7" t="n">
        <v>3</v>
      </c>
      <c r="I1488" s="7" t="n">
        <v>17</v>
      </c>
      <c r="J1488" s="7" t="n">
        <v>4444</v>
      </c>
      <c r="K1488" s="7" t="s">
        <v>173</v>
      </c>
      <c r="L1488" s="7" t="n">
        <v>2</v>
      </c>
      <c r="M1488" s="7" t="n">
        <v>3</v>
      </c>
      <c r="N1488" s="7" t="n">
        <v>17</v>
      </c>
      <c r="O1488" s="7" t="n">
        <v>4445</v>
      </c>
      <c r="P1488" s="7" t="s">
        <v>174</v>
      </c>
      <c r="Q1488" s="7" t="n">
        <v>2</v>
      </c>
      <c r="R1488" s="7" t="n">
        <v>0</v>
      </c>
    </row>
    <row r="1489" spans="1:18">
      <c r="A1489" t="s">
        <v>4</v>
      </c>
      <c r="B1489" s="4" t="s">
        <v>5</v>
      </c>
    </row>
    <row r="1490" spans="1:18">
      <c r="A1490" t="n">
        <v>10822</v>
      </c>
      <c r="B1490" s="37" t="n">
        <v>28</v>
      </c>
    </row>
    <row r="1491" spans="1:18">
      <c r="A1491" t="s">
        <v>4</v>
      </c>
      <c r="B1491" s="4" t="s">
        <v>5</v>
      </c>
      <c r="C1491" s="4" t="s">
        <v>14</v>
      </c>
      <c r="D1491" s="4" t="s">
        <v>10</v>
      </c>
      <c r="E1491" s="4" t="s">
        <v>6</v>
      </c>
      <c r="F1491" s="4" t="s">
        <v>6</v>
      </c>
      <c r="G1491" s="4" t="s">
        <v>6</v>
      </c>
      <c r="H1491" s="4" t="s">
        <v>6</v>
      </c>
    </row>
    <row r="1492" spans="1:18">
      <c r="A1492" t="n">
        <v>10823</v>
      </c>
      <c r="B1492" s="35" t="n">
        <v>51</v>
      </c>
      <c r="C1492" s="7" t="n">
        <v>3</v>
      </c>
      <c r="D1492" s="7" t="n">
        <v>7</v>
      </c>
      <c r="E1492" s="7" t="s">
        <v>175</v>
      </c>
      <c r="F1492" s="7" t="s">
        <v>63</v>
      </c>
      <c r="G1492" s="7" t="s">
        <v>62</v>
      </c>
      <c r="H1492" s="7" t="s">
        <v>63</v>
      </c>
    </row>
    <row r="1493" spans="1:18">
      <c r="A1493" t="s">
        <v>4</v>
      </c>
      <c r="B1493" s="4" t="s">
        <v>5</v>
      </c>
      <c r="C1493" s="4" t="s">
        <v>10</v>
      </c>
      <c r="D1493" s="4" t="s">
        <v>14</v>
      </c>
      <c r="E1493" s="4" t="s">
        <v>6</v>
      </c>
      <c r="F1493" s="4" t="s">
        <v>20</v>
      </c>
      <c r="G1493" s="4" t="s">
        <v>20</v>
      </c>
      <c r="H1493" s="4" t="s">
        <v>20</v>
      </c>
    </row>
    <row r="1494" spans="1:18">
      <c r="A1494" t="n">
        <v>10836</v>
      </c>
      <c r="B1494" s="58" t="n">
        <v>48</v>
      </c>
      <c r="C1494" s="7" t="n">
        <v>7</v>
      </c>
      <c r="D1494" s="7" t="n">
        <v>0</v>
      </c>
      <c r="E1494" s="7" t="s">
        <v>176</v>
      </c>
      <c r="F1494" s="7" t="n">
        <v>0.200000002980232</v>
      </c>
      <c r="G1494" s="7" t="n">
        <v>1</v>
      </c>
      <c r="H1494" s="7" t="n">
        <v>0</v>
      </c>
    </row>
    <row r="1495" spans="1:18">
      <c r="A1495" t="s">
        <v>4</v>
      </c>
      <c r="B1495" s="4" t="s">
        <v>5</v>
      </c>
      <c r="C1495" s="4" t="s">
        <v>10</v>
      </c>
    </row>
    <row r="1496" spans="1:18">
      <c r="A1496" t="n">
        <v>10861</v>
      </c>
      <c r="B1496" s="28" t="n">
        <v>16</v>
      </c>
      <c r="C1496" s="7" t="n">
        <v>1000</v>
      </c>
    </row>
    <row r="1497" spans="1:18">
      <c r="A1497" t="s">
        <v>4</v>
      </c>
      <c r="B1497" s="4" t="s">
        <v>5</v>
      </c>
      <c r="C1497" s="4" t="s">
        <v>14</v>
      </c>
      <c r="D1497" s="4" t="s">
        <v>10</v>
      </c>
      <c r="E1497" s="4" t="s">
        <v>6</v>
      </c>
    </row>
    <row r="1498" spans="1:18">
      <c r="A1498" t="n">
        <v>10864</v>
      </c>
      <c r="B1498" s="35" t="n">
        <v>51</v>
      </c>
      <c r="C1498" s="7" t="n">
        <v>4</v>
      </c>
      <c r="D1498" s="7" t="n">
        <v>7</v>
      </c>
      <c r="E1498" s="7" t="s">
        <v>104</v>
      </c>
    </row>
    <row r="1499" spans="1:18">
      <c r="A1499" t="s">
        <v>4</v>
      </c>
      <c r="B1499" s="4" t="s">
        <v>5</v>
      </c>
      <c r="C1499" s="4" t="s">
        <v>10</v>
      </c>
    </row>
    <row r="1500" spans="1:18">
      <c r="A1500" t="n">
        <v>10877</v>
      </c>
      <c r="B1500" s="28" t="n">
        <v>16</v>
      </c>
      <c r="C1500" s="7" t="n">
        <v>0</v>
      </c>
    </row>
    <row r="1501" spans="1:18">
      <c r="A1501" t="s">
        <v>4</v>
      </c>
      <c r="B1501" s="4" t="s">
        <v>5</v>
      </c>
      <c r="C1501" s="4" t="s">
        <v>10</v>
      </c>
      <c r="D1501" s="4" t="s">
        <v>14</v>
      </c>
      <c r="E1501" s="4" t="s">
        <v>9</v>
      </c>
      <c r="F1501" s="4" t="s">
        <v>57</v>
      </c>
      <c r="G1501" s="4" t="s">
        <v>14</v>
      </c>
      <c r="H1501" s="4" t="s">
        <v>14</v>
      </c>
    </row>
    <row r="1502" spans="1:18">
      <c r="A1502" t="n">
        <v>10880</v>
      </c>
      <c r="B1502" s="36" t="n">
        <v>26</v>
      </c>
      <c r="C1502" s="7" t="n">
        <v>7</v>
      </c>
      <c r="D1502" s="7" t="n">
        <v>17</v>
      </c>
      <c r="E1502" s="7" t="n">
        <v>4446</v>
      </c>
      <c r="F1502" s="7" t="s">
        <v>177</v>
      </c>
      <c r="G1502" s="7" t="n">
        <v>2</v>
      </c>
      <c r="H1502" s="7" t="n">
        <v>0</v>
      </c>
    </row>
    <row r="1503" spans="1:18">
      <c r="A1503" t="s">
        <v>4</v>
      </c>
      <c r="B1503" s="4" t="s">
        <v>5</v>
      </c>
    </row>
    <row r="1504" spans="1:18">
      <c r="A1504" t="n">
        <v>10974</v>
      </c>
      <c r="B1504" s="37" t="n">
        <v>28</v>
      </c>
    </row>
    <row r="1505" spans="1:8">
      <c r="A1505" t="s">
        <v>4</v>
      </c>
      <c r="B1505" s="4" t="s">
        <v>5</v>
      </c>
      <c r="C1505" s="4" t="s">
        <v>10</v>
      </c>
      <c r="D1505" s="4" t="s">
        <v>14</v>
      </c>
    </row>
    <row r="1506" spans="1:8">
      <c r="A1506" t="n">
        <v>10975</v>
      </c>
      <c r="B1506" s="39" t="n">
        <v>89</v>
      </c>
      <c r="C1506" s="7" t="n">
        <v>65533</v>
      </c>
      <c r="D1506" s="7" t="n">
        <v>1</v>
      </c>
    </row>
    <row r="1507" spans="1:8">
      <c r="A1507" t="s">
        <v>4</v>
      </c>
      <c r="B1507" s="4" t="s">
        <v>5</v>
      </c>
      <c r="C1507" s="4" t="s">
        <v>14</v>
      </c>
      <c r="D1507" s="4" t="s">
        <v>10</v>
      </c>
      <c r="E1507" s="4" t="s">
        <v>20</v>
      </c>
    </row>
    <row r="1508" spans="1:8">
      <c r="A1508" t="n">
        <v>10979</v>
      </c>
      <c r="B1508" s="30" t="n">
        <v>58</v>
      </c>
      <c r="C1508" s="7" t="n">
        <v>101</v>
      </c>
      <c r="D1508" s="7" t="n">
        <v>300</v>
      </c>
      <c r="E1508" s="7" t="n">
        <v>1</v>
      </c>
    </row>
    <row r="1509" spans="1:8">
      <c r="A1509" t="s">
        <v>4</v>
      </c>
      <c r="B1509" s="4" t="s">
        <v>5</v>
      </c>
      <c r="C1509" s="4" t="s">
        <v>14</v>
      </c>
      <c r="D1509" s="4" t="s">
        <v>10</v>
      </c>
    </row>
    <row r="1510" spans="1:8">
      <c r="A1510" t="n">
        <v>10987</v>
      </c>
      <c r="B1510" s="30" t="n">
        <v>58</v>
      </c>
      <c r="C1510" s="7" t="n">
        <v>254</v>
      </c>
      <c r="D1510" s="7" t="n">
        <v>0</v>
      </c>
    </row>
    <row r="1511" spans="1:8">
      <c r="A1511" t="s">
        <v>4</v>
      </c>
      <c r="B1511" s="4" t="s">
        <v>5</v>
      </c>
      <c r="C1511" s="4" t="s">
        <v>14</v>
      </c>
      <c r="D1511" s="4" t="s">
        <v>14</v>
      </c>
      <c r="E1511" s="4" t="s">
        <v>20</v>
      </c>
      <c r="F1511" s="4" t="s">
        <v>20</v>
      </c>
      <c r="G1511" s="4" t="s">
        <v>20</v>
      </c>
      <c r="H1511" s="4" t="s">
        <v>10</v>
      </c>
    </row>
    <row r="1512" spans="1:8">
      <c r="A1512" t="n">
        <v>10991</v>
      </c>
      <c r="B1512" s="40" t="n">
        <v>45</v>
      </c>
      <c r="C1512" s="7" t="n">
        <v>2</v>
      </c>
      <c r="D1512" s="7" t="n">
        <v>3</v>
      </c>
      <c r="E1512" s="7" t="n">
        <v>0.0500000007450581</v>
      </c>
      <c r="F1512" s="7" t="n">
        <v>5.26000022888184</v>
      </c>
      <c r="G1512" s="7" t="n">
        <v>-124.639999389648</v>
      </c>
      <c r="H1512" s="7" t="n">
        <v>0</v>
      </c>
    </row>
    <row r="1513" spans="1:8">
      <c r="A1513" t="s">
        <v>4</v>
      </c>
      <c r="B1513" s="4" t="s">
        <v>5</v>
      </c>
      <c r="C1513" s="4" t="s">
        <v>14</v>
      </c>
      <c r="D1513" s="4" t="s">
        <v>14</v>
      </c>
      <c r="E1513" s="4" t="s">
        <v>20</v>
      </c>
      <c r="F1513" s="4" t="s">
        <v>20</v>
      </c>
      <c r="G1513" s="4" t="s">
        <v>20</v>
      </c>
      <c r="H1513" s="4" t="s">
        <v>10</v>
      </c>
      <c r="I1513" s="4" t="s">
        <v>14</v>
      </c>
    </row>
    <row r="1514" spans="1:8">
      <c r="A1514" t="n">
        <v>11008</v>
      </c>
      <c r="B1514" s="40" t="n">
        <v>45</v>
      </c>
      <c r="C1514" s="7" t="n">
        <v>4</v>
      </c>
      <c r="D1514" s="7" t="n">
        <v>3</v>
      </c>
      <c r="E1514" s="7" t="n">
        <v>0.5</v>
      </c>
      <c r="F1514" s="7" t="n">
        <v>67.8000030517578</v>
      </c>
      <c r="G1514" s="7" t="n">
        <v>0</v>
      </c>
      <c r="H1514" s="7" t="n">
        <v>0</v>
      </c>
      <c r="I1514" s="7" t="n">
        <v>1</v>
      </c>
    </row>
    <row r="1515" spans="1:8">
      <c r="A1515" t="s">
        <v>4</v>
      </c>
      <c r="B1515" s="4" t="s">
        <v>5</v>
      </c>
      <c r="C1515" s="4" t="s">
        <v>14</v>
      </c>
      <c r="D1515" s="4" t="s">
        <v>14</v>
      </c>
      <c r="E1515" s="4" t="s">
        <v>20</v>
      </c>
      <c r="F1515" s="4" t="s">
        <v>10</v>
      </c>
    </row>
    <row r="1516" spans="1:8">
      <c r="A1516" t="n">
        <v>11026</v>
      </c>
      <c r="B1516" s="40" t="n">
        <v>45</v>
      </c>
      <c r="C1516" s="7" t="n">
        <v>5</v>
      </c>
      <c r="D1516" s="7" t="n">
        <v>3</v>
      </c>
      <c r="E1516" s="7" t="n">
        <v>3.70000004768372</v>
      </c>
      <c r="F1516" s="7" t="n">
        <v>0</v>
      </c>
    </row>
    <row r="1517" spans="1:8">
      <c r="A1517" t="s">
        <v>4</v>
      </c>
      <c r="B1517" s="4" t="s">
        <v>5</v>
      </c>
      <c r="C1517" s="4" t="s">
        <v>14</v>
      </c>
      <c r="D1517" s="4" t="s">
        <v>14</v>
      </c>
      <c r="E1517" s="4" t="s">
        <v>20</v>
      </c>
      <c r="F1517" s="4" t="s">
        <v>10</v>
      </c>
    </row>
    <row r="1518" spans="1:8">
      <c r="A1518" t="n">
        <v>11035</v>
      </c>
      <c r="B1518" s="40" t="n">
        <v>45</v>
      </c>
      <c r="C1518" s="7" t="n">
        <v>11</v>
      </c>
      <c r="D1518" s="7" t="n">
        <v>3</v>
      </c>
      <c r="E1518" s="7" t="n">
        <v>20.2000007629395</v>
      </c>
      <c r="F1518" s="7" t="n">
        <v>0</v>
      </c>
    </row>
    <row r="1519" spans="1:8">
      <c r="A1519" t="s">
        <v>4</v>
      </c>
      <c r="B1519" s="4" t="s">
        <v>5</v>
      </c>
      <c r="C1519" s="4" t="s">
        <v>14</v>
      </c>
      <c r="D1519" s="4" t="s">
        <v>14</v>
      </c>
      <c r="E1519" s="4" t="s">
        <v>20</v>
      </c>
      <c r="F1519" s="4" t="s">
        <v>20</v>
      </c>
      <c r="G1519" s="4" t="s">
        <v>20</v>
      </c>
      <c r="H1519" s="4" t="s">
        <v>10</v>
      </c>
      <c r="I1519" s="4" t="s">
        <v>14</v>
      </c>
    </row>
    <row r="1520" spans="1:8">
      <c r="A1520" t="n">
        <v>11044</v>
      </c>
      <c r="B1520" s="40" t="n">
        <v>45</v>
      </c>
      <c r="C1520" s="7" t="n">
        <v>4</v>
      </c>
      <c r="D1520" s="7" t="n">
        <v>3</v>
      </c>
      <c r="E1520" s="7" t="n">
        <v>0.5</v>
      </c>
      <c r="F1520" s="7" t="n">
        <v>70.5199966430664</v>
      </c>
      <c r="G1520" s="7" t="n">
        <v>0</v>
      </c>
      <c r="H1520" s="7" t="n">
        <v>15000</v>
      </c>
      <c r="I1520" s="7" t="n">
        <v>1</v>
      </c>
    </row>
    <row r="1521" spans="1:9">
      <c r="A1521" t="s">
        <v>4</v>
      </c>
      <c r="B1521" s="4" t="s">
        <v>5</v>
      </c>
      <c r="C1521" s="4" t="s">
        <v>14</v>
      </c>
      <c r="D1521" s="4" t="s">
        <v>14</v>
      </c>
      <c r="E1521" s="4" t="s">
        <v>20</v>
      </c>
      <c r="F1521" s="4" t="s">
        <v>10</v>
      </c>
    </row>
    <row r="1522" spans="1:9">
      <c r="A1522" t="n">
        <v>11062</v>
      </c>
      <c r="B1522" s="40" t="n">
        <v>45</v>
      </c>
      <c r="C1522" s="7" t="n">
        <v>11</v>
      </c>
      <c r="D1522" s="7" t="n">
        <v>3</v>
      </c>
      <c r="E1522" s="7" t="n">
        <v>17.8999996185303</v>
      </c>
      <c r="F1522" s="7" t="n">
        <v>15000</v>
      </c>
    </row>
    <row r="1523" spans="1:9">
      <c r="A1523" t="s">
        <v>4</v>
      </c>
      <c r="B1523" s="4" t="s">
        <v>5</v>
      </c>
      <c r="C1523" s="4" t="s">
        <v>14</v>
      </c>
      <c r="D1523" s="4" t="s">
        <v>10</v>
      </c>
      <c r="E1523" s="4" t="s">
        <v>6</v>
      </c>
      <c r="F1523" s="4" t="s">
        <v>6</v>
      </c>
      <c r="G1523" s="4" t="s">
        <v>6</v>
      </c>
      <c r="H1523" s="4" t="s">
        <v>6</v>
      </c>
    </row>
    <row r="1524" spans="1:9">
      <c r="A1524" t="n">
        <v>11071</v>
      </c>
      <c r="B1524" s="35" t="n">
        <v>51</v>
      </c>
      <c r="C1524" s="7" t="n">
        <v>3</v>
      </c>
      <c r="D1524" s="7" t="n">
        <v>24</v>
      </c>
      <c r="E1524" s="7" t="s">
        <v>145</v>
      </c>
      <c r="F1524" s="7" t="s">
        <v>141</v>
      </c>
      <c r="G1524" s="7" t="s">
        <v>62</v>
      </c>
      <c r="H1524" s="7" t="s">
        <v>63</v>
      </c>
    </row>
    <row r="1525" spans="1:9">
      <c r="A1525" t="s">
        <v>4</v>
      </c>
      <c r="B1525" s="4" t="s">
        <v>5</v>
      </c>
      <c r="C1525" s="4" t="s">
        <v>14</v>
      </c>
      <c r="D1525" s="4" t="s">
        <v>10</v>
      </c>
      <c r="E1525" s="4" t="s">
        <v>6</v>
      </c>
      <c r="F1525" s="4" t="s">
        <v>6</v>
      </c>
      <c r="G1525" s="4" t="s">
        <v>6</v>
      </c>
      <c r="H1525" s="4" t="s">
        <v>6</v>
      </c>
    </row>
    <row r="1526" spans="1:9">
      <c r="A1526" t="n">
        <v>11084</v>
      </c>
      <c r="B1526" s="35" t="n">
        <v>51</v>
      </c>
      <c r="C1526" s="7" t="n">
        <v>3</v>
      </c>
      <c r="D1526" s="7" t="n">
        <v>25</v>
      </c>
      <c r="E1526" s="7" t="s">
        <v>145</v>
      </c>
      <c r="F1526" s="7" t="s">
        <v>141</v>
      </c>
      <c r="G1526" s="7" t="s">
        <v>62</v>
      </c>
      <c r="H1526" s="7" t="s">
        <v>63</v>
      </c>
    </row>
    <row r="1527" spans="1:9">
      <c r="A1527" t="s">
        <v>4</v>
      </c>
      <c r="B1527" s="4" t="s">
        <v>5</v>
      </c>
      <c r="C1527" s="4" t="s">
        <v>14</v>
      </c>
    </row>
    <row r="1528" spans="1:9">
      <c r="A1528" t="n">
        <v>11097</v>
      </c>
      <c r="B1528" s="59" t="n">
        <v>116</v>
      </c>
      <c r="C1528" s="7" t="n">
        <v>0</v>
      </c>
    </row>
    <row r="1529" spans="1:9">
      <c r="A1529" t="s">
        <v>4</v>
      </c>
      <c r="B1529" s="4" t="s">
        <v>5</v>
      </c>
      <c r="C1529" s="4" t="s">
        <v>14</v>
      </c>
      <c r="D1529" s="4" t="s">
        <v>10</v>
      </c>
    </row>
    <row r="1530" spans="1:9">
      <c r="A1530" t="n">
        <v>11099</v>
      </c>
      <c r="B1530" s="59" t="n">
        <v>116</v>
      </c>
      <c r="C1530" s="7" t="n">
        <v>2</v>
      </c>
      <c r="D1530" s="7" t="n">
        <v>1</v>
      </c>
    </row>
    <row r="1531" spans="1:9">
      <c r="A1531" t="s">
        <v>4</v>
      </c>
      <c r="B1531" s="4" t="s">
        <v>5</v>
      </c>
      <c r="C1531" s="4" t="s">
        <v>14</v>
      </c>
      <c r="D1531" s="4" t="s">
        <v>9</v>
      </c>
    </row>
    <row r="1532" spans="1:9">
      <c r="A1532" t="n">
        <v>11103</v>
      </c>
      <c r="B1532" s="59" t="n">
        <v>116</v>
      </c>
      <c r="C1532" s="7" t="n">
        <v>5</v>
      </c>
      <c r="D1532" s="7" t="n">
        <v>1101004800</v>
      </c>
    </row>
    <row r="1533" spans="1:9">
      <c r="A1533" t="s">
        <v>4</v>
      </c>
      <c r="B1533" s="4" t="s">
        <v>5</v>
      </c>
      <c r="C1533" s="4" t="s">
        <v>14</v>
      </c>
      <c r="D1533" s="4" t="s">
        <v>10</v>
      </c>
    </row>
    <row r="1534" spans="1:9">
      <c r="A1534" t="n">
        <v>11109</v>
      </c>
      <c r="B1534" s="59" t="n">
        <v>116</v>
      </c>
      <c r="C1534" s="7" t="n">
        <v>6</v>
      </c>
      <c r="D1534" s="7" t="n">
        <v>1</v>
      </c>
    </row>
    <row r="1535" spans="1:9">
      <c r="A1535" t="s">
        <v>4</v>
      </c>
      <c r="B1535" s="4" t="s">
        <v>5</v>
      </c>
      <c r="C1535" s="4" t="s">
        <v>14</v>
      </c>
      <c r="D1535" s="4" t="s">
        <v>10</v>
      </c>
    </row>
    <row r="1536" spans="1:9">
      <c r="A1536" t="n">
        <v>11113</v>
      </c>
      <c r="B1536" s="30" t="n">
        <v>58</v>
      </c>
      <c r="C1536" s="7" t="n">
        <v>255</v>
      </c>
      <c r="D1536" s="7" t="n">
        <v>0</v>
      </c>
    </row>
    <row r="1537" spans="1:8">
      <c r="A1537" t="s">
        <v>4</v>
      </c>
      <c r="B1537" s="4" t="s">
        <v>5</v>
      </c>
      <c r="C1537" s="4" t="s">
        <v>14</v>
      </c>
      <c r="D1537" s="4" t="s">
        <v>10</v>
      </c>
      <c r="E1537" s="4" t="s">
        <v>6</v>
      </c>
    </row>
    <row r="1538" spans="1:8">
      <c r="A1538" t="n">
        <v>11117</v>
      </c>
      <c r="B1538" s="35" t="n">
        <v>51</v>
      </c>
      <c r="C1538" s="7" t="n">
        <v>4</v>
      </c>
      <c r="D1538" s="7" t="n">
        <v>25</v>
      </c>
      <c r="E1538" s="7" t="s">
        <v>156</v>
      </c>
    </row>
    <row r="1539" spans="1:8">
      <c r="A1539" t="s">
        <v>4</v>
      </c>
      <c r="B1539" s="4" t="s">
        <v>5</v>
      </c>
      <c r="C1539" s="4" t="s">
        <v>10</v>
      </c>
    </row>
    <row r="1540" spans="1:8">
      <c r="A1540" t="n">
        <v>11130</v>
      </c>
      <c r="B1540" s="28" t="n">
        <v>16</v>
      </c>
      <c r="C1540" s="7" t="n">
        <v>0</v>
      </c>
    </row>
    <row r="1541" spans="1:8">
      <c r="A1541" t="s">
        <v>4</v>
      </c>
      <c r="B1541" s="4" t="s">
        <v>5</v>
      </c>
      <c r="C1541" s="4" t="s">
        <v>10</v>
      </c>
      <c r="D1541" s="4" t="s">
        <v>14</v>
      </c>
      <c r="E1541" s="4" t="s">
        <v>9</v>
      </c>
      <c r="F1541" s="4" t="s">
        <v>57</v>
      </c>
      <c r="G1541" s="4" t="s">
        <v>14</v>
      </c>
      <c r="H1541" s="4" t="s">
        <v>14</v>
      </c>
    </row>
    <row r="1542" spans="1:8">
      <c r="A1542" t="n">
        <v>11133</v>
      </c>
      <c r="B1542" s="36" t="n">
        <v>26</v>
      </c>
      <c r="C1542" s="7" t="n">
        <v>25</v>
      </c>
      <c r="D1542" s="7" t="n">
        <v>17</v>
      </c>
      <c r="E1542" s="7" t="n">
        <v>34342</v>
      </c>
      <c r="F1542" s="7" t="s">
        <v>178</v>
      </c>
      <c r="G1542" s="7" t="n">
        <v>2</v>
      </c>
      <c r="H1542" s="7" t="n">
        <v>0</v>
      </c>
    </row>
    <row r="1543" spans="1:8">
      <c r="A1543" t="s">
        <v>4</v>
      </c>
      <c r="B1543" s="4" t="s">
        <v>5</v>
      </c>
    </row>
    <row r="1544" spans="1:8">
      <c r="A1544" t="n">
        <v>11152</v>
      </c>
      <c r="B1544" s="37" t="n">
        <v>28</v>
      </c>
    </row>
    <row r="1545" spans="1:8">
      <c r="A1545" t="s">
        <v>4</v>
      </c>
      <c r="B1545" s="4" t="s">
        <v>5</v>
      </c>
      <c r="C1545" s="4" t="s">
        <v>14</v>
      </c>
      <c r="D1545" s="4" t="s">
        <v>10</v>
      </c>
      <c r="E1545" s="4" t="s">
        <v>6</v>
      </c>
    </row>
    <row r="1546" spans="1:8">
      <c r="A1546" t="n">
        <v>11153</v>
      </c>
      <c r="B1546" s="35" t="n">
        <v>51</v>
      </c>
      <c r="C1546" s="7" t="n">
        <v>4</v>
      </c>
      <c r="D1546" s="7" t="n">
        <v>24</v>
      </c>
      <c r="E1546" s="7" t="s">
        <v>112</v>
      </c>
    </row>
    <row r="1547" spans="1:8">
      <c r="A1547" t="s">
        <v>4</v>
      </c>
      <c r="B1547" s="4" t="s">
        <v>5</v>
      </c>
      <c r="C1547" s="4" t="s">
        <v>10</v>
      </c>
    </row>
    <row r="1548" spans="1:8">
      <c r="A1548" t="n">
        <v>11167</v>
      </c>
      <c r="B1548" s="28" t="n">
        <v>16</v>
      </c>
      <c r="C1548" s="7" t="n">
        <v>0</v>
      </c>
    </row>
    <row r="1549" spans="1:8">
      <c r="A1549" t="s">
        <v>4</v>
      </c>
      <c r="B1549" s="4" t="s">
        <v>5</v>
      </c>
      <c r="C1549" s="4" t="s">
        <v>10</v>
      </c>
      <c r="D1549" s="4" t="s">
        <v>14</v>
      </c>
      <c r="E1549" s="4" t="s">
        <v>9</v>
      </c>
      <c r="F1549" s="4" t="s">
        <v>57</v>
      </c>
      <c r="G1549" s="4" t="s">
        <v>14</v>
      </c>
      <c r="H1549" s="4" t="s">
        <v>14</v>
      </c>
      <c r="I1549" s="4" t="s">
        <v>14</v>
      </c>
      <c r="J1549" s="4" t="s">
        <v>9</v>
      </c>
      <c r="K1549" s="4" t="s">
        <v>57</v>
      </c>
      <c r="L1549" s="4" t="s">
        <v>14</v>
      </c>
      <c r="M1549" s="4" t="s">
        <v>14</v>
      </c>
    </row>
    <row r="1550" spans="1:8">
      <c r="A1550" t="n">
        <v>11170</v>
      </c>
      <c r="B1550" s="36" t="n">
        <v>26</v>
      </c>
      <c r="C1550" s="7" t="n">
        <v>24</v>
      </c>
      <c r="D1550" s="7" t="n">
        <v>17</v>
      </c>
      <c r="E1550" s="7" t="n">
        <v>27358</v>
      </c>
      <c r="F1550" s="7" t="s">
        <v>179</v>
      </c>
      <c r="G1550" s="7" t="n">
        <v>2</v>
      </c>
      <c r="H1550" s="7" t="n">
        <v>3</v>
      </c>
      <c r="I1550" s="7" t="n">
        <v>17</v>
      </c>
      <c r="J1550" s="7" t="n">
        <v>27359</v>
      </c>
      <c r="K1550" s="7" t="s">
        <v>180</v>
      </c>
      <c r="L1550" s="7" t="n">
        <v>2</v>
      </c>
      <c r="M1550" s="7" t="n">
        <v>0</v>
      </c>
    </row>
    <row r="1551" spans="1:8">
      <c r="A1551" t="s">
        <v>4</v>
      </c>
      <c r="B1551" s="4" t="s">
        <v>5</v>
      </c>
    </row>
    <row r="1552" spans="1:8">
      <c r="A1552" t="n">
        <v>11315</v>
      </c>
      <c r="B1552" s="37" t="n">
        <v>28</v>
      </c>
    </row>
    <row r="1553" spans="1:13">
      <c r="A1553" t="s">
        <v>4</v>
      </c>
      <c r="B1553" s="4" t="s">
        <v>5</v>
      </c>
      <c r="C1553" s="4" t="s">
        <v>14</v>
      </c>
      <c r="D1553" s="4" t="s">
        <v>10</v>
      </c>
      <c r="E1553" s="4" t="s">
        <v>6</v>
      </c>
    </row>
    <row r="1554" spans="1:13">
      <c r="A1554" t="n">
        <v>11316</v>
      </c>
      <c r="B1554" s="35" t="n">
        <v>51</v>
      </c>
      <c r="C1554" s="7" t="n">
        <v>4</v>
      </c>
      <c r="D1554" s="7" t="n">
        <v>25</v>
      </c>
      <c r="E1554" s="7" t="s">
        <v>112</v>
      </c>
    </row>
    <row r="1555" spans="1:13">
      <c r="A1555" t="s">
        <v>4</v>
      </c>
      <c r="B1555" s="4" t="s">
        <v>5</v>
      </c>
      <c r="C1555" s="4" t="s">
        <v>10</v>
      </c>
    </row>
    <row r="1556" spans="1:13">
      <c r="A1556" t="n">
        <v>11330</v>
      </c>
      <c r="B1556" s="28" t="n">
        <v>16</v>
      </c>
      <c r="C1556" s="7" t="n">
        <v>0</v>
      </c>
    </row>
    <row r="1557" spans="1:13">
      <c r="A1557" t="s">
        <v>4</v>
      </c>
      <c r="B1557" s="4" t="s">
        <v>5</v>
      </c>
      <c r="C1557" s="4" t="s">
        <v>10</v>
      </c>
      <c r="D1557" s="4" t="s">
        <v>14</v>
      </c>
      <c r="E1557" s="4" t="s">
        <v>9</v>
      </c>
      <c r="F1557" s="4" t="s">
        <v>57</v>
      </c>
      <c r="G1557" s="4" t="s">
        <v>14</v>
      </c>
      <c r="H1557" s="4" t="s">
        <v>14</v>
      </c>
    </row>
    <row r="1558" spans="1:13">
      <c r="A1558" t="n">
        <v>11333</v>
      </c>
      <c r="B1558" s="36" t="n">
        <v>26</v>
      </c>
      <c r="C1558" s="7" t="n">
        <v>25</v>
      </c>
      <c r="D1558" s="7" t="n">
        <v>17</v>
      </c>
      <c r="E1558" s="7" t="n">
        <v>34343</v>
      </c>
      <c r="F1558" s="7" t="s">
        <v>181</v>
      </c>
      <c r="G1558" s="7" t="n">
        <v>2</v>
      </c>
      <c r="H1558" s="7" t="n">
        <v>0</v>
      </c>
    </row>
    <row r="1559" spans="1:13">
      <c r="A1559" t="s">
        <v>4</v>
      </c>
      <c r="B1559" s="4" t="s">
        <v>5</v>
      </c>
    </row>
    <row r="1560" spans="1:13">
      <c r="A1560" t="n">
        <v>11360</v>
      </c>
      <c r="B1560" s="37" t="n">
        <v>28</v>
      </c>
    </row>
    <row r="1561" spans="1:13">
      <c r="A1561" t="s">
        <v>4</v>
      </c>
      <c r="B1561" s="4" t="s">
        <v>5</v>
      </c>
      <c r="C1561" s="4" t="s">
        <v>10</v>
      </c>
      <c r="D1561" s="4" t="s">
        <v>14</v>
      </c>
    </row>
    <row r="1562" spans="1:13">
      <c r="A1562" t="n">
        <v>11361</v>
      </c>
      <c r="B1562" s="39" t="n">
        <v>89</v>
      </c>
      <c r="C1562" s="7" t="n">
        <v>65533</v>
      </c>
      <c r="D1562" s="7" t="n">
        <v>1</v>
      </c>
    </row>
    <row r="1563" spans="1:13">
      <c r="A1563" t="s">
        <v>4</v>
      </c>
      <c r="B1563" s="4" t="s">
        <v>5</v>
      </c>
      <c r="C1563" s="4" t="s">
        <v>14</v>
      </c>
      <c r="D1563" s="4" t="s">
        <v>10</v>
      </c>
      <c r="E1563" s="4" t="s">
        <v>20</v>
      </c>
    </row>
    <row r="1564" spans="1:13">
      <c r="A1564" t="n">
        <v>11365</v>
      </c>
      <c r="B1564" s="30" t="n">
        <v>58</v>
      </c>
      <c r="C1564" s="7" t="n">
        <v>101</v>
      </c>
      <c r="D1564" s="7" t="n">
        <v>500</v>
      </c>
      <c r="E1564" s="7" t="n">
        <v>1</v>
      </c>
    </row>
    <row r="1565" spans="1:13">
      <c r="A1565" t="s">
        <v>4</v>
      </c>
      <c r="B1565" s="4" t="s">
        <v>5</v>
      </c>
      <c r="C1565" s="4" t="s">
        <v>14</v>
      </c>
      <c r="D1565" s="4" t="s">
        <v>10</v>
      </c>
    </row>
    <row r="1566" spans="1:13">
      <c r="A1566" t="n">
        <v>11373</v>
      </c>
      <c r="B1566" s="30" t="n">
        <v>58</v>
      </c>
      <c r="C1566" s="7" t="n">
        <v>254</v>
      </c>
      <c r="D1566" s="7" t="n">
        <v>0</v>
      </c>
    </row>
    <row r="1567" spans="1:13">
      <c r="A1567" t="s">
        <v>4</v>
      </c>
      <c r="B1567" s="4" t="s">
        <v>5</v>
      </c>
      <c r="C1567" s="4" t="s">
        <v>14</v>
      </c>
      <c r="D1567" s="4" t="s">
        <v>14</v>
      </c>
      <c r="E1567" s="4" t="s">
        <v>20</v>
      </c>
      <c r="F1567" s="4" t="s">
        <v>20</v>
      </c>
      <c r="G1567" s="4" t="s">
        <v>20</v>
      </c>
      <c r="H1567" s="4" t="s">
        <v>10</v>
      </c>
    </row>
    <row r="1568" spans="1:13">
      <c r="A1568" t="n">
        <v>11377</v>
      </c>
      <c r="B1568" s="40" t="n">
        <v>45</v>
      </c>
      <c r="C1568" s="7" t="n">
        <v>2</v>
      </c>
      <c r="D1568" s="7" t="n">
        <v>3</v>
      </c>
      <c r="E1568" s="7" t="n">
        <v>1.35000002384186</v>
      </c>
      <c r="F1568" s="7" t="n">
        <v>5.30000019073486</v>
      </c>
      <c r="G1568" s="7" t="n">
        <v>-125.650001525879</v>
      </c>
      <c r="H1568" s="7" t="n">
        <v>0</v>
      </c>
    </row>
    <row r="1569" spans="1:8">
      <c r="A1569" t="s">
        <v>4</v>
      </c>
      <c r="B1569" s="4" t="s">
        <v>5</v>
      </c>
      <c r="C1569" s="4" t="s">
        <v>14</v>
      </c>
      <c r="D1569" s="4" t="s">
        <v>14</v>
      </c>
      <c r="E1569" s="4" t="s">
        <v>20</v>
      </c>
      <c r="F1569" s="4" t="s">
        <v>20</v>
      </c>
      <c r="G1569" s="4" t="s">
        <v>20</v>
      </c>
      <c r="H1569" s="4" t="s">
        <v>10</v>
      </c>
      <c r="I1569" s="4" t="s">
        <v>14</v>
      </c>
    </row>
    <row r="1570" spans="1:8">
      <c r="A1570" t="n">
        <v>11394</v>
      </c>
      <c r="B1570" s="40" t="n">
        <v>45</v>
      </c>
      <c r="C1570" s="7" t="n">
        <v>4</v>
      </c>
      <c r="D1570" s="7" t="n">
        <v>3</v>
      </c>
      <c r="E1570" s="7" t="n">
        <v>0.5</v>
      </c>
      <c r="F1570" s="7" t="n">
        <v>331.739990234375</v>
      </c>
      <c r="G1570" s="7" t="n">
        <v>0</v>
      </c>
      <c r="H1570" s="7" t="n">
        <v>0</v>
      </c>
      <c r="I1570" s="7" t="n">
        <v>0</v>
      </c>
    </row>
    <row r="1571" spans="1:8">
      <c r="A1571" t="s">
        <v>4</v>
      </c>
      <c r="B1571" s="4" t="s">
        <v>5</v>
      </c>
      <c r="C1571" s="4" t="s">
        <v>14</v>
      </c>
      <c r="D1571" s="4" t="s">
        <v>14</v>
      </c>
      <c r="E1571" s="4" t="s">
        <v>20</v>
      </c>
      <c r="F1571" s="4" t="s">
        <v>10</v>
      </c>
    </row>
    <row r="1572" spans="1:8">
      <c r="A1572" t="n">
        <v>11412</v>
      </c>
      <c r="B1572" s="40" t="n">
        <v>45</v>
      </c>
      <c r="C1572" s="7" t="n">
        <v>5</v>
      </c>
      <c r="D1572" s="7" t="n">
        <v>3</v>
      </c>
      <c r="E1572" s="7" t="n">
        <v>3.70000004768372</v>
      </c>
      <c r="F1572" s="7" t="n">
        <v>0</v>
      </c>
    </row>
    <row r="1573" spans="1:8">
      <c r="A1573" t="s">
        <v>4</v>
      </c>
      <c r="B1573" s="4" t="s">
        <v>5</v>
      </c>
      <c r="C1573" s="4" t="s">
        <v>14</v>
      </c>
      <c r="D1573" s="4" t="s">
        <v>14</v>
      </c>
      <c r="E1573" s="4" t="s">
        <v>20</v>
      </c>
      <c r="F1573" s="4" t="s">
        <v>10</v>
      </c>
    </row>
    <row r="1574" spans="1:8">
      <c r="A1574" t="n">
        <v>11421</v>
      </c>
      <c r="B1574" s="40" t="n">
        <v>45</v>
      </c>
      <c r="C1574" s="7" t="n">
        <v>11</v>
      </c>
      <c r="D1574" s="7" t="n">
        <v>3</v>
      </c>
      <c r="E1574" s="7" t="n">
        <v>17.8999996185303</v>
      </c>
      <c r="F1574" s="7" t="n">
        <v>0</v>
      </c>
    </row>
    <row r="1575" spans="1:8">
      <c r="A1575" t="s">
        <v>4</v>
      </c>
      <c r="B1575" s="4" t="s">
        <v>5</v>
      </c>
      <c r="C1575" s="4" t="s">
        <v>14</v>
      </c>
      <c r="D1575" s="4" t="s">
        <v>10</v>
      </c>
      <c r="E1575" s="4" t="s">
        <v>6</v>
      </c>
      <c r="F1575" s="4" t="s">
        <v>6</v>
      </c>
      <c r="G1575" s="4" t="s">
        <v>6</v>
      </c>
      <c r="H1575" s="4" t="s">
        <v>6</v>
      </c>
    </row>
    <row r="1576" spans="1:8">
      <c r="A1576" t="n">
        <v>11430</v>
      </c>
      <c r="B1576" s="35" t="n">
        <v>51</v>
      </c>
      <c r="C1576" s="7" t="n">
        <v>3</v>
      </c>
      <c r="D1576" s="7" t="n">
        <v>25</v>
      </c>
      <c r="E1576" s="7" t="s">
        <v>140</v>
      </c>
      <c r="F1576" s="7" t="s">
        <v>63</v>
      </c>
      <c r="G1576" s="7" t="s">
        <v>62</v>
      </c>
      <c r="H1576" s="7" t="s">
        <v>63</v>
      </c>
    </row>
    <row r="1577" spans="1:8">
      <c r="A1577" t="s">
        <v>4</v>
      </c>
      <c r="B1577" s="4" t="s">
        <v>5</v>
      </c>
      <c r="C1577" s="4" t="s">
        <v>14</v>
      </c>
      <c r="D1577" s="4" t="s">
        <v>10</v>
      </c>
    </row>
    <row r="1578" spans="1:8">
      <c r="A1578" t="n">
        <v>11443</v>
      </c>
      <c r="B1578" s="30" t="n">
        <v>58</v>
      </c>
      <c r="C1578" s="7" t="n">
        <v>255</v>
      </c>
      <c r="D1578" s="7" t="n">
        <v>0</v>
      </c>
    </row>
    <row r="1579" spans="1:8">
      <c r="A1579" t="s">
        <v>4</v>
      </c>
      <c r="B1579" s="4" t="s">
        <v>5</v>
      </c>
      <c r="C1579" s="4" t="s">
        <v>10</v>
      </c>
    </row>
    <row r="1580" spans="1:8">
      <c r="A1580" t="n">
        <v>11447</v>
      </c>
      <c r="B1580" s="28" t="n">
        <v>16</v>
      </c>
      <c r="C1580" s="7" t="n">
        <v>300</v>
      </c>
    </row>
    <row r="1581" spans="1:8">
      <c r="A1581" t="s">
        <v>4</v>
      </c>
      <c r="B1581" s="4" t="s">
        <v>5</v>
      </c>
      <c r="C1581" s="4" t="s">
        <v>14</v>
      </c>
      <c r="D1581" s="4" t="s">
        <v>10</v>
      </c>
      <c r="E1581" s="4" t="s">
        <v>6</v>
      </c>
    </row>
    <row r="1582" spans="1:8">
      <c r="A1582" t="n">
        <v>11450</v>
      </c>
      <c r="B1582" s="35" t="n">
        <v>51</v>
      </c>
      <c r="C1582" s="7" t="n">
        <v>4</v>
      </c>
      <c r="D1582" s="7" t="n">
        <v>25</v>
      </c>
      <c r="E1582" s="7" t="s">
        <v>158</v>
      </c>
    </row>
    <row r="1583" spans="1:8">
      <c r="A1583" t="s">
        <v>4</v>
      </c>
      <c r="B1583" s="4" t="s">
        <v>5</v>
      </c>
      <c r="C1583" s="4" t="s">
        <v>10</v>
      </c>
    </row>
    <row r="1584" spans="1:8">
      <c r="A1584" t="n">
        <v>11464</v>
      </c>
      <c r="B1584" s="28" t="n">
        <v>16</v>
      </c>
      <c r="C1584" s="7" t="n">
        <v>0</v>
      </c>
    </row>
    <row r="1585" spans="1:9">
      <c r="A1585" t="s">
        <v>4</v>
      </c>
      <c r="B1585" s="4" t="s">
        <v>5</v>
      </c>
      <c r="C1585" s="4" t="s">
        <v>10</v>
      </c>
      <c r="D1585" s="4" t="s">
        <v>14</v>
      </c>
      <c r="E1585" s="4" t="s">
        <v>9</v>
      </c>
      <c r="F1585" s="4" t="s">
        <v>57</v>
      </c>
      <c r="G1585" s="4" t="s">
        <v>14</v>
      </c>
      <c r="H1585" s="4" t="s">
        <v>14</v>
      </c>
      <c r="I1585" s="4" t="s">
        <v>14</v>
      </c>
      <c r="J1585" s="4" t="s">
        <v>9</v>
      </c>
      <c r="K1585" s="4" t="s">
        <v>57</v>
      </c>
      <c r="L1585" s="4" t="s">
        <v>14</v>
      </c>
      <c r="M1585" s="4" t="s">
        <v>14</v>
      </c>
    </row>
    <row r="1586" spans="1:9">
      <c r="A1586" t="n">
        <v>11467</v>
      </c>
      <c r="B1586" s="36" t="n">
        <v>26</v>
      </c>
      <c r="C1586" s="7" t="n">
        <v>25</v>
      </c>
      <c r="D1586" s="7" t="n">
        <v>17</v>
      </c>
      <c r="E1586" s="7" t="n">
        <v>34344</v>
      </c>
      <c r="F1586" s="7" t="s">
        <v>182</v>
      </c>
      <c r="G1586" s="7" t="n">
        <v>2</v>
      </c>
      <c r="H1586" s="7" t="n">
        <v>3</v>
      </c>
      <c r="I1586" s="7" t="n">
        <v>17</v>
      </c>
      <c r="J1586" s="7" t="n">
        <v>34345</v>
      </c>
      <c r="K1586" s="7" t="s">
        <v>183</v>
      </c>
      <c r="L1586" s="7" t="n">
        <v>2</v>
      </c>
      <c r="M1586" s="7" t="n">
        <v>0</v>
      </c>
    </row>
    <row r="1587" spans="1:9">
      <c r="A1587" t="s">
        <v>4</v>
      </c>
      <c r="B1587" s="4" t="s">
        <v>5</v>
      </c>
    </row>
    <row r="1588" spans="1:9">
      <c r="A1588" t="n">
        <v>11566</v>
      </c>
      <c r="B1588" s="37" t="n">
        <v>28</v>
      </c>
    </row>
    <row r="1589" spans="1:9">
      <c r="A1589" t="s">
        <v>4</v>
      </c>
      <c r="B1589" s="4" t="s">
        <v>5</v>
      </c>
      <c r="C1589" s="4" t="s">
        <v>14</v>
      </c>
      <c r="D1589" s="4" t="s">
        <v>10</v>
      </c>
      <c r="E1589" s="4" t="s">
        <v>10</v>
      </c>
      <c r="F1589" s="4" t="s">
        <v>14</v>
      </c>
    </row>
    <row r="1590" spans="1:9">
      <c r="A1590" t="n">
        <v>11567</v>
      </c>
      <c r="B1590" s="34" t="n">
        <v>25</v>
      </c>
      <c r="C1590" s="7" t="n">
        <v>1</v>
      </c>
      <c r="D1590" s="7" t="n">
        <v>60</v>
      </c>
      <c r="E1590" s="7" t="n">
        <v>640</v>
      </c>
      <c r="F1590" s="7" t="n">
        <v>2</v>
      </c>
    </row>
    <row r="1591" spans="1:9">
      <c r="A1591" t="s">
        <v>4</v>
      </c>
      <c r="B1591" s="4" t="s">
        <v>5</v>
      </c>
      <c r="C1591" s="4" t="s">
        <v>14</v>
      </c>
      <c r="D1591" s="4" t="s">
        <v>10</v>
      </c>
      <c r="E1591" s="4" t="s">
        <v>6</v>
      </c>
    </row>
    <row r="1592" spans="1:9">
      <c r="A1592" t="n">
        <v>11574</v>
      </c>
      <c r="B1592" s="35" t="n">
        <v>51</v>
      </c>
      <c r="C1592" s="7" t="n">
        <v>4</v>
      </c>
      <c r="D1592" s="7" t="n">
        <v>7</v>
      </c>
      <c r="E1592" s="7" t="s">
        <v>93</v>
      </c>
    </row>
    <row r="1593" spans="1:9">
      <c r="A1593" t="s">
        <v>4</v>
      </c>
      <c r="B1593" s="4" t="s">
        <v>5</v>
      </c>
      <c r="C1593" s="4" t="s">
        <v>10</v>
      </c>
    </row>
    <row r="1594" spans="1:9">
      <c r="A1594" t="n">
        <v>11588</v>
      </c>
      <c r="B1594" s="28" t="n">
        <v>16</v>
      </c>
      <c r="C1594" s="7" t="n">
        <v>0</v>
      </c>
    </row>
    <row r="1595" spans="1:9">
      <c r="A1595" t="s">
        <v>4</v>
      </c>
      <c r="B1595" s="4" t="s">
        <v>5</v>
      </c>
      <c r="C1595" s="4" t="s">
        <v>10</v>
      </c>
      <c r="D1595" s="4" t="s">
        <v>14</v>
      </c>
      <c r="E1595" s="4" t="s">
        <v>9</v>
      </c>
      <c r="F1595" s="4" t="s">
        <v>57</v>
      </c>
      <c r="G1595" s="4" t="s">
        <v>14</v>
      </c>
      <c r="H1595" s="4" t="s">
        <v>14</v>
      </c>
    </row>
    <row r="1596" spans="1:9">
      <c r="A1596" t="n">
        <v>11591</v>
      </c>
      <c r="B1596" s="36" t="n">
        <v>26</v>
      </c>
      <c r="C1596" s="7" t="n">
        <v>7</v>
      </c>
      <c r="D1596" s="7" t="n">
        <v>17</v>
      </c>
      <c r="E1596" s="7" t="n">
        <v>4447</v>
      </c>
      <c r="F1596" s="7" t="s">
        <v>184</v>
      </c>
      <c r="G1596" s="7" t="n">
        <v>2</v>
      </c>
      <c r="H1596" s="7" t="n">
        <v>0</v>
      </c>
    </row>
    <row r="1597" spans="1:9">
      <c r="A1597" t="s">
        <v>4</v>
      </c>
      <c r="B1597" s="4" t="s">
        <v>5</v>
      </c>
    </row>
    <row r="1598" spans="1:9">
      <c r="A1598" t="n">
        <v>11618</v>
      </c>
      <c r="B1598" s="37" t="n">
        <v>28</v>
      </c>
    </row>
    <row r="1599" spans="1:9">
      <c r="A1599" t="s">
        <v>4</v>
      </c>
      <c r="B1599" s="4" t="s">
        <v>5</v>
      </c>
      <c r="C1599" s="4" t="s">
        <v>10</v>
      </c>
      <c r="D1599" s="4" t="s">
        <v>14</v>
      </c>
    </row>
    <row r="1600" spans="1:9">
      <c r="A1600" t="n">
        <v>11619</v>
      </c>
      <c r="B1600" s="39" t="n">
        <v>89</v>
      </c>
      <c r="C1600" s="7" t="n">
        <v>65533</v>
      </c>
      <c r="D1600" s="7" t="n">
        <v>1</v>
      </c>
    </row>
    <row r="1601" spans="1:13">
      <c r="A1601" t="s">
        <v>4</v>
      </c>
      <c r="B1601" s="4" t="s">
        <v>5</v>
      </c>
      <c r="C1601" s="4" t="s">
        <v>14</v>
      </c>
      <c r="D1601" s="4" t="s">
        <v>10</v>
      </c>
      <c r="E1601" s="4" t="s">
        <v>10</v>
      </c>
      <c r="F1601" s="4" t="s">
        <v>14</v>
      </c>
    </row>
    <row r="1602" spans="1:13">
      <c r="A1602" t="n">
        <v>11623</v>
      </c>
      <c r="B1602" s="34" t="n">
        <v>25</v>
      </c>
      <c r="C1602" s="7" t="n">
        <v>1</v>
      </c>
      <c r="D1602" s="7" t="n">
        <v>65535</v>
      </c>
      <c r="E1602" s="7" t="n">
        <v>65535</v>
      </c>
      <c r="F1602" s="7" t="n">
        <v>0</v>
      </c>
    </row>
    <row r="1603" spans="1:13">
      <c r="A1603" t="s">
        <v>4</v>
      </c>
      <c r="B1603" s="4" t="s">
        <v>5</v>
      </c>
      <c r="C1603" s="4" t="s">
        <v>14</v>
      </c>
      <c r="D1603" s="4" t="s">
        <v>10</v>
      </c>
      <c r="E1603" s="4" t="s">
        <v>20</v>
      </c>
    </row>
    <row r="1604" spans="1:13">
      <c r="A1604" t="n">
        <v>11630</v>
      </c>
      <c r="B1604" s="30" t="n">
        <v>58</v>
      </c>
      <c r="C1604" s="7" t="n">
        <v>101</v>
      </c>
      <c r="D1604" s="7" t="n">
        <v>300</v>
      </c>
      <c r="E1604" s="7" t="n">
        <v>1</v>
      </c>
    </row>
    <row r="1605" spans="1:13">
      <c r="A1605" t="s">
        <v>4</v>
      </c>
      <c r="B1605" s="4" t="s">
        <v>5</v>
      </c>
      <c r="C1605" s="4" t="s">
        <v>14</v>
      </c>
      <c r="D1605" s="4" t="s">
        <v>10</v>
      </c>
    </row>
    <row r="1606" spans="1:13">
      <c r="A1606" t="n">
        <v>11638</v>
      </c>
      <c r="B1606" s="30" t="n">
        <v>58</v>
      </c>
      <c r="C1606" s="7" t="n">
        <v>254</v>
      </c>
      <c r="D1606" s="7" t="n">
        <v>0</v>
      </c>
    </row>
    <row r="1607" spans="1:13">
      <c r="A1607" t="s">
        <v>4</v>
      </c>
      <c r="B1607" s="4" t="s">
        <v>5</v>
      </c>
      <c r="C1607" s="4" t="s">
        <v>14</v>
      </c>
      <c r="D1607" s="4" t="s">
        <v>14</v>
      </c>
      <c r="E1607" s="4" t="s">
        <v>20</v>
      </c>
      <c r="F1607" s="4" t="s">
        <v>20</v>
      </c>
      <c r="G1607" s="4" t="s">
        <v>20</v>
      </c>
      <c r="H1607" s="4" t="s">
        <v>10</v>
      </c>
    </row>
    <row r="1608" spans="1:13">
      <c r="A1608" t="n">
        <v>11642</v>
      </c>
      <c r="B1608" s="40" t="n">
        <v>45</v>
      </c>
      <c r="C1608" s="7" t="n">
        <v>2</v>
      </c>
      <c r="D1608" s="7" t="n">
        <v>3</v>
      </c>
      <c r="E1608" s="7" t="n">
        <v>-1.54999995231628</v>
      </c>
      <c r="F1608" s="7" t="n">
        <v>5.21999979019165</v>
      </c>
      <c r="G1608" s="7" t="n">
        <v>-125.839996337891</v>
      </c>
      <c r="H1608" s="7" t="n">
        <v>0</v>
      </c>
    </row>
    <row r="1609" spans="1:13">
      <c r="A1609" t="s">
        <v>4</v>
      </c>
      <c r="B1609" s="4" t="s">
        <v>5</v>
      </c>
      <c r="C1609" s="4" t="s">
        <v>14</v>
      </c>
      <c r="D1609" s="4" t="s">
        <v>14</v>
      </c>
      <c r="E1609" s="4" t="s">
        <v>20</v>
      </c>
      <c r="F1609" s="4" t="s">
        <v>20</v>
      </c>
      <c r="G1609" s="4" t="s">
        <v>20</v>
      </c>
      <c r="H1609" s="4" t="s">
        <v>10</v>
      </c>
      <c r="I1609" s="4" t="s">
        <v>14</v>
      </c>
    </row>
    <row r="1610" spans="1:13">
      <c r="A1610" t="n">
        <v>11659</v>
      </c>
      <c r="B1610" s="40" t="n">
        <v>45</v>
      </c>
      <c r="C1610" s="7" t="n">
        <v>4</v>
      </c>
      <c r="D1610" s="7" t="n">
        <v>3</v>
      </c>
      <c r="E1610" s="7" t="n">
        <v>0.5</v>
      </c>
      <c r="F1610" s="7" t="n">
        <v>33.0400009155273</v>
      </c>
      <c r="G1610" s="7" t="n">
        <v>0</v>
      </c>
      <c r="H1610" s="7" t="n">
        <v>0</v>
      </c>
      <c r="I1610" s="7" t="n">
        <v>0</v>
      </c>
    </row>
    <row r="1611" spans="1:13">
      <c r="A1611" t="s">
        <v>4</v>
      </c>
      <c r="B1611" s="4" t="s">
        <v>5</v>
      </c>
      <c r="C1611" s="4" t="s">
        <v>14</v>
      </c>
      <c r="D1611" s="4" t="s">
        <v>14</v>
      </c>
      <c r="E1611" s="4" t="s">
        <v>20</v>
      </c>
      <c r="F1611" s="4" t="s">
        <v>10</v>
      </c>
    </row>
    <row r="1612" spans="1:13">
      <c r="A1612" t="n">
        <v>11677</v>
      </c>
      <c r="B1612" s="40" t="n">
        <v>45</v>
      </c>
      <c r="C1612" s="7" t="n">
        <v>5</v>
      </c>
      <c r="D1612" s="7" t="n">
        <v>3</v>
      </c>
      <c r="E1612" s="7" t="n">
        <v>3.70000004768372</v>
      </c>
      <c r="F1612" s="7" t="n">
        <v>0</v>
      </c>
    </row>
    <row r="1613" spans="1:13">
      <c r="A1613" t="s">
        <v>4</v>
      </c>
      <c r="B1613" s="4" t="s">
        <v>5</v>
      </c>
      <c r="C1613" s="4" t="s">
        <v>14</v>
      </c>
      <c r="D1613" s="4" t="s">
        <v>14</v>
      </c>
      <c r="E1613" s="4" t="s">
        <v>20</v>
      </c>
      <c r="F1613" s="4" t="s">
        <v>10</v>
      </c>
    </row>
    <row r="1614" spans="1:13">
      <c r="A1614" t="n">
        <v>11686</v>
      </c>
      <c r="B1614" s="40" t="n">
        <v>45</v>
      </c>
      <c r="C1614" s="7" t="n">
        <v>11</v>
      </c>
      <c r="D1614" s="7" t="n">
        <v>3</v>
      </c>
      <c r="E1614" s="7" t="n">
        <v>17.8999996185303</v>
      </c>
      <c r="F1614" s="7" t="n">
        <v>0</v>
      </c>
    </row>
    <row r="1615" spans="1:13">
      <c r="A1615" t="s">
        <v>4</v>
      </c>
      <c r="B1615" s="4" t="s">
        <v>5</v>
      </c>
      <c r="C1615" s="4" t="s">
        <v>14</v>
      </c>
      <c r="D1615" s="4" t="s">
        <v>10</v>
      </c>
    </row>
    <row r="1616" spans="1:13">
      <c r="A1616" t="n">
        <v>11695</v>
      </c>
      <c r="B1616" s="30" t="n">
        <v>58</v>
      </c>
      <c r="C1616" s="7" t="n">
        <v>255</v>
      </c>
      <c r="D1616" s="7" t="n">
        <v>0</v>
      </c>
    </row>
    <row r="1617" spans="1:9">
      <c r="A1617" t="s">
        <v>4</v>
      </c>
      <c r="B1617" s="4" t="s">
        <v>5</v>
      </c>
      <c r="C1617" s="4" t="s">
        <v>14</v>
      </c>
      <c r="D1617" s="4" t="s">
        <v>10</v>
      </c>
      <c r="E1617" s="4" t="s">
        <v>6</v>
      </c>
    </row>
    <row r="1618" spans="1:9">
      <c r="A1618" t="n">
        <v>11699</v>
      </c>
      <c r="B1618" s="35" t="n">
        <v>51</v>
      </c>
      <c r="C1618" s="7" t="n">
        <v>4</v>
      </c>
      <c r="D1618" s="7" t="n">
        <v>24</v>
      </c>
      <c r="E1618" s="7" t="s">
        <v>106</v>
      </c>
    </row>
    <row r="1619" spans="1:9">
      <c r="A1619" t="s">
        <v>4</v>
      </c>
      <c r="B1619" s="4" t="s">
        <v>5</v>
      </c>
      <c r="C1619" s="4" t="s">
        <v>10</v>
      </c>
    </row>
    <row r="1620" spans="1:9">
      <c r="A1620" t="n">
        <v>11713</v>
      </c>
      <c r="B1620" s="28" t="n">
        <v>16</v>
      </c>
      <c r="C1620" s="7" t="n">
        <v>0</v>
      </c>
    </row>
    <row r="1621" spans="1:9">
      <c r="A1621" t="s">
        <v>4</v>
      </c>
      <c r="B1621" s="4" t="s">
        <v>5</v>
      </c>
      <c r="C1621" s="4" t="s">
        <v>10</v>
      </c>
      <c r="D1621" s="4" t="s">
        <v>14</v>
      </c>
      <c r="E1621" s="4" t="s">
        <v>9</v>
      </c>
      <c r="F1621" s="4" t="s">
        <v>57</v>
      </c>
      <c r="G1621" s="4" t="s">
        <v>14</v>
      </c>
      <c r="H1621" s="4" t="s">
        <v>14</v>
      </c>
      <c r="I1621" s="4" t="s">
        <v>14</v>
      </c>
      <c r="J1621" s="4" t="s">
        <v>9</v>
      </c>
      <c r="K1621" s="4" t="s">
        <v>57</v>
      </c>
      <c r="L1621" s="4" t="s">
        <v>14</v>
      </c>
      <c r="M1621" s="4" t="s">
        <v>14</v>
      </c>
      <c r="N1621" s="4" t="s">
        <v>14</v>
      </c>
      <c r="O1621" s="4" t="s">
        <v>9</v>
      </c>
      <c r="P1621" s="4" t="s">
        <v>57</v>
      </c>
      <c r="Q1621" s="4" t="s">
        <v>14</v>
      </c>
      <c r="R1621" s="4" t="s">
        <v>14</v>
      </c>
    </row>
    <row r="1622" spans="1:9">
      <c r="A1622" t="n">
        <v>11716</v>
      </c>
      <c r="B1622" s="36" t="n">
        <v>26</v>
      </c>
      <c r="C1622" s="7" t="n">
        <v>24</v>
      </c>
      <c r="D1622" s="7" t="n">
        <v>17</v>
      </c>
      <c r="E1622" s="7" t="n">
        <v>27360</v>
      </c>
      <c r="F1622" s="7" t="s">
        <v>185</v>
      </c>
      <c r="G1622" s="7" t="n">
        <v>2</v>
      </c>
      <c r="H1622" s="7" t="n">
        <v>3</v>
      </c>
      <c r="I1622" s="7" t="n">
        <v>17</v>
      </c>
      <c r="J1622" s="7" t="n">
        <v>27361</v>
      </c>
      <c r="K1622" s="7" t="s">
        <v>186</v>
      </c>
      <c r="L1622" s="7" t="n">
        <v>2</v>
      </c>
      <c r="M1622" s="7" t="n">
        <v>3</v>
      </c>
      <c r="N1622" s="7" t="n">
        <v>17</v>
      </c>
      <c r="O1622" s="7" t="n">
        <v>27362</v>
      </c>
      <c r="P1622" s="7" t="s">
        <v>187</v>
      </c>
      <c r="Q1622" s="7" t="n">
        <v>2</v>
      </c>
      <c r="R1622" s="7" t="n">
        <v>0</v>
      </c>
    </row>
    <row r="1623" spans="1:9">
      <c r="A1623" t="s">
        <v>4</v>
      </c>
      <c r="B1623" s="4" t="s">
        <v>5</v>
      </c>
    </row>
    <row r="1624" spans="1:9">
      <c r="A1624" t="n">
        <v>11938</v>
      </c>
      <c r="B1624" s="37" t="n">
        <v>28</v>
      </c>
    </row>
    <row r="1625" spans="1:9">
      <c r="A1625" t="s">
        <v>4</v>
      </c>
      <c r="B1625" s="4" t="s">
        <v>5</v>
      </c>
      <c r="C1625" s="4" t="s">
        <v>14</v>
      </c>
      <c r="D1625" s="4" t="s">
        <v>10</v>
      </c>
      <c r="E1625" s="4" t="s">
        <v>10</v>
      </c>
      <c r="F1625" s="4" t="s">
        <v>14</v>
      </c>
    </row>
    <row r="1626" spans="1:9">
      <c r="A1626" t="n">
        <v>11939</v>
      </c>
      <c r="B1626" s="34" t="n">
        <v>25</v>
      </c>
      <c r="C1626" s="7" t="n">
        <v>1</v>
      </c>
      <c r="D1626" s="7" t="n">
        <v>60</v>
      </c>
      <c r="E1626" s="7" t="n">
        <v>640</v>
      </c>
      <c r="F1626" s="7" t="n">
        <v>1</v>
      </c>
    </row>
    <row r="1627" spans="1:9">
      <c r="A1627" t="s">
        <v>4</v>
      </c>
      <c r="B1627" s="4" t="s">
        <v>5</v>
      </c>
      <c r="C1627" s="4" t="s">
        <v>14</v>
      </c>
      <c r="D1627" s="4" t="s">
        <v>10</v>
      </c>
      <c r="E1627" s="4" t="s">
        <v>6</v>
      </c>
    </row>
    <row r="1628" spans="1:9">
      <c r="A1628" t="n">
        <v>11946</v>
      </c>
      <c r="B1628" s="35" t="n">
        <v>51</v>
      </c>
      <c r="C1628" s="7" t="n">
        <v>4</v>
      </c>
      <c r="D1628" s="7" t="n">
        <v>7</v>
      </c>
      <c r="E1628" s="7" t="s">
        <v>188</v>
      </c>
    </row>
    <row r="1629" spans="1:9">
      <c r="A1629" t="s">
        <v>4</v>
      </c>
      <c r="B1629" s="4" t="s">
        <v>5</v>
      </c>
      <c r="C1629" s="4" t="s">
        <v>10</v>
      </c>
    </row>
    <row r="1630" spans="1:9">
      <c r="A1630" t="n">
        <v>11960</v>
      </c>
      <c r="B1630" s="28" t="n">
        <v>16</v>
      </c>
      <c r="C1630" s="7" t="n">
        <v>0</v>
      </c>
    </row>
    <row r="1631" spans="1:9">
      <c r="A1631" t="s">
        <v>4</v>
      </c>
      <c r="B1631" s="4" t="s">
        <v>5</v>
      </c>
      <c r="C1631" s="4" t="s">
        <v>10</v>
      </c>
      <c r="D1631" s="4" t="s">
        <v>14</v>
      </c>
      <c r="E1631" s="4" t="s">
        <v>9</v>
      </c>
      <c r="F1631" s="4" t="s">
        <v>57</v>
      </c>
      <c r="G1631" s="4" t="s">
        <v>14</v>
      </c>
      <c r="H1631" s="4" t="s">
        <v>14</v>
      </c>
    </row>
    <row r="1632" spans="1:9">
      <c r="A1632" t="n">
        <v>11963</v>
      </c>
      <c r="B1632" s="36" t="n">
        <v>26</v>
      </c>
      <c r="C1632" s="7" t="n">
        <v>7</v>
      </c>
      <c r="D1632" s="7" t="n">
        <v>17</v>
      </c>
      <c r="E1632" s="7" t="n">
        <v>4448</v>
      </c>
      <c r="F1632" s="7" t="s">
        <v>189</v>
      </c>
      <c r="G1632" s="7" t="n">
        <v>2</v>
      </c>
      <c r="H1632" s="7" t="n">
        <v>0</v>
      </c>
    </row>
    <row r="1633" spans="1:18">
      <c r="A1633" t="s">
        <v>4</v>
      </c>
      <c r="B1633" s="4" t="s">
        <v>5</v>
      </c>
    </row>
    <row r="1634" spans="1:18">
      <c r="A1634" t="n">
        <v>11981</v>
      </c>
      <c r="B1634" s="37" t="n">
        <v>28</v>
      </c>
    </row>
    <row r="1635" spans="1:18">
      <c r="A1635" t="s">
        <v>4</v>
      </c>
      <c r="B1635" s="4" t="s">
        <v>5</v>
      </c>
      <c r="C1635" s="4" t="s">
        <v>10</v>
      </c>
      <c r="D1635" s="4" t="s">
        <v>14</v>
      </c>
    </row>
    <row r="1636" spans="1:18">
      <c r="A1636" t="n">
        <v>11982</v>
      </c>
      <c r="B1636" s="39" t="n">
        <v>89</v>
      </c>
      <c r="C1636" s="7" t="n">
        <v>65533</v>
      </c>
      <c r="D1636" s="7" t="n">
        <v>1</v>
      </c>
    </row>
    <row r="1637" spans="1:18">
      <c r="A1637" t="s">
        <v>4</v>
      </c>
      <c r="B1637" s="4" t="s">
        <v>5</v>
      </c>
      <c r="C1637" s="4" t="s">
        <v>14</v>
      </c>
      <c r="D1637" s="4" t="s">
        <v>10</v>
      </c>
      <c r="E1637" s="4" t="s">
        <v>10</v>
      </c>
      <c r="F1637" s="4" t="s">
        <v>14</v>
      </c>
    </row>
    <row r="1638" spans="1:18">
      <c r="A1638" t="n">
        <v>11986</v>
      </c>
      <c r="B1638" s="34" t="n">
        <v>25</v>
      </c>
      <c r="C1638" s="7" t="n">
        <v>1</v>
      </c>
      <c r="D1638" s="7" t="n">
        <v>65535</v>
      </c>
      <c r="E1638" s="7" t="n">
        <v>65535</v>
      </c>
      <c r="F1638" s="7" t="n">
        <v>0</v>
      </c>
    </row>
    <row r="1639" spans="1:18">
      <c r="A1639" t="s">
        <v>4</v>
      </c>
      <c r="B1639" s="4" t="s">
        <v>5</v>
      </c>
      <c r="C1639" s="4" t="s">
        <v>14</v>
      </c>
      <c r="D1639" s="4" t="s">
        <v>10</v>
      </c>
      <c r="E1639" s="4" t="s">
        <v>9</v>
      </c>
      <c r="F1639" s="4" t="s">
        <v>10</v>
      </c>
    </row>
    <row r="1640" spans="1:18">
      <c r="A1640" t="n">
        <v>11993</v>
      </c>
      <c r="B1640" s="14" t="n">
        <v>50</v>
      </c>
      <c r="C1640" s="7" t="n">
        <v>3</v>
      </c>
      <c r="D1640" s="7" t="n">
        <v>8200</v>
      </c>
      <c r="E1640" s="7" t="n">
        <v>0</v>
      </c>
      <c r="F1640" s="7" t="n">
        <v>500</v>
      </c>
    </row>
    <row r="1641" spans="1:18">
      <c r="A1641" t="s">
        <v>4</v>
      </c>
      <c r="B1641" s="4" t="s">
        <v>5</v>
      </c>
      <c r="C1641" s="4" t="s">
        <v>14</v>
      </c>
      <c r="D1641" s="4" t="s">
        <v>20</v>
      </c>
      <c r="E1641" s="4" t="s">
        <v>10</v>
      </c>
      <c r="F1641" s="4" t="s">
        <v>14</v>
      </c>
    </row>
    <row r="1642" spans="1:18">
      <c r="A1642" t="n">
        <v>12003</v>
      </c>
      <c r="B1642" s="13" t="n">
        <v>49</v>
      </c>
      <c r="C1642" s="7" t="n">
        <v>3</v>
      </c>
      <c r="D1642" s="7" t="n">
        <v>0.600000023841858</v>
      </c>
      <c r="E1642" s="7" t="n">
        <v>500</v>
      </c>
      <c r="F1642" s="7" t="n">
        <v>0</v>
      </c>
    </row>
    <row r="1643" spans="1:18">
      <c r="A1643" t="s">
        <v>4</v>
      </c>
      <c r="B1643" s="4" t="s">
        <v>5</v>
      </c>
      <c r="C1643" s="4" t="s">
        <v>14</v>
      </c>
      <c r="D1643" s="4" t="s">
        <v>14</v>
      </c>
      <c r="E1643" s="4" t="s">
        <v>14</v>
      </c>
      <c r="F1643" s="4" t="s">
        <v>20</v>
      </c>
      <c r="G1643" s="4" t="s">
        <v>20</v>
      </c>
      <c r="H1643" s="4" t="s">
        <v>20</v>
      </c>
      <c r="I1643" s="4" t="s">
        <v>20</v>
      </c>
      <c r="J1643" s="4" t="s">
        <v>20</v>
      </c>
    </row>
    <row r="1644" spans="1:18">
      <c r="A1644" t="n">
        <v>12012</v>
      </c>
      <c r="B1644" s="55" t="n">
        <v>76</v>
      </c>
      <c r="C1644" s="7" t="n">
        <v>0</v>
      </c>
      <c r="D1644" s="7" t="n">
        <v>3</v>
      </c>
      <c r="E1644" s="7" t="n">
        <v>0</v>
      </c>
      <c r="F1644" s="7" t="n">
        <v>1</v>
      </c>
      <c r="G1644" s="7" t="n">
        <v>1</v>
      </c>
      <c r="H1644" s="7" t="n">
        <v>1</v>
      </c>
      <c r="I1644" s="7" t="n">
        <v>1</v>
      </c>
      <c r="J1644" s="7" t="n">
        <v>1000</v>
      </c>
    </row>
    <row r="1645" spans="1:18">
      <c r="A1645" t="s">
        <v>4</v>
      </c>
      <c r="B1645" s="4" t="s">
        <v>5</v>
      </c>
      <c r="C1645" s="4" t="s">
        <v>14</v>
      </c>
      <c r="D1645" s="4" t="s">
        <v>14</v>
      </c>
    </row>
    <row r="1646" spans="1:18">
      <c r="A1646" t="n">
        <v>12036</v>
      </c>
      <c r="B1646" s="65" t="n">
        <v>77</v>
      </c>
      <c r="C1646" s="7" t="n">
        <v>0</v>
      </c>
      <c r="D1646" s="7" t="n">
        <v>3</v>
      </c>
    </row>
    <row r="1647" spans="1:18">
      <c r="A1647" t="s">
        <v>4</v>
      </c>
      <c r="B1647" s="4" t="s">
        <v>5</v>
      </c>
      <c r="C1647" s="4" t="s">
        <v>10</v>
      </c>
    </row>
    <row r="1648" spans="1:18">
      <c r="A1648" t="n">
        <v>12039</v>
      </c>
      <c r="B1648" s="28" t="n">
        <v>16</v>
      </c>
      <c r="C1648" s="7" t="n">
        <v>1000</v>
      </c>
    </row>
    <row r="1649" spans="1:10">
      <c r="A1649" t="s">
        <v>4</v>
      </c>
      <c r="B1649" s="4" t="s">
        <v>5</v>
      </c>
      <c r="C1649" s="4" t="s">
        <v>10</v>
      </c>
      <c r="D1649" s="4" t="s">
        <v>20</v>
      </c>
      <c r="E1649" s="4" t="s">
        <v>20</v>
      </c>
      <c r="F1649" s="4" t="s">
        <v>20</v>
      </c>
      <c r="G1649" s="4" t="s">
        <v>20</v>
      </c>
    </row>
    <row r="1650" spans="1:10">
      <c r="A1650" t="n">
        <v>12042</v>
      </c>
      <c r="B1650" s="46" t="n">
        <v>46</v>
      </c>
      <c r="C1650" s="7" t="n">
        <v>24</v>
      </c>
      <c r="D1650" s="7" t="n">
        <v>-0.850000023841858</v>
      </c>
      <c r="E1650" s="7" t="n">
        <v>3.65000009536743</v>
      </c>
      <c r="F1650" s="7" t="n">
        <v>-124.75</v>
      </c>
      <c r="G1650" s="7" t="n">
        <v>0</v>
      </c>
    </row>
    <row r="1651" spans="1:10">
      <c r="A1651" t="s">
        <v>4</v>
      </c>
      <c r="B1651" s="4" t="s">
        <v>5</v>
      </c>
      <c r="C1651" s="4" t="s">
        <v>10</v>
      </c>
      <c r="D1651" s="4" t="s">
        <v>20</v>
      </c>
      <c r="E1651" s="4" t="s">
        <v>20</v>
      </c>
      <c r="F1651" s="4" t="s">
        <v>20</v>
      </c>
      <c r="G1651" s="4" t="s">
        <v>20</v>
      </c>
    </row>
    <row r="1652" spans="1:10">
      <c r="A1652" t="n">
        <v>12061</v>
      </c>
      <c r="B1652" s="46" t="n">
        <v>46</v>
      </c>
      <c r="C1652" s="7" t="n">
        <v>25</v>
      </c>
      <c r="D1652" s="7" t="n">
        <v>0.850000023841858</v>
      </c>
      <c r="E1652" s="7" t="n">
        <v>3.65000009536743</v>
      </c>
      <c r="F1652" s="7" t="n">
        <v>-124.720001220703</v>
      </c>
      <c r="G1652" s="7" t="n">
        <v>0</v>
      </c>
    </row>
    <row r="1653" spans="1:10">
      <c r="A1653" t="s">
        <v>4</v>
      </c>
      <c r="B1653" s="4" t="s">
        <v>5</v>
      </c>
      <c r="C1653" s="4" t="s">
        <v>10</v>
      </c>
      <c r="D1653" s="4" t="s">
        <v>10</v>
      </c>
      <c r="E1653" s="4" t="s">
        <v>10</v>
      </c>
    </row>
    <row r="1654" spans="1:10">
      <c r="A1654" t="n">
        <v>12080</v>
      </c>
      <c r="B1654" s="62" t="n">
        <v>61</v>
      </c>
      <c r="C1654" s="7" t="n">
        <v>0</v>
      </c>
      <c r="D1654" s="7" t="n">
        <v>65533</v>
      </c>
      <c r="E1654" s="7" t="n">
        <v>0</v>
      </c>
    </row>
    <row r="1655" spans="1:10">
      <c r="A1655" t="s">
        <v>4</v>
      </c>
      <c r="B1655" s="4" t="s">
        <v>5</v>
      </c>
      <c r="C1655" s="4" t="s">
        <v>10</v>
      </c>
      <c r="D1655" s="4" t="s">
        <v>10</v>
      </c>
      <c r="E1655" s="4" t="s">
        <v>10</v>
      </c>
    </row>
    <row r="1656" spans="1:10">
      <c r="A1656" t="n">
        <v>12087</v>
      </c>
      <c r="B1656" s="62" t="n">
        <v>61</v>
      </c>
      <c r="C1656" s="7" t="n">
        <v>61491</v>
      </c>
      <c r="D1656" s="7" t="n">
        <v>65533</v>
      </c>
      <c r="E1656" s="7" t="n">
        <v>0</v>
      </c>
    </row>
    <row r="1657" spans="1:10">
      <c r="A1657" t="s">
        <v>4</v>
      </c>
      <c r="B1657" s="4" t="s">
        <v>5</v>
      </c>
      <c r="C1657" s="4" t="s">
        <v>10</v>
      </c>
      <c r="D1657" s="4" t="s">
        <v>10</v>
      </c>
      <c r="E1657" s="4" t="s">
        <v>10</v>
      </c>
    </row>
    <row r="1658" spans="1:10">
      <c r="A1658" t="n">
        <v>12094</v>
      </c>
      <c r="B1658" s="62" t="n">
        <v>61</v>
      </c>
      <c r="C1658" s="7" t="n">
        <v>61492</v>
      </c>
      <c r="D1658" s="7" t="n">
        <v>65533</v>
      </c>
      <c r="E1658" s="7" t="n">
        <v>0</v>
      </c>
    </row>
    <row r="1659" spans="1:10">
      <c r="A1659" t="s">
        <v>4</v>
      </c>
      <c r="B1659" s="4" t="s">
        <v>5</v>
      </c>
      <c r="C1659" s="4" t="s">
        <v>10</v>
      </c>
      <c r="D1659" s="4" t="s">
        <v>10</v>
      </c>
      <c r="E1659" s="4" t="s">
        <v>10</v>
      </c>
    </row>
    <row r="1660" spans="1:10">
      <c r="A1660" t="n">
        <v>12101</v>
      </c>
      <c r="B1660" s="62" t="n">
        <v>61</v>
      </c>
      <c r="C1660" s="7" t="n">
        <v>61493</v>
      </c>
      <c r="D1660" s="7" t="n">
        <v>65533</v>
      </c>
      <c r="E1660" s="7" t="n">
        <v>0</v>
      </c>
    </row>
    <row r="1661" spans="1:10">
      <c r="A1661" t="s">
        <v>4</v>
      </c>
      <c r="B1661" s="4" t="s">
        <v>5</v>
      </c>
      <c r="C1661" s="4" t="s">
        <v>10</v>
      </c>
      <c r="D1661" s="4" t="s">
        <v>10</v>
      </c>
      <c r="E1661" s="4" t="s">
        <v>10</v>
      </c>
    </row>
    <row r="1662" spans="1:10">
      <c r="A1662" t="n">
        <v>12108</v>
      </c>
      <c r="B1662" s="62" t="n">
        <v>61</v>
      </c>
      <c r="C1662" s="7" t="n">
        <v>61494</v>
      </c>
      <c r="D1662" s="7" t="n">
        <v>65533</v>
      </c>
      <c r="E1662" s="7" t="n">
        <v>0</v>
      </c>
    </row>
    <row r="1663" spans="1:10">
      <c r="A1663" t="s">
        <v>4</v>
      </c>
      <c r="B1663" s="4" t="s">
        <v>5</v>
      </c>
      <c r="C1663" s="4" t="s">
        <v>10</v>
      </c>
      <c r="D1663" s="4" t="s">
        <v>10</v>
      </c>
      <c r="E1663" s="4" t="s">
        <v>10</v>
      </c>
    </row>
    <row r="1664" spans="1:10">
      <c r="A1664" t="n">
        <v>12115</v>
      </c>
      <c r="B1664" s="62" t="n">
        <v>61</v>
      </c>
      <c r="C1664" s="7" t="n">
        <v>61495</v>
      </c>
      <c r="D1664" s="7" t="n">
        <v>65533</v>
      </c>
      <c r="E1664" s="7" t="n">
        <v>0</v>
      </c>
    </row>
    <row r="1665" spans="1:7">
      <c r="A1665" t="s">
        <v>4</v>
      </c>
      <c r="B1665" s="4" t="s">
        <v>5</v>
      </c>
      <c r="C1665" s="4" t="s">
        <v>14</v>
      </c>
      <c r="D1665" s="4" t="s">
        <v>14</v>
      </c>
      <c r="E1665" s="4" t="s">
        <v>14</v>
      </c>
      <c r="F1665" s="4" t="s">
        <v>20</v>
      </c>
      <c r="G1665" s="4" t="s">
        <v>20</v>
      </c>
      <c r="H1665" s="4" t="s">
        <v>20</v>
      </c>
      <c r="I1665" s="4" t="s">
        <v>20</v>
      </c>
      <c r="J1665" s="4" t="s">
        <v>20</v>
      </c>
    </row>
    <row r="1666" spans="1:7">
      <c r="A1666" t="n">
        <v>12122</v>
      </c>
      <c r="B1666" s="55" t="n">
        <v>76</v>
      </c>
      <c r="C1666" s="7" t="n">
        <v>1</v>
      </c>
      <c r="D1666" s="7" t="n">
        <v>3</v>
      </c>
      <c r="E1666" s="7" t="n">
        <v>0</v>
      </c>
      <c r="F1666" s="7" t="n">
        <v>1</v>
      </c>
      <c r="G1666" s="7" t="n">
        <v>1</v>
      </c>
      <c r="H1666" s="7" t="n">
        <v>1</v>
      </c>
      <c r="I1666" s="7" t="n">
        <v>1</v>
      </c>
      <c r="J1666" s="7" t="n">
        <v>1000</v>
      </c>
    </row>
    <row r="1667" spans="1:7">
      <c r="A1667" t="s">
        <v>4</v>
      </c>
      <c r="B1667" s="4" t="s">
        <v>5</v>
      </c>
      <c r="C1667" s="4" t="s">
        <v>14</v>
      </c>
      <c r="D1667" s="4" t="s">
        <v>14</v>
      </c>
    </row>
    <row r="1668" spans="1:7">
      <c r="A1668" t="n">
        <v>12146</v>
      </c>
      <c r="B1668" s="65" t="n">
        <v>77</v>
      </c>
      <c r="C1668" s="7" t="n">
        <v>1</v>
      </c>
      <c r="D1668" s="7" t="n">
        <v>3</v>
      </c>
    </row>
    <row r="1669" spans="1:7">
      <c r="A1669" t="s">
        <v>4</v>
      </c>
      <c r="B1669" s="4" t="s">
        <v>5</v>
      </c>
      <c r="C1669" s="4" t="s">
        <v>14</v>
      </c>
      <c r="D1669" s="4" t="s">
        <v>14</v>
      </c>
      <c r="E1669" s="4" t="s">
        <v>14</v>
      </c>
      <c r="F1669" s="4" t="s">
        <v>20</v>
      </c>
      <c r="G1669" s="4" t="s">
        <v>20</v>
      </c>
      <c r="H1669" s="4" t="s">
        <v>20</v>
      </c>
      <c r="I1669" s="4" t="s">
        <v>20</v>
      </c>
      <c r="J1669" s="4" t="s">
        <v>20</v>
      </c>
    </row>
    <row r="1670" spans="1:7">
      <c r="A1670" t="n">
        <v>12149</v>
      </c>
      <c r="B1670" s="55" t="n">
        <v>76</v>
      </c>
      <c r="C1670" s="7" t="n">
        <v>0</v>
      </c>
      <c r="D1670" s="7" t="n">
        <v>3</v>
      </c>
      <c r="E1670" s="7" t="n">
        <v>0</v>
      </c>
      <c r="F1670" s="7" t="n">
        <v>1</v>
      </c>
      <c r="G1670" s="7" t="n">
        <v>1</v>
      </c>
      <c r="H1670" s="7" t="n">
        <v>1</v>
      </c>
      <c r="I1670" s="7" t="n">
        <v>0</v>
      </c>
      <c r="J1670" s="7" t="n">
        <v>0</v>
      </c>
    </row>
    <row r="1671" spans="1:7">
      <c r="A1671" t="s">
        <v>4</v>
      </c>
      <c r="B1671" s="4" t="s">
        <v>5</v>
      </c>
      <c r="C1671" s="4" t="s">
        <v>10</v>
      </c>
    </row>
    <row r="1672" spans="1:7">
      <c r="A1672" t="n">
        <v>12173</v>
      </c>
      <c r="B1672" s="28" t="n">
        <v>16</v>
      </c>
      <c r="C1672" s="7" t="n">
        <v>1000</v>
      </c>
    </row>
    <row r="1673" spans="1:7">
      <c r="A1673" t="s">
        <v>4</v>
      </c>
      <c r="B1673" s="4" t="s">
        <v>5</v>
      </c>
      <c r="C1673" s="4" t="s">
        <v>14</v>
      </c>
      <c r="D1673" s="4" t="s">
        <v>14</v>
      </c>
      <c r="E1673" s="4" t="s">
        <v>14</v>
      </c>
      <c r="F1673" s="4" t="s">
        <v>20</v>
      </c>
      <c r="G1673" s="4" t="s">
        <v>20</v>
      </c>
      <c r="H1673" s="4" t="s">
        <v>20</v>
      </c>
      <c r="I1673" s="4" t="s">
        <v>20</v>
      </c>
      <c r="J1673" s="4" t="s">
        <v>20</v>
      </c>
    </row>
    <row r="1674" spans="1:7">
      <c r="A1674" t="n">
        <v>12176</v>
      </c>
      <c r="B1674" s="55" t="n">
        <v>76</v>
      </c>
      <c r="C1674" s="7" t="n">
        <v>2</v>
      </c>
      <c r="D1674" s="7" t="n">
        <v>3</v>
      </c>
      <c r="E1674" s="7" t="n">
        <v>0</v>
      </c>
      <c r="F1674" s="7" t="n">
        <v>1</v>
      </c>
      <c r="G1674" s="7" t="n">
        <v>1</v>
      </c>
      <c r="H1674" s="7" t="n">
        <v>1</v>
      </c>
      <c r="I1674" s="7" t="n">
        <v>1</v>
      </c>
      <c r="J1674" s="7" t="n">
        <v>1000</v>
      </c>
    </row>
    <row r="1675" spans="1:7">
      <c r="A1675" t="s">
        <v>4</v>
      </c>
      <c r="B1675" s="4" t="s">
        <v>5</v>
      </c>
      <c r="C1675" s="4" t="s">
        <v>14</v>
      </c>
      <c r="D1675" s="4" t="s">
        <v>14</v>
      </c>
    </row>
    <row r="1676" spans="1:7">
      <c r="A1676" t="n">
        <v>12200</v>
      </c>
      <c r="B1676" s="65" t="n">
        <v>77</v>
      </c>
      <c r="C1676" s="7" t="n">
        <v>2</v>
      </c>
      <c r="D1676" s="7" t="n">
        <v>3</v>
      </c>
    </row>
    <row r="1677" spans="1:7">
      <c r="A1677" t="s">
        <v>4</v>
      </c>
      <c r="B1677" s="4" t="s">
        <v>5</v>
      </c>
      <c r="C1677" s="4" t="s">
        <v>14</v>
      </c>
      <c r="D1677" s="4" t="s">
        <v>14</v>
      </c>
      <c r="E1677" s="4" t="s">
        <v>14</v>
      </c>
      <c r="F1677" s="4" t="s">
        <v>20</v>
      </c>
      <c r="G1677" s="4" t="s">
        <v>20</v>
      </c>
      <c r="H1677" s="4" t="s">
        <v>20</v>
      </c>
      <c r="I1677" s="4" t="s">
        <v>20</v>
      </c>
      <c r="J1677" s="4" t="s">
        <v>20</v>
      </c>
    </row>
    <row r="1678" spans="1:7">
      <c r="A1678" t="n">
        <v>12203</v>
      </c>
      <c r="B1678" s="55" t="n">
        <v>76</v>
      </c>
      <c r="C1678" s="7" t="n">
        <v>1</v>
      </c>
      <c r="D1678" s="7" t="n">
        <v>3</v>
      </c>
      <c r="E1678" s="7" t="n">
        <v>0</v>
      </c>
      <c r="F1678" s="7" t="n">
        <v>1</v>
      </c>
      <c r="G1678" s="7" t="n">
        <v>1</v>
      </c>
      <c r="H1678" s="7" t="n">
        <v>1</v>
      </c>
      <c r="I1678" s="7" t="n">
        <v>0</v>
      </c>
      <c r="J1678" s="7" t="n">
        <v>0</v>
      </c>
    </row>
    <row r="1679" spans="1:7">
      <c r="A1679" t="s">
        <v>4</v>
      </c>
      <c r="B1679" s="4" t="s">
        <v>5</v>
      </c>
      <c r="C1679" s="4" t="s">
        <v>10</v>
      </c>
    </row>
    <row r="1680" spans="1:7">
      <c r="A1680" t="n">
        <v>12227</v>
      </c>
      <c r="B1680" s="28" t="n">
        <v>16</v>
      </c>
      <c r="C1680" s="7" t="n">
        <v>1000</v>
      </c>
    </row>
    <row r="1681" spans="1:10">
      <c r="A1681" t="s">
        <v>4</v>
      </c>
      <c r="B1681" s="4" t="s">
        <v>5</v>
      </c>
      <c r="C1681" s="4" t="s">
        <v>14</v>
      </c>
      <c r="D1681" s="4" t="s">
        <v>14</v>
      </c>
      <c r="E1681" s="4" t="s">
        <v>14</v>
      </c>
      <c r="F1681" s="4" t="s">
        <v>20</v>
      </c>
      <c r="G1681" s="4" t="s">
        <v>20</v>
      </c>
      <c r="H1681" s="4" t="s">
        <v>20</v>
      </c>
      <c r="I1681" s="4" t="s">
        <v>20</v>
      </c>
      <c r="J1681" s="4" t="s">
        <v>20</v>
      </c>
    </row>
    <row r="1682" spans="1:10">
      <c r="A1682" t="n">
        <v>12230</v>
      </c>
      <c r="B1682" s="55" t="n">
        <v>76</v>
      </c>
      <c r="C1682" s="7" t="n">
        <v>3</v>
      </c>
      <c r="D1682" s="7" t="n">
        <v>3</v>
      </c>
      <c r="E1682" s="7" t="n">
        <v>0</v>
      </c>
      <c r="F1682" s="7" t="n">
        <v>1</v>
      </c>
      <c r="G1682" s="7" t="n">
        <v>1</v>
      </c>
      <c r="H1682" s="7" t="n">
        <v>1</v>
      </c>
      <c r="I1682" s="7" t="n">
        <v>1</v>
      </c>
      <c r="J1682" s="7" t="n">
        <v>1000</v>
      </c>
    </row>
    <row r="1683" spans="1:10">
      <c r="A1683" t="s">
        <v>4</v>
      </c>
      <c r="B1683" s="4" t="s">
        <v>5</v>
      </c>
      <c r="C1683" s="4" t="s">
        <v>14</v>
      </c>
      <c r="D1683" s="4" t="s">
        <v>14</v>
      </c>
    </row>
    <row r="1684" spans="1:10">
      <c r="A1684" t="n">
        <v>12254</v>
      </c>
      <c r="B1684" s="65" t="n">
        <v>77</v>
      </c>
      <c r="C1684" s="7" t="n">
        <v>3</v>
      </c>
      <c r="D1684" s="7" t="n">
        <v>3</v>
      </c>
    </row>
    <row r="1685" spans="1:10">
      <c r="A1685" t="s">
        <v>4</v>
      </c>
      <c r="B1685" s="4" t="s">
        <v>5</v>
      </c>
      <c r="C1685" s="4" t="s">
        <v>14</v>
      </c>
      <c r="D1685" s="4" t="s">
        <v>14</v>
      </c>
      <c r="E1685" s="4" t="s">
        <v>14</v>
      </c>
      <c r="F1685" s="4" t="s">
        <v>20</v>
      </c>
      <c r="G1685" s="4" t="s">
        <v>20</v>
      </c>
      <c r="H1685" s="4" t="s">
        <v>20</v>
      </c>
      <c r="I1685" s="4" t="s">
        <v>20</v>
      </c>
      <c r="J1685" s="4" t="s">
        <v>20</v>
      </c>
    </row>
    <row r="1686" spans="1:10">
      <c r="A1686" t="n">
        <v>12257</v>
      </c>
      <c r="B1686" s="55" t="n">
        <v>76</v>
      </c>
      <c r="C1686" s="7" t="n">
        <v>2</v>
      </c>
      <c r="D1686" s="7" t="n">
        <v>3</v>
      </c>
      <c r="E1686" s="7" t="n">
        <v>0</v>
      </c>
      <c r="F1686" s="7" t="n">
        <v>1</v>
      </c>
      <c r="G1686" s="7" t="n">
        <v>1</v>
      </c>
      <c r="H1686" s="7" t="n">
        <v>1</v>
      </c>
      <c r="I1686" s="7" t="n">
        <v>0</v>
      </c>
      <c r="J1686" s="7" t="n">
        <v>0</v>
      </c>
    </row>
    <row r="1687" spans="1:10">
      <c r="A1687" t="s">
        <v>4</v>
      </c>
      <c r="B1687" s="4" t="s">
        <v>5</v>
      </c>
      <c r="C1687" s="4" t="s">
        <v>10</v>
      </c>
    </row>
    <row r="1688" spans="1:10">
      <c r="A1688" t="n">
        <v>12281</v>
      </c>
      <c r="B1688" s="28" t="n">
        <v>16</v>
      </c>
      <c r="C1688" s="7" t="n">
        <v>1000</v>
      </c>
    </row>
    <row r="1689" spans="1:10">
      <c r="A1689" t="s">
        <v>4</v>
      </c>
      <c r="B1689" s="4" t="s">
        <v>5</v>
      </c>
      <c r="C1689" s="4" t="s">
        <v>14</v>
      </c>
      <c r="D1689" s="4" t="s">
        <v>14</v>
      </c>
      <c r="E1689" s="4" t="s">
        <v>14</v>
      </c>
      <c r="F1689" s="4" t="s">
        <v>20</v>
      </c>
      <c r="G1689" s="4" t="s">
        <v>20</v>
      </c>
      <c r="H1689" s="4" t="s">
        <v>20</v>
      </c>
      <c r="I1689" s="4" t="s">
        <v>20</v>
      </c>
      <c r="J1689" s="4" t="s">
        <v>20</v>
      </c>
    </row>
    <row r="1690" spans="1:10">
      <c r="A1690" t="n">
        <v>12284</v>
      </c>
      <c r="B1690" s="55" t="n">
        <v>76</v>
      </c>
      <c r="C1690" s="7" t="n">
        <v>4</v>
      </c>
      <c r="D1690" s="7" t="n">
        <v>3</v>
      </c>
      <c r="E1690" s="7" t="n">
        <v>0</v>
      </c>
      <c r="F1690" s="7" t="n">
        <v>1</v>
      </c>
      <c r="G1690" s="7" t="n">
        <v>1</v>
      </c>
      <c r="H1690" s="7" t="n">
        <v>1</v>
      </c>
      <c r="I1690" s="7" t="n">
        <v>1</v>
      </c>
      <c r="J1690" s="7" t="n">
        <v>1000</v>
      </c>
    </row>
    <row r="1691" spans="1:10">
      <c r="A1691" t="s">
        <v>4</v>
      </c>
      <c r="B1691" s="4" t="s">
        <v>5</v>
      </c>
      <c r="C1691" s="4" t="s">
        <v>14</v>
      </c>
      <c r="D1691" s="4" t="s">
        <v>14</v>
      </c>
    </row>
    <row r="1692" spans="1:10">
      <c r="A1692" t="n">
        <v>12308</v>
      </c>
      <c r="B1692" s="65" t="n">
        <v>77</v>
      </c>
      <c r="C1692" s="7" t="n">
        <v>4</v>
      </c>
      <c r="D1692" s="7" t="n">
        <v>3</v>
      </c>
    </row>
    <row r="1693" spans="1:10">
      <c r="A1693" t="s">
        <v>4</v>
      </c>
      <c r="B1693" s="4" t="s">
        <v>5</v>
      </c>
      <c r="C1693" s="4" t="s">
        <v>14</v>
      </c>
      <c r="D1693" s="4" t="s">
        <v>14</v>
      </c>
      <c r="E1693" s="4" t="s">
        <v>14</v>
      </c>
      <c r="F1693" s="4" t="s">
        <v>20</v>
      </c>
      <c r="G1693" s="4" t="s">
        <v>20</v>
      </c>
      <c r="H1693" s="4" t="s">
        <v>20</v>
      </c>
      <c r="I1693" s="4" t="s">
        <v>20</v>
      </c>
      <c r="J1693" s="4" t="s">
        <v>20</v>
      </c>
    </row>
    <row r="1694" spans="1:10">
      <c r="A1694" t="n">
        <v>12311</v>
      </c>
      <c r="B1694" s="55" t="n">
        <v>76</v>
      </c>
      <c r="C1694" s="7" t="n">
        <v>3</v>
      </c>
      <c r="D1694" s="7" t="n">
        <v>3</v>
      </c>
      <c r="E1694" s="7" t="n">
        <v>0</v>
      </c>
      <c r="F1694" s="7" t="n">
        <v>1</v>
      </c>
      <c r="G1694" s="7" t="n">
        <v>1</v>
      </c>
      <c r="H1694" s="7" t="n">
        <v>1</v>
      </c>
      <c r="I1694" s="7" t="n">
        <v>0</v>
      </c>
      <c r="J1694" s="7" t="n">
        <v>0</v>
      </c>
    </row>
    <row r="1695" spans="1:10">
      <c r="A1695" t="s">
        <v>4</v>
      </c>
      <c r="B1695" s="4" t="s">
        <v>5</v>
      </c>
      <c r="C1695" s="4" t="s">
        <v>10</v>
      </c>
    </row>
    <row r="1696" spans="1:10">
      <c r="A1696" t="n">
        <v>12335</v>
      </c>
      <c r="B1696" s="28" t="n">
        <v>16</v>
      </c>
      <c r="C1696" s="7" t="n">
        <v>1000</v>
      </c>
    </row>
    <row r="1697" spans="1:10">
      <c r="A1697" t="s">
        <v>4</v>
      </c>
      <c r="B1697" s="4" t="s">
        <v>5</v>
      </c>
      <c r="C1697" s="4" t="s">
        <v>14</v>
      </c>
      <c r="D1697" s="4" t="s">
        <v>14</v>
      </c>
      <c r="E1697" s="4" t="s">
        <v>14</v>
      </c>
      <c r="F1697" s="4" t="s">
        <v>20</v>
      </c>
      <c r="G1697" s="4" t="s">
        <v>20</v>
      </c>
      <c r="H1697" s="4" t="s">
        <v>20</v>
      </c>
      <c r="I1697" s="4" t="s">
        <v>20</v>
      </c>
      <c r="J1697" s="4" t="s">
        <v>20</v>
      </c>
    </row>
    <row r="1698" spans="1:10">
      <c r="A1698" t="n">
        <v>12338</v>
      </c>
      <c r="B1698" s="55" t="n">
        <v>76</v>
      </c>
      <c r="C1698" s="7" t="n">
        <v>5</v>
      </c>
      <c r="D1698" s="7" t="n">
        <v>3</v>
      </c>
      <c r="E1698" s="7" t="n">
        <v>0</v>
      </c>
      <c r="F1698" s="7" t="n">
        <v>1</v>
      </c>
      <c r="G1698" s="7" t="n">
        <v>1</v>
      </c>
      <c r="H1698" s="7" t="n">
        <v>1</v>
      </c>
      <c r="I1698" s="7" t="n">
        <v>1</v>
      </c>
      <c r="J1698" s="7" t="n">
        <v>1000</v>
      </c>
    </row>
    <row r="1699" spans="1:10">
      <c r="A1699" t="s">
        <v>4</v>
      </c>
      <c r="B1699" s="4" t="s">
        <v>5</v>
      </c>
      <c r="C1699" s="4" t="s">
        <v>14</v>
      </c>
      <c r="D1699" s="4" t="s">
        <v>14</v>
      </c>
    </row>
    <row r="1700" spans="1:10">
      <c r="A1700" t="n">
        <v>12362</v>
      </c>
      <c r="B1700" s="65" t="n">
        <v>77</v>
      </c>
      <c r="C1700" s="7" t="n">
        <v>5</v>
      </c>
      <c r="D1700" s="7" t="n">
        <v>3</v>
      </c>
    </row>
    <row r="1701" spans="1:10">
      <c r="A1701" t="s">
        <v>4</v>
      </c>
      <c r="B1701" s="4" t="s">
        <v>5</v>
      </c>
      <c r="C1701" s="4" t="s">
        <v>14</v>
      </c>
      <c r="D1701" s="4" t="s">
        <v>14</v>
      </c>
      <c r="E1701" s="4" t="s">
        <v>14</v>
      </c>
      <c r="F1701" s="4" t="s">
        <v>20</v>
      </c>
      <c r="G1701" s="4" t="s">
        <v>20</v>
      </c>
      <c r="H1701" s="4" t="s">
        <v>20</v>
      </c>
      <c r="I1701" s="4" t="s">
        <v>20</v>
      </c>
      <c r="J1701" s="4" t="s">
        <v>20</v>
      </c>
    </row>
    <row r="1702" spans="1:10">
      <c r="A1702" t="n">
        <v>12365</v>
      </c>
      <c r="B1702" s="55" t="n">
        <v>76</v>
      </c>
      <c r="C1702" s="7" t="n">
        <v>4</v>
      </c>
      <c r="D1702" s="7" t="n">
        <v>3</v>
      </c>
      <c r="E1702" s="7" t="n">
        <v>0</v>
      </c>
      <c r="F1702" s="7" t="n">
        <v>1</v>
      </c>
      <c r="G1702" s="7" t="n">
        <v>1</v>
      </c>
      <c r="H1702" s="7" t="n">
        <v>1</v>
      </c>
      <c r="I1702" s="7" t="n">
        <v>0</v>
      </c>
      <c r="J1702" s="7" t="n">
        <v>0</v>
      </c>
    </row>
    <row r="1703" spans="1:10">
      <c r="A1703" t="s">
        <v>4</v>
      </c>
      <c r="B1703" s="4" t="s">
        <v>5</v>
      </c>
      <c r="C1703" s="4" t="s">
        <v>10</v>
      </c>
    </row>
    <row r="1704" spans="1:10">
      <c r="A1704" t="n">
        <v>12389</v>
      </c>
      <c r="B1704" s="28" t="n">
        <v>16</v>
      </c>
      <c r="C1704" s="7" t="n">
        <v>1000</v>
      </c>
    </row>
    <row r="1705" spans="1:10">
      <c r="A1705" t="s">
        <v>4</v>
      </c>
      <c r="B1705" s="4" t="s">
        <v>5</v>
      </c>
      <c r="C1705" s="4" t="s">
        <v>14</v>
      </c>
    </row>
    <row r="1706" spans="1:10">
      <c r="A1706" t="n">
        <v>12392</v>
      </c>
      <c r="B1706" s="59" t="n">
        <v>116</v>
      </c>
      <c r="C1706" s="7" t="n">
        <v>0</v>
      </c>
    </row>
    <row r="1707" spans="1:10">
      <c r="A1707" t="s">
        <v>4</v>
      </c>
      <c r="B1707" s="4" t="s">
        <v>5</v>
      </c>
      <c r="C1707" s="4" t="s">
        <v>14</v>
      </c>
      <c r="D1707" s="4" t="s">
        <v>10</v>
      </c>
    </row>
    <row r="1708" spans="1:10">
      <c r="A1708" t="n">
        <v>12394</v>
      </c>
      <c r="B1708" s="59" t="n">
        <v>116</v>
      </c>
      <c r="C1708" s="7" t="n">
        <v>2</v>
      </c>
      <c r="D1708" s="7" t="n">
        <v>1</v>
      </c>
    </row>
    <row r="1709" spans="1:10">
      <c r="A1709" t="s">
        <v>4</v>
      </c>
      <c r="B1709" s="4" t="s">
        <v>5</v>
      </c>
      <c r="C1709" s="4" t="s">
        <v>14</v>
      </c>
      <c r="D1709" s="4" t="s">
        <v>9</v>
      </c>
    </row>
    <row r="1710" spans="1:10">
      <c r="A1710" t="n">
        <v>12398</v>
      </c>
      <c r="B1710" s="59" t="n">
        <v>116</v>
      </c>
      <c r="C1710" s="7" t="n">
        <v>5</v>
      </c>
      <c r="D1710" s="7" t="n">
        <v>1112014848</v>
      </c>
    </row>
    <row r="1711" spans="1:10">
      <c r="A1711" t="s">
        <v>4</v>
      </c>
      <c r="B1711" s="4" t="s">
        <v>5</v>
      </c>
      <c r="C1711" s="4" t="s">
        <v>14</v>
      </c>
      <c r="D1711" s="4" t="s">
        <v>10</v>
      </c>
    </row>
    <row r="1712" spans="1:10">
      <c r="A1712" t="n">
        <v>12404</v>
      </c>
      <c r="B1712" s="59" t="n">
        <v>116</v>
      </c>
      <c r="C1712" s="7" t="n">
        <v>6</v>
      </c>
      <c r="D1712" s="7" t="n">
        <v>1</v>
      </c>
    </row>
    <row r="1713" spans="1:10">
      <c r="A1713" t="s">
        <v>4</v>
      </c>
      <c r="B1713" s="4" t="s">
        <v>5</v>
      </c>
      <c r="C1713" s="4" t="s">
        <v>14</v>
      </c>
      <c r="D1713" s="4" t="s">
        <v>14</v>
      </c>
      <c r="E1713" s="4" t="s">
        <v>20</v>
      </c>
      <c r="F1713" s="4" t="s">
        <v>20</v>
      </c>
      <c r="G1713" s="4" t="s">
        <v>20</v>
      </c>
      <c r="H1713" s="4" t="s">
        <v>10</v>
      </c>
    </row>
    <row r="1714" spans="1:10">
      <c r="A1714" t="n">
        <v>12408</v>
      </c>
      <c r="B1714" s="40" t="n">
        <v>45</v>
      </c>
      <c r="C1714" s="7" t="n">
        <v>2</v>
      </c>
      <c r="D1714" s="7" t="n">
        <v>3</v>
      </c>
      <c r="E1714" s="7" t="n">
        <v>1.07000005245209</v>
      </c>
      <c r="F1714" s="7" t="n">
        <v>5</v>
      </c>
      <c r="G1714" s="7" t="n">
        <v>-118.589996337891</v>
      </c>
      <c r="H1714" s="7" t="n">
        <v>0</v>
      </c>
    </row>
    <row r="1715" spans="1:10">
      <c r="A1715" t="s">
        <v>4</v>
      </c>
      <c r="B1715" s="4" t="s">
        <v>5</v>
      </c>
      <c r="C1715" s="4" t="s">
        <v>14</v>
      </c>
      <c r="D1715" s="4" t="s">
        <v>14</v>
      </c>
      <c r="E1715" s="4" t="s">
        <v>20</v>
      </c>
      <c r="F1715" s="4" t="s">
        <v>20</v>
      </c>
      <c r="G1715" s="4" t="s">
        <v>20</v>
      </c>
      <c r="H1715" s="4" t="s">
        <v>10</v>
      </c>
      <c r="I1715" s="4" t="s">
        <v>14</v>
      </c>
    </row>
    <row r="1716" spans="1:10">
      <c r="A1716" t="n">
        <v>12425</v>
      </c>
      <c r="B1716" s="40" t="n">
        <v>45</v>
      </c>
      <c r="C1716" s="7" t="n">
        <v>4</v>
      </c>
      <c r="D1716" s="7" t="n">
        <v>3</v>
      </c>
      <c r="E1716" s="7" t="n">
        <v>3.99000000953674</v>
      </c>
      <c r="F1716" s="7" t="n">
        <v>190.75</v>
      </c>
      <c r="G1716" s="7" t="n">
        <v>0</v>
      </c>
      <c r="H1716" s="7" t="n">
        <v>0</v>
      </c>
      <c r="I1716" s="7" t="n">
        <v>1</v>
      </c>
    </row>
    <row r="1717" spans="1:10">
      <c r="A1717" t="s">
        <v>4</v>
      </c>
      <c r="B1717" s="4" t="s">
        <v>5</v>
      </c>
      <c r="C1717" s="4" t="s">
        <v>14</v>
      </c>
      <c r="D1717" s="4" t="s">
        <v>14</v>
      </c>
      <c r="E1717" s="4" t="s">
        <v>20</v>
      </c>
      <c r="F1717" s="4" t="s">
        <v>10</v>
      </c>
    </row>
    <row r="1718" spans="1:10">
      <c r="A1718" t="n">
        <v>12443</v>
      </c>
      <c r="B1718" s="40" t="n">
        <v>45</v>
      </c>
      <c r="C1718" s="7" t="n">
        <v>5</v>
      </c>
      <c r="D1718" s="7" t="n">
        <v>3</v>
      </c>
      <c r="E1718" s="7" t="n">
        <v>11.3000001907349</v>
      </c>
      <c r="F1718" s="7" t="n">
        <v>0</v>
      </c>
    </row>
    <row r="1719" spans="1:10">
      <c r="A1719" t="s">
        <v>4</v>
      </c>
      <c r="B1719" s="4" t="s">
        <v>5</v>
      </c>
      <c r="C1719" s="4" t="s">
        <v>14</v>
      </c>
      <c r="D1719" s="4" t="s">
        <v>14</v>
      </c>
      <c r="E1719" s="4" t="s">
        <v>20</v>
      </c>
      <c r="F1719" s="4" t="s">
        <v>10</v>
      </c>
    </row>
    <row r="1720" spans="1:10">
      <c r="A1720" t="n">
        <v>12452</v>
      </c>
      <c r="B1720" s="40" t="n">
        <v>45</v>
      </c>
      <c r="C1720" s="7" t="n">
        <v>11</v>
      </c>
      <c r="D1720" s="7" t="n">
        <v>3</v>
      </c>
      <c r="E1720" s="7" t="n">
        <v>20.7999992370605</v>
      </c>
      <c r="F1720" s="7" t="n">
        <v>0</v>
      </c>
    </row>
    <row r="1721" spans="1:10">
      <c r="A1721" t="s">
        <v>4</v>
      </c>
      <c r="B1721" s="4" t="s">
        <v>5</v>
      </c>
      <c r="C1721" s="4" t="s">
        <v>14</v>
      </c>
      <c r="D1721" s="4" t="s">
        <v>14</v>
      </c>
      <c r="E1721" s="4" t="s">
        <v>20</v>
      </c>
      <c r="F1721" s="4" t="s">
        <v>10</v>
      </c>
    </row>
    <row r="1722" spans="1:10">
      <c r="A1722" t="n">
        <v>12461</v>
      </c>
      <c r="B1722" s="40" t="n">
        <v>45</v>
      </c>
      <c r="C1722" s="7" t="n">
        <v>5</v>
      </c>
      <c r="D1722" s="7" t="n">
        <v>3</v>
      </c>
      <c r="E1722" s="7" t="n">
        <v>10.1000003814697</v>
      </c>
      <c r="F1722" s="7" t="n">
        <v>20000</v>
      </c>
    </row>
    <row r="1723" spans="1:10">
      <c r="A1723" t="s">
        <v>4</v>
      </c>
      <c r="B1723" s="4" t="s">
        <v>5</v>
      </c>
      <c r="C1723" s="4" t="s">
        <v>14</v>
      </c>
      <c r="D1723" s="4" t="s">
        <v>10</v>
      </c>
      <c r="E1723" s="4" t="s">
        <v>9</v>
      </c>
      <c r="F1723" s="4" t="s">
        <v>10</v>
      </c>
    </row>
    <row r="1724" spans="1:10">
      <c r="A1724" t="n">
        <v>12470</v>
      </c>
      <c r="B1724" s="14" t="n">
        <v>50</v>
      </c>
      <c r="C1724" s="7" t="n">
        <v>3</v>
      </c>
      <c r="D1724" s="7" t="n">
        <v>8200</v>
      </c>
      <c r="E1724" s="7" t="n">
        <v>1050253722</v>
      </c>
      <c r="F1724" s="7" t="n">
        <v>1000</v>
      </c>
    </row>
    <row r="1725" spans="1:10">
      <c r="A1725" t="s">
        <v>4</v>
      </c>
      <c r="B1725" s="4" t="s">
        <v>5</v>
      </c>
      <c r="C1725" s="4" t="s">
        <v>14</v>
      </c>
      <c r="D1725" s="4" t="s">
        <v>20</v>
      </c>
      <c r="E1725" s="4" t="s">
        <v>10</v>
      </c>
      <c r="F1725" s="4" t="s">
        <v>14</v>
      </c>
    </row>
    <row r="1726" spans="1:10">
      <c r="A1726" t="n">
        <v>12480</v>
      </c>
      <c r="B1726" s="13" t="n">
        <v>49</v>
      </c>
      <c r="C1726" s="7" t="n">
        <v>3</v>
      </c>
      <c r="D1726" s="7" t="n">
        <v>0.699999988079071</v>
      </c>
      <c r="E1726" s="7" t="n">
        <v>1000</v>
      </c>
      <c r="F1726" s="7" t="n">
        <v>0</v>
      </c>
    </row>
    <row r="1727" spans="1:10">
      <c r="A1727" t="s">
        <v>4</v>
      </c>
      <c r="B1727" s="4" t="s">
        <v>5</v>
      </c>
      <c r="C1727" s="4" t="s">
        <v>14</v>
      </c>
      <c r="D1727" s="4" t="s">
        <v>14</v>
      </c>
      <c r="E1727" s="4" t="s">
        <v>14</v>
      </c>
      <c r="F1727" s="4" t="s">
        <v>20</v>
      </c>
      <c r="G1727" s="4" t="s">
        <v>20</v>
      </c>
      <c r="H1727" s="4" t="s">
        <v>20</v>
      </c>
      <c r="I1727" s="4" t="s">
        <v>20</v>
      </c>
      <c r="J1727" s="4" t="s">
        <v>20</v>
      </c>
    </row>
    <row r="1728" spans="1:10">
      <c r="A1728" t="n">
        <v>12489</v>
      </c>
      <c r="B1728" s="55" t="n">
        <v>76</v>
      </c>
      <c r="C1728" s="7" t="n">
        <v>5</v>
      </c>
      <c r="D1728" s="7" t="n">
        <v>3</v>
      </c>
      <c r="E1728" s="7" t="n">
        <v>0</v>
      </c>
      <c r="F1728" s="7" t="n">
        <v>1</v>
      </c>
      <c r="G1728" s="7" t="n">
        <v>1</v>
      </c>
      <c r="H1728" s="7" t="n">
        <v>1</v>
      </c>
      <c r="I1728" s="7" t="n">
        <v>0</v>
      </c>
      <c r="J1728" s="7" t="n">
        <v>1000</v>
      </c>
    </row>
    <row r="1729" spans="1:10">
      <c r="A1729" t="s">
        <v>4</v>
      </c>
      <c r="B1729" s="4" t="s">
        <v>5</v>
      </c>
      <c r="C1729" s="4" t="s">
        <v>14</v>
      </c>
      <c r="D1729" s="4" t="s">
        <v>14</v>
      </c>
    </row>
    <row r="1730" spans="1:10">
      <c r="A1730" t="n">
        <v>12513</v>
      </c>
      <c r="B1730" s="65" t="n">
        <v>77</v>
      </c>
      <c r="C1730" s="7" t="n">
        <v>5</v>
      </c>
      <c r="D1730" s="7" t="n">
        <v>3</v>
      </c>
    </row>
    <row r="1731" spans="1:10">
      <c r="A1731" t="s">
        <v>4</v>
      </c>
      <c r="B1731" s="4" t="s">
        <v>5</v>
      </c>
      <c r="C1731" s="4" t="s">
        <v>14</v>
      </c>
      <c r="D1731" s="4" t="s">
        <v>10</v>
      </c>
      <c r="E1731" s="4" t="s">
        <v>6</v>
      </c>
    </row>
    <row r="1732" spans="1:10">
      <c r="A1732" t="n">
        <v>12516</v>
      </c>
      <c r="B1732" s="35" t="n">
        <v>51</v>
      </c>
      <c r="C1732" s="7" t="n">
        <v>4</v>
      </c>
      <c r="D1732" s="7" t="n">
        <v>25</v>
      </c>
      <c r="E1732" s="7" t="s">
        <v>190</v>
      </c>
    </row>
    <row r="1733" spans="1:10">
      <c r="A1733" t="s">
        <v>4</v>
      </c>
      <c r="B1733" s="4" t="s">
        <v>5</v>
      </c>
      <c r="C1733" s="4" t="s">
        <v>10</v>
      </c>
    </row>
    <row r="1734" spans="1:10">
      <c r="A1734" t="n">
        <v>12530</v>
      </c>
      <c r="B1734" s="28" t="n">
        <v>16</v>
      </c>
      <c r="C1734" s="7" t="n">
        <v>0</v>
      </c>
    </row>
    <row r="1735" spans="1:10">
      <c r="A1735" t="s">
        <v>4</v>
      </c>
      <c r="B1735" s="4" t="s">
        <v>5</v>
      </c>
      <c r="C1735" s="4" t="s">
        <v>10</v>
      </c>
      <c r="D1735" s="4" t="s">
        <v>14</v>
      </c>
      <c r="E1735" s="4" t="s">
        <v>9</v>
      </c>
      <c r="F1735" s="4" t="s">
        <v>57</v>
      </c>
      <c r="G1735" s="4" t="s">
        <v>14</v>
      </c>
      <c r="H1735" s="4" t="s">
        <v>14</v>
      </c>
      <c r="I1735" s="4" t="s">
        <v>14</v>
      </c>
      <c r="J1735" s="4" t="s">
        <v>9</v>
      </c>
      <c r="K1735" s="4" t="s">
        <v>57</v>
      </c>
      <c r="L1735" s="4" t="s">
        <v>14</v>
      </c>
      <c r="M1735" s="4" t="s">
        <v>14</v>
      </c>
    </row>
    <row r="1736" spans="1:10">
      <c r="A1736" t="n">
        <v>12533</v>
      </c>
      <c r="B1736" s="36" t="n">
        <v>26</v>
      </c>
      <c r="C1736" s="7" t="n">
        <v>25</v>
      </c>
      <c r="D1736" s="7" t="n">
        <v>17</v>
      </c>
      <c r="E1736" s="7" t="n">
        <v>34346</v>
      </c>
      <c r="F1736" s="7" t="s">
        <v>191</v>
      </c>
      <c r="G1736" s="7" t="n">
        <v>2</v>
      </c>
      <c r="H1736" s="7" t="n">
        <v>3</v>
      </c>
      <c r="I1736" s="7" t="n">
        <v>17</v>
      </c>
      <c r="J1736" s="7" t="n">
        <v>34347</v>
      </c>
      <c r="K1736" s="7" t="s">
        <v>192</v>
      </c>
      <c r="L1736" s="7" t="n">
        <v>2</v>
      </c>
      <c r="M1736" s="7" t="n">
        <v>0</v>
      </c>
    </row>
    <row r="1737" spans="1:10">
      <c r="A1737" t="s">
        <v>4</v>
      </c>
      <c r="B1737" s="4" t="s">
        <v>5</v>
      </c>
    </row>
    <row r="1738" spans="1:10">
      <c r="A1738" t="n">
        <v>12752</v>
      </c>
      <c r="B1738" s="37" t="n">
        <v>28</v>
      </c>
    </row>
    <row r="1739" spans="1:10">
      <c r="A1739" t="s">
        <v>4</v>
      </c>
      <c r="B1739" s="4" t="s">
        <v>5</v>
      </c>
      <c r="C1739" s="4" t="s">
        <v>10</v>
      </c>
      <c r="D1739" s="4" t="s">
        <v>14</v>
      </c>
    </row>
    <row r="1740" spans="1:10">
      <c r="A1740" t="n">
        <v>12753</v>
      </c>
      <c r="B1740" s="39" t="n">
        <v>89</v>
      </c>
      <c r="C1740" s="7" t="n">
        <v>65533</v>
      </c>
      <c r="D1740" s="7" t="n">
        <v>1</v>
      </c>
    </row>
    <row r="1741" spans="1:10">
      <c r="A1741" t="s">
        <v>4</v>
      </c>
      <c r="B1741" s="4" t="s">
        <v>5</v>
      </c>
      <c r="C1741" s="4" t="s">
        <v>14</v>
      </c>
      <c r="D1741" s="4" t="s">
        <v>10</v>
      </c>
      <c r="E1741" s="4" t="s">
        <v>6</v>
      </c>
    </row>
    <row r="1742" spans="1:10">
      <c r="A1742" t="n">
        <v>12757</v>
      </c>
      <c r="B1742" s="35" t="n">
        <v>51</v>
      </c>
      <c r="C1742" s="7" t="n">
        <v>4</v>
      </c>
      <c r="D1742" s="7" t="n">
        <v>24</v>
      </c>
      <c r="E1742" s="7" t="s">
        <v>193</v>
      </c>
    </row>
    <row r="1743" spans="1:10">
      <c r="A1743" t="s">
        <v>4</v>
      </c>
      <c r="B1743" s="4" t="s">
        <v>5</v>
      </c>
      <c r="C1743" s="4" t="s">
        <v>10</v>
      </c>
    </row>
    <row r="1744" spans="1:10">
      <c r="A1744" t="n">
        <v>12771</v>
      </c>
      <c r="B1744" s="28" t="n">
        <v>16</v>
      </c>
      <c r="C1744" s="7" t="n">
        <v>0</v>
      </c>
    </row>
    <row r="1745" spans="1:13">
      <c r="A1745" t="s">
        <v>4</v>
      </c>
      <c r="B1745" s="4" t="s">
        <v>5</v>
      </c>
      <c r="C1745" s="4" t="s">
        <v>10</v>
      </c>
      <c r="D1745" s="4" t="s">
        <v>14</v>
      </c>
      <c r="E1745" s="4" t="s">
        <v>9</v>
      </c>
      <c r="F1745" s="4" t="s">
        <v>57</v>
      </c>
      <c r="G1745" s="4" t="s">
        <v>14</v>
      </c>
      <c r="H1745" s="4" t="s">
        <v>14</v>
      </c>
      <c r="I1745" s="4" t="s">
        <v>14</v>
      </c>
      <c r="J1745" s="4" t="s">
        <v>9</v>
      </c>
      <c r="K1745" s="4" t="s">
        <v>57</v>
      </c>
      <c r="L1745" s="4" t="s">
        <v>14</v>
      </c>
      <c r="M1745" s="4" t="s">
        <v>14</v>
      </c>
    </row>
    <row r="1746" spans="1:13">
      <c r="A1746" t="n">
        <v>12774</v>
      </c>
      <c r="B1746" s="36" t="n">
        <v>26</v>
      </c>
      <c r="C1746" s="7" t="n">
        <v>24</v>
      </c>
      <c r="D1746" s="7" t="n">
        <v>17</v>
      </c>
      <c r="E1746" s="7" t="n">
        <v>27363</v>
      </c>
      <c r="F1746" s="7" t="s">
        <v>194</v>
      </c>
      <c r="G1746" s="7" t="n">
        <v>2</v>
      </c>
      <c r="H1746" s="7" t="n">
        <v>3</v>
      </c>
      <c r="I1746" s="7" t="n">
        <v>17</v>
      </c>
      <c r="J1746" s="7" t="n">
        <v>27364</v>
      </c>
      <c r="K1746" s="7" t="s">
        <v>195</v>
      </c>
      <c r="L1746" s="7" t="n">
        <v>2</v>
      </c>
      <c r="M1746" s="7" t="n">
        <v>0</v>
      </c>
    </row>
    <row r="1747" spans="1:13">
      <c r="A1747" t="s">
        <v>4</v>
      </c>
      <c r="B1747" s="4" t="s">
        <v>5</v>
      </c>
    </row>
    <row r="1748" spans="1:13">
      <c r="A1748" t="n">
        <v>12950</v>
      </c>
      <c r="B1748" s="37" t="n">
        <v>28</v>
      </c>
    </row>
    <row r="1749" spans="1:13">
      <c r="A1749" t="s">
        <v>4</v>
      </c>
      <c r="B1749" s="4" t="s">
        <v>5</v>
      </c>
      <c r="C1749" s="4" t="s">
        <v>10</v>
      </c>
      <c r="D1749" s="4" t="s">
        <v>14</v>
      </c>
    </row>
    <row r="1750" spans="1:13">
      <c r="A1750" t="n">
        <v>12951</v>
      </c>
      <c r="B1750" s="39" t="n">
        <v>89</v>
      </c>
      <c r="C1750" s="7" t="n">
        <v>65533</v>
      </c>
      <c r="D1750" s="7" t="n">
        <v>1</v>
      </c>
    </row>
    <row r="1751" spans="1:13">
      <c r="A1751" t="s">
        <v>4</v>
      </c>
      <c r="B1751" s="4" t="s">
        <v>5</v>
      </c>
      <c r="C1751" s="4" t="s">
        <v>14</v>
      </c>
      <c r="D1751" s="4" t="s">
        <v>10</v>
      </c>
      <c r="E1751" s="4" t="s">
        <v>6</v>
      </c>
    </row>
    <row r="1752" spans="1:13">
      <c r="A1752" t="n">
        <v>12955</v>
      </c>
      <c r="B1752" s="35" t="n">
        <v>51</v>
      </c>
      <c r="C1752" s="7" t="n">
        <v>4</v>
      </c>
      <c r="D1752" s="7" t="n">
        <v>7</v>
      </c>
      <c r="E1752" s="7" t="s">
        <v>196</v>
      </c>
    </row>
    <row r="1753" spans="1:13">
      <c r="A1753" t="s">
        <v>4</v>
      </c>
      <c r="B1753" s="4" t="s">
        <v>5</v>
      </c>
      <c r="C1753" s="4" t="s">
        <v>10</v>
      </c>
    </row>
    <row r="1754" spans="1:13">
      <c r="A1754" t="n">
        <v>12969</v>
      </c>
      <c r="B1754" s="28" t="n">
        <v>16</v>
      </c>
      <c r="C1754" s="7" t="n">
        <v>0</v>
      </c>
    </row>
    <row r="1755" spans="1:13">
      <c r="A1755" t="s">
        <v>4</v>
      </c>
      <c r="B1755" s="4" t="s">
        <v>5</v>
      </c>
      <c r="C1755" s="4" t="s">
        <v>10</v>
      </c>
      <c r="D1755" s="4" t="s">
        <v>14</v>
      </c>
      <c r="E1755" s="4" t="s">
        <v>9</v>
      </c>
      <c r="F1755" s="4" t="s">
        <v>57</v>
      </c>
      <c r="G1755" s="4" t="s">
        <v>14</v>
      </c>
      <c r="H1755" s="4" t="s">
        <v>14</v>
      </c>
    </row>
    <row r="1756" spans="1:13">
      <c r="A1756" t="n">
        <v>12972</v>
      </c>
      <c r="B1756" s="36" t="n">
        <v>26</v>
      </c>
      <c r="C1756" s="7" t="n">
        <v>7</v>
      </c>
      <c r="D1756" s="7" t="n">
        <v>17</v>
      </c>
      <c r="E1756" s="7" t="n">
        <v>4954</v>
      </c>
      <c r="F1756" s="7" t="s">
        <v>197</v>
      </c>
      <c r="G1756" s="7" t="n">
        <v>2</v>
      </c>
      <c r="H1756" s="7" t="n">
        <v>0</v>
      </c>
    </row>
    <row r="1757" spans="1:13">
      <c r="A1757" t="s">
        <v>4</v>
      </c>
      <c r="B1757" s="4" t="s">
        <v>5</v>
      </c>
    </row>
    <row r="1758" spans="1:13">
      <c r="A1758" t="n">
        <v>12995</v>
      </c>
      <c r="B1758" s="37" t="n">
        <v>28</v>
      </c>
    </row>
    <row r="1759" spans="1:13">
      <c r="A1759" t="s">
        <v>4</v>
      </c>
      <c r="B1759" s="4" t="s">
        <v>5</v>
      </c>
      <c r="C1759" s="4" t="s">
        <v>10</v>
      </c>
      <c r="D1759" s="4" t="s">
        <v>14</v>
      </c>
    </row>
    <row r="1760" spans="1:13">
      <c r="A1760" t="n">
        <v>12996</v>
      </c>
      <c r="B1760" s="39" t="n">
        <v>89</v>
      </c>
      <c r="C1760" s="7" t="n">
        <v>65533</v>
      </c>
      <c r="D1760" s="7" t="n">
        <v>1</v>
      </c>
    </row>
    <row r="1761" spans="1:13">
      <c r="A1761" t="s">
        <v>4</v>
      </c>
      <c r="B1761" s="4" t="s">
        <v>5</v>
      </c>
      <c r="C1761" s="4" t="s">
        <v>14</v>
      </c>
      <c r="D1761" s="4" t="s">
        <v>10</v>
      </c>
      <c r="E1761" s="4" t="s">
        <v>6</v>
      </c>
    </row>
    <row r="1762" spans="1:13">
      <c r="A1762" t="n">
        <v>13000</v>
      </c>
      <c r="B1762" s="35" t="n">
        <v>51</v>
      </c>
      <c r="C1762" s="7" t="n">
        <v>4</v>
      </c>
      <c r="D1762" s="7" t="n">
        <v>0</v>
      </c>
      <c r="E1762" s="7" t="s">
        <v>158</v>
      </c>
    </row>
    <row r="1763" spans="1:13">
      <c r="A1763" t="s">
        <v>4</v>
      </c>
      <c r="B1763" s="4" t="s">
        <v>5</v>
      </c>
      <c r="C1763" s="4" t="s">
        <v>10</v>
      </c>
    </row>
    <row r="1764" spans="1:13">
      <c r="A1764" t="n">
        <v>13014</v>
      </c>
      <c r="B1764" s="28" t="n">
        <v>16</v>
      </c>
      <c r="C1764" s="7" t="n">
        <v>0</v>
      </c>
    </row>
    <row r="1765" spans="1:13">
      <c r="A1765" t="s">
        <v>4</v>
      </c>
      <c r="B1765" s="4" t="s">
        <v>5</v>
      </c>
      <c r="C1765" s="4" t="s">
        <v>10</v>
      </c>
      <c r="D1765" s="4" t="s">
        <v>14</v>
      </c>
      <c r="E1765" s="4" t="s">
        <v>9</v>
      </c>
      <c r="F1765" s="4" t="s">
        <v>57</v>
      </c>
      <c r="G1765" s="4" t="s">
        <v>14</v>
      </c>
      <c r="H1765" s="4" t="s">
        <v>14</v>
      </c>
    </row>
    <row r="1766" spans="1:13">
      <c r="A1766" t="n">
        <v>13017</v>
      </c>
      <c r="B1766" s="36" t="n">
        <v>26</v>
      </c>
      <c r="C1766" s="7" t="n">
        <v>0</v>
      </c>
      <c r="D1766" s="7" t="n">
        <v>17</v>
      </c>
      <c r="E1766" s="7" t="n">
        <v>53047</v>
      </c>
      <c r="F1766" s="7" t="s">
        <v>198</v>
      </c>
      <c r="G1766" s="7" t="n">
        <v>2</v>
      </c>
      <c r="H1766" s="7" t="n">
        <v>0</v>
      </c>
    </row>
    <row r="1767" spans="1:13">
      <c r="A1767" t="s">
        <v>4</v>
      </c>
      <c r="B1767" s="4" t="s">
        <v>5</v>
      </c>
    </row>
    <row r="1768" spans="1:13">
      <c r="A1768" t="n">
        <v>13115</v>
      </c>
      <c r="B1768" s="37" t="n">
        <v>28</v>
      </c>
    </row>
    <row r="1769" spans="1:13">
      <c r="A1769" t="s">
        <v>4</v>
      </c>
      <c r="B1769" s="4" t="s">
        <v>5</v>
      </c>
      <c r="C1769" s="4" t="s">
        <v>10</v>
      </c>
      <c r="D1769" s="4" t="s">
        <v>14</v>
      </c>
    </row>
    <row r="1770" spans="1:13">
      <c r="A1770" t="n">
        <v>13116</v>
      </c>
      <c r="B1770" s="39" t="n">
        <v>89</v>
      </c>
      <c r="C1770" s="7" t="n">
        <v>65533</v>
      </c>
      <c r="D1770" s="7" t="n">
        <v>1</v>
      </c>
    </row>
    <row r="1771" spans="1:13">
      <c r="A1771" t="s">
        <v>4</v>
      </c>
      <c r="B1771" s="4" t="s">
        <v>5</v>
      </c>
      <c r="C1771" s="4" t="s">
        <v>14</v>
      </c>
      <c r="D1771" s="21" t="s">
        <v>31</v>
      </c>
      <c r="E1771" s="4" t="s">
        <v>5</v>
      </c>
      <c r="F1771" s="4" t="s">
        <v>14</v>
      </c>
      <c r="G1771" s="4" t="s">
        <v>10</v>
      </c>
      <c r="H1771" s="21" t="s">
        <v>32</v>
      </c>
      <c r="I1771" s="4" t="s">
        <v>14</v>
      </c>
      <c r="J1771" s="4" t="s">
        <v>21</v>
      </c>
    </row>
    <row r="1772" spans="1:13">
      <c r="A1772" t="n">
        <v>13120</v>
      </c>
      <c r="B1772" s="11" t="n">
        <v>5</v>
      </c>
      <c r="C1772" s="7" t="n">
        <v>28</v>
      </c>
      <c r="D1772" s="21" t="s">
        <v>3</v>
      </c>
      <c r="E1772" s="22" t="n">
        <v>64</v>
      </c>
      <c r="F1772" s="7" t="n">
        <v>5</v>
      </c>
      <c r="G1772" s="7" t="n">
        <v>2</v>
      </c>
      <c r="H1772" s="21" t="s">
        <v>3</v>
      </c>
      <c r="I1772" s="7" t="n">
        <v>1</v>
      </c>
      <c r="J1772" s="12" t="n">
        <f t="normal" ca="1">A1784</f>
        <v>0</v>
      </c>
    </row>
    <row r="1773" spans="1:13">
      <c r="A1773" t="s">
        <v>4</v>
      </c>
      <c r="B1773" s="4" t="s">
        <v>5</v>
      </c>
      <c r="C1773" s="4" t="s">
        <v>14</v>
      </c>
      <c r="D1773" s="4" t="s">
        <v>10</v>
      </c>
      <c r="E1773" s="4" t="s">
        <v>6</v>
      </c>
    </row>
    <row r="1774" spans="1:13">
      <c r="A1774" t="n">
        <v>13131</v>
      </c>
      <c r="B1774" s="35" t="n">
        <v>51</v>
      </c>
      <c r="C1774" s="7" t="n">
        <v>4</v>
      </c>
      <c r="D1774" s="7" t="n">
        <v>2</v>
      </c>
      <c r="E1774" s="7" t="s">
        <v>99</v>
      </c>
    </row>
    <row r="1775" spans="1:13">
      <c r="A1775" t="s">
        <v>4</v>
      </c>
      <c r="B1775" s="4" t="s">
        <v>5</v>
      </c>
      <c r="C1775" s="4" t="s">
        <v>10</v>
      </c>
    </row>
    <row r="1776" spans="1:13">
      <c r="A1776" t="n">
        <v>13144</v>
      </c>
      <c r="B1776" s="28" t="n">
        <v>16</v>
      </c>
      <c r="C1776" s="7" t="n">
        <v>0</v>
      </c>
    </row>
    <row r="1777" spans="1:10">
      <c r="A1777" t="s">
        <v>4</v>
      </c>
      <c r="B1777" s="4" t="s">
        <v>5</v>
      </c>
      <c r="C1777" s="4" t="s">
        <v>10</v>
      </c>
      <c r="D1777" s="4" t="s">
        <v>14</v>
      </c>
      <c r="E1777" s="4" t="s">
        <v>9</v>
      </c>
      <c r="F1777" s="4" t="s">
        <v>57</v>
      </c>
      <c r="G1777" s="4" t="s">
        <v>14</v>
      </c>
      <c r="H1777" s="4" t="s">
        <v>14</v>
      </c>
    </row>
    <row r="1778" spans="1:10">
      <c r="A1778" t="n">
        <v>13147</v>
      </c>
      <c r="B1778" s="36" t="n">
        <v>26</v>
      </c>
      <c r="C1778" s="7" t="n">
        <v>2</v>
      </c>
      <c r="D1778" s="7" t="n">
        <v>17</v>
      </c>
      <c r="E1778" s="7" t="n">
        <v>6454</v>
      </c>
      <c r="F1778" s="7" t="s">
        <v>199</v>
      </c>
      <c r="G1778" s="7" t="n">
        <v>2</v>
      </c>
      <c r="H1778" s="7" t="n">
        <v>0</v>
      </c>
    </row>
    <row r="1779" spans="1:10">
      <c r="A1779" t="s">
        <v>4</v>
      </c>
      <c r="B1779" s="4" t="s">
        <v>5</v>
      </c>
    </row>
    <row r="1780" spans="1:10">
      <c r="A1780" t="n">
        <v>13228</v>
      </c>
      <c r="B1780" s="37" t="n">
        <v>28</v>
      </c>
    </row>
    <row r="1781" spans="1:10">
      <c r="A1781" t="s">
        <v>4</v>
      </c>
      <c r="B1781" s="4" t="s">
        <v>5</v>
      </c>
      <c r="C1781" s="4" t="s">
        <v>10</v>
      </c>
      <c r="D1781" s="4" t="s">
        <v>14</v>
      </c>
    </row>
    <row r="1782" spans="1:10">
      <c r="A1782" t="n">
        <v>13229</v>
      </c>
      <c r="B1782" s="39" t="n">
        <v>89</v>
      </c>
      <c r="C1782" s="7" t="n">
        <v>65533</v>
      </c>
      <c r="D1782" s="7" t="n">
        <v>1</v>
      </c>
    </row>
    <row r="1783" spans="1:10">
      <c r="A1783" t="s">
        <v>4</v>
      </c>
      <c r="B1783" s="4" t="s">
        <v>5</v>
      </c>
      <c r="C1783" s="4" t="s">
        <v>14</v>
      </c>
      <c r="D1783" s="21" t="s">
        <v>31</v>
      </c>
      <c r="E1783" s="4" t="s">
        <v>5</v>
      </c>
      <c r="F1783" s="4" t="s">
        <v>14</v>
      </c>
      <c r="G1783" s="4" t="s">
        <v>10</v>
      </c>
      <c r="H1783" s="21" t="s">
        <v>32</v>
      </c>
      <c r="I1783" s="4" t="s">
        <v>14</v>
      </c>
      <c r="J1783" s="4" t="s">
        <v>21</v>
      </c>
    </row>
    <row r="1784" spans="1:10">
      <c r="A1784" t="n">
        <v>13233</v>
      </c>
      <c r="B1784" s="11" t="n">
        <v>5</v>
      </c>
      <c r="C1784" s="7" t="n">
        <v>28</v>
      </c>
      <c r="D1784" s="21" t="s">
        <v>3</v>
      </c>
      <c r="E1784" s="22" t="n">
        <v>64</v>
      </c>
      <c r="F1784" s="7" t="n">
        <v>5</v>
      </c>
      <c r="G1784" s="7" t="n">
        <v>9</v>
      </c>
      <c r="H1784" s="21" t="s">
        <v>3</v>
      </c>
      <c r="I1784" s="7" t="n">
        <v>1</v>
      </c>
      <c r="J1784" s="12" t="n">
        <f t="normal" ca="1">A1796</f>
        <v>0</v>
      </c>
    </row>
    <row r="1785" spans="1:10">
      <c r="A1785" t="s">
        <v>4</v>
      </c>
      <c r="B1785" s="4" t="s">
        <v>5</v>
      </c>
      <c r="C1785" s="4" t="s">
        <v>14</v>
      </c>
      <c r="D1785" s="4" t="s">
        <v>10</v>
      </c>
      <c r="E1785" s="4" t="s">
        <v>6</v>
      </c>
    </row>
    <row r="1786" spans="1:10">
      <c r="A1786" t="n">
        <v>13244</v>
      </c>
      <c r="B1786" s="35" t="n">
        <v>51</v>
      </c>
      <c r="C1786" s="7" t="n">
        <v>4</v>
      </c>
      <c r="D1786" s="7" t="n">
        <v>9</v>
      </c>
      <c r="E1786" s="7" t="s">
        <v>108</v>
      </c>
    </row>
    <row r="1787" spans="1:10">
      <c r="A1787" t="s">
        <v>4</v>
      </c>
      <c r="B1787" s="4" t="s">
        <v>5</v>
      </c>
      <c r="C1787" s="4" t="s">
        <v>10</v>
      </c>
    </row>
    <row r="1788" spans="1:10">
      <c r="A1788" t="n">
        <v>13257</v>
      </c>
      <c r="B1788" s="28" t="n">
        <v>16</v>
      </c>
      <c r="C1788" s="7" t="n">
        <v>0</v>
      </c>
    </row>
    <row r="1789" spans="1:10">
      <c r="A1789" t="s">
        <v>4</v>
      </c>
      <c r="B1789" s="4" t="s">
        <v>5</v>
      </c>
      <c r="C1789" s="4" t="s">
        <v>10</v>
      </c>
      <c r="D1789" s="4" t="s">
        <v>14</v>
      </c>
      <c r="E1789" s="4" t="s">
        <v>9</v>
      </c>
      <c r="F1789" s="4" t="s">
        <v>57</v>
      </c>
      <c r="G1789" s="4" t="s">
        <v>14</v>
      </c>
      <c r="H1789" s="4" t="s">
        <v>14</v>
      </c>
    </row>
    <row r="1790" spans="1:10">
      <c r="A1790" t="n">
        <v>13260</v>
      </c>
      <c r="B1790" s="36" t="n">
        <v>26</v>
      </c>
      <c r="C1790" s="7" t="n">
        <v>9</v>
      </c>
      <c r="D1790" s="7" t="n">
        <v>17</v>
      </c>
      <c r="E1790" s="7" t="n">
        <v>5396</v>
      </c>
      <c r="F1790" s="7" t="s">
        <v>200</v>
      </c>
      <c r="G1790" s="7" t="n">
        <v>2</v>
      </c>
      <c r="H1790" s="7" t="n">
        <v>0</v>
      </c>
    </row>
    <row r="1791" spans="1:10">
      <c r="A1791" t="s">
        <v>4</v>
      </c>
      <c r="B1791" s="4" t="s">
        <v>5</v>
      </c>
    </row>
    <row r="1792" spans="1:10">
      <c r="A1792" t="n">
        <v>13365</v>
      </c>
      <c r="B1792" s="37" t="n">
        <v>28</v>
      </c>
    </row>
    <row r="1793" spans="1:10">
      <c r="A1793" t="s">
        <v>4</v>
      </c>
      <c r="B1793" s="4" t="s">
        <v>5</v>
      </c>
      <c r="C1793" s="4" t="s">
        <v>10</v>
      </c>
      <c r="D1793" s="4" t="s">
        <v>14</v>
      </c>
    </row>
    <row r="1794" spans="1:10">
      <c r="A1794" t="n">
        <v>13366</v>
      </c>
      <c r="B1794" s="39" t="n">
        <v>89</v>
      </c>
      <c r="C1794" s="7" t="n">
        <v>65533</v>
      </c>
      <c r="D1794" s="7" t="n">
        <v>1</v>
      </c>
    </row>
    <row r="1795" spans="1:10">
      <c r="A1795" t="s">
        <v>4</v>
      </c>
      <c r="B1795" s="4" t="s">
        <v>5</v>
      </c>
      <c r="C1795" s="4" t="s">
        <v>14</v>
      </c>
      <c r="D1795" s="21" t="s">
        <v>31</v>
      </c>
      <c r="E1795" s="4" t="s">
        <v>5</v>
      </c>
      <c r="F1795" s="4" t="s">
        <v>14</v>
      </c>
      <c r="G1795" s="4" t="s">
        <v>10</v>
      </c>
      <c r="H1795" s="21" t="s">
        <v>32</v>
      </c>
      <c r="I1795" s="4" t="s">
        <v>14</v>
      </c>
      <c r="J1795" s="4" t="s">
        <v>21</v>
      </c>
    </row>
    <row r="1796" spans="1:10">
      <c r="A1796" t="n">
        <v>13370</v>
      </c>
      <c r="B1796" s="11" t="n">
        <v>5</v>
      </c>
      <c r="C1796" s="7" t="n">
        <v>28</v>
      </c>
      <c r="D1796" s="21" t="s">
        <v>3</v>
      </c>
      <c r="E1796" s="22" t="n">
        <v>64</v>
      </c>
      <c r="F1796" s="7" t="n">
        <v>5</v>
      </c>
      <c r="G1796" s="7" t="n">
        <v>8</v>
      </c>
      <c r="H1796" s="21" t="s">
        <v>3</v>
      </c>
      <c r="I1796" s="7" t="n">
        <v>1</v>
      </c>
      <c r="J1796" s="12" t="n">
        <f t="normal" ca="1">A1808</f>
        <v>0</v>
      </c>
    </row>
    <row r="1797" spans="1:10">
      <c r="A1797" t="s">
        <v>4</v>
      </c>
      <c r="B1797" s="4" t="s">
        <v>5</v>
      </c>
      <c r="C1797" s="4" t="s">
        <v>14</v>
      </c>
      <c r="D1797" s="4" t="s">
        <v>10</v>
      </c>
      <c r="E1797" s="4" t="s">
        <v>6</v>
      </c>
    </row>
    <row r="1798" spans="1:10">
      <c r="A1798" t="n">
        <v>13381</v>
      </c>
      <c r="B1798" s="35" t="n">
        <v>51</v>
      </c>
      <c r="C1798" s="7" t="n">
        <v>4</v>
      </c>
      <c r="D1798" s="7" t="n">
        <v>8</v>
      </c>
      <c r="E1798" s="7" t="s">
        <v>201</v>
      </c>
    </row>
    <row r="1799" spans="1:10">
      <c r="A1799" t="s">
        <v>4</v>
      </c>
      <c r="B1799" s="4" t="s">
        <v>5</v>
      </c>
      <c r="C1799" s="4" t="s">
        <v>10</v>
      </c>
    </row>
    <row r="1800" spans="1:10">
      <c r="A1800" t="n">
        <v>13394</v>
      </c>
      <c r="B1800" s="28" t="n">
        <v>16</v>
      </c>
      <c r="C1800" s="7" t="n">
        <v>0</v>
      </c>
    </row>
    <row r="1801" spans="1:10">
      <c r="A1801" t="s">
        <v>4</v>
      </c>
      <c r="B1801" s="4" t="s">
        <v>5</v>
      </c>
      <c r="C1801" s="4" t="s">
        <v>10</v>
      </c>
      <c r="D1801" s="4" t="s">
        <v>14</v>
      </c>
      <c r="E1801" s="4" t="s">
        <v>9</v>
      </c>
      <c r="F1801" s="4" t="s">
        <v>57</v>
      </c>
      <c r="G1801" s="4" t="s">
        <v>14</v>
      </c>
      <c r="H1801" s="4" t="s">
        <v>14</v>
      </c>
    </row>
    <row r="1802" spans="1:10">
      <c r="A1802" t="n">
        <v>13397</v>
      </c>
      <c r="B1802" s="36" t="n">
        <v>26</v>
      </c>
      <c r="C1802" s="7" t="n">
        <v>8</v>
      </c>
      <c r="D1802" s="7" t="n">
        <v>17</v>
      </c>
      <c r="E1802" s="7" t="n">
        <v>9395</v>
      </c>
      <c r="F1802" s="7" t="s">
        <v>202</v>
      </c>
      <c r="G1802" s="7" t="n">
        <v>2</v>
      </c>
      <c r="H1802" s="7" t="n">
        <v>0</v>
      </c>
    </row>
    <row r="1803" spans="1:10">
      <c r="A1803" t="s">
        <v>4</v>
      </c>
      <c r="B1803" s="4" t="s">
        <v>5</v>
      </c>
    </row>
    <row r="1804" spans="1:10">
      <c r="A1804" t="n">
        <v>13458</v>
      </c>
      <c r="B1804" s="37" t="n">
        <v>28</v>
      </c>
    </row>
    <row r="1805" spans="1:10">
      <c r="A1805" t="s">
        <v>4</v>
      </c>
      <c r="B1805" s="4" t="s">
        <v>5</v>
      </c>
      <c r="C1805" s="4" t="s">
        <v>10</v>
      </c>
      <c r="D1805" s="4" t="s">
        <v>14</v>
      </c>
    </row>
    <row r="1806" spans="1:10">
      <c r="A1806" t="n">
        <v>13459</v>
      </c>
      <c r="B1806" s="39" t="n">
        <v>89</v>
      </c>
      <c r="C1806" s="7" t="n">
        <v>65533</v>
      </c>
      <c r="D1806" s="7" t="n">
        <v>1</v>
      </c>
    </row>
    <row r="1807" spans="1:10">
      <c r="A1807" t="s">
        <v>4</v>
      </c>
      <c r="B1807" s="4" t="s">
        <v>5</v>
      </c>
      <c r="C1807" s="4" t="s">
        <v>14</v>
      </c>
      <c r="D1807" s="21" t="s">
        <v>31</v>
      </c>
      <c r="E1807" s="4" t="s">
        <v>5</v>
      </c>
      <c r="F1807" s="4" t="s">
        <v>14</v>
      </c>
      <c r="G1807" s="4" t="s">
        <v>10</v>
      </c>
      <c r="H1807" s="21" t="s">
        <v>32</v>
      </c>
      <c r="I1807" s="4" t="s">
        <v>14</v>
      </c>
      <c r="J1807" s="4" t="s">
        <v>21</v>
      </c>
    </row>
    <row r="1808" spans="1:10">
      <c r="A1808" t="n">
        <v>13463</v>
      </c>
      <c r="B1808" s="11" t="n">
        <v>5</v>
      </c>
      <c r="C1808" s="7" t="n">
        <v>28</v>
      </c>
      <c r="D1808" s="21" t="s">
        <v>3</v>
      </c>
      <c r="E1808" s="22" t="n">
        <v>64</v>
      </c>
      <c r="F1808" s="7" t="n">
        <v>5</v>
      </c>
      <c r="G1808" s="7" t="n">
        <v>6</v>
      </c>
      <c r="H1808" s="21" t="s">
        <v>3</v>
      </c>
      <c r="I1808" s="7" t="n">
        <v>1</v>
      </c>
      <c r="J1808" s="12" t="n">
        <f t="normal" ca="1">A1820</f>
        <v>0</v>
      </c>
    </row>
    <row r="1809" spans="1:10">
      <c r="A1809" t="s">
        <v>4</v>
      </c>
      <c r="B1809" s="4" t="s">
        <v>5</v>
      </c>
      <c r="C1809" s="4" t="s">
        <v>14</v>
      </c>
      <c r="D1809" s="4" t="s">
        <v>10</v>
      </c>
      <c r="E1809" s="4" t="s">
        <v>6</v>
      </c>
    </row>
    <row r="1810" spans="1:10">
      <c r="A1810" t="n">
        <v>13474</v>
      </c>
      <c r="B1810" s="35" t="n">
        <v>51</v>
      </c>
      <c r="C1810" s="7" t="n">
        <v>4</v>
      </c>
      <c r="D1810" s="7" t="n">
        <v>6</v>
      </c>
      <c r="E1810" s="7" t="s">
        <v>169</v>
      </c>
    </row>
    <row r="1811" spans="1:10">
      <c r="A1811" t="s">
        <v>4</v>
      </c>
      <c r="B1811" s="4" t="s">
        <v>5</v>
      </c>
      <c r="C1811" s="4" t="s">
        <v>10</v>
      </c>
    </row>
    <row r="1812" spans="1:10">
      <c r="A1812" t="n">
        <v>13488</v>
      </c>
      <c r="B1812" s="28" t="n">
        <v>16</v>
      </c>
      <c r="C1812" s="7" t="n">
        <v>0</v>
      </c>
    </row>
    <row r="1813" spans="1:10">
      <c r="A1813" t="s">
        <v>4</v>
      </c>
      <c r="B1813" s="4" t="s">
        <v>5</v>
      </c>
      <c r="C1813" s="4" t="s">
        <v>10</v>
      </c>
      <c r="D1813" s="4" t="s">
        <v>14</v>
      </c>
      <c r="E1813" s="4" t="s">
        <v>9</v>
      </c>
      <c r="F1813" s="4" t="s">
        <v>57</v>
      </c>
      <c r="G1813" s="4" t="s">
        <v>14</v>
      </c>
      <c r="H1813" s="4" t="s">
        <v>14</v>
      </c>
    </row>
    <row r="1814" spans="1:10">
      <c r="A1814" t="n">
        <v>13491</v>
      </c>
      <c r="B1814" s="36" t="n">
        <v>26</v>
      </c>
      <c r="C1814" s="7" t="n">
        <v>6</v>
      </c>
      <c r="D1814" s="7" t="n">
        <v>17</v>
      </c>
      <c r="E1814" s="7" t="n">
        <v>8470</v>
      </c>
      <c r="F1814" s="7" t="s">
        <v>203</v>
      </c>
      <c r="G1814" s="7" t="n">
        <v>2</v>
      </c>
      <c r="H1814" s="7" t="n">
        <v>0</v>
      </c>
    </row>
    <row r="1815" spans="1:10">
      <c r="A1815" t="s">
        <v>4</v>
      </c>
      <c r="B1815" s="4" t="s">
        <v>5</v>
      </c>
    </row>
    <row r="1816" spans="1:10">
      <c r="A1816" t="n">
        <v>13585</v>
      </c>
      <c r="B1816" s="37" t="n">
        <v>28</v>
      </c>
    </row>
    <row r="1817" spans="1:10">
      <c r="A1817" t="s">
        <v>4</v>
      </c>
      <c r="B1817" s="4" t="s">
        <v>5</v>
      </c>
      <c r="C1817" s="4" t="s">
        <v>10</v>
      </c>
      <c r="D1817" s="4" t="s">
        <v>14</v>
      </c>
    </row>
    <row r="1818" spans="1:10">
      <c r="A1818" t="n">
        <v>13586</v>
      </c>
      <c r="B1818" s="39" t="n">
        <v>89</v>
      </c>
      <c r="C1818" s="7" t="n">
        <v>65533</v>
      </c>
      <c r="D1818" s="7" t="n">
        <v>1</v>
      </c>
    </row>
    <row r="1819" spans="1:10">
      <c r="A1819" t="s">
        <v>4</v>
      </c>
      <c r="B1819" s="4" t="s">
        <v>5</v>
      </c>
      <c r="C1819" s="4" t="s">
        <v>14</v>
      </c>
      <c r="D1819" s="21" t="s">
        <v>31</v>
      </c>
      <c r="E1819" s="4" t="s">
        <v>5</v>
      </c>
      <c r="F1819" s="4" t="s">
        <v>14</v>
      </c>
      <c r="G1819" s="4" t="s">
        <v>10</v>
      </c>
      <c r="H1819" s="21" t="s">
        <v>32</v>
      </c>
      <c r="I1819" s="4" t="s">
        <v>14</v>
      </c>
      <c r="J1819" s="4" t="s">
        <v>21</v>
      </c>
    </row>
    <row r="1820" spans="1:10">
      <c r="A1820" t="n">
        <v>13590</v>
      </c>
      <c r="B1820" s="11" t="n">
        <v>5</v>
      </c>
      <c r="C1820" s="7" t="n">
        <v>28</v>
      </c>
      <c r="D1820" s="21" t="s">
        <v>3</v>
      </c>
      <c r="E1820" s="22" t="n">
        <v>64</v>
      </c>
      <c r="F1820" s="7" t="n">
        <v>5</v>
      </c>
      <c r="G1820" s="7" t="n">
        <v>11</v>
      </c>
      <c r="H1820" s="21" t="s">
        <v>3</v>
      </c>
      <c r="I1820" s="7" t="n">
        <v>1</v>
      </c>
      <c r="J1820" s="12" t="n">
        <f t="normal" ca="1">A1832</f>
        <v>0</v>
      </c>
    </row>
    <row r="1821" spans="1:10">
      <c r="A1821" t="s">
        <v>4</v>
      </c>
      <c r="B1821" s="4" t="s">
        <v>5</v>
      </c>
      <c r="C1821" s="4" t="s">
        <v>14</v>
      </c>
      <c r="D1821" s="4" t="s">
        <v>10</v>
      </c>
      <c r="E1821" s="4" t="s">
        <v>6</v>
      </c>
    </row>
    <row r="1822" spans="1:10">
      <c r="A1822" t="n">
        <v>13601</v>
      </c>
      <c r="B1822" s="35" t="n">
        <v>51</v>
      </c>
      <c r="C1822" s="7" t="n">
        <v>4</v>
      </c>
      <c r="D1822" s="7" t="n">
        <v>11</v>
      </c>
      <c r="E1822" s="7" t="s">
        <v>193</v>
      </c>
    </row>
    <row r="1823" spans="1:10">
      <c r="A1823" t="s">
        <v>4</v>
      </c>
      <c r="B1823" s="4" t="s">
        <v>5</v>
      </c>
      <c r="C1823" s="4" t="s">
        <v>10</v>
      </c>
    </row>
    <row r="1824" spans="1:10">
      <c r="A1824" t="n">
        <v>13615</v>
      </c>
      <c r="B1824" s="28" t="n">
        <v>16</v>
      </c>
      <c r="C1824" s="7" t="n">
        <v>0</v>
      </c>
    </row>
    <row r="1825" spans="1:10">
      <c r="A1825" t="s">
        <v>4</v>
      </c>
      <c r="B1825" s="4" t="s">
        <v>5</v>
      </c>
      <c r="C1825" s="4" t="s">
        <v>10</v>
      </c>
      <c r="D1825" s="4" t="s">
        <v>14</v>
      </c>
      <c r="E1825" s="4" t="s">
        <v>9</v>
      </c>
      <c r="F1825" s="4" t="s">
        <v>57</v>
      </c>
      <c r="G1825" s="4" t="s">
        <v>14</v>
      </c>
      <c r="H1825" s="4" t="s">
        <v>14</v>
      </c>
      <c r="I1825" s="4" t="s">
        <v>14</v>
      </c>
      <c r="J1825" s="4" t="s">
        <v>9</v>
      </c>
      <c r="K1825" s="4" t="s">
        <v>57</v>
      </c>
      <c r="L1825" s="4" t="s">
        <v>14</v>
      </c>
      <c r="M1825" s="4" t="s">
        <v>14</v>
      </c>
    </row>
    <row r="1826" spans="1:10">
      <c r="A1826" t="n">
        <v>13618</v>
      </c>
      <c r="B1826" s="36" t="n">
        <v>26</v>
      </c>
      <c r="C1826" s="7" t="n">
        <v>11</v>
      </c>
      <c r="D1826" s="7" t="n">
        <v>17</v>
      </c>
      <c r="E1826" s="7" t="n">
        <v>10421</v>
      </c>
      <c r="F1826" s="7" t="s">
        <v>204</v>
      </c>
      <c r="G1826" s="7" t="n">
        <v>2</v>
      </c>
      <c r="H1826" s="7" t="n">
        <v>3</v>
      </c>
      <c r="I1826" s="7" t="n">
        <v>17</v>
      </c>
      <c r="J1826" s="7" t="n">
        <v>10422</v>
      </c>
      <c r="K1826" s="7" t="s">
        <v>205</v>
      </c>
      <c r="L1826" s="7" t="n">
        <v>2</v>
      </c>
      <c r="M1826" s="7" t="n">
        <v>0</v>
      </c>
    </row>
    <row r="1827" spans="1:10">
      <c r="A1827" t="s">
        <v>4</v>
      </c>
      <c r="B1827" s="4" t="s">
        <v>5</v>
      </c>
    </row>
    <row r="1828" spans="1:10">
      <c r="A1828" t="n">
        <v>13772</v>
      </c>
      <c r="B1828" s="37" t="n">
        <v>28</v>
      </c>
    </row>
    <row r="1829" spans="1:10">
      <c r="A1829" t="s">
        <v>4</v>
      </c>
      <c r="B1829" s="4" t="s">
        <v>5</v>
      </c>
      <c r="C1829" s="4" t="s">
        <v>10</v>
      </c>
      <c r="D1829" s="4" t="s">
        <v>14</v>
      </c>
    </row>
    <row r="1830" spans="1:10">
      <c r="A1830" t="n">
        <v>13773</v>
      </c>
      <c r="B1830" s="39" t="n">
        <v>89</v>
      </c>
      <c r="C1830" s="7" t="n">
        <v>65533</v>
      </c>
      <c r="D1830" s="7" t="n">
        <v>1</v>
      </c>
    </row>
    <row r="1831" spans="1:10">
      <c r="A1831" t="s">
        <v>4</v>
      </c>
      <c r="B1831" s="4" t="s">
        <v>5</v>
      </c>
      <c r="C1831" s="4" t="s">
        <v>14</v>
      </c>
      <c r="D1831" s="4" t="s">
        <v>10</v>
      </c>
      <c r="E1831" s="4" t="s">
        <v>20</v>
      </c>
    </row>
    <row r="1832" spans="1:10">
      <c r="A1832" t="n">
        <v>13777</v>
      </c>
      <c r="B1832" s="30" t="n">
        <v>58</v>
      </c>
      <c r="C1832" s="7" t="n">
        <v>101</v>
      </c>
      <c r="D1832" s="7" t="n">
        <v>500</v>
      </c>
      <c r="E1832" s="7" t="n">
        <v>1</v>
      </c>
    </row>
    <row r="1833" spans="1:10">
      <c r="A1833" t="s">
        <v>4</v>
      </c>
      <c r="B1833" s="4" t="s">
        <v>5</v>
      </c>
      <c r="C1833" s="4" t="s">
        <v>14</v>
      </c>
      <c r="D1833" s="4" t="s">
        <v>10</v>
      </c>
    </row>
    <row r="1834" spans="1:10">
      <c r="A1834" t="n">
        <v>13785</v>
      </c>
      <c r="B1834" s="30" t="n">
        <v>58</v>
      </c>
      <c r="C1834" s="7" t="n">
        <v>254</v>
      </c>
      <c r="D1834" s="7" t="n">
        <v>0</v>
      </c>
    </row>
    <row r="1835" spans="1:10">
      <c r="A1835" t="s">
        <v>4</v>
      </c>
      <c r="B1835" s="4" t="s">
        <v>5</v>
      </c>
      <c r="C1835" s="4" t="s">
        <v>14</v>
      </c>
      <c r="D1835" s="4" t="s">
        <v>14</v>
      </c>
      <c r="E1835" s="4" t="s">
        <v>20</v>
      </c>
      <c r="F1835" s="4" t="s">
        <v>20</v>
      </c>
      <c r="G1835" s="4" t="s">
        <v>20</v>
      </c>
      <c r="H1835" s="4" t="s">
        <v>10</v>
      </c>
    </row>
    <row r="1836" spans="1:10">
      <c r="A1836" t="n">
        <v>13789</v>
      </c>
      <c r="B1836" s="40" t="n">
        <v>45</v>
      </c>
      <c r="C1836" s="7" t="n">
        <v>2</v>
      </c>
      <c r="D1836" s="7" t="n">
        <v>3</v>
      </c>
      <c r="E1836" s="7" t="n">
        <v>0.0399999991059303</v>
      </c>
      <c r="F1836" s="7" t="n">
        <v>5.07999992370605</v>
      </c>
      <c r="G1836" s="7" t="n">
        <v>-123.930000305176</v>
      </c>
      <c r="H1836" s="7" t="n">
        <v>0</v>
      </c>
    </row>
    <row r="1837" spans="1:10">
      <c r="A1837" t="s">
        <v>4</v>
      </c>
      <c r="B1837" s="4" t="s">
        <v>5</v>
      </c>
      <c r="C1837" s="4" t="s">
        <v>14</v>
      </c>
      <c r="D1837" s="4" t="s">
        <v>14</v>
      </c>
      <c r="E1837" s="4" t="s">
        <v>20</v>
      </c>
      <c r="F1837" s="4" t="s">
        <v>20</v>
      </c>
      <c r="G1837" s="4" t="s">
        <v>20</v>
      </c>
      <c r="H1837" s="4" t="s">
        <v>10</v>
      </c>
      <c r="I1837" s="4" t="s">
        <v>14</v>
      </c>
    </row>
    <row r="1838" spans="1:10">
      <c r="A1838" t="n">
        <v>13806</v>
      </c>
      <c r="B1838" s="40" t="n">
        <v>45</v>
      </c>
      <c r="C1838" s="7" t="n">
        <v>4</v>
      </c>
      <c r="D1838" s="7" t="n">
        <v>3</v>
      </c>
      <c r="E1838" s="7" t="n">
        <v>2.01999998092651</v>
      </c>
      <c r="F1838" s="7" t="n">
        <v>10.210000038147</v>
      </c>
      <c r="G1838" s="7" t="n">
        <v>8</v>
      </c>
      <c r="H1838" s="7" t="n">
        <v>0</v>
      </c>
      <c r="I1838" s="7" t="n">
        <v>0</v>
      </c>
    </row>
    <row r="1839" spans="1:10">
      <c r="A1839" t="s">
        <v>4</v>
      </c>
      <c r="B1839" s="4" t="s">
        <v>5</v>
      </c>
      <c r="C1839" s="4" t="s">
        <v>14</v>
      </c>
      <c r="D1839" s="4" t="s">
        <v>14</v>
      </c>
      <c r="E1839" s="4" t="s">
        <v>20</v>
      </c>
      <c r="F1839" s="4" t="s">
        <v>10</v>
      </c>
    </row>
    <row r="1840" spans="1:10">
      <c r="A1840" t="n">
        <v>13824</v>
      </c>
      <c r="B1840" s="40" t="n">
        <v>45</v>
      </c>
      <c r="C1840" s="7" t="n">
        <v>5</v>
      </c>
      <c r="D1840" s="7" t="n">
        <v>3</v>
      </c>
      <c r="E1840" s="7" t="n">
        <v>11.3000001907349</v>
      </c>
      <c r="F1840" s="7" t="n">
        <v>0</v>
      </c>
    </row>
    <row r="1841" spans="1:13">
      <c r="A1841" t="s">
        <v>4</v>
      </c>
      <c r="B1841" s="4" t="s">
        <v>5</v>
      </c>
      <c r="C1841" s="4" t="s">
        <v>14</v>
      </c>
      <c r="D1841" s="4" t="s">
        <v>14</v>
      </c>
      <c r="E1841" s="4" t="s">
        <v>20</v>
      </c>
      <c r="F1841" s="4" t="s">
        <v>10</v>
      </c>
    </row>
    <row r="1842" spans="1:13">
      <c r="A1842" t="n">
        <v>13833</v>
      </c>
      <c r="B1842" s="40" t="n">
        <v>45</v>
      </c>
      <c r="C1842" s="7" t="n">
        <v>11</v>
      </c>
      <c r="D1842" s="7" t="n">
        <v>3</v>
      </c>
      <c r="E1842" s="7" t="n">
        <v>20.7999992370605</v>
      </c>
      <c r="F1842" s="7" t="n">
        <v>0</v>
      </c>
    </row>
    <row r="1843" spans="1:13">
      <c r="A1843" t="s">
        <v>4</v>
      </c>
      <c r="B1843" s="4" t="s">
        <v>5</v>
      </c>
      <c r="C1843" s="4" t="s">
        <v>14</v>
      </c>
      <c r="D1843" s="4" t="s">
        <v>14</v>
      </c>
      <c r="E1843" s="4" t="s">
        <v>20</v>
      </c>
      <c r="F1843" s="4" t="s">
        <v>10</v>
      </c>
    </row>
    <row r="1844" spans="1:13">
      <c r="A1844" t="n">
        <v>13842</v>
      </c>
      <c r="B1844" s="40" t="n">
        <v>45</v>
      </c>
      <c r="C1844" s="7" t="n">
        <v>5</v>
      </c>
      <c r="D1844" s="7" t="n">
        <v>3</v>
      </c>
      <c r="E1844" s="7" t="n">
        <v>9.30000019073486</v>
      </c>
      <c r="F1844" s="7" t="n">
        <v>30000</v>
      </c>
    </row>
    <row r="1845" spans="1:13">
      <c r="A1845" t="s">
        <v>4</v>
      </c>
      <c r="B1845" s="4" t="s">
        <v>5</v>
      </c>
      <c r="C1845" s="4" t="s">
        <v>14</v>
      </c>
      <c r="D1845" s="4" t="s">
        <v>10</v>
      </c>
    </row>
    <row r="1846" spans="1:13">
      <c r="A1846" t="n">
        <v>13851</v>
      </c>
      <c r="B1846" s="30" t="n">
        <v>58</v>
      </c>
      <c r="C1846" s="7" t="n">
        <v>255</v>
      </c>
      <c r="D1846" s="7" t="n">
        <v>0</v>
      </c>
    </row>
    <row r="1847" spans="1:13">
      <c r="A1847" t="s">
        <v>4</v>
      </c>
      <c r="B1847" s="4" t="s">
        <v>5</v>
      </c>
      <c r="C1847" s="4" t="s">
        <v>10</v>
      </c>
    </row>
    <row r="1848" spans="1:13">
      <c r="A1848" t="n">
        <v>13855</v>
      </c>
      <c r="B1848" s="28" t="n">
        <v>16</v>
      </c>
      <c r="C1848" s="7" t="n">
        <v>300</v>
      </c>
    </row>
    <row r="1849" spans="1:13">
      <c r="A1849" t="s">
        <v>4</v>
      </c>
      <c r="B1849" s="4" t="s">
        <v>5</v>
      </c>
      <c r="C1849" s="4" t="s">
        <v>14</v>
      </c>
      <c r="D1849" s="4" t="s">
        <v>10</v>
      </c>
      <c r="E1849" s="4" t="s">
        <v>6</v>
      </c>
    </row>
    <row r="1850" spans="1:13">
      <c r="A1850" t="n">
        <v>13858</v>
      </c>
      <c r="B1850" s="35" t="n">
        <v>51</v>
      </c>
      <c r="C1850" s="7" t="n">
        <v>4</v>
      </c>
      <c r="D1850" s="7" t="n">
        <v>24</v>
      </c>
      <c r="E1850" s="7" t="s">
        <v>112</v>
      </c>
    </row>
    <row r="1851" spans="1:13">
      <c r="A1851" t="s">
        <v>4</v>
      </c>
      <c r="B1851" s="4" t="s">
        <v>5</v>
      </c>
      <c r="C1851" s="4" t="s">
        <v>10</v>
      </c>
    </row>
    <row r="1852" spans="1:13">
      <c r="A1852" t="n">
        <v>13872</v>
      </c>
      <c r="B1852" s="28" t="n">
        <v>16</v>
      </c>
      <c r="C1852" s="7" t="n">
        <v>0</v>
      </c>
    </row>
    <row r="1853" spans="1:13">
      <c r="A1853" t="s">
        <v>4</v>
      </c>
      <c r="B1853" s="4" t="s">
        <v>5</v>
      </c>
      <c r="C1853" s="4" t="s">
        <v>10</v>
      </c>
      <c r="D1853" s="4" t="s">
        <v>14</v>
      </c>
      <c r="E1853" s="4" t="s">
        <v>9</v>
      </c>
      <c r="F1853" s="4" t="s">
        <v>57</v>
      </c>
      <c r="G1853" s="4" t="s">
        <v>14</v>
      </c>
      <c r="H1853" s="4" t="s">
        <v>14</v>
      </c>
      <c r="I1853" s="4" t="s">
        <v>14</v>
      </c>
      <c r="J1853" s="4" t="s">
        <v>9</v>
      </c>
      <c r="K1853" s="4" t="s">
        <v>57</v>
      </c>
      <c r="L1853" s="4" t="s">
        <v>14</v>
      </c>
      <c r="M1853" s="4" t="s">
        <v>14</v>
      </c>
    </row>
    <row r="1854" spans="1:13">
      <c r="A1854" t="n">
        <v>13875</v>
      </c>
      <c r="B1854" s="36" t="n">
        <v>26</v>
      </c>
      <c r="C1854" s="7" t="n">
        <v>24</v>
      </c>
      <c r="D1854" s="7" t="n">
        <v>17</v>
      </c>
      <c r="E1854" s="7" t="n">
        <v>27365</v>
      </c>
      <c r="F1854" s="7" t="s">
        <v>206</v>
      </c>
      <c r="G1854" s="7" t="n">
        <v>2</v>
      </c>
      <c r="H1854" s="7" t="n">
        <v>3</v>
      </c>
      <c r="I1854" s="7" t="n">
        <v>17</v>
      </c>
      <c r="J1854" s="7" t="n">
        <v>27366</v>
      </c>
      <c r="K1854" s="7" t="s">
        <v>207</v>
      </c>
      <c r="L1854" s="7" t="n">
        <v>2</v>
      </c>
      <c r="M1854" s="7" t="n">
        <v>0</v>
      </c>
    </row>
    <row r="1855" spans="1:13">
      <c r="A1855" t="s">
        <v>4</v>
      </c>
      <c r="B1855" s="4" t="s">
        <v>5</v>
      </c>
    </row>
    <row r="1856" spans="1:13">
      <c r="A1856" t="n">
        <v>13994</v>
      </c>
      <c r="B1856" s="37" t="n">
        <v>28</v>
      </c>
    </row>
    <row r="1857" spans="1:13">
      <c r="A1857" t="s">
        <v>4</v>
      </c>
      <c r="B1857" s="4" t="s">
        <v>5</v>
      </c>
      <c r="C1857" s="4" t="s">
        <v>10</v>
      </c>
      <c r="D1857" s="4" t="s">
        <v>14</v>
      </c>
    </row>
    <row r="1858" spans="1:13">
      <c r="A1858" t="n">
        <v>13995</v>
      </c>
      <c r="B1858" s="39" t="n">
        <v>89</v>
      </c>
      <c r="C1858" s="7" t="n">
        <v>65533</v>
      </c>
      <c r="D1858" s="7" t="n">
        <v>1</v>
      </c>
    </row>
    <row r="1859" spans="1:13">
      <c r="A1859" t="s">
        <v>4</v>
      </c>
      <c r="B1859" s="4" t="s">
        <v>5</v>
      </c>
      <c r="C1859" s="4" t="s">
        <v>14</v>
      </c>
      <c r="D1859" s="4" t="s">
        <v>10</v>
      </c>
      <c r="E1859" s="4" t="s">
        <v>6</v>
      </c>
    </row>
    <row r="1860" spans="1:13">
      <c r="A1860" t="n">
        <v>13999</v>
      </c>
      <c r="B1860" s="35" t="n">
        <v>51</v>
      </c>
      <c r="C1860" s="7" t="n">
        <v>4</v>
      </c>
      <c r="D1860" s="7" t="n">
        <v>25</v>
      </c>
      <c r="E1860" s="7" t="s">
        <v>208</v>
      </c>
    </row>
    <row r="1861" spans="1:13">
      <c r="A1861" t="s">
        <v>4</v>
      </c>
      <c r="B1861" s="4" t="s">
        <v>5</v>
      </c>
      <c r="C1861" s="4" t="s">
        <v>10</v>
      </c>
    </row>
    <row r="1862" spans="1:13">
      <c r="A1862" t="n">
        <v>14013</v>
      </c>
      <c r="B1862" s="28" t="n">
        <v>16</v>
      </c>
      <c r="C1862" s="7" t="n">
        <v>0</v>
      </c>
    </row>
    <row r="1863" spans="1:13">
      <c r="A1863" t="s">
        <v>4</v>
      </c>
      <c r="B1863" s="4" t="s">
        <v>5</v>
      </c>
      <c r="C1863" s="4" t="s">
        <v>10</v>
      </c>
      <c r="D1863" s="4" t="s">
        <v>14</v>
      </c>
      <c r="E1863" s="4" t="s">
        <v>9</v>
      </c>
      <c r="F1863" s="4" t="s">
        <v>57</v>
      </c>
      <c r="G1863" s="4" t="s">
        <v>14</v>
      </c>
      <c r="H1863" s="4" t="s">
        <v>14</v>
      </c>
    </row>
    <row r="1864" spans="1:13">
      <c r="A1864" t="n">
        <v>14016</v>
      </c>
      <c r="B1864" s="36" t="n">
        <v>26</v>
      </c>
      <c r="C1864" s="7" t="n">
        <v>25</v>
      </c>
      <c r="D1864" s="7" t="n">
        <v>17</v>
      </c>
      <c r="E1864" s="7" t="n">
        <v>34348</v>
      </c>
      <c r="F1864" s="7" t="s">
        <v>209</v>
      </c>
      <c r="G1864" s="7" t="n">
        <v>2</v>
      </c>
      <c r="H1864" s="7" t="n">
        <v>0</v>
      </c>
    </row>
    <row r="1865" spans="1:13">
      <c r="A1865" t="s">
        <v>4</v>
      </c>
      <c r="B1865" s="4" t="s">
        <v>5</v>
      </c>
    </row>
    <row r="1866" spans="1:13">
      <c r="A1866" t="n">
        <v>14053</v>
      </c>
      <c r="B1866" s="37" t="n">
        <v>28</v>
      </c>
    </row>
    <row r="1867" spans="1:13">
      <c r="A1867" t="s">
        <v>4</v>
      </c>
      <c r="B1867" s="4" t="s">
        <v>5</v>
      </c>
      <c r="C1867" s="4" t="s">
        <v>10</v>
      </c>
      <c r="D1867" s="4" t="s">
        <v>14</v>
      </c>
      <c r="E1867" s="4" t="s">
        <v>20</v>
      </c>
      <c r="F1867" s="4" t="s">
        <v>10</v>
      </c>
    </row>
    <row r="1868" spans="1:13">
      <c r="A1868" t="n">
        <v>14054</v>
      </c>
      <c r="B1868" s="52" t="n">
        <v>59</v>
      </c>
      <c r="C1868" s="7" t="n">
        <v>7</v>
      </c>
      <c r="D1868" s="7" t="n">
        <v>16</v>
      </c>
      <c r="E1868" s="7" t="n">
        <v>0.150000005960464</v>
      </c>
      <c r="F1868" s="7" t="n">
        <v>0</v>
      </c>
    </row>
    <row r="1869" spans="1:13">
      <c r="A1869" t="s">
        <v>4</v>
      </c>
      <c r="B1869" s="4" t="s">
        <v>5</v>
      </c>
      <c r="C1869" s="4" t="s">
        <v>10</v>
      </c>
    </row>
    <row r="1870" spans="1:13">
      <c r="A1870" t="n">
        <v>14064</v>
      </c>
      <c r="B1870" s="28" t="n">
        <v>16</v>
      </c>
      <c r="C1870" s="7" t="n">
        <v>1000</v>
      </c>
    </row>
    <row r="1871" spans="1:13">
      <c r="A1871" t="s">
        <v>4</v>
      </c>
      <c r="B1871" s="4" t="s">
        <v>5</v>
      </c>
      <c r="C1871" s="4" t="s">
        <v>14</v>
      </c>
      <c r="D1871" s="4" t="s">
        <v>20</v>
      </c>
      <c r="E1871" s="4" t="s">
        <v>20</v>
      </c>
      <c r="F1871" s="4" t="s">
        <v>20</v>
      </c>
    </row>
    <row r="1872" spans="1:13">
      <c r="A1872" t="n">
        <v>14067</v>
      </c>
      <c r="B1872" s="40" t="n">
        <v>45</v>
      </c>
      <c r="C1872" s="7" t="n">
        <v>9</v>
      </c>
      <c r="D1872" s="7" t="n">
        <v>0.0500000007450581</v>
      </c>
      <c r="E1872" s="7" t="n">
        <v>0.0500000007450581</v>
      </c>
      <c r="F1872" s="7" t="n">
        <v>0.200000002980232</v>
      </c>
    </row>
    <row r="1873" spans="1:8">
      <c r="A1873" t="s">
        <v>4</v>
      </c>
      <c r="B1873" s="4" t="s">
        <v>5</v>
      </c>
      <c r="C1873" s="4" t="s">
        <v>14</v>
      </c>
      <c r="D1873" s="4" t="s">
        <v>10</v>
      </c>
      <c r="E1873" s="4" t="s">
        <v>6</v>
      </c>
    </row>
    <row r="1874" spans="1:8">
      <c r="A1874" t="n">
        <v>14081</v>
      </c>
      <c r="B1874" s="35" t="n">
        <v>51</v>
      </c>
      <c r="C1874" s="7" t="n">
        <v>4</v>
      </c>
      <c r="D1874" s="7" t="n">
        <v>7</v>
      </c>
      <c r="E1874" s="7" t="s">
        <v>210</v>
      </c>
    </row>
    <row r="1875" spans="1:8">
      <c r="A1875" t="s">
        <v>4</v>
      </c>
      <c r="B1875" s="4" t="s">
        <v>5</v>
      </c>
      <c r="C1875" s="4" t="s">
        <v>10</v>
      </c>
    </row>
    <row r="1876" spans="1:8">
      <c r="A1876" t="n">
        <v>14095</v>
      </c>
      <c r="B1876" s="28" t="n">
        <v>16</v>
      </c>
      <c r="C1876" s="7" t="n">
        <v>0</v>
      </c>
    </row>
    <row r="1877" spans="1:8">
      <c r="A1877" t="s">
        <v>4</v>
      </c>
      <c r="B1877" s="4" t="s">
        <v>5</v>
      </c>
      <c r="C1877" s="4" t="s">
        <v>10</v>
      </c>
      <c r="D1877" s="4" t="s">
        <v>14</v>
      </c>
      <c r="E1877" s="4" t="s">
        <v>9</v>
      </c>
      <c r="F1877" s="4" t="s">
        <v>57</v>
      </c>
      <c r="G1877" s="4" t="s">
        <v>14</v>
      </c>
      <c r="H1877" s="4" t="s">
        <v>14</v>
      </c>
    </row>
    <row r="1878" spans="1:8">
      <c r="A1878" t="n">
        <v>14098</v>
      </c>
      <c r="B1878" s="36" t="n">
        <v>26</v>
      </c>
      <c r="C1878" s="7" t="n">
        <v>7</v>
      </c>
      <c r="D1878" s="7" t="n">
        <v>17</v>
      </c>
      <c r="E1878" s="7" t="n">
        <v>4956</v>
      </c>
      <c r="F1878" s="7" t="s">
        <v>211</v>
      </c>
      <c r="G1878" s="7" t="n">
        <v>2</v>
      </c>
      <c r="H1878" s="7" t="n">
        <v>0</v>
      </c>
    </row>
    <row r="1879" spans="1:8">
      <c r="A1879" t="s">
        <v>4</v>
      </c>
      <c r="B1879" s="4" t="s">
        <v>5</v>
      </c>
    </row>
    <row r="1880" spans="1:8">
      <c r="A1880" t="n">
        <v>14116</v>
      </c>
      <c r="B1880" s="37" t="n">
        <v>28</v>
      </c>
    </row>
    <row r="1881" spans="1:8">
      <c r="A1881" t="s">
        <v>4</v>
      </c>
      <c r="B1881" s="4" t="s">
        <v>5</v>
      </c>
      <c r="C1881" s="4" t="s">
        <v>10</v>
      </c>
      <c r="D1881" s="4" t="s">
        <v>14</v>
      </c>
    </row>
    <row r="1882" spans="1:8">
      <c r="A1882" t="n">
        <v>14117</v>
      </c>
      <c r="B1882" s="39" t="n">
        <v>89</v>
      </c>
      <c r="C1882" s="7" t="n">
        <v>65533</v>
      </c>
      <c r="D1882" s="7" t="n">
        <v>1</v>
      </c>
    </row>
    <row r="1883" spans="1:8">
      <c r="A1883" t="s">
        <v>4</v>
      </c>
      <c r="B1883" s="4" t="s">
        <v>5</v>
      </c>
      <c r="C1883" s="4" t="s">
        <v>14</v>
      </c>
      <c r="D1883" s="4" t="s">
        <v>10</v>
      </c>
      <c r="E1883" s="4" t="s">
        <v>6</v>
      </c>
    </row>
    <row r="1884" spans="1:8">
      <c r="A1884" t="n">
        <v>14121</v>
      </c>
      <c r="B1884" s="35" t="n">
        <v>51</v>
      </c>
      <c r="C1884" s="7" t="n">
        <v>4</v>
      </c>
      <c r="D1884" s="7" t="n">
        <v>25</v>
      </c>
      <c r="E1884" s="7" t="s">
        <v>212</v>
      </c>
    </row>
    <row r="1885" spans="1:8">
      <c r="A1885" t="s">
        <v>4</v>
      </c>
      <c r="B1885" s="4" t="s">
        <v>5</v>
      </c>
      <c r="C1885" s="4" t="s">
        <v>10</v>
      </c>
    </row>
    <row r="1886" spans="1:8">
      <c r="A1886" t="n">
        <v>14134</v>
      </c>
      <c r="B1886" s="28" t="n">
        <v>16</v>
      </c>
      <c r="C1886" s="7" t="n">
        <v>0</v>
      </c>
    </row>
    <row r="1887" spans="1:8">
      <c r="A1887" t="s">
        <v>4</v>
      </c>
      <c r="B1887" s="4" t="s">
        <v>5</v>
      </c>
      <c r="C1887" s="4" t="s">
        <v>10</v>
      </c>
      <c r="D1887" s="4" t="s">
        <v>14</v>
      </c>
      <c r="E1887" s="4" t="s">
        <v>9</v>
      </c>
      <c r="F1887" s="4" t="s">
        <v>57</v>
      </c>
      <c r="G1887" s="4" t="s">
        <v>14</v>
      </c>
      <c r="H1887" s="4" t="s">
        <v>14</v>
      </c>
      <c r="I1887" s="4" t="s">
        <v>14</v>
      </c>
      <c r="J1887" s="4" t="s">
        <v>9</v>
      </c>
      <c r="K1887" s="4" t="s">
        <v>57</v>
      </c>
      <c r="L1887" s="4" t="s">
        <v>14</v>
      </c>
      <c r="M1887" s="4" t="s">
        <v>14</v>
      </c>
    </row>
    <row r="1888" spans="1:8">
      <c r="A1888" t="n">
        <v>14137</v>
      </c>
      <c r="B1888" s="36" t="n">
        <v>26</v>
      </c>
      <c r="C1888" s="7" t="n">
        <v>25</v>
      </c>
      <c r="D1888" s="7" t="n">
        <v>17</v>
      </c>
      <c r="E1888" s="7" t="n">
        <v>34349</v>
      </c>
      <c r="F1888" s="7" t="s">
        <v>213</v>
      </c>
      <c r="G1888" s="7" t="n">
        <v>2</v>
      </c>
      <c r="H1888" s="7" t="n">
        <v>3</v>
      </c>
      <c r="I1888" s="7" t="n">
        <v>17</v>
      </c>
      <c r="J1888" s="7" t="n">
        <v>34350</v>
      </c>
      <c r="K1888" s="7" t="s">
        <v>214</v>
      </c>
      <c r="L1888" s="7" t="n">
        <v>2</v>
      </c>
      <c r="M1888" s="7" t="n">
        <v>0</v>
      </c>
    </row>
    <row r="1889" spans="1:13">
      <c r="A1889" t="s">
        <v>4</v>
      </c>
      <c r="B1889" s="4" t="s">
        <v>5</v>
      </c>
    </row>
    <row r="1890" spans="1:13">
      <c r="A1890" t="n">
        <v>14298</v>
      </c>
      <c r="B1890" s="37" t="n">
        <v>28</v>
      </c>
    </row>
    <row r="1891" spans="1:13">
      <c r="A1891" t="s">
        <v>4</v>
      </c>
      <c r="B1891" s="4" t="s">
        <v>5</v>
      </c>
      <c r="C1891" s="4" t="s">
        <v>10</v>
      </c>
      <c r="D1891" s="4" t="s">
        <v>14</v>
      </c>
    </row>
    <row r="1892" spans="1:13">
      <c r="A1892" t="n">
        <v>14299</v>
      </c>
      <c r="B1892" s="39" t="n">
        <v>89</v>
      </c>
      <c r="C1892" s="7" t="n">
        <v>65533</v>
      </c>
      <c r="D1892" s="7" t="n">
        <v>1</v>
      </c>
    </row>
    <row r="1893" spans="1:13">
      <c r="A1893" t="s">
        <v>4</v>
      </c>
      <c r="B1893" s="4" t="s">
        <v>5</v>
      </c>
      <c r="C1893" s="4" t="s">
        <v>14</v>
      </c>
      <c r="D1893" s="4" t="s">
        <v>10</v>
      </c>
      <c r="E1893" s="4" t="s">
        <v>14</v>
      </c>
    </row>
    <row r="1894" spans="1:13">
      <c r="A1894" t="n">
        <v>14303</v>
      </c>
      <c r="B1894" s="13" t="n">
        <v>49</v>
      </c>
      <c r="C1894" s="7" t="n">
        <v>1</v>
      </c>
      <c r="D1894" s="7" t="n">
        <v>4000</v>
      </c>
      <c r="E1894" s="7" t="n">
        <v>0</v>
      </c>
    </row>
    <row r="1895" spans="1:13">
      <c r="A1895" t="s">
        <v>4</v>
      </c>
      <c r="B1895" s="4" t="s">
        <v>5</v>
      </c>
      <c r="C1895" s="4" t="s">
        <v>14</v>
      </c>
      <c r="D1895" s="4" t="s">
        <v>10</v>
      </c>
      <c r="E1895" s="4" t="s">
        <v>6</v>
      </c>
    </row>
    <row r="1896" spans="1:13">
      <c r="A1896" t="n">
        <v>14308</v>
      </c>
      <c r="B1896" s="35" t="n">
        <v>51</v>
      </c>
      <c r="C1896" s="7" t="n">
        <v>4</v>
      </c>
      <c r="D1896" s="7" t="n">
        <v>24</v>
      </c>
      <c r="E1896" s="7" t="s">
        <v>215</v>
      </c>
    </row>
    <row r="1897" spans="1:13">
      <c r="A1897" t="s">
        <v>4</v>
      </c>
      <c r="B1897" s="4" t="s">
        <v>5</v>
      </c>
      <c r="C1897" s="4" t="s">
        <v>10</v>
      </c>
    </row>
    <row r="1898" spans="1:13">
      <c r="A1898" t="n">
        <v>14322</v>
      </c>
      <c r="B1898" s="28" t="n">
        <v>16</v>
      </c>
      <c r="C1898" s="7" t="n">
        <v>0</v>
      </c>
    </row>
    <row r="1899" spans="1:13">
      <c r="A1899" t="s">
        <v>4</v>
      </c>
      <c r="B1899" s="4" t="s">
        <v>5</v>
      </c>
      <c r="C1899" s="4" t="s">
        <v>10</v>
      </c>
      <c r="D1899" s="4" t="s">
        <v>14</v>
      </c>
      <c r="E1899" s="4" t="s">
        <v>9</v>
      </c>
      <c r="F1899" s="4" t="s">
        <v>57</v>
      </c>
      <c r="G1899" s="4" t="s">
        <v>14</v>
      </c>
      <c r="H1899" s="4" t="s">
        <v>14</v>
      </c>
      <c r="I1899" s="4" t="s">
        <v>14</v>
      </c>
      <c r="J1899" s="4" t="s">
        <v>9</v>
      </c>
      <c r="K1899" s="4" t="s">
        <v>57</v>
      </c>
      <c r="L1899" s="4" t="s">
        <v>14</v>
      </c>
      <c r="M1899" s="4" t="s">
        <v>14</v>
      </c>
    </row>
    <row r="1900" spans="1:13">
      <c r="A1900" t="n">
        <v>14325</v>
      </c>
      <c r="B1900" s="36" t="n">
        <v>26</v>
      </c>
      <c r="C1900" s="7" t="n">
        <v>24</v>
      </c>
      <c r="D1900" s="7" t="n">
        <v>17</v>
      </c>
      <c r="E1900" s="7" t="n">
        <v>27367</v>
      </c>
      <c r="F1900" s="7" t="s">
        <v>216</v>
      </c>
      <c r="G1900" s="7" t="n">
        <v>2</v>
      </c>
      <c r="H1900" s="7" t="n">
        <v>3</v>
      </c>
      <c r="I1900" s="7" t="n">
        <v>17</v>
      </c>
      <c r="J1900" s="7" t="n">
        <v>27368</v>
      </c>
      <c r="K1900" s="7" t="s">
        <v>217</v>
      </c>
      <c r="L1900" s="7" t="n">
        <v>2</v>
      </c>
      <c r="M1900" s="7" t="n">
        <v>0</v>
      </c>
    </row>
    <row r="1901" spans="1:13">
      <c r="A1901" t="s">
        <v>4</v>
      </c>
      <c r="B1901" s="4" t="s">
        <v>5</v>
      </c>
    </row>
    <row r="1902" spans="1:13">
      <c r="A1902" t="n">
        <v>14466</v>
      </c>
      <c r="B1902" s="37" t="n">
        <v>28</v>
      </c>
    </row>
    <row r="1903" spans="1:13">
      <c r="A1903" t="s">
        <v>4</v>
      </c>
      <c r="B1903" s="4" t="s">
        <v>5</v>
      </c>
      <c r="C1903" s="4" t="s">
        <v>10</v>
      </c>
      <c r="D1903" s="4" t="s">
        <v>14</v>
      </c>
    </row>
    <row r="1904" spans="1:13">
      <c r="A1904" t="n">
        <v>14467</v>
      </c>
      <c r="B1904" s="39" t="n">
        <v>89</v>
      </c>
      <c r="C1904" s="7" t="n">
        <v>65533</v>
      </c>
      <c r="D1904" s="7" t="n">
        <v>1</v>
      </c>
    </row>
    <row r="1905" spans="1:13">
      <c r="A1905" t="s">
        <v>4</v>
      </c>
      <c r="B1905" s="4" t="s">
        <v>5</v>
      </c>
      <c r="C1905" s="4" t="s">
        <v>10</v>
      </c>
      <c r="D1905" s="4" t="s">
        <v>14</v>
      </c>
      <c r="E1905" s="4" t="s">
        <v>20</v>
      </c>
      <c r="F1905" s="4" t="s">
        <v>10</v>
      </c>
    </row>
    <row r="1906" spans="1:13">
      <c r="A1906" t="n">
        <v>14471</v>
      </c>
      <c r="B1906" s="52" t="n">
        <v>59</v>
      </c>
      <c r="C1906" s="7" t="n">
        <v>7</v>
      </c>
      <c r="D1906" s="7" t="n">
        <v>8</v>
      </c>
      <c r="E1906" s="7" t="n">
        <v>0.150000005960464</v>
      </c>
      <c r="F1906" s="7" t="n">
        <v>0</v>
      </c>
    </row>
    <row r="1907" spans="1:13">
      <c r="A1907" t="s">
        <v>4</v>
      </c>
      <c r="B1907" s="4" t="s">
        <v>5</v>
      </c>
      <c r="C1907" s="4" t="s">
        <v>10</v>
      </c>
    </row>
    <row r="1908" spans="1:13">
      <c r="A1908" t="n">
        <v>14481</v>
      </c>
      <c r="B1908" s="28" t="n">
        <v>16</v>
      </c>
      <c r="C1908" s="7" t="n">
        <v>1800</v>
      </c>
    </row>
    <row r="1909" spans="1:13">
      <c r="A1909" t="s">
        <v>4</v>
      </c>
      <c r="B1909" s="4" t="s">
        <v>5</v>
      </c>
      <c r="C1909" s="4" t="s">
        <v>10</v>
      </c>
      <c r="D1909" s="4" t="s">
        <v>14</v>
      </c>
      <c r="E1909" s="4" t="s">
        <v>20</v>
      </c>
      <c r="F1909" s="4" t="s">
        <v>10</v>
      </c>
    </row>
    <row r="1910" spans="1:13">
      <c r="A1910" t="n">
        <v>14484</v>
      </c>
      <c r="B1910" s="52" t="n">
        <v>59</v>
      </c>
      <c r="C1910" s="7" t="n">
        <v>7</v>
      </c>
      <c r="D1910" s="7" t="n">
        <v>255</v>
      </c>
      <c r="E1910" s="7" t="n">
        <v>0</v>
      </c>
      <c r="F1910" s="7" t="n">
        <v>0</v>
      </c>
    </row>
    <row r="1911" spans="1:13">
      <c r="A1911" t="s">
        <v>4</v>
      </c>
      <c r="B1911" s="4" t="s">
        <v>5</v>
      </c>
      <c r="C1911" s="4" t="s">
        <v>10</v>
      </c>
    </row>
    <row r="1912" spans="1:13">
      <c r="A1912" t="n">
        <v>14494</v>
      </c>
      <c r="B1912" s="28" t="n">
        <v>16</v>
      </c>
      <c r="C1912" s="7" t="n">
        <v>300</v>
      </c>
    </row>
    <row r="1913" spans="1:13">
      <c r="A1913" t="s">
        <v>4</v>
      </c>
      <c r="B1913" s="4" t="s">
        <v>5</v>
      </c>
      <c r="C1913" s="4" t="s">
        <v>14</v>
      </c>
      <c r="D1913" s="4" t="s">
        <v>14</v>
      </c>
    </row>
    <row r="1914" spans="1:13">
      <c r="A1914" t="n">
        <v>14497</v>
      </c>
      <c r="B1914" s="13" t="n">
        <v>49</v>
      </c>
      <c r="C1914" s="7" t="n">
        <v>2</v>
      </c>
      <c r="D1914" s="7" t="n">
        <v>0</v>
      </c>
    </row>
    <row r="1915" spans="1:13">
      <c r="A1915" t="s">
        <v>4</v>
      </c>
      <c r="B1915" s="4" t="s">
        <v>5</v>
      </c>
      <c r="C1915" s="4" t="s">
        <v>14</v>
      </c>
      <c r="D1915" s="4" t="s">
        <v>10</v>
      </c>
      <c r="E1915" s="4" t="s">
        <v>9</v>
      </c>
      <c r="F1915" s="4" t="s">
        <v>10</v>
      </c>
      <c r="G1915" s="4" t="s">
        <v>9</v>
      </c>
      <c r="H1915" s="4" t="s">
        <v>14</v>
      </c>
    </row>
    <row r="1916" spans="1:13">
      <c r="A1916" t="n">
        <v>14500</v>
      </c>
      <c r="B1916" s="13" t="n">
        <v>49</v>
      </c>
      <c r="C1916" s="7" t="n">
        <v>0</v>
      </c>
      <c r="D1916" s="7" t="n">
        <v>570</v>
      </c>
      <c r="E1916" s="7" t="n">
        <v>1060320051</v>
      </c>
      <c r="F1916" s="7" t="n">
        <v>0</v>
      </c>
      <c r="G1916" s="7" t="n">
        <v>0</v>
      </c>
      <c r="H1916" s="7" t="n">
        <v>0</v>
      </c>
    </row>
    <row r="1917" spans="1:13">
      <c r="A1917" t="s">
        <v>4</v>
      </c>
      <c r="B1917" s="4" t="s">
        <v>5</v>
      </c>
      <c r="C1917" s="4" t="s">
        <v>14</v>
      </c>
      <c r="D1917" s="4" t="s">
        <v>10</v>
      </c>
      <c r="E1917" s="4" t="s">
        <v>20</v>
      </c>
    </row>
    <row r="1918" spans="1:13">
      <c r="A1918" t="n">
        <v>14515</v>
      </c>
      <c r="B1918" s="30" t="n">
        <v>58</v>
      </c>
      <c r="C1918" s="7" t="n">
        <v>101</v>
      </c>
      <c r="D1918" s="7" t="n">
        <v>500</v>
      </c>
      <c r="E1918" s="7" t="n">
        <v>1</v>
      </c>
    </row>
    <row r="1919" spans="1:13">
      <c r="A1919" t="s">
        <v>4</v>
      </c>
      <c r="B1919" s="4" t="s">
        <v>5</v>
      </c>
      <c r="C1919" s="4" t="s">
        <v>14</v>
      </c>
      <c r="D1919" s="4" t="s">
        <v>10</v>
      </c>
    </row>
    <row r="1920" spans="1:13">
      <c r="A1920" t="n">
        <v>14523</v>
      </c>
      <c r="B1920" s="30" t="n">
        <v>58</v>
      </c>
      <c r="C1920" s="7" t="n">
        <v>254</v>
      </c>
      <c r="D1920" s="7" t="n">
        <v>0</v>
      </c>
    </row>
    <row r="1921" spans="1:8">
      <c r="A1921" t="s">
        <v>4</v>
      </c>
      <c r="B1921" s="4" t="s">
        <v>5</v>
      </c>
      <c r="C1921" s="4" t="s">
        <v>14</v>
      </c>
      <c r="D1921" s="4" t="s">
        <v>14</v>
      </c>
      <c r="E1921" s="4" t="s">
        <v>20</v>
      </c>
      <c r="F1921" s="4" t="s">
        <v>20</v>
      </c>
      <c r="G1921" s="4" t="s">
        <v>20</v>
      </c>
      <c r="H1921" s="4" t="s">
        <v>10</v>
      </c>
    </row>
    <row r="1922" spans="1:8">
      <c r="A1922" t="n">
        <v>14527</v>
      </c>
      <c r="B1922" s="40" t="n">
        <v>45</v>
      </c>
      <c r="C1922" s="7" t="n">
        <v>2</v>
      </c>
      <c r="D1922" s="7" t="n">
        <v>3</v>
      </c>
      <c r="E1922" s="7" t="n">
        <v>1.17999994754791</v>
      </c>
      <c r="F1922" s="7" t="n">
        <v>5.03000020980835</v>
      </c>
      <c r="G1922" s="7" t="n">
        <v>-117.48999786377</v>
      </c>
      <c r="H1922" s="7" t="n">
        <v>0</v>
      </c>
    </row>
    <row r="1923" spans="1:8">
      <c r="A1923" t="s">
        <v>4</v>
      </c>
      <c r="B1923" s="4" t="s">
        <v>5</v>
      </c>
      <c r="C1923" s="4" t="s">
        <v>14</v>
      </c>
      <c r="D1923" s="4" t="s">
        <v>14</v>
      </c>
      <c r="E1923" s="4" t="s">
        <v>20</v>
      </c>
      <c r="F1923" s="4" t="s">
        <v>20</v>
      </c>
      <c r="G1923" s="4" t="s">
        <v>20</v>
      </c>
      <c r="H1923" s="4" t="s">
        <v>10</v>
      </c>
      <c r="I1923" s="4" t="s">
        <v>14</v>
      </c>
    </row>
    <row r="1924" spans="1:8">
      <c r="A1924" t="n">
        <v>14544</v>
      </c>
      <c r="B1924" s="40" t="n">
        <v>45</v>
      </c>
      <c r="C1924" s="7" t="n">
        <v>4</v>
      </c>
      <c r="D1924" s="7" t="n">
        <v>3</v>
      </c>
      <c r="E1924" s="7" t="n">
        <v>354.200012207031</v>
      </c>
      <c r="F1924" s="7" t="n">
        <v>228.800003051758</v>
      </c>
      <c r="G1924" s="7" t="n">
        <v>0</v>
      </c>
      <c r="H1924" s="7" t="n">
        <v>0</v>
      </c>
      <c r="I1924" s="7" t="n">
        <v>1</v>
      </c>
    </row>
    <row r="1925" spans="1:8">
      <c r="A1925" t="s">
        <v>4</v>
      </c>
      <c r="B1925" s="4" t="s">
        <v>5</v>
      </c>
      <c r="C1925" s="4" t="s">
        <v>14</v>
      </c>
      <c r="D1925" s="4" t="s">
        <v>14</v>
      </c>
      <c r="E1925" s="4" t="s">
        <v>20</v>
      </c>
      <c r="F1925" s="4" t="s">
        <v>10</v>
      </c>
    </row>
    <row r="1926" spans="1:8">
      <c r="A1926" t="n">
        <v>14562</v>
      </c>
      <c r="B1926" s="40" t="n">
        <v>45</v>
      </c>
      <c r="C1926" s="7" t="n">
        <v>5</v>
      </c>
      <c r="D1926" s="7" t="n">
        <v>3</v>
      </c>
      <c r="E1926" s="7" t="n">
        <v>2.5</v>
      </c>
      <c r="F1926" s="7" t="n">
        <v>0</v>
      </c>
    </row>
    <row r="1927" spans="1:8">
      <c r="A1927" t="s">
        <v>4</v>
      </c>
      <c r="B1927" s="4" t="s">
        <v>5</v>
      </c>
      <c r="C1927" s="4" t="s">
        <v>14</v>
      </c>
      <c r="D1927" s="4" t="s">
        <v>14</v>
      </c>
      <c r="E1927" s="4" t="s">
        <v>20</v>
      </c>
      <c r="F1927" s="4" t="s">
        <v>10</v>
      </c>
    </row>
    <row r="1928" spans="1:8">
      <c r="A1928" t="n">
        <v>14571</v>
      </c>
      <c r="B1928" s="40" t="n">
        <v>45</v>
      </c>
      <c r="C1928" s="7" t="n">
        <v>11</v>
      </c>
      <c r="D1928" s="7" t="n">
        <v>3</v>
      </c>
      <c r="E1928" s="7" t="n">
        <v>20.7999992370605</v>
      </c>
      <c r="F1928" s="7" t="n">
        <v>0</v>
      </c>
    </row>
    <row r="1929" spans="1:8">
      <c r="A1929" t="s">
        <v>4</v>
      </c>
      <c r="B1929" s="4" t="s">
        <v>5</v>
      </c>
      <c r="C1929" s="4" t="s">
        <v>14</v>
      </c>
      <c r="D1929" s="4" t="s">
        <v>14</v>
      </c>
      <c r="E1929" s="4" t="s">
        <v>20</v>
      </c>
      <c r="F1929" s="4" t="s">
        <v>20</v>
      </c>
      <c r="G1929" s="4" t="s">
        <v>20</v>
      </c>
      <c r="H1929" s="4" t="s">
        <v>10</v>
      </c>
      <c r="I1929" s="4" t="s">
        <v>14</v>
      </c>
    </row>
    <row r="1930" spans="1:8">
      <c r="A1930" t="n">
        <v>14580</v>
      </c>
      <c r="B1930" s="40" t="n">
        <v>45</v>
      </c>
      <c r="C1930" s="7" t="n">
        <v>4</v>
      </c>
      <c r="D1930" s="7" t="n">
        <v>3</v>
      </c>
      <c r="E1930" s="7" t="n">
        <v>354.200012207031</v>
      </c>
      <c r="F1930" s="7" t="n">
        <v>206.679992675781</v>
      </c>
      <c r="G1930" s="7" t="n">
        <v>0</v>
      </c>
      <c r="H1930" s="7" t="n">
        <v>30000</v>
      </c>
      <c r="I1930" s="7" t="n">
        <v>1</v>
      </c>
    </row>
    <row r="1931" spans="1:8">
      <c r="A1931" t="s">
        <v>4</v>
      </c>
      <c r="B1931" s="4" t="s">
        <v>5</v>
      </c>
      <c r="C1931" s="4" t="s">
        <v>14</v>
      </c>
      <c r="D1931" s="4" t="s">
        <v>14</v>
      </c>
      <c r="E1931" s="4" t="s">
        <v>20</v>
      </c>
      <c r="F1931" s="4" t="s">
        <v>10</v>
      </c>
    </row>
    <row r="1932" spans="1:8">
      <c r="A1932" t="n">
        <v>14598</v>
      </c>
      <c r="B1932" s="40" t="n">
        <v>45</v>
      </c>
      <c r="C1932" s="7" t="n">
        <v>5</v>
      </c>
      <c r="D1932" s="7" t="n">
        <v>3</v>
      </c>
      <c r="E1932" s="7" t="n">
        <v>2.29999995231628</v>
      </c>
      <c r="F1932" s="7" t="n">
        <v>30000</v>
      </c>
    </row>
    <row r="1933" spans="1:8">
      <c r="A1933" t="s">
        <v>4</v>
      </c>
      <c r="B1933" s="4" t="s">
        <v>5</v>
      </c>
      <c r="C1933" s="4" t="s">
        <v>14</v>
      </c>
      <c r="D1933" s="4" t="s">
        <v>10</v>
      </c>
      <c r="E1933" s="4" t="s">
        <v>6</v>
      </c>
      <c r="F1933" s="4" t="s">
        <v>6</v>
      </c>
      <c r="G1933" s="4" t="s">
        <v>6</v>
      </c>
      <c r="H1933" s="4" t="s">
        <v>6</v>
      </c>
    </row>
    <row r="1934" spans="1:8">
      <c r="A1934" t="n">
        <v>14607</v>
      </c>
      <c r="B1934" s="35" t="n">
        <v>51</v>
      </c>
      <c r="C1934" s="7" t="n">
        <v>3</v>
      </c>
      <c r="D1934" s="7" t="n">
        <v>61440</v>
      </c>
      <c r="E1934" s="7" t="s">
        <v>218</v>
      </c>
      <c r="F1934" s="7" t="s">
        <v>141</v>
      </c>
      <c r="G1934" s="7" t="s">
        <v>62</v>
      </c>
      <c r="H1934" s="7" t="s">
        <v>63</v>
      </c>
    </row>
    <row r="1935" spans="1:8">
      <c r="A1935" t="s">
        <v>4</v>
      </c>
      <c r="B1935" s="4" t="s">
        <v>5</v>
      </c>
      <c r="C1935" s="4" t="s">
        <v>14</v>
      </c>
      <c r="D1935" s="4" t="s">
        <v>10</v>
      </c>
      <c r="E1935" s="4" t="s">
        <v>6</v>
      </c>
      <c r="F1935" s="4" t="s">
        <v>6</v>
      </c>
      <c r="G1935" s="4" t="s">
        <v>6</v>
      </c>
      <c r="H1935" s="4" t="s">
        <v>6</v>
      </c>
    </row>
    <row r="1936" spans="1:8">
      <c r="A1936" t="n">
        <v>14620</v>
      </c>
      <c r="B1936" s="35" t="n">
        <v>51</v>
      </c>
      <c r="C1936" s="7" t="n">
        <v>3</v>
      </c>
      <c r="D1936" s="7" t="n">
        <v>61441</v>
      </c>
      <c r="E1936" s="7" t="s">
        <v>218</v>
      </c>
      <c r="F1936" s="7" t="s">
        <v>141</v>
      </c>
      <c r="G1936" s="7" t="s">
        <v>62</v>
      </c>
      <c r="H1936" s="7" t="s">
        <v>63</v>
      </c>
    </row>
    <row r="1937" spans="1:9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6</v>
      </c>
      <c r="F1937" s="4" t="s">
        <v>6</v>
      </c>
      <c r="G1937" s="4" t="s">
        <v>6</v>
      </c>
      <c r="H1937" s="4" t="s">
        <v>6</v>
      </c>
    </row>
    <row r="1938" spans="1:9">
      <c r="A1938" t="n">
        <v>14633</v>
      </c>
      <c r="B1938" s="35" t="n">
        <v>51</v>
      </c>
      <c r="C1938" s="7" t="n">
        <v>3</v>
      </c>
      <c r="D1938" s="7" t="n">
        <v>61442</v>
      </c>
      <c r="E1938" s="7" t="s">
        <v>218</v>
      </c>
      <c r="F1938" s="7" t="s">
        <v>141</v>
      </c>
      <c r="G1938" s="7" t="s">
        <v>62</v>
      </c>
      <c r="H1938" s="7" t="s">
        <v>63</v>
      </c>
    </row>
    <row r="1939" spans="1:9">
      <c r="A1939" t="s">
        <v>4</v>
      </c>
      <c r="B1939" s="4" t="s">
        <v>5</v>
      </c>
      <c r="C1939" s="4" t="s">
        <v>14</v>
      </c>
      <c r="D1939" s="4" t="s">
        <v>10</v>
      </c>
      <c r="E1939" s="4" t="s">
        <v>6</v>
      </c>
      <c r="F1939" s="4" t="s">
        <v>6</v>
      </c>
      <c r="G1939" s="4" t="s">
        <v>6</v>
      </c>
      <c r="H1939" s="4" t="s">
        <v>6</v>
      </c>
    </row>
    <row r="1940" spans="1:9">
      <c r="A1940" t="n">
        <v>14646</v>
      </c>
      <c r="B1940" s="35" t="n">
        <v>51</v>
      </c>
      <c r="C1940" s="7" t="n">
        <v>3</v>
      </c>
      <c r="D1940" s="7" t="n">
        <v>61443</v>
      </c>
      <c r="E1940" s="7" t="s">
        <v>218</v>
      </c>
      <c r="F1940" s="7" t="s">
        <v>141</v>
      </c>
      <c r="G1940" s="7" t="s">
        <v>62</v>
      </c>
      <c r="H1940" s="7" t="s">
        <v>63</v>
      </c>
    </row>
    <row r="1941" spans="1:9">
      <c r="A1941" t="s">
        <v>4</v>
      </c>
      <c r="B1941" s="4" t="s">
        <v>5</v>
      </c>
      <c r="C1941" s="4" t="s">
        <v>14</v>
      </c>
      <c r="D1941" s="4" t="s">
        <v>10</v>
      </c>
      <c r="E1941" s="4" t="s">
        <v>6</v>
      </c>
      <c r="F1941" s="4" t="s">
        <v>6</v>
      </c>
      <c r="G1941" s="4" t="s">
        <v>6</v>
      </c>
      <c r="H1941" s="4" t="s">
        <v>6</v>
      </c>
    </row>
    <row r="1942" spans="1:9">
      <c r="A1942" t="n">
        <v>14659</v>
      </c>
      <c r="B1942" s="35" t="n">
        <v>51</v>
      </c>
      <c r="C1942" s="7" t="n">
        <v>3</v>
      </c>
      <c r="D1942" s="7" t="n">
        <v>61444</v>
      </c>
      <c r="E1942" s="7" t="s">
        <v>218</v>
      </c>
      <c r="F1942" s="7" t="s">
        <v>141</v>
      </c>
      <c r="G1942" s="7" t="s">
        <v>62</v>
      </c>
      <c r="H1942" s="7" t="s">
        <v>63</v>
      </c>
    </row>
    <row r="1943" spans="1:9">
      <c r="A1943" t="s">
        <v>4</v>
      </c>
      <c r="B1943" s="4" t="s">
        <v>5</v>
      </c>
      <c r="C1943" s="4" t="s">
        <v>14</v>
      </c>
      <c r="D1943" s="4" t="s">
        <v>10</v>
      </c>
      <c r="E1943" s="4" t="s">
        <v>6</v>
      </c>
      <c r="F1943" s="4" t="s">
        <v>6</v>
      </c>
      <c r="G1943" s="4" t="s">
        <v>6</v>
      </c>
      <c r="H1943" s="4" t="s">
        <v>6</v>
      </c>
    </row>
    <row r="1944" spans="1:9">
      <c r="A1944" t="n">
        <v>14672</v>
      </c>
      <c r="B1944" s="35" t="n">
        <v>51</v>
      </c>
      <c r="C1944" s="7" t="n">
        <v>3</v>
      </c>
      <c r="D1944" s="7" t="n">
        <v>61445</v>
      </c>
      <c r="E1944" s="7" t="s">
        <v>218</v>
      </c>
      <c r="F1944" s="7" t="s">
        <v>141</v>
      </c>
      <c r="G1944" s="7" t="s">
        <v>62</v>
      </c>
      <c r="H1944" s="7" t="s">
        <v>63</v>
      </c>
    </row>
    <row r="1945" spans="1:9">
      <c r="A1945" t="s">
        <v>4</v>
      </c>
      <c r="B1945" s="4" t="s">
        <v>5</v>
      </c>
      <c r="C1945" s="4" t="s">
        <v>14</v>
      </c>
      <c r="D1945" s="4" t="s">
        <v>10</v>
      </c>
      <c r="E1945" s="4" t="s">
        <v>6</v>
      </c>
      <c r="F1945" s="4" t="s">
        <v>6</v>
      </c>
      <c r="G1945" s="4" t="s">
        <v>6</v>
      </c>
      <c r="H1945" s="4" t="s">
        <v>6</v>
      </c>
    </row>
    <row r="1946" spans="1:9">
      <c r="A1946" t="n">
        <v>14685</v>
      </c>
      <c r="B1946" s="35" t="n">
        <v>51</v>
      </c>
      <c r="C1946" s="7" t="n">
        <v>3</v>
      </c>
      <c r="D1946" s="7" t="n">
        <v>61446</v>
      </c>
      <c r="E1946" s="7" t="s">
        <v>218</v>
      </c>
      <c r="F1946" s="7" t="s">
        <v>141</v>
      </c>
      <c r="G1946" s="7" t="s">
        <v>62</v>
      </c>
      <c r="H1946" s="7" t="s">
        <v>63</v>
      </c>
    </row>
    <row r="1947" spans="1:9">
      <c r="A1947" t="s">
        <v>4</v>
      </c>
      <c r="B1947" s="4" t="s">
        <v>5</v>
      </c>
      <c r="C1947" s="4" t="s">
        <v>14</v>
      </c>
      <c r="D1947" s="4" t="s">
        <v>10</v>
      </c>
      <c r="E1947" s="4" t="s">
        <v>6</v>
      </c>
      <c r="F1947" s="4" t="s">
        <v>6</v>
      </c>
      <c r="G1947" s="4" t="s">
        <v>6</v>
      </c>
      <c r="H1947" s="4" t="s">
        <v>6</v>
      </c>
    </row>
    <row r="1948" spans="1:9">
      <c r="A1948" t="n">
        <v>14698</v>
      </c>
      <c r="B1948" s="35" t="n">
        <v>51</v>
      </c>
      <c r="C1948" s="7" t="n">
        <v>3</v>
      </c>
      <c r="D1948" s="7" t="n">
        <v>7032</v>
      </c>
      <c r="E1948" s="7" t="s">
        <v>218</v>
      </c>
      <c r="F1948" s="7" t="s">
        <v>141</v>
      </c>
      <c r="G1948" s="7" t="s">
        <v>62</v>
      </c>
      <c r="H1948" s="7" t="s">
        <v>63</v>
      </c>
    </row>
    <row r="1949" spans="1:9">
      <c r="A1949" t="s">
        <v>4</v>
      </c>
      <c r="B1949" s="4" t="s">
        <v>5</v>
      </c>
      <c r="C1949" s="4" t="s">
        <v>10</v>
      </c>
      <c r="D1949" s="4" t="s">
        <v>10</v>
      </c>
      <c r="E1949" s="4" t="s">
        <v>10</v>
      </c>
    </row>
    <row r="1950" spans="1:9">
      <c r="A1950" t="n">
        <v>14711</v>
      </c>
      <c r="B1950" s="62" t="n">
        <v>61</v>
      </c>
      <c r="C1950" s="7" t="n">
        <v>0</v>
      </c>
      <c r="D1950" s="7" t="n">
        <v>7</v>
      </c>
      <c r="E1950" s="7" t="n">
        <v>0</v>
      </c>
    </row>
    <row r="1951" spans="1:9">
      <c r="A1951" t="s">
        <v>4</v>
      </c>
      <c r="B1951" s="4" t="s">
        <v>5</v>
      </c>
      <c r="C1951" s="4" t="s">
        <v>10</v>
      </c>
      <c r="D1951" s="4" t="s">
        <v>10</v>
      </c>
      <c r="E1951" s="4" t="s">
        <v>10</v>
      </c>
    </row>
    <row r="1952" spans="1:9">
      <c r="A1952" t="n">
        <v>14718</v>
      </c>
      <c r="B1952" s="62" t="n">
        <v>61</v>
      </c>
      <c r="C1952" s="7" t="n">
        <v>61491</v>
      </c>
      <c r="D1952" s="7" t="n">
        <v>7</v>
      </c>
      <c r="E1952" s="7" t="n">
        <v>0</v>
      </c>
    </row>
    <row r="1953" spans="1:8">
      <c r="A1953" t="s">
        <v>4</v>
      </c>
      <c r="B1953" s="4" t="s">
        <v>5</v>
      </c>
      <c r="C1953" s="4" t="s">
        <v>10</v>
      </c>
      <c r="D1953" s="4" t="s">
        <v>10</v>
      </c>
      <c r="E1953" s="4" t="s">
        <v>10</v>
      </c>
    </row>
    <row r="1954" spans="1:8">
      <c r="A1954" t="n">
        <v>14725</v>
      </c>
      <c r="B1954" s="62" t="n">
        <v>61</v>
      </c>
      <c r="C1954" s="7" t="n">
        <v>61492</v>
      </c>
      <c r="D1954" s="7" t="n">
        <v>7</v>
      </c>
      <c r="E1954" s="7" t="n">
        <v>0</v>
      </c>
    </row>
    <row r="1955" spans="1:8">
      <c r="A1955" t="s">
        <v>4</v>
      </c>
      <c r="B1955" s="4" t="s">
        <v>5</v>
      </c>
      <c r="C1955" s="4" t="s">
        <v>10</v>
      </c>
      <c r="D1955" s="4" t="s">
        <v>10</v>
      </c>
      <c r="E1955" s="4" t="s">
        <v>10</v>
      </c>
    </row>
    <row r="1956" spans="1:8">
      <c r="A1956" t="n">
        <v>14732</v>
      </c>
      <c r="B1956" s="62" t="n">
        <v>61</v>
      </c>
      <c r="C1956" s="7" t="n">
        <v>61493</v>
      </c>
      <c r="D1956" s="7" t="n">
        <v>7</v>
      </c>
      <c r="E1956" s="7" t="n">
        <v>0</v>
      </c>
    </row>
    <row r="1957" spans="1:8">
      <c r="A1957" t="s">
        <v>4</v>
      </c>
      <c r="B1957" s="4" t="s">
        <v>5</v>
      </c>
      <c r="C1957" s="4" t="s">
        <v>10</v>
      </c>
      <c r="D1957" s="4" t="s">
        <v>10</v>
      </c>
      <c r="E1957" s="4" t="s">
        <v>10</v>
      </c>
    </row>
    <row r="1958" spans="1:8">
      <c r="A1958" t="n">
        <v>14739</v>
      </c>
      <c r="B1958" s="62" t="n">
        <v>61</v>
      </c>
      <c r="C1958" s="7" t="n">
        <v>61494</v>
      </c>
      <c r="D1958" s="7" t="n">
        <v>7</v>
      </c>
      <c r="E1958" s="7" t="n">
        <v>0</v>
      </c>
    </row>
    <row r="1959" spans="1:8">
      <c r="A1959" t="s">
        <v>4</v>
      </c>
      <c r="B1959" s="4" t="s">
        <v>5</v>
      </c>
      <c r="C1959" s="4" t="s">
        <v>10</v>
      </c>
      <c r="D1959" s="4" t="s">
        <v>10</v>
      </c>
      <c r="E1959" s="4" t="s">
        <v>10</v>
      </c>
    </row>
    <row r="1960" spans="1:8">
      <c r="A1960" t="n">
        <v>14746</v>
      </c>
      <c r="B1960" s="62" t="n">
        <v>61</v>
      </c>
      <c r="C1960" s="7" t="n">
        <v>61495</v>
      </c>
      <c r="D1960" s="7" t="n">
        <v>7</v>
      </c>
      <c r="E1960" s="7" t="n">
        <v>0</v>
      </c>
    </row>
    <row r="1961" spans="1:8">
      <c r="A1961" t="s">
        <v>4</v>
      </c>
      <c r="B1961" s="4" t="s">
        <v>5</v>
      </c>
      <c r="C1961" s="4" t="s">
        <v>14</v>
      </c>
    </row>
    <row r="1962" spans="1:8">
      <c r="A1962" t="n">
        <v>14753</v>
      </c>
      <c r="B1962" s="59" t="n">
        <v>116</v>
      </c>
      <c r="C1962" s="7" t="n">
        <v>0</v>
      </c>
    </row>
    <row r="1963" spans="1:8">
      <c r="A1963" t="s">
        <v>4</v>
      </c>
      <c r="B1963" s="4" t="s">
        <v>5</v>
      </c>
      <c r="C1963" s="4" t="s">
        <v>14</v>
      </c>
      <c r="D1963" s="4" t="s">
        <v>10</v>
      </c>
    </row>
    <row r="1964" spans="1:8">
      <c r="A1964" t="n">
        <v>14755</v>
      </c>
      <c r="B1964" s="59" t="n">
        <v>116</v>
      </c>
      <c r="C1964" s="7" t="n">
        <v>2</v>
      </c>
      <c r="D1964" s="7" t="n">
        <v>1</v>
      </c>
    </row>
    <row r="1965" spans="1:8">
      <c r="A1965" t="s">
        <v>4</v>
      </c>
      <c r="B1965" s="4" t="s">
        <v>5</v>
      </c>
      <c r="C1965" s="4" t="s">
        <v>14</v>
      </c>
      <c r="D1965" s="4" t="s">
        <v>9</v>
      </c>
    </row>
    <row r="1966" spans="1:8">
      <c r="A1966" t="n">
        <v>14759</v>
      </c>
      <c r="B1966" s="59" t="n">
        <v>116</v>
      </c>
      <c r="C1966" s="7" t="n">
        <v>5</v>
      </c>
      <c r="D1966" s="7" t="n">
        <v>1065353216</v>
      </c>
    </row>
    <row r="1967" spans="1:8">
      <c r="A1967" t="s">
        <v>4</v>
      </c>
      <c r="B1967" s="4" t="s">
        <v>5</v>
      </c>
      <c r="C1967" s="4" t="s">
        <v>14</v>
      </c>
      <c r="D1967" s="4" t="s">
        <v>10</v>
      </c>
    </row>
    <row r="1968" spans="1:8">
      <c r="A1968" t="n">
        <v>14765</v>
      </c>
      <c r="B1968" s="59" t="n">
        <v>116</v>
      </c>
      <c r="C1968" s="7" t="n">
        <v>6</v>
      </c>
      <c r="D1968" s="7" t="n">
        <v>1</v>
      </c>
    </row>
    <row r="1969" spans="1:5">
      <c r="A1969" t="s">
        <v>4</v>
      </c>
      <c r="B1969" s="4" t="s">
        <v>5</v>
      </c>
      <c r="C1969" s="4" t="s">
        <v>14</v>
      </c>
      <c r="D1969" s="4" t="s">
        <v>10</v>
      </c>
    </row>
    <row r="1970" spans="1:5">
      <c r="A1970" t="n">
        <v>14769</v>
      </c>
      <c r="B1970" s="30" t="n">
        <v>58</v>
      </c>
      <c r="C1970" s="7" t="n">
        <v>255</v>
      </c>
      <c r="D1970" s="7" t="n">
        <v>0</v>
      </c>
    </row>
    <row r="1971" spans="1:5">
      <c r="A1971" t="s">
        <v>4</v>
      </c>
      <c r="B1971" s="4" t="s">
        <v>5</v>
      </c>
      <c r="C1971" s="4" t="s">
        <v>10</v>
      </c>
    </row>
    <row r="1972" spans="1:5">
      <c r="A1972" t="n">
        <v>14773</v>
      </c>
      <c r="B1972" s="28" t="n">
        <v>16</v>
      </c>
      <c r="C1972" s="7" t="n">
        <v>500</v>
      </c>
    </row>
    <row r="1973" spans="1:5">
      <c r="A1973" t="s">
        <v>4</v>
      </c>
      <c r="B1973" s="4" t="s">
        <v>5</v>
      </c>
      <c r="C1973" s="4" t="s">
        <v>14</v>
      </c>
      <c r="D1973" s="4" t="s">
        <v>10</v>
      </c>
      <c r="E1973" s="4" t="s">
        <v>6</v>
      </c>
    </row>
    <row r="1974" spans="1:5">
      <c r="A1974" t="n">
        <v>14776</v>
      </c>
      <c r="B1974" s="35" t="n">
        <v>51</v>
      </c>
      <c r="C1974" s="7" t="n">
        <v>4</v>
      </c>
      <c r="D1974" s="7" t="n">
        <v>7</v>
      </c>
      <c r="E1974" s="7" t="s">
        <v>193</v>
      </c>
    </row>
    <row r="1975" spans="1:5">
      <c r="A1975" t="s">
        <v>4</v>
      </c>
      <c r="B1975" s="4" t="s">
        <v>5</v>
      </c>
      <c r="C1975" s="4" t="s">
        <v>10</v>
      </c>
    </row>
    <row r="1976" spans="1:5">
      <c r="A1976" t="n">
        <v>14790</v>
      </c>
      <c r="B1976" s="28" t="n">
        <v>16</v>
      </c>
      <c r="C1976" s="7" t="n">
        <v>0</v>
      </c>
    </row>
    <row r="1977" spans="1:5">
      <c r="A1977" t="s">
        <v>4</v>
      </c>
      <c r="B1977" s="4" t="s">
        <v>5</v>
      </c>
      <c r="C1977" s="4" t="s">
        <v>10</v>
      </c>
      <c r="D1977" s="4" t="s">
        <v>14</v>
      </c>
      <c r="E1977" s="4" t="s">
        <v>9</v>
      </c>
      <c r="F1977" s="4" t="s">
        <v>57</v>
      </c>
      <c r="G1977" s="4" t="s">
        <v>14</v>
      </c>
      <c r="H1977" s="4" t="s">
        <v>14</v>
      </c>
      <c r="I1977" s="4" t="s">
        <v>14</v>
      </c>
      <c r="J1977" s="4" t="s">
        <v>9</v>
      </c>
      <c r="K1977" s="4" t="s">
        <v>57</v>
      </c>
      <c r="L1977" s="4" t="s">
        <v>14</v>
      </c>
      <c r="M1977" s="4" t="s">
        <v>14</v>
      </c>
      <c r="N1977" s="4" t="s">
        <v>14</v>
      </c>
      <c r="O1977" s="4" t="s">
        <v>9</v>
      </c>
      <c r="P1977" s="4" t="s">
        <v>57</v>
      </c>
      <c r="Q1977" s="4" t="s">
        <v>14</v>
      </c>
      <c r="R1977" s="4" t="s">
        <v>14</v>
      </c>
      <c r="S1977" s="4" t="s">
        <v>14</v>
      </c>
      <c r="T1977" s="4" t="s">
        <v>9</v>
      </c>
      <c r="U1977" s="4" t="s">
        <v>57</v>
      </c>
      <c r="V1977" s="4" t="s">
        <v>14</v>
      </c>
      <c r="W1977" s="4" t="s">
        <v>14</v>
      </c>
    </row>
    <row r="1978" spans="1:5">
      <c r="A1978" t="n">
        <v>14793</v>
      </c>
      <c r="B1978" s="36" t="n">
        <v>26</v>
      </c>
      <c r="C1978" s="7" t="n">
        <v>7</v>
      </c>
      <c r="D1978" s="7" t="n">
        <v>17</v>
      </c>
      <c r="E1978" s="7" t="n">
        <v>4449</v>
      </c>
      <c r="F1978" s="7" t="s">
        <v>219</v>
      </c>
      <c r="G1978" s="7" t="n">
        <v>2</v>
      </c>
      <c r="H1978" s="7" t="n">
        <v>3</v>
      </c>
      <c r="I1978" s="7" t="n">
        <v>17</v>
      </c>
      <c r="J1978" s="7" t="n">
        <v>4450</v>
      </c>
      <c r="K1978" s="7" t="s">
        <v>220</v>
      </c>
      <c r="L1978" s="7" t="n">
        <v>2</v>
      </c>
      <c r="M1978" s="7" t="n">
        <v>3</v>
      </c>
      <c r="N1978" s="7" t="n">
        <v>17</v>
      </c>
      <c r="O1978" s="7" t="n">
        <v>4451</v>
      </c>
      <c r="P1978" s="7" t="s">
        <v>221</v>
      </c>
      <c r="Q1978" s="7" t="n">
        <v>2</v>
      </c>
      <c r="R1978" s="7" t="n">
        <v>3</v>
      </c>
      <c r="S1978" s="7" t="n">
        <v>17</v>
      </c>
      <c r="T1978" s="7" t="n">
        <v>4452</v>
      </c>
      <c r="U1978" s="7" t="s">
        <v>222</v>
      </c>
      <c r="V1978" s="7" t="n">
        <v>2</v>
      </c>
      <c r="W1978" s="7" t="n">
        <v>0</v>
      </c>
    </row>
    <row r="1979" spans="1:5">
      <c r="A1979" t="s">
        <v>4</v>
      </c>
      <c r="B1979" s="4" t="s">
        <v>5</v>
      </c>
    </row>
    <row r="1980" spans="1:5">
      <c r="A1980" t="n">
        <v>15278</v>
      </c>
      <c r="B1980" s="37" t="n">
        <v>28</v>
      </c>
    </row>
    <row r="1981" spans="1:5">
      <c r="A1981" t="s">
        <v>4</v>
      </c>
      <c r="B1981" s="4" t="s">
        <v>5</v>
      </c>
      <c r="C1981" s="4" t="s">
        <v>14</v>
      </c>
      <c r="D1981" s="4" t="s">
        <v>10</v>
      </c>
      <c r="E1981" s="4" t="s">
        <v>6</v>
      </c>
      <c r="F1981" s="4" t="s">
        <v>6</v>
      </c>
      <c r="G1981" s="4" t="s">
        <v>6</v>
      </c>
      <c r="H1981" s="4" t="s">
        <v>6</v>
      </c>
    </row>
    <row r="1982" spans="1:5">
      <c r="A1982" t="n">
        <v>15279</v>
      </c>
      <c r="B1982" s="35" t="n">
        <v>51</v>
      </c>
      <c r="C1982" s="7" t="n">
        <v>3</v>
      </c>
      <c r="D1982" s="7" t="n">
        <v>7</v>
      </c>
      <c r="E1982" s="7" t="s">
        <v>223</v>
      </c>
      <c r="F1982" s="7" t="s">
        <v>223</v>
      </c>
      <c r="G1982" s="7" t="s">
        <v>62</v>
      </c>
      <c r="H1982" s="7" t="s">
        <v>63</v>
      </c>
    </row>
    <row r="1983" spans="1:5">
      <c r="A1983" t="s">
        <v>4</v>
      </c>
      <c r="B1983" s="4" t="s">
        <v>5</v>
      </c>
      <c r="C1983" s="4" t="s">
        <v>14</v>
      </c>
      <c r="D1983" s="4" t="s">
        <v>14</v>
      </c>
      <c r="E1983" s="4" t="s">
        <v>20</v>
      </c>
      <c r="F1983" s="4" t="s">
        <v>10</v>
      </c>
    </row>
    <row r="1984" spans="1:5">
      <c r="A1984" t="n">
        <v>15292</v>
      </c>
      <c r="B1984" s="40" t="n">
        <v>45</v>
      </c>
      <c r="C1984" s="7" t="n">
        <v>5</v>
      </c>
      <c r="D1984" s="7" t="n">
        <v>3</v>
      </c>
      <c r="E1984" s="7" t="n">
        <v>2</v>
      </c>
      <c r="F1984" s="7" t="n">
        <v>30000</v>
      </c>
    </row>
    <row r="1985" spans="1:23">
      <c r="A1985" t="s">
        <v>4</v>
      </c>
      <c r="B1985" s="4" t="s">
        <v>5</v>
      </c>
      <c r="C1985" s="4" t="s">
        <v>10</v>
      </c>
      <c r="D1985" s="4" t="s">
        <v>14</v>
      </c>
      <c r="E1985" s="4" t="s">
        <v>6</v>
      </c>
      <c r="F1985" s="4" t="s">
        <v>20</v>
      </c>
      <c r="G1985" s="4" t="s">
        <v>20</v>
      </c>
      <c r="H1985" s="4" t="s">
        <v>20</v>
      </c>
    </row>
    <row r="1986" spans="1:23">
      <c r="A1986" t="n">
        <v>15301</v>
      </c>
      <c r="B1986" s="58" t="n">
        <v>48</v>
      </c>
      <c r="C1986" s="7" t="n">
        <v>7</v>
      </c>
      <c r="D1986" s="7" t="n">
        <v>0</v>
      </c>
      <c r="E1986" s="7" t="s">
        <v>135</v>
      </c>
      <c r="F1986" s="7" t="n">
        <v>-1</v>
      </c>
      <c r="G1986" s="7" t="n">
        <v>1</v>
      </c>
      <c r="H1986" s="7" t="n">
        <v>0</v>
      </c>
    </row>
    <row r="1987" spans="1:23">
      <c r="A1987" t="s">
        <v>4</v>
      </c>
      <c r="B1987" s="4" t="s">
        <v>5</v>
      </c>
      <c r="C1987" s="4" t="s">
        <v>10</v>
      </c>
    </row>
    <row r="1988" spans="1:23">
      <c r="A1988" t="n">
        <v>15329</v>
      </c>
      <c r="B1988" s="28" t="n">
        <v>16</v>
      </c>
      <c r="C1988" s="7" t="n">
        <v>1000</v>
      </c>
    </row>
    <row r="1989" spans="1:23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6</v>
      </c>
    </row>
    <row r="1990" spans="1:23">
      <c r="A1990" t="n">
        <v>15332</v>
      </c>
      <c r="B1990" s="35" t="n">
        <v>51</v>
      </c>
      <c r="C1990" s="7" t="n">
        <v>4</v>
      </c>
      <c r="D1990" s="7" t="n">
        <v>7</v>
      </c>
      <c r="E1990" s="7" t="s">
        <v>224</v>
      </c>
    </row>
    <row r="1991" spans="1:23">
      <c r="A1991" t="s">
        <v>4</v>
      </c>
      <c r="B1991" s="4" t="s">
        <v>5</v>
      </c>
      <c r="C1991" s="4" t="s">
        <v>10</v>
      </c>
    </row>
    <row r="1992" spans="1:23">
      <c r="A1992" t="n">
        <v>15345</v>
      </c>
      <c r="B1992" s="28" t="n">
        <v>16</v>
      </c>
      <c r="C1992" s="7" t="n">
        <v>0</v>
      </c>
    </row>
    <row r="1993" spans="1:23">
      <c r="A1993" t="s">
        <v>4</v>
      </c>
      <c r="B1993" s="4" t="s">
        <v>5</v>
      </c>
      <c r="C1993" s="4" t="s">
        <v>10</v>
      </c>
      <c r="D1993" s="4" t="s">
        <v>14</v>
      </c>
      <c r="E1993" s="4" t="s">
        <v>9</v>
      </c>
      <c r="F1993" s="4" t="s">
        <v>57</v>
      </c>
      <c r="G1993" s="4" t="s">
        <v>14</v>
      </c>
      <c r="H1993" s="4" t="s">
        <v>14</v>
      </c>
      <c r="I1993" s="4" t="s">
        <v>14</v>
      </c>
      <c r="J1993" s="4" t="s">
        <v>9</v>
      </c>
      <c r="K1993" s="4" t="s">
        <v>57</v>
      </c>
      <c r="L1993" s="4" t="s">
        <v>14</v>
      </c>
      <c r="M1993" s="4" t="s">
        <v>14</v>
      </c>
      <c r="N1993" s="4" t="s">
        <v>14</v>
      </c>
      <c r="O1993" s="4" t="s">
        <v>9</v>
      </c>
      <c r="P1993" s="4" t="s">
        <v>57</v>
      </c>
      <c r="Q1993" s="4" t="s">
        <v>14</v>
      </c>
      <c r="R1993" s="4" t="s">
        <v>14</v>
      </c>
      <c r="S1993" s="4" t="s">
        <v>14</v>
      </c>
      <c r="T1993" s="4" t="s">
        <v>9</v>
      </c>
      <c r="U1993" s="4" t="s">
        <v>57</v>
      </c>
      <c r="V1993" s="4" t="s">
        <v>14</v>
      </c>
      <c r="W1993" s="4" t="s">
        <v>14</v>
      </c>
      <c r="X1993" s="4" t="s">
        <v>14</v>
      </c>
      <c r="Y1993" s="4" t="s">
        <v>9</v>
      </c>
      <c r="Z1993" s="4" t="s">
        <v>57</v>
      </c>
      <c r="AA1993" s="4" t="s">
        <v>14</v>
      </c>
      <c r="AB1993" s="4" t="s">
        <v>14</v>
      </c>
    </row>
    <row r="1994" spans="1:23">
      <c r="A1994" t="n">
        <v>15348</v>
      </c>
      <c r="B1994" s="36" t="n">
        <v>26</v>
      </c>
      <c r="C1994" s="7" t="n">
        <v>7</v>
      </c>
      <c r="D1994" s="7" t="n">
        <v>17</v>
      </c>
      <c r="E1994" s="7" t="n">
        <v>4453</v>
      </c>
      <c r="F1994" s="7" t="s">
        <v>225</v>
      </c>
      <c r="G1994" s="7" t="n">
        <v>2</v>
      </c>
      <c r="H1994" s="7" t="n">
        <v>3</v>
      </c>
      <c r="I1994" s="7" t="n">
        <v>17</v>
      </c>
      <c r="J1994" s="7" t="n">
        <v>4454</v>
      </c>
      <c r="K1994" s="7" t="s">
        <v>226</v>
      </c>
      <c r="L1994" s="7" t="n">
        <v>2</v>
      </c>
      <c r="M1994" s="7" t="n">
        <v>3</v>
      </c>
      <c r="N1994" s="7" t="n">
        <v>17</v>
      </c>
      <c r="O1994" s="7" t="n">
        <v>4455</v>
      </c>
      <c r="P1994" s="7" t="s">
        <v>227</v>
      </c>
      <c r="Q1994" s="7" t="n">
        <v>2</v>
      </c>
      <c r="R1994" s="7" t="n">
        <v>3</v>
      </c>
      <c r="S1994" s="7" t="n">
        <v>17</v>
      </c>
      <c r="T1994" s="7" t="n">
        <v>4456</v>
      </c>
      <c r="U1994" s="7" t="s">
        <v>228</v>
      </c>
      <c r="V1994" s="7" t="n">
        <v>2</v>
      </c>
      <c r="W1994" s="7" t="n">
        <v>3</v>
      </c>
      <c r="X1994" s="7" t="n">
        <v>17</v>
      </c>
      <c r="Y1994" s="7" t="n">
        <v>4457</v>
      </c>
      <c r="Z1994" s="7" t="s">
        <v>229</v>
      </c>
      <c r="AA1994" s="7" t="n">
        <v>2</v>
      </c>
      <c r="AB1994" s="7" t="n">
        <v>0</v>
      </c>
    </row>
    <row r="1995" spans="1:23">
      <c r="A1995" t="s">
        <v>4</v>
      </c>
      <c r="B1995" s="4" t="s">
        <v>5</v>
      </c>
    </row>
    <row r="1996" spans="1:23">
      <c r="A1996" t="n">
        <v>15864</v>
      </c>
      <c r="B1996" s="37" t="n">
        <v>28</v>
      </c>
    </row>
    <row r="1997" spans="1:23">
      <c r="A1997" t="s">
        <v>4</v>
      </c>
      <c r="B1997" s="4" t="s">
        <v>5</v>
      </c>
      <c r="C1997" s="4" t="s">
        <v>10</v>
      </c>
      <c r="D1997" s="4" t="s">
        <v>14</v>
      </c>
    </row>
    <row r="1998" spans="1:23">
      <c r="A1998" t="n">
        <v>15865</v>
      </c>
      <c r="B1998" s="39" t="n">
        <v>89</v>
      </c>
      <c r="C1998" s="7" t="n">
        <v>65533</v>
      </c>
      <c r="D1998" s="7" t="n">
        <v>1</v>
      </c>
    </row>
    <row r="1999" spans="1:23">
      <c r="A1999" t="s">
        <v>4</v>
      </c>
      <c r="B1999" s="4" t="s">
        <v>5</v>
      </c>
      <c r="C1999" s="4" t="s">
        <v>14</v>
      </c>
      <c r="D1999" s="4" t="s">
        <v>10</v>
      </c>
      <c r="E1999" s="4" t="s">
        <v>10</v>
      </c>
      <c r="F1999" s="4" t="s">
        <v>14</v>
      </c>
    </row>
    <row r="2000" spans="1:23">
      <c r="A2000" t="n">
        <v>15869</v>
      </c>
      <c r="B2000" s="34" t="n">
        <v>25</v>
      </c>
      <c r="C2000" s="7" t="n">
        <v>1</v>
      </c>
      <c r="D2000" s="7" t="n">
        <v>260</v>
      </c>
      <c r="E2000" s="7" t="n">
        <v>640</v>
      </c>
      <c r="F2000" s="7" t="n">
        <v>2</v>
      </c>
    </row>
    <row r="2001" spans="1:28">
      <c r="A2001" t="s">
        <v>4</v>
      </c>
      <c r="B2001" s="4" t="s">
        <v>5</v>
      </c>
      <c r="C2001" s="4" t="s">
        <v>14</v>
      </c>
      <c r="D2001" s="4" t="s">
        <v>10</v>
      </c>
      <c r="E2001" s="4" t="s">
        <v>6</v>
      </c>
    </row>
    <row r="2002" spans="1:28">
      <c r="A2002" t="n">
        <v>15876</v>
      </c>
      <c r="B2002" s="35" t="n">
        <v>51</v>
      </c>
      <c r="C2002" s="7" t="n">
        <v>4</v>
      </c>
      <c r="D2002" s="7" t="n">
        <v>0</v>
      </c>
      <c r="E2002" s="7" t="s">
        <v>147</v>
      </c>
    </row>
    <row r="2003" spans="1:28">
      <c r="A2003" t="s">
        <v>4</v>
      </c>
      <c r="B2003" s="4" t="s">
        <v>5</v>
      </c>
      <c r="C2003" s="4" t="s">
        <v>10</v>
      </c>
    </row>
    <row r="2004" spans="1:28">
      <c r="A2004" t="n">
        <v>15889</v>
      </c>
      <c r="B2004" s="28" t="n">
        <v>16</v>
      </c>
      <c r="C2004" s="7" t="n">
        <v>0</v>
      </c>
    </row>
    <row r="2005" spans="1:28">
      <c r="A2005" t="s">
        <v>4</v>
      </c>
      <c r="B2005" s="4" t="s">
        <v>5</v>
      </c>
      <c r="C2005" s="4" t="s">
        <v>10</v>
      </c>
      <c r="D2005" s="4" t="s">
        <v>14</v>
      </c>
      <c r="E2005" s="4" t="s">
        <v>9</v>
      </c>
      <c r="F2005" s="4" t="s">
        <v>57</v>
      </c>
      <c r="G2005" s="4" t="s">
        <v>14</v>
      </c>
      <c r="H2005" s="4" t="s">
        <v>14</v>
      </c>
    </row>
    <row r="2006" spans="1:28">
      <c r="A2006" t="n">
        <v>15892</v>
      </c>
      <c r="B2006" s="36" t="n">
        <v>26</v>
      </c>
      <c r="C2006" s="7" t="n">
        <v>0</v>
      </c>
      <c r="D2006" s="7" t="n">
        <v>17</v>
      </c>
      <c r="E2006" s="7" t="n">
        <v>53048</v>
      </c>
      <c r="F2006" s="7" t="s">
        <v>230</v>
      </c>
      <c r="G2006" s="7" t="n">
        <v>2</v>
      </c>
      <c r="H2006" s="7" t="n">
        <v>0</v>
      </c>
    </row>
    <row r="2007" spans="1:28">
      <c r="A2007" t="s">
        <v>4</v>
      </c>
      <c r="B2007" s="4" t="s">
        <v>5</v>
      </c>
    </row>
    <row r="2008" spans="1:28">
      <c r="A2008" t="n">
        <v>15913</v>
      </c>
      <c r="B2008" s="37" t="n">
        <v>28</v>
      </c>
    </row>
    <row r="2009" spans="1:28">
      <c r="A2009" t="s">
        <v>4</v>
      </c>
      <c r="B2009" s="4" t="s">
        <v>5</v>
      </c>
      <c r="C2009" s="4" t="s">
        <v>10</v>
      </c>
      <c r="D2009" s="4" t="s">
        <v>14</v>
      </c>
    </row>
    <row r="2010" spans="1:28">
      <c r="A2010" t="n">
        <v>15914</v>
      </c>
      <c r="B2010" s="39" t="n">
        <v>89</v>
      </c>
      <c r="C2010" s="7" t="n">
        <v>65533</v>
      </c>
      <c r="D2010" s="7" t="n">
        <v>1</v>
      </c>
    </row>
    <row r="2011" spans="1:28">
      <c r="A2011" t="s">
        <v>4</v>
      </c>
      <c r="B2011" s="4" t="s">
        <v>5</v>
      </c>
      <c r="C2011" s="4" t="s">
        <v>14</v>
      </c>
      <c r="D2011" s="21" t="s">
        <v>31</v>
      </c>
      <c r="E2011" s="4" t="s">
        <v>5</v>
      </c>
      <c r="F2011" s="4" t="s">
        <v>14</v>
      </c>
      <c r="G2011" s="4" t="s">
        <v>10</v>
      </c>
      <c r="H2011" s="21" t="s">
        <v>32</v>
      </c>
      <c r="I2011" s="4" t="s">
        <v>14</v>
      </c>
      <c r="J2011" s="4" t="s">
        <v>21</v>
      </c>
    </row>
    <row r="2012" spans="1:28">
      <c r="A2012" t="n">
        <v>15918</v>
      </c>
      <c r="B2012" s="11" t="n">
        <v>5</v>
      </c>
      <c r="C2012" s="7" t="n">
        <v>28</v>
      </c>
      <c r="D2012" s="21" t="s">
        <v>3</v>
      </c>
      <c r="E2012" s="22" t="n">
        <v>64</v>
      </c>
      <c r="F2012" s="7" t="n">
        <v>5</v>
      </c>
      <c r="G2012" s="7" t="n">
        <v>1</v>
      </c>
      <c r="H2012" s="21" t="s">
        <v>3</v>
      </c>
      <c r="I2012" s="7" t="n">
        <v>1</v>
      </c>
      <c r="J2012" s="12" t="n">
        <f t="normal" ca="1">A2028</f>
        <v>0</v>
      </c>
    </row>
    <row r="2013" spans="1:28">
      <c r="A2013" t="s">
        <v>4</v>
      </c>
      <c r="B2013" s="4" t="s">
        <v>5</v>
      </c>
      <c r="C2013" s="4" t="s">
        <v>14</v>
      </c>
      <c r="D2013" s="4" t="s">
        <v>10</v>
      </c>
      <c r="E2013" s="4" t="s">
        <v>10</v>
      </c>
      <c r="F2013" s="4" t="s">
        <v>14</v>
      </c>
    </row>
    <row r="2014" spans="1:28">
      <c r="A2014" t="n">
        <v>15929</v>
      </c>
      <c r="B2014" s="34" t="n">
        <v>25</v>
      </c>
      <c r="C2014" s="7" t="n">
        <v>1</v>
      </c>
      <c r="D2014" s="7" t="n">
        <v>60</v>
      </c>
      <c r="E2014" s="7" t="n">
        <v>500</v>
      </c>
      <c r="F2014" s="7" t="n">
        <v>2</v>
      </c>
    </row>
    <row r="2015" spans="1:28">
      <c r="A2015" t="s">
        <v>4</v>
      </c>
      <c r="B2015" s="4" t="s">
        <v>5</v>
      </c>
      <c r="C2015" s="4" t="s">
        <v>14</v>
      </c>
      <c r="D2015" s="4" t="s">
        <v>10</v>
      </c>
      <c r="E2015" s="4" t="s">
        <v>6</v>
      </c>
    </row>
    <row r="2016" spans="1:28">
      <c r="A2016" t="n">
        <v>15936</v>
      </c>
      <c r="B2016" s="35" t="n">
        <v>51</v>
      </c>
      <c r="C2016" s="7" t="n">
        <v>4</v>
      </c>
      <c r="D2016" s="7" t="n">
        <v>1</v>
      </c>
      <c r="E2016" s="7" t="s">
        <v>231</v>
      </c>
    </row>
    <row r="2017" spans="1:10">
      <c r="A2017" t="s">
        <v>4</v>
      </c>
      <c r="B2017" s="4" t="s">
        <v>5</v>
      </c>
      <c r="C2017" s="4" t="s">
        <v>10</v>
      </c>
    </row>
    <row r="2018" spans="1:10">
      <c r="A2018" t="n">
        <v>15949</v>
      </c>
      <c r="B2018" s="28" t="n">
        <v>16</v>
      </c>
      <c r="C2018" s="7" t="n">
        <v>0</v>
      </c>
    </row>
    <row r="2019" spans="1:10">
      <c r="A2019" t="s">
        <v>4</v>
      </c>
      <c r="B2019" s="4" t="s">
        <v>5</v>
      </c>
      <c r="C2019" s="4" t="s">
        <v>10</v>
      </c>
      <c r="D2019" s="4" t="s">
        <v>14</v>
      </c>
      <c r="E2019" s="4" t="s">
        <v>9</v>
      </c>
      <c r="F2019" s="4" t="s">
        <v>57</v>
      </c>
      <c r="G2019" s="4" t="s">
        <v>14</v>
      </c>
      <c r="H2019" s="4" t="s">
        <v>14</v>
      </c>
    </row>
    <row r="2020" spans="1:10">
      <c r="A2020" t="n">
        <v>15952</v>
      </c>
      <c r="B2020" s="36" t="n">
        <v>26</v>
      </c>
      <c r="C2020" s="7" t="n">
        <v>1</v>
      </c>
      <c r="D2020" s="7" t="n">
        <v>17</v>
      </c>
      <c r="E2020" s="7" t="n">
        <v>1447</v>
      </c>
      <c r="F2020" s="7" t="s">
        <v>232</v>
      </c>
      <c r="G2020" s="7" t="n">
        <v>2</v>
      </c>
      <c r="H2020" s="7" t="n">
        <v>0</v>
      </c>
    </row>
    <row r="2021" spans="1:10">
      <c r="A2021" t="s">
        <v>4</v>
      </c>
      <c r="B2021" s="4" t="s">
        <v>5</v>
      </c>
    </row>
    <row r="2022" spans="1:10">
      <c r="A2022" t="n">
        <v>15980</v>
      </c>
      <c r="B2022" s="37" t="n">
        <v>28</v>
      </c>
    </row>
    <row r="2023" spans="1:10">
      <c r="A2023" t="s">
        <v>4</v>
      </c>
      <c r="B2023" s="4" t="s">
        <v>5</v>
      </c>
      <c r="C2023" s="4" t="s">
        <v>10</v>
      </c>
      <c r="D2023" s="4" t="s">
        <v>14</v>
      </c>
    </row>
    <row r="2024" spans="1:10">
      <c r="A2024" t="n">
        <v>15981</v>
      </c>
      <c r="B2024" s="39" t="n">
        <v>89</v>
      </c>
      <c r="C2024" s="7" t="n">
        <v>65533</v>
      </c>
      <c r="D2024" s="7" t="n">
        <v>1</v>
      </c>
    </row>
    <row r="2025" spans="1:10">
      <c r="A2025" t="s">
        <v>4</v>
      </c>
      <c r="B2025" s="4" t="s">
        <v>5</v>
      </c>
      <c r="C2025" s="4" t="s">
        <v>21</v>
      </c>
    </row>
    <row r="2026" spans="1:10">
      <c r="A2026" t="n">
        <v>15985</v>
      </c>
      <c r="B2026" s="15" t="n">
        <v>3</v>
      </c>
      <c r="C2026" s="12" t="n">
        <f t="normal" ca="1">A2058</f>
        <v>0</v>
      </c>
    </row>
    <row r="2027" spans="1:10">
      <c r="A2027" t="s">
        <v>4</v>
      </c>
      <c r="B2027" s="4" t="s">
        <v>5</v>
      </c>
      <c r="C2027" s="4" t="s">
        <v>14</v>
      </c>
      <c r="D2027" s="21" t="s">
        <v>31</v>
      </c>
      <c r="E2027" s="4" t="s">
        <v>5</v>
      </c>
      <c r="F2027" s="4" t="s">
        <v>14</v>
      </c>
      <c r="G2027" s="4" t="s">
        <v>10</v>
      </c>
      <c r="H2027" s="21" t="s">
        <v>32</v>
      </c>
      <c r="I2027" s="4" t="s">
        <v>14</v>
      </c>
      <c r="J2027" s="4" t="s">
        <v>21</v>
      </c>
    </row>
    <row r="2028" spans="1:10">
      <c r="A2028" t="n">
        <v>15990</v>
      </c>
      <c r="B2028" s="11" t="n">
        <v>5</v>
      </c>
      <c r="C2028" s="7" t="n">
        <v>28</v>
      </c>
      <c r="D2028" s="21" t="s">
        <v>3</v>
      </c>
      <c r="E2028" s="22" t="n">
        <v>64</v>
      </c>
      <c r="F2028" s="7" t="n">
        <v>5</v>
      </c>
      <c r="G2028" s="7" t="n">
        <v>5</v>
      </c>
      <c r="H2028" s="21" t="s">
        <v>3</v>
      </c>
      <c r="I2028" s="7" t="n">
        <v>1</v>
      </c>
      <c r="J2028" s="12" t="n">
        <f t="normal" ca="1">A2044</f>
        <v>0</v>
      </c>
    </row>
    <row r="2029" spans="1:10">
      <c r="A2029" t="s">
        <v>4</v>
      </c>
      <c r="B2029" s="4" t="s">
        <v>5</v>
      </c>
      <c r="C2029" s="4" t="s">
        <v>14</v>
      </c>
      <c r="D2029" s="4" t="s">
        <v>10</v>
      </c>
      <c r="E2029" s="4" t="s">
        <v>10</v>
      </c>
      <c r="F2029" s="4" t="s">
        <v>14</v>
      </c>
    </row>
    <row r="2030" spans="1:10">
      <c r="A2030" t="n">
        <v>16001</v>
      </c>
      <c r="B2030" s="34" t="n">
        <v>25</v>
      </c>
      <c r="C2030" s="7" t="n">
        <v>1</v>
      </c>
      <c r="D2030" s="7" t="n">
        <v>60</v>
      </c>
      <c r="E2030" s="7" t="n">
        <v>500</v>
      </c>
      <c r="F2030" s="7" t="n">
        <v>2</v>
      </c>
    </row>
    <row r="2031" spans="1:10">
      <c r="A2031" t="s">
        <v>4</v>
      </c>
      <c r="B2031" s="4" t="s">
        <v>5</v>
      </c>
      <c r="C2031" s="4" t="s">
        <v>14</v>
      </c>
      <c r="D2031" s="4" t="s">
        <v>10</v>
      </c>
      <c r="E2031" s="4" t="s">
        <v>6</v>
      </c>
    </row>
    <row r="2032" spans="1:10">
      <c r="A2032" t="n">
        <v>16008</v>
      </c>
      <c r="B2032" s="35" t="n">
        <v>51</v>
      </c>
      <c r="C2032" s="7" t="n">
        <v>4</v>
      </c>
      <c r="D2032" s="7" t="n">
        <v>5</v>
      </c>
      <c r="E2032" s="7" t="s">
        <v>167</v>
      </c>
    </row>
    <row r="2033" spans="1:10">
      <c r="A2033" t="s">
        <v>4</v>
      </c>
      <c r="B2033" s="4" t="s">
        <v>5</v>
      </c>
      <c r="C2033" s="4" t="s">
        <v>10</v>
      </c>
    </row>
    <row r="2034" spans="1:10">
      <c r="A2034" t="n">
        <v>16021</v>
      </c>
      <c r="B2034" s="28" t="n">
        <v>16</v>
      </c>
      <c r="C2034" s="7" t="n">
        <v>0</v>
      </c>
    </row>
    <row r="2035" spans="1:10">
      <c r="A2035" t="s">
        <v>4</v>
      </c>
      <c r="B2035" s="4" t="s">
        <v>5</v>
      </c>
      <c r="C2035" s="4" t="s">
        <v>10</v>
      </c>
      <c r="D2035" s="4" t="s">
        <v>14</v>
      </c>
      <c r="E2035" s="4" t="s">
        <v>9</v>
      </c>
      <c r="F2035" s="4" t="s">
        <v>57</v>
      </c>
      <c r="G2035" s="4" t="s">
        <v>14</v>
      </c>
      <c r="H2035" s="4" t="s">
        <v>14</v>
      </c>
    </row>
    <row r="2036" spans="1:10">
      <c r="A2036" t="n">
        <v>16024</v>
      </c>
      <c r="B2036" s="36" t="n">
        <v>26</v>
      </c>
      <c r="C2036" s="7" t="n">
        <v>5</v>
      </c>
      <c r="D2036" s="7" t="n">
        <v>17</v>
      </c>
      <c r="E2036" s="7" t="n">
        <v>3446</v>
      </c>
      <c r="F2036" s="7" t="s">
        <v>233</v>
      </c>
      <c r="G2036" s="7" t="n">
        <v>2</v>
      </c>
      <c r="H2036" s="7" t="n">
        <v>0</v>
      </c>
    </row>
    <row r="2037" spans="1:10">
      <c r="A2037" t="s">
        <v>4</v>
      </c>
      <c r="B2037" s="4" t="s">
        <v>5</v>
      </c>
    </row>
    <row r="2038" spans="1:10">
      <c r="A2038" t="n">
        <v>16055</v>
      </c>
      <c r="B2038" s="37" t="n">
        <v>28</v>
      </c>
    </row>
    <row r="2039" spans="1:10">
      <c r="A2039" t="s">
        <v>4</v>
      </c>
      <c r="B2039" s="4" t="s">
        <v>5</v>
      </c>
      <c r="C2039" s="4" t="s">
        <v>10</v>
      </c>
      <c r="D2039" s="4" t="s">
        <v>14</v>
      </c>
    </row>
    <row r="2040" spans="1:10">
      <c r="A2040" t="n">
        <v>16056</v>
      </c>
      <c r="B2040" s="39" t="n">
        <v>89</v>
      </c>
      <c r="C2040" s="7" t="n">
        <v>65533</v>
      </c>
      <c r="D2040" s="7" t="n">
        <v>1</v>
      </c>
    </row>
    <row r="2041" spans="1:10">
      <c r="A2041" t="s">
        <v>4</v>
      </c>
      <c r="B2041" s="4" t="s">
        <v>5</v>
      </c>
      <c r="C2041" s="4" t="s">
        <v>21</v>
      </c>
    </row>
    <row r="2042" spans="1:10">
      <c r="A2042" t="n">
        <v>16060</v>
      </c>
      <c r="B2042" s="15" t="n">
        <v>3</v>
      </c>
      <c r="C2042" s="12" t="n">
        <f t="normal" ca="1">A2058</f>
        <v>0</v>
      </c>
    </row>
    <row r="2043" spans="1:10">
      <c r="A2043" t="s">
        <v>4</v>
      </c>
      <c r="B2043" s="4" t="s">
        <v>5</v>
      </c>
      <c r="C2043" s="4" t="s">
        <v>14</v>
      </c>
      <c r="D2043" s="21" t="s">
        <v>31</v>
      </c>
      <c r="E2043" s="4" t="s">
        <v>5</v>
      </c>
      <c r="F2043" s="4" t="s">
        <v>14</v>
      </c>
      <c r="G2043" s="4" t="s">
        <v>10</v>
      </c>
      <c r="H2043" s="21" t="s">
        <v>32</v>
      </c>
      <c r="I2043" s="4" t="s">
        <v>14</v>
      </c>
      <c r="J2043" s="4" t="s">
        <v>21</v>
      </c>
    </row>
    <row r="2044" spans="1:10">
      <c r="A2044" t="n">
        <v>16065</v>
      </c>
      <c r="B2044" s="11" t="n">
        <v>5</v>
      </c>
      <c r="C2044" s="7" t="n">
        <v>28</v>
      </c>
      <c r="D2044" s="21" t="s">
        <v>3</v>
      </c>
      <c r="E2044" s="22" t="n">
        <v>64</v>
      </c>
      <c r="F2044" s="7" t="n">
        <v>5</v>
      </c>
      <c r="G2044" s="7" t="n">
        <v>2</v>
      </c>
      <c r="H2044" s="21" t="s">
        <v>3</v>
      </c>
      <c r="I2044" s="7" t="n">
        <v>1</v>
      </c>
      <c r="J2044" s="12" t="n">
        <f t="normal" ca="1">A2058</f>
        <v>0</v>
      </c>
    </row>
    <row r="2045" spans="1:10">
      <c r="A2045" t="s">
        <v>4</v>
      </c>
      <c r="B2045" s="4" t="s">
        <v>5</v>
      </c>
      <c r="C2045" s="4" t="s">
        <v>14</v>
      </c>
      <c r="D2045" s="4" t="s">
        <v>10</v>
      </c>
      <c r="E2045" s="4" t="s">
        <v>10</v>
      </c>
      <c r="F2045" s="4" t="s">
        <v>14</v>
      </c>
    </row>
    <row r="2046" spans="1:10">
      <c r="A2046" t="n">
        <v>16076</v>
      </c>
      <c r="B2046" s="34" t="n">
        <v>25</v>
      </c>
      <c r="C2046" s="7" t="n">
        <v>1</v>
      </c>
      <c r="D2046" s="7" t="n">
        <v>60</v>
      </c>
      <c r="E2046" s="7" t="n">
        <v>500</v>
      </c>
      <c r="F2046" s="7" t="n">
        <v>2</v>
      </c>
    </row>
    <row r="2047" spans="1:10">
      <c r="A2047" t="s">
        <v>4</v>
      </c>
      <c r="B2047" s="4" t="s">
        <v>5</v>
      </c>
      <c r="C2047" s="4" t="s">
        <v>14</v>
      </c>
      <c r="D2047" s="4" t="s">
        <v>10</v>
      </c>
      <c r="E2047" s="4" t="s">
        <v>6</v>
      </c>
    </row>
    <row r="2048" spans="1:10">
      <c r="A2048" t="n">
        <v>16083</v>
      </c>
      <c r="B2048" s="35" t="n">
        <v>51</v>
      </c>
      <c r="C2048" s="7" t="n">
        <v>4</v>
      </c>
      <c r="D2048" s="7" t="n">
        <v>2</v>
      </c>
      <c r="E2048" s="7" t="s">
        <v>167</v>
      </c>
    </row>
    <row r="2049" spans="1:10">
      <c r="A2049" t="s">
        <v>4</v>
      </c>
      <c r="B2049" s="4" t="s">
        <v>5</v>
      </c>
      <c r="C2049" s="4" t="s">
        <v>10</v>
      </c>
    </row>
    <row r="2050" spans="1:10">
      <c r="A2050" t="n">
        <v>16096</v>
      </c>
      <c r="B2050" s="28" t="n">
        <v>16</v>
      </c>
      <c r="C2050" s="7" t="n">
        <v>0</v>
      </c>
    </row>
    <row r="2051" spans="1:10">
      <c r="A2051" t="s">
        <v>4</v>
      </c>
      <c r="B2051" s="4" t="s">
        <v>5</v>
      </c>
      <c r="C2051" s="4" t="s">
        <v>10</v>
      </c>
      <c r="D2051" s="4" t="s">
        <v>14</v>
      </c>
      <c r="E2051" s="4" t="s">
        <v>9</v>
      </c>
      <c r="F2051" s="4" t="s">
        <v>57</v>
      </c>
      <c r="G2051" s="4" t="s">
        <v>14</v>
      </c>
      <c r="H2051" s="4" t="s">
        <v>14</v>
      </c>
    </row>
    <row r="2052" spans="1:10">
      <c r="A2052" t="n">
        <v>16099</v>
      </c>
      <c r="B2052" s="36" t="n">
        <v>26</v>
      </c>
      <c r="C2052" s="7" t="n">
        <v>2</v>
      </c>
      <c r="D2052" s="7" t="n">
        <v>17</v>
      </c>
      <c r="E2052" s="7" t="n">
        <v>6455</v>
      </c>
      <c r="F2052" s="7" t="s">
        <v>234</v>
      </c>
      <c r="G2052" s="7" t="n">
        <v>2</v>
      </c>
      <c r="H2052" s="7" t="n">
        <v>0</v>
      </c>
    </row>
    <row r="2053" spans="1:10">
      <c r="A2053" t="s">
        <v>4</v>
      </c>
      <c r="B2053" s="4" t="s">
        <v>5</v>
      </c>
    </row>
    <row r="2054" spans="1:10">
      <c r="A2054" t="n">
        <v>16129</v>
      </c>
      <c r="B2054" s="37" t="n">
        <v>28</v>
      </c>
    </row>
    <row r="2055" spans="1:10">
      <c r="A2055" t="s">
        <v>4</v>
      </c>
      <c r="B2055" s="4" t="s">
        <v>5</v>
      </c>
      <c r="C2055" s="4" t="s">
        <v>10</v>
      </c>
      <c r="D2055" s="4" t="s">
        <v>14</v>
      </c>
    </row>
    <row r="2056" spans="1:10">
      <c r="A2056" t="n">
        <v>16130</v>
      </c>
      <c r="B2056" s="39" t="n">
        <v>89</v>
      </c>
      <c r="C2056" s="7" t="n">
        <v>65533</v>
      </c>
      <c r="D2056" s="7" t="n">
        <v>1</v>
      </c>
    </row>
    <row r="2057" spans="1:10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10</v>
      </c>
      <c r="F2057" s="4" t="s">
        <v>14</v>
      </c>
    </row>
    <row r="2058" spans="1:10">
      <c r="A2058" t="n">
        <v>16134</v>
      </c>
      <c r="B2058" s="34" t="n">
        <v>25</v>
      </c>
      <c r="C2058" s="7" t="n">
        <v>1</v>
      </c>
      <c r="D2058" s="7" t="n">
        <v>65535</v>
      </c>
      <c r="E2058" s="7" t="n">
        <v>65535</v>
      </c>
      <c r="F2058" s="7" t="n">
        <v>0</v>
      </c>
    </row>
    <row r="2059" spans="1:10">
      <c r="A2059" t="s">
        <v>4</v>
      </c>
      <c r="B2059" s="4" t="s">
        <v>5</v>
      </c>
      <c r="C2059" s="4" t="s">
        <v>14</v>
      </c>
      <c r="D2059" s="4" t="s">
        <v>10</v>
      </c>
      <c r="E2059" s="4" t="s">
        <v>20</v>
      </c>
    </row>
    <row r="2060" spans="1:10">
      <c r="A2060" t="n">
        <v>16141</v>
      </c>
      <c r="B2060" s="30" t="n">
        <v>58</v>
      </c>
      <c r="C2060" s="7" t="n">
        <v>101</v>
      </c>
      <c r="D2060" s="7" t="n">
        <v>300</v>
      </c>
      <c r="E2060" s="7" t="n">
        <v>1</v>
      </c>
    </row>
    <row r="2061" spans="1:10">
      <c r="A2061" t="s">
        <v>4</v>
      </c>
      <c r="B2061" s="4" t="s">
        <v>5</v>
      </c>
      <c r="C2061" s="4" t="s">
        <v>14</v>
      </c>
      <c r="D2061" s="4" t="s">
        <v>10</v>
      </c>
    </row>
    <row r="2062" spans="1:10">
      <c r="A2062" t="n">
        <v>16149</v>
      </c>
      <c r="B2062" s="30" t="n">
        <v>58</v>
      </c>
      <c r="C2062" s="7" t="n">
        <v>254</v>
      </c>
      <c r="D2062" s="7" t="n">
        <v>0</v>
      </c>
    </row>
    <row r="2063" spans="1:10">
      <c r="A2063" t="s">
        <v>4</v>
      </c>
      <c r="B2063" s="4" t="s">
        <v>5</v>
      </c>
      <c r="C2063" s="4" t="s">
        <v>14</v>
      </c>
      <c r="D2063" s="4" t="s">
        <v>14</v>
      </c>
      <c r="E2063" s="4" t="s">
        <v>20</v>
      </c>
      <c r="F2063" s="4" t="s">
        <v>20</v>
      </c>
      <c r="G2063" s="4" t="s">
        <v>20</v>
      </c>
      <c r="H2063" s="4" t="s">
        <v>10</v>
      </c>
    </row>
    <row r="2064" spans="1:10">
      <c r="A2064" t="n">
        <v>16153</v>
      </c>
      <c r="B2064" s="40" t="n">
        <v>45</v>
      </c>
      <c r="C2064" s="7" t="n">
        <v>2</v>
      </c>
      <c r="D2064" s="7" t="n">
        <v>3</v>
      </c>
      <c r="E2064" s="7" t="n">
        <v>1.10000002384186</v>
      </c>
      <c r="F2064" s="7" t="n">
        <v>5</v>
      </c>
      <c r="G2064" s="7" t="n">
        <v>-117.75</v>
      </c>
      <c r="H2064" s="7" t="n">
        <v>0</v>
      </c>
    </row>
    <row r="2065" spans="1:8">
      <c r="A2065" t="s">
        <v>4</v>
      </c>
      <c r="B2065" s="4" t="s">
        <v>5</v>
      </c>
      <c r="C2065" s="4" t="s">
        <v>14</v>
      </c>
      <c r="D2065" s="4" t="s">
        <v>14</v>
      </c>
      <c r="E2065" s="4" t="s">
        <v>20</v>
      </c>
      <c r="F2065" s="4" t="s">
        <v>20</v>
      </c>
      <c r="G2065" s="4" t="s">
        <v>20</v>
      </c>
      <c r="H2065" s="4" t="s">
        <v>10</v>
      </c>
      <c r="I2065" s="4" t="s">
        <v>14</v>
      </c>
    </row>
    <row r="2066" spans="1:8">
      <c r="A2066" t="n">
        <v>16170</v>
      </c>
      <c r="B2066" s="40" t="n">
        <v>45</v>
      </c>
      <c r="C2066" s="7" t="n">
        <v>4</v>
      </c>
      <c r="D2066" s="7" t="n">
        <v>3</v>
      </c>
      <c r="E2066" s="7" t="n">
        <v>356.630004882813</v>
      </c>
      <c r="F2066" s="7" t="n">
        <v>263.380004882813</v>
      </c>
      <c r="G2066" s="7" t="n">
        <v>356</v>
      </c>
      <c r="H2066" s="7" t="n">
        <v>0</v>
      </c>
      <c r="I2066" s="7" t="n">
        <v>1</v>
      </c>
    </row>
    <row r="2067" spans="1:8">
      <c r="A2067" t="s">
        <v>4</v>
      </c>
      <c r="B2067" s="4" t="s">
        <v>5</v>
      </c>
      <c r="C2067" s="4" t="s">
        <v>14</v>
      </c>
      <c r="D2067" s="4" t="s">
        <v>14</v>
      </c>
      <c r="E2067" s="4" t="s">
        <v>20</v>
      </c>
      <c r="F2067" s="4" t="s">
        <v>10</v>
      </c>
    </row>
    <row r="2068" spans="1:8">
      <c r="A2068" t="n">
        <v>16188</v>
      </c>
      <c r="B2068" s="40" t="n">
        <v>45</v>
      </c>
      <c r="C2068" s="7" t="n">
        <v>5</v>
      </c>
      <c r="D2068" s="7" t="n">
        <v>3</v>
      </c>
      <c r="E2068" s="7" t="n">
        <v>2.70000004768372</v>
      </c>
      <c r="F2068" s="7" t="n">
        <v>0</v>
      </c>
    </row>
    <row r="2069" spans="1:8">
      <c r="A2069" t="s">
        <v>4</v>
      </c>
      <c r="B2069" s="4" t="s">
        <v>5</v>
      </c>
      <c r="C2069" s="4" t="s">
        <v>14</v>
      </c>
      <c r="D2069" s="4" t="s">
        <v>14</v>
      </c>
      <c r="E2069" s="4" t="s">
        <v>20</v>
      </c>
      <c r="F2069" s="4" t="s">
        <v>10</v>
      </c>
    </row>
    <row r="2070" spans="1:8">
      <c r="A2070" t="n">
        <v>16197</v>
      </c>
      <c r="B2070" s="40" t="n">
        <v>45</v>
      </c>
      <c r="C2070" s="7" t="n">
        <v>11</v>
      </c>
      <c r="D2070" s="7" t="n">
        <v>3</v>
      </c>
      <c r="E2070" s="7" t="n">
        <v>15.6000003814697</v>
      </c>
      <c r="F2070" s="7" t="n">
        <v>0</v>
      </c>
    </row>
    <row r="2071" spans="1:8">
      <c r="A2071" t="s">
        <v>4</v>
      </c>
      <c r="B2071" s="4" t="s">
        <v>5</v>
      </c>
      <c r="C2071" s="4" t="s">
        <v>14</v>
      </c>
      <c r="D2071" s="4" t="s">
        <v>14</v>
      </c>
      <c r="E2071" s="4" t="s">
        <v>20</v>
      </c>
      <c r="F2071" s="4" t="s">
        <v>20</v>
      </c>
      <c r="G2071" s="4" t="s">
        <v>20</v>
      </c>
      <c r="H2071" s="4" t="s">
        <v>10</v>
      </c>
      <c r="I2071" s="4" t="s">
        <v>14</v>
      </c>
    </row>
    <row r="2072" spans="1:8">
      <c r="A2072" t="n">
        <v>16206</v>
      </c>
      <c r="B2072" s="40" t="n">
        <v>45</v>
      </c>
      <c r="C2072" s="7" t="n">
        <v>4</v>
      </c>
      <c r="D2072" s="7" t="n">
        <v>3</v>
      </c>
      <c r="E2072" s="7" t="n">
        <v>356.630004882813</v>
      </c>
      <c r="F2072" s="7" t="n">
        <v>245.929992675781</v>
      </c>
      <c r="G2072" s="7" t="n">
        <v>356</v>
      </c>
      <c r="H2072" s="7" t="n">
        <v>15000</v>
      </c>
      <c r="I2072" s="7" t="n">
        <v>1</v>
      </c>
    </row>
    <row r="2073" spans="1:8">
      <c r="A2073" t="s">
        <v>4</v>
      </c>
      <c r="B2073" s="4" t="s">
        <v>5</v>
      </c>
      <c r="C2073" s="4" t="s">
        <v>14</v>
      </c>
      <c r="D2073" s="4" t="s">
        <v>14</v>
      </c>
      <c r="E2073" s="4" t="s">
        <v>20</v>
      </c>
      <c r="F2073" s="4" t="s">
        <v>10</v>
      </c>
    </row>
    <row r="2074" spans="1:8">
      <c r="A2074" t="n">
        <v>16224</v>
      </c>
      <c r="B2074" s="40" t="n">
        <v>45</v>
      </c>
      <c r="C2074" s="7" t="n">
        <v>5</v>
      </c>
      <c r="D2074" s="7" t="n">
        <v>3</v>
      </c>
      <c r="E2074" s="7" t="n">
        <v>3.40000009536743</v>
      </c>
      <c r="F2074" s="7" t="n">
        <v>15000</v>
      </c>
    </row>
    <row r="2075" spans="1:8">
      <c r="A2075" t="s">
        <v>4</v>
      </c>
      <c r="B2075" s="4" t="s">
        <v>5</v>
      </c>
      <c r="C2075" s="4" t="s">
        <v>14</v>
      </c>
      <c r="D2075" s="4" t="s">
        <v>10</v>
      </c>
      <c r="E2075" s="4" t="s">
        <v>6</v>
      </c>
      <c r="F2075" s="4" t="s">
        <v>6</v>
      </c>
      <c r="G2075" s="4" t="s">
        <v>6</v>
      </c>
      <c r="H2075" s="4" t="s">
        <v>6</v>
      </c>
    </row>
    <row r="2076" spans="1:8">
      <c r="A2076" t="n">
        <v>16233</v>
      </c>
      <c r="B2076" s="35" t="n">
        <v>51</v>
      </c>
      <c r="C2076" s="7" t="n">
        <v>3</v>
      </c>
      <c r="D2076" s="7" t="n">
        <v>7</v>
      </c>
      <c r="E2076" s="7" t="s">
        <v>175</v>
      </c>
      <c r="F2076" s="7" t="s">
        <v>63</v>
      </c>
      <c r="G2076" s="7" t="s">
        <v>62</v>
      </c>
      <c r="H2076" s="7" t="s">
        <v>63</v>
      </c>
    </row>
    <row r="2077" spans="1:8">
      <c r="A2077" t="s">
        <v>4</v>
      </c>
      <c r="B2077" s="4" t="s">
        <v>5</v>
      </c>
      <c r="C2077" s="4" t="s">
        <v>10</v>
      </c>
      <c r="D2077" s="4" t="s">
        <v>14</v>
      </c>
      <c r="E2077" s="4" t="s">
        <v>6</v>
      </c>
      <c r="F2077" s="4" t="s">
        <v>20</v>
      </c>
      <c r="G2077" s="4" t="s">
        <v>20</v>
      </c>
      <c r="H2077" s="4" t="s">
        <v>20</v>
      </c>
    </row>
    <row r="2078" spans="1:8">
      <c r="A2078" t="n">
        <v>16246</v>
      </c>
      <c r="B2078" s="58" t="n">
        <v>48</v>
      </c>
      <c r="C2078" s="7" t="n">
        <v>7</v>
      </c>
      <c r="D2078" s="7" t="n">
        <v>0</v>
      </c>
      <c r="E2078" s="7" t="s">
        <v>176</v>
      </c>
      <c r="F2078" s="7" t="n">
        <v>0.200000002980232</v>
      </c>
      <c r="G2078" s="7" t="n">
        <v>1</v>
      </c>
      <c r="H2078" s="7" t="n">
        <v>0</v>
      </c>
    </row>
    <row r="2079" spans="1:8">
      <c r="A2079" t="s">
        <v>4</v>
      </c>
      <c r="B2079" s="4" t="s">
        <v>5</v>
      </c>
      <c r="C2079" s="4" t="s">
        <v>14</v>
      </c>
      <c r="D2079" s="4" t="s">
        <v>10</v>
      </c>
    </row>
    <row r="2080" spans="1:8">
      <c r="A2080" t="n">
        <v>16271</v>
      </c>
      <c r="B2080" s="30" t="n">
        <v>58</v>
      </c>
      <c r="C2080" s="7" t="n">
        <v>255</v>
      </c>
      <c r="D2080" s="7" t="n">
        <v>0</v>
      </c>
    </row>
    <row r="2081" spans="1:9">
      <c r="A2081" t="s">
        <v>4</v>
      </c>
      <c r="B2081" s="4" t="s">
        <v>5</v>
      </c>
      <c r="C2081" s="4" t="s">
        <v>10</v>
      </c>
    </row>
    <row r="2082" spans="1:9">
      <c r="A2082" t="n">
        <v>16275</v>
      </c>
      <c r="B2082" s="28" t="n">
        <v>16</v>
      </c>
      <c r="C2082" s="7" t="n">
        <v>1000</v>
      </c>
    </row>
    <row r="2083" spans="1:9">
      <c r="A2083" t="s">
        <v>4</v>
      </c>
      <c r="B2083" s="4" t="s">
        <v>5</v>
      </c>
      <c r="C2083" s="4" t="s">
        <v>14</v>
      </c>
      <c r="D2083" s="4" t="s">
        <v>10</v>
      </c>
      <c r="E2083" s="4" t="s">
        <v>6</v>
      </c>
    </row>
    <row r="2084" spans="1:9">
      <c r="A2084" t="n">
        <v>16278</v>
      </c>
      <c r="B2084" s="35" t="n">
        <v>51</v>
      </c>
      <c r="C2084" s="7" t="n">
        <v>4</v>
      </c>
      <c r="D2084" s="7" t="n">
        <v>7</v>
      </c>
      <c r="E2084" s="7" t="s">
        <v>158</v>
      </c>
    </row>
    <row r="2085" spans="1:9">
      <c r="A2085" t="s">
        <v>4</v>
      </c>
      <c r="B2085" s="4" t="s">
        <v>5</v>
      </c>
      <c r="C2085" s="4" t="s">
        <v>10</v>
      </c>
    </row>
    <row r="2086" spans="1:9">
      <c r="A2086" t="n">
        <v>16292</v>
      </c>
      <c r="B2086" s="28" t="n">
        <v>16</v>
      </c>
      <c r="C2086" s="7" t="n">
        <v>0</v>
      </c>
    </row>
    <row r="2087" spans="1:9">
      <c r="A2087" t="s">
        <v>4</v>
      </c>
      <c r="B2087" s="4" t="s">
        <v>5</v>
      </c>
      <c r="C2087" s="4" t="s">
        <v>10</v>
      </c>
      <c r="D2087" s="4" t="s">
        <v>14</v>
      </c>
      <c r="E2087" s="4" t="s">
        <v>9</v>
      </c>
      <c r="F2087" s="4" t="s">
        <v>57</v>
      </c>
      <c r="G2087" s="4" t="s">
        <v>14</v>
      </c>
      <c r="H2087" s="4" t="s">
        <v>14</v>
      </c>
      <c r="I2087" s="4" t="s">
        <v>14</v>
      </c>
      <c r="J2087" s="4" t="s">
        <v>9</v>
      </c>
      <c r="K2087" s="4" t="s">
        <v>57</v>
      </c>
      <c r="L2087" s="4" t="s">
        <v>14</v>
      </c>
      <c r="M2087" s="4" t="s">
        <v>14</v>
      </c>
      <c r="N2087" s="4" t="s">
        <v>14</v>
      </c>
      <c r="O2087" s="4" t="s">
        <v>9</v>
      </c>
      <c r="P2087" s="4" t="s">
        <v>57</v>
      </c>
      <c r="Q2087" s="4" t="s">
        <v>14</v>
      </c>
      <c r="R2087" s="4" t="s">
        <v>14</v>
      </c>
    </row>
    <row r="2088" spans="1:9">
      <c r="A2088" t="n">
        <v>16295</v>
      </c>
      <c r="B2088" s="36" t="n">
        <v>26</v>
      </c>
      <c r="C2088" s="7" t="n">
        <v>7</v>
      </c>
      <c r="D2088" s="7" t="n">
        <v>17</v>
      </c>
      <c r="E2088" s="7" t="n">
        <v>4458</v>
      </c>
      <c r="F2088" s="7" t="s">
        <v>235</v>
      </c>
      <c r="G2088" s="7" t="n">
        <v>2</v>
      </c>
      <c r="H2088" s="7" t="n">
        <v>3</v>
      </c>
      <c r="I2088" s="7" t="n">
        <v>17</v>
      </c>
      <c r="J2088" s="7" t="n">
        <v>4459</v>
      </c>
      <c r="K2088" s="7" t="s">
        <v>236</v>
      </c>
      <c r="L2088" s="7" t="n">
        <v>2</v>
      </c>
      <c r="M2088" s="7" t="n">
        <v>3</v>
      </c>
      <c r="N2088" s="7" t="n">
        <v>17</v>
      </c>
      <c r="O2088" s="7" t="n">
        <v>4460</v>
      </c>
      <c r="P2088" s="7" t="s">
        <v>237</v>
      </c>
      <c r="Q2088" s="7" t="n">
        <v>2</v>
      </c>
      <c r="R2088" s="7" t="n">
        <v>0</v>
      </c>
    </row>
    <row r="2089" spans="1:9">
      <c r="A2089" t="s">
        <v>4</v>
      </c>
      <c r="B2089" s="4" t="s">
        <v>5</v>
      </c>
    </row>
    <row r="2090" spans="1:9">
      <c r="A2090" t="n">
        <v>16605</v>
      </c>
      <c r="B2090" s="37" t="n">
        <v>28</v>
      </c>
    </row>
    <row r="2091" spans="1:9">
      <c r="A2091" t="s">
        <v>4</v>
      </c>
      <c r="B2091" s="4" t="s">
        <v>5</v>
      </c>
      <c r="C2091" s="4" t="s">
        <v>14</v>
      </c>
      <c r="D2091" s="4" t="s">
        <v>10</v>
      </c>
      <c r="E2091" s="4" t="s">
        <v>6</v>
      </c>
      <c r="F2091" s="4" t="s">
        <v>6</v>
      </c>
      <c r="G2091" s="4" t="s">
        <v>6</v>
      </c>
      <c r="H2091" s="4" t="s">
        <v>6</v>
      </c>
    </row>
    <row r="2092" spans="1:9">
      <c r="A2092" t="n">
        <v>16606</v>
      </c>
      <c r="B2092" s="35" t="n">
        <v>51</v>
      </c>
      <c r="C2092" s="7" t="n">
        <v>3</v>
      </c>
      <c r="D2092" s="7" t="n">
        <v>7</v>
      </c>
      <c r="E2092" s="7" t="s">
        <v>175</v>
      </c>
      <c r="F2092" s="7" t="s">
        <v>63</v>
      </c>
      <c r="G2092" s="7" t="s">
        <v>62</v>
      </c>
      <c r="H2092" s="7" t="s">
        <v>63</v>
      </c>
    </row>
    <row r="2093" spans="1:9">
      <c r="A2093" t="s">
        <v>4</v>
      </c>
      <c r="B2093" s="4" t="s">
        <v>5</v>
      </c>
      <c r="C2093" s="4" t="s">
        <v>14</v>
      </c>
      <c r="D2093" s="4" t="s">
        <v>14</v>
      </c>
      <c r="E2093" s="4" t="s">
        <v>20</v>
      </c>
      <c r="F2093" s="4" t="s">
        <v>20</v>
      </c>
      <c r="G2093" s="4" t="s">
        <v>20</v>
      </c>
      <c r="H2093" s="4" t="s">
        <v>10</v>
      </c>
    </row>
    <row r="2094" spans="1:9">
      <c r="A2094" t="n">
        <v>16619</v>
      </c>
      <c r="B2094" s="40" t="n">
        <v>45</v>
      </c>
      <c r="C2094" s="7" t="n">
        <v>2</v>
      </c>
      <c r="D2094" s="7" t="n">
        <v>3</v>
      </c>
      <c r="E2094" s="7" t="n">
        <v>1.10000002384186</v>
      </c>
      <c r="F2094" s="7" t="n">
        <v>4.80999994277954</v>
      </c>
      <c r="G2094" s="7" t="n">
        <v>-117.75</v>
      </c>
      <c r="H2094" s="7" t="n">
        <v>2000</v>
      </c>
    </row>
    <row r="2095" spans="1:9">
      <c r="A2095" t="s">
        <v>4</v>
      </c>
      <c r="B2095" s="4" t="s">
        <v>5</v>
      </c>
      <c r="C2095" s="4" t="s">
        <v>10</v>
      </c>
      <c r="D2095" s="4" t="s">
        <v>14</v>
      </c>
      <c r="E2095" s="4" t="s">
        <v>6</v>
      </c>
      <c r="F2095" s="4" t="s">
        <v>20</v>
      </c>
      <c r="G2095" s="4" t="s">
        <v>20</v>
      </c>
      <c r="H2095" s="4" t="s">
        <v>20</v>
      </c>
    </row>
    <row r="2096" spans="1:9">
      <c r="A2096" t="n">
        <v>16636</v>
      </c>
      <c r="B2096" s="58" t="n">
        <v>48</v>
      </c>
      <c r="C2096" s="7" t="n">
        <v>7</v>
      </c>
      <c r="D2096" s="7" t="n">
        <v>0</v>
      </c>
      <c r="E2096" s="7" t="s">
        <v>134</v>
      </c>
      <c r="F2096" s="7" t="n">
        <v>-1</v>
      </c>
      <c r="G2096" s="7" t="n">
        <v>1</v>
      </c>
      <c r="H2096" s="7" t="n">
        <v>0</v>
      </c>
    </row>
    <row r="2097" spans="1:18">
      <c r="A2097" t="s">
        <v>4</v>
      </c>
      <c r="B2097" s="4" t="s">
        <v>5</v>
      </c>
      <c r="C2097" s="4" t="s">
        <v>10</v>
      </c>
    </row>
    <row r="2098" spans="1:18">
      <c r="A2098" t="n">
        <v>16662</v>
      </c>
      <c r="B2098" s="28" t="n">
        <v>16</v>
      </c>
      <c r="C2098" s="7" t="n">
        <v>2000</v>
      </c>
    </row>
    <row r="2099" spans="1:18">
      <c r="A2099" t="s">
        <v>4</v>
      </c>
      <c r="B2099" s="4" t="s">
        <v>5</v>
      </c>
      <c r="C2099" s="4" t="s">
        <v>10</v>
      </c>
      <c r="D2099" s="4" t="s">
        <v>9</v>
      </c>
    </row>
    <row r="2100" spans="1:18">
      <c r="A2100" t="n">
        <v>16665</v>
      </c>
      <c r="B2100" s="66" t="n">
        <v>98</v>
      </c>
      <c r="C2100" s="7" t="n">
        <v>7</v>
      </c>
      <c r="D2100" s="7" t="n">
        <v>1056964608</v>
      </c>
    </row>
    <row r="2101" spans="1:18">
      <c r="A2101" t="s">
        <v>4</v>
      </c>
      <c r="B2101" s="4" t="s">
        <v>5</v>
      </c>
      <c r="C2101" s="4" t="s">
        <v>14</v>
      </c>
      <c r="D2101" s="4" t="s">
        <v>10</v>
      </c>
      <c r="E2101" s="4" t="s">
        <v>6</v>
      </c>
    </row>
    <row r="2102" spans="1:18">
      <c r="A2102" t="n">
        <v>16672</v>
      </c>
      <c r="B2102" s="35" t="n">
        <v>51</v>
      </c>
      <c r="C2102" s="7" t="n">
        <v>4</v>
      </c>
      <c r="D2102" s="7" t="n">
        <v>7</v>
      </c>
      <c r="E2102" s="7" t="s">
        <v>158</v>
      </c>
    </row>
    <row r="2103" spans="1:18">
      <c r="A2103" t="s">
        <v>4</v>
      </c>
      <c r="B2103" s="4" t="s">
        <v>5</v>
      </c>
      <c r="C2103" s="4" t="s">
        <v>10</v>
      </c>
    </row>
    <row r="2104" spans="1:18">
      <c r="A2104" t="n">
        <v>16686</v>
      </c>
      <c r="B2104" s="28" t="n">
        <v>16</v>
      </c>
      <c r="C2104" s="7" t="n">
        <v>0</v>
      </c>
    </row>
    <row r="2105" spans="1:18">
      <c r="A2105" t="s">
        <v>4</v>
      </c>
      <c r="B2105" s="4" t="s">
        <v>5</v>
      </c>
      <c r="C2105" s="4" t="s">
        <v>10</v>
      </c>
      <c r="D2105" s="4" t="s">
        <v>14</v>
      </c>
      <c r="E2105" s="4" t="s">
        <v>9</v>
      </c>
      <c r="F2105" s="4" t="s">
        <v>57</v>
      </c>
      <c r="G2105" s="4" t="s">
        <v>14</v>
      </c>
      <c r="H2105" s="4" t="s">
        <v>14</v>
      </c>
      <c r="I2105" s="4" t="s">
        <v>14</v>
      </c>
      <c r="J2105" s="4" t="s">
        <v>9</v>
      </c>
      <c r="K2105" s="4" t="s">
        <v>57</v>
      </c>
      <c r="L2105" s="4" t="s">
        <v>14</v>
      </c>
      <c r="M2105" s="4" t="s">
        <v>14</v>
      </c>
    </row>
    <row r="2106" spans="1:18">
      <c r="A2106" t="n">
        <v>16689</v>
      </c>
      <c r="B2106" s="36" t="n">
        <v>26</v>
      </c>
      <c r="C2106" s="7" t="n">
        <v>7</v>
      </c>
      <c r="D2106" s="7" t="n">
        <v>17</v>
      </c>
      <c r="E2106" s="7" t="n">
        <v>4461</v>
      </c>
      <c r="F2106" s="7" t="s">
        <v>238</v>
      </c>
      <c r="G2106" s="7" t="n">
        <v>2</v>
      </c>
      <c r="H2106" s="7" t="n">
        <v>3</v>
      </c>
      <c r="I2106" s="7" t="n">
        <v>17</v>
      </c>
      <c r="J2106" s="7" t="n">
        <v>4462</v>
      </c>
      <c r="K2106" s="7" t="s">
        <v>239</v>
      </c>
      <c r="L2106" s="7" t="n">
        <v>2</v>
      </c>
      <c r="M2106" s="7" t="n">
        <v>0</v>
      </c>
    </row>
    <row r="2107" spans="1:18">
      <c r="A2107" t="s">
        <v>4</v>
      </c>
      <c r="B2107" s="4" t="s">
        <v>5</v>
      </c>
    </row>
    <row r="2108" spans="1:18">
      <c r="A2108" t="n">
        <v>16838</v>
      </c>
      <c r="B2108" s="37" t="n">
        <v>28</v>
      </c>
    </row>
    <row r="2109" spans="1:18">
      <c r="A2109" t="s">
        <v>4</v>
      </c>
      <c r="B2109" s="4" t="s">
        <v>5</v>
      </c>
      <c r="C2109" s="4" t="s">
        <v>10</v>
      </c>
    </row>
    <row r="2110" spans="1:18">
      <c r="A2110" t="n">
        <v>16839</v>
      </c>
      <c r="B2110" s="28" t="n">
        <v>16</v>
      </c>
      <c r="C2110" s="7" t="n">
        <v>300</v>
      </c>
    </row>
    <row r="2111" spans="1:18">
      <c r="A2111" t="s">
        <v>4</v>
      </c>
      <c r="B2111" s="4" t="s">
        <v>5</v>
      </c>
      <c r="C2111" s="4" t="s">
        <v>14</v>
      </c>
      <c r="D2111" s="21" t="s">
        <v>31</v>
      </c>
      <c r="E2111" s="4" t="s">
        <v>5</v>
      </c>
      <c r="F2111" s="4" t="s">
        <v>14</v>
      </c>
      <c r="G2111" s="4" t="s">
        <v>10</v>
      </c>
      <c r="H2111" s="21" t="s">
        <v>32</v>
      </c>
      <c r="I2111" s="4" t="s">
        <v>14</v>
      </c>
      <c r="J2111" s="4" t="s">
        <v>21</v>
      </c>
    </row>
    <row r="2112" spans="1:18">
      <c r="A2112" t="n">
        <v>16842</v>
      </c>
      <c r="B2112" s="11" t="n">
        <v>5</v>
      </c>
      <c r="C2112" s="7" t="n">
        <v>28</v>
      </c>
      <c r="D2112" s="21" t="s">
        <v>3</v>
      </c>
      <c r="E2112" s="22" t="n">
        <v>64</v>
      </c>
      <c r="F2112" s="7" t="n">
        <v>5</v>
      </c>
      <c r="G2112" s="7" t="n">
        <v>9</v>
      </c>
      <c r="H2112" s="21" t="s">
        <v>3</v>
      </c>
      <c r="I2112" s="7" t="n">
        <v>1</v>
      </c>
      <c r="J2112" s="12" t="n">
        <f t="normal" ca="1">A2126</f>
        <v>0</v>
      </c>
    </row>
    <row r="2113" spans="1:13">
      <c r="A2113" t="s">
        <v>4</v>
      </c>
      <c r="B2113" s="4" t="s">
        <v>5</v>
      </c>
      <c r="C2113" s="4" t="s">
        <v>14</v>
      </c>
      <c r="D2113" s="4" t="s">
        <v>10</v>
      </c>
      <c r="E2113" s="4" t="s">
        <v>10</v>
      </c>
      <c r="F2113" s="4" t="s">
        <v>14</v>
      </c>
    </row>
    <row r="2114" spans="1:13">
      <c r="A2114" t="n">
        <v>16853</v>
      </c>
      <c r="B2114" s="34" t="n">
        <v>25</v>
      </c>
      <c r="C2114" s="7" t="n">
        <v>1</v>
      </c>
      <c r="D2114" s="7" t="n">
        <v>260</v>
      </c>
      <c r="E2114" s="7" t="n">
        <v>640</v>
      </c>
      <c r="F2114" s="7" t="n">
        <v>1</v>
      </c>
    </row>
    <row r="2115" spans="1:13">
      <c r="A2115" t="s">
        <v>4</v>
      </c>
      <c r="B2115" s="4" t="s">
        <v>5</v>
      </c>
      <c r="C2115" s="4" t="s">
        <v>14</v>
      </c>
      <c r="D2115" s="4" t="s">
        <v>10</v>
      </c>
      <c r="E2115" s="4" t="s">
        <v>6</v>
      </c>
    </row>
    <row r="2116" spans="1:13">
      <c r="A2116" t="n">
        <v>16860</v>
      </c>
      <c r="B2116" s="35" t="n">
        <v>51</v>
      </c>
      <c r="C2116" s="7" t="n">
        <v>4</v>
      </c>
      <c r="D2116" s="7" t="n">
        <v>9</v>
      </c>
      <c r="E2116" s="7" t="s">
        <v>240</v>
      </c>
    </row>
    <row r="2117" spans="1:13">
      <c r="A2117" t="s">
        <v>4</v>
      </c>
      <c r="B2117" s="4" t="s">
        <v>5</v>
      </c>
      <c r="C2117" s="4" t="s">
        <v>10</v>
      </c>
    </row>
    <row r="2118" spans="1:13">
      <c r="A2118" t="n">
        <v>16874</v>
      </c>
      <c r="B2118" s="28" t="n">
        <v>16</v>
      </c>
      <c r="C2118" s="7" t="n">
        <v>0</v>
      </c>
    </row>
    <row r="2119" spans="1:13">
      <c r="A2119" t="s">
        <v>4</v>
      </c>
      <c r="B2119" s="4" t="s">
        <v>5</v>
      </c>
      <c r="C2119" s="4" t="s">
        <v>10</v>
      </c>
      <c r="D2119" s="4" t="s">
        <v>14</v>
      </c>
      <c r="E2119" s="4" t="s">
        <v>9</v>
      </c>
      <c r="F2119" s="4" t="s">
        <v>57</v>
      </c>
      <c r="G2119" s="4" t="s">
        <v>14</v>
      </c>
      <c r="H2119" s="4" t="s">
        <v>14</v>
      </c>
    </row>
    <row r="2120" spans="1:13">
      <c r="A2120" t="n">
        <v>16877</v>
      </c>
      <c r="B2120" s="36" t="n">
        <v>26</v>
      </c>
      <c r="C2120" s="7" t="n">
        <v>9</v>
      </c>
      <c r="D2120" s="7" t="n">
        <v>17</v>
      </c>
      <c r="E2120" s="7" t="n">
        <v>5397</v>
      </c>
      <c r="F2120" s="7" t="s">
        <v>241</v>
      </c>
      <c r="G2120" s="7" t="n">
        <v>2</v>
      </c>
      <c r="H2120" s="7" t="n">
        <v>0</v>
      </c>
    </row>
    <row r="2121" spans="1:13">
      <c r="A2121" t="s">
        <v>4</v>
      </c>
      <c r="B2121" s="4" t="s">
        <v>5</v>
      </c>
    </row>
    <row r="2122" spans="1:13">
      <c r="A2122" t="n">
        <v>16918</v>
      </c>
      <c r="B2122" s="37" t="n">
        <v>28</v>
      </c>
    </row>
    <row r="2123" spans="1:13">
      <c r="A2123" t="s">
        <v>4</v>
      </c>
      <c r="B2123" s="4" t="s">
        <v>5</v>
      </c>
      <c r="C2123" s="4" t="s">
        <v>10</v>
      </c>
      <c r="D2123" s="4" t="s">
        <v>14</v>
      </c>
    </row>
    <row r="2124" spans="1:13">
      <c r="A2124" t="n">
        <v>16919</v>
      </c>
      <c r="B2124" s="39" t="n">
        <v>89</v>
      </c>
      <c r="C2124" s="7" t="n">
        <v>65533</v>
      </c>
      <c r="D2124" s="7" t="n">
        <v>1</v>
      </c>
    </row>
    <row r="2125" spans="1:13">
      <c r="A2125" t="s">
        <v>4</v>
      </c>
      <c r="B2125" s="4" t="s">
        <v>5</v>
      </c>
      <c r="C2125" s="4" t="s">
        <v>14</v>
      </c>
      <c r="D2125" s="21" t="s">
        <v>31</v>
      </c>
      <c r="E2125" s="4" t="s">
        <v>5</v>
      </c>
      <c r="F2125" s="4" t="s">
        <v>14</v>
      </c>
      <c r="G2125" s="4" t="s">
        <v>10</v>
      </c>
      <c r="H2125" s="21" t="s">
        <v>32</v>
      </c>
      <c r="I2125" s="4" t="s">
        <v>14</v>
      </c>
      <c r="J2125" s="4" t="s">
        <v>21</v>
      </c>
    </row>
    <row r="2126" spans="1:13">
      <c r="A2126" t="n">
        <v>16923</v>
      </c>
      <c r="B2126" s="11" t="n">
        <v>5</v>
      </c>
      <c r="C2126" s="7" t="n">
        <v>28</v>
      </c>
      <c r="D2126" s="21" t="s">
        <v>3</v>
      </c>
      <c r="E2126" s="22" t="n">
        <v>64</v>
      </c>
      <c r="F2126" s="7" t="n">
        <v>5</v>
      </c>
      <c r="G2126" s="7" t="n">
        <v>3</v>
      </c>
      <c r="H2126" s="21" t="s">
        <v>3</v>
      </c>
      <c r="I2126" s="7" t="n">
        <v>1</v>
      </c>
      <c r="J2126" s="12" t="n">
        <f t="normal" ca="1">A2140</f>
        <v>0</v>
      </c>
    </row>
    <row r="2127" spans="1:13">
      <c r="A2127" t="s">
        <v>4</v>
      </c>
      <c r="B2127" s="4" t="s">
        <v>5</v>
      </c>
      <c r="C2127" s="4" t="s">
        <v>14</v>
      </c>
      <c r="D2127" s="4" t="s">
        <v>10</v>
      </c>
      <c r="E2127" s="4" t="s">
        <v>10</v>
      </c>
      <c r="F2127" s="4" t="s">
        <v>14</v>
      </c>
    </row>
    <row r="2128" spans="1:13">
      <c r="A2128" t="n">
        <v>16934</v>
      </c>
      <c r="B2128" s="34" t="n">
        <v>25</v>
      </c>
      <c r="C2128" s="7" t="n">
        <v>1</v>
      </c>
      <c r="D2128" s="7" t="n">
        <v>260</v>
      </c>
      <c r="E2128" s="7" t="n">
        <v>640</v>
      </c>
      <c r="F2128" s="7" t="n">
        <v>2</v>
      </c>
    </row>
    <row r="2129" spans="1:10">
      <c r="A2129" t="s">
        <v>4</v>
      </c>
      <c r="B2129" s="4" t="s">
        <v>5</v>
      </c>
      <c r="C2129" s="4" t="s">
        <v>14</v>
      </c>
      <c r="D2129" s="4" t="s">
        <v>10</v>
      </c>
      <c r="E2129" s="4" t="s">
        <v>6</v>
      </c>
    </row>
    <row r="2130" spans="1:10">
      <c r="A2130" t="n">
        <v>16941</v>
      </c>
      <c r="B2130" s="35" t="n">
        <v>51</v>
      </c>
      <c r="C2130" s="7" t="n">
        <v>4</v>
      </c>
      <c r="D2130" s="7" t="n">
        <v>3</v>
      </c>
      <c r="E2130" s="7" t="s">
        <v>165</v>
      </c>
    </row>
    <row r="2131" spans="1:10">
      <c r="A2131" t="s">
        <v>4</v>
      </c>
      <c r="B2131" s="4" t="s">
        <v>5</v>
      </c>
      <c r="C2131" s="4" t="s">
        <v>10</v>
      </c>
    </row>
    <row r="2132" spans="1:10">
      <c r="A2132" t="n">
        <v>16954</v>
      </c>
      <c r="B2132" s="28" t="n">
        <v>16</v>
      </c>
      <c r="C2132" s="7" t="n">
        <v>0</v>
      </c>
    </row>
    <row r="2133" spans="1:10">
      <c r="A2133" t="s">
        <v>4</v>
      </c>
      <c r="B2133" s="4" t="s">
        <v>5</v>
      </c>
      <c r="C2133" s="4" t="s">
        <v>10</v>
      </c>
      <c r="D2133" s="4" t="s">
        <v>14</v>
      </c>
      <c r="E2133" s="4" t="s">
        <v>9</v>
      </c>
      <c r="F2133" s="4" t="s">
        <v>57</v>
      </c>
      <c r="G2133" s="4" t="s">
        <v>14</v>
      </c>
      <c r="H2133" s="4" t="s">
        <v>14</v>
      </c>
    </row>
    <row r="2134" spans="1:10">
      <c r="A2134" t="n">
        <v>16957</v>
      </c>
      <c r="B2134" s="36" t="n">
        <v>26</v>
      </c>
      <c r="C2134" s="7" t="n">
        <v>3</v>
      </c>
      <c r="D2134" s="7" t="n">
        <v>17</v>
      </c>
      <c r="E2134" s="7" t="n">
        <v>2428</v>
      </c>
      <c r="F2134" s="7" t="s">
        <v>242</v>
      </c>
      <c r="G2134" s="7" t="n">
        <v>2</v>
      </c>
      <c r="H2134" s="7" t="n">
        <v>0</v>
      </c>
    </row>
    <row r="2135" spans="1:10">
      <c r="A2135" t="s">
        <v>4</v>
      </c>
      <c r="B2135" s="4" t="s">
        <v>5</v>
      </c>
    </row>
    <row r="2136" spans="1:10">
      <c r="A2136" t="n">
        <v>16989</v>
      </c>
      <c r="B2136" s="37" t="n">
        <v>28</v>
      </c>
    </row>
    <row r="2137" spans="1:10">
      <c r="A2137" t="s">
        <v>4</v>
      </c>
      <c r="B2137" s="4" t="s">
        <v>5</v>
      </c>
      <c r="C2137" s="4" t="s">
        <v>10</v>
      </c>
      <c r="D2137" s="4" t="s">
        <v>14</v>
      </c>
    </row>
    <row r="2138" spans="1:10">
      <c r="A2138" t="n">
        <v>16990</v>
      </c>
      <c r="B2138" s="39" t="n">
        <v>89</v>
      </c>
      <c r="C2138" s="7" t="n">
        <v>65533</v>
      </c>
      <c r="D2138" s="7" t="n">
        <v>1</v>
      </c>
    </row>
    <row r="2139" spans="1:10">
      <c r="A2139" t="s">
        <v>4</v>
      </c>
      <c r="B2139" s="4" t="s">
        <v>5</v>
      </c>
      <c r="C2139" s="4" t="s">
        <v>14</v>
      </c>
      <c r="D2139" s="21" t="s">
        <v>31</v>
      </c>
      <c r="E2139" s="4" t="s">
        <v>5</v>
      </c>
      <c r="F2139" s="4" t="s">
        <v>14</v>
      </c>
      <c r="G2139" s="4" t="s">
        <v>10</v>
      </c>
      <c r="H2139" s="21" t="s">
        <v>32</v>
      </c>
      <c r="I2139" s="4" t="s">
        <v>14</v>
      </c>
      <c r="J2139" s="4" t="s">
        <v>21</v>
      </c>
    </row>
    <row r="2140" spans="1:10">
      <c r="A2140" t="n">
        <v>16994</v>
      </c>
      <c r="B2140" s="11" t="n">
        <v>5</v>
      </c>
      <c r="C2140" s="7" t="n">
        <v>28</v>
      </c>
      <c r="D2140" s="21" t="s">
        <v>3</v>
      </c>
      <c r="E2140" s="22" t="n">
        <v>64</v>
      </c>
      <c r="F2140" s="7" t="n">
        <v>5</v>
      </c>
      <c r="G2140" s="7" t="n">
        <v>4</v>
      </c>
      <c r="H2140" s="21" t="s">
        <v>3</v>
      </c>
      <c r="I2140" s="7" t="n">
        <v>1</v>
      </c>
      <c r="J2140" s="12" t="n">
        <f t="normal" ca="1">A2154</f>
        <v>0</v>
      </c>
    </row>
    <row r="2141" spans="1:10">
      <c r="A2141" t="s">
        <v>4</v>
      </c>
      <c r="B2141" s="4" t="s">
        <v>5</v>
      </c>
      <c r="C2141" s="4" t="s">
        <v>14</v>
      </c>
      <c r="D2141" s="4" t="s">
        <v>10</v>
      </c>
      <c r="E2141" s="4" t="s">
        <v>10</v>
      </c>
      <c r="F2141" s="4" t="s">
        <v>14</v>
      </c>
    </row>
    <row r="2142" spans="1:10">
      <c r="A2142" t="n">
        <v>17005</v>
      </c>
      <c r="B2142" s="34" t="n">
        <v>25</v>
      </c>
      <c r="C2142" s="7" t="n">
        <v>1</v>
      </c>
      <c r="D2142" s="7" t="n">
        <v>60</v>
      </c>
      <c r="E2142" s="7" t="n">
        <v>640</v>
      </c>
      <c r="F2142" s="7" t="n">
        <v>2</v>
      </c>
    </row>
    <row r="2143" spans="1:10">
      <c r="A2143" t="s">
        <v>4</v>
      </c>
      <c r="B2143" s="4" t="s">
        <v>5</v>
      </c>
      <c r="C2143" s="4" t="s">
        <v>14</v>
      </c>
      <c r="D2143" s="4" t="s">
        <v>10</v>
      </c>
      <c r="E2143" s="4" t="s">
        <v>6</v>
      </c>
    </row>
    <row r="2144" spans="1:10">
      <c r="A2144" t="n">
        <v>17012</v>
      </c>
      <c r="B2144" s="35" t="n">
        <v>51</v>
      </c>
      <c r="C2144" s="7" t="n">
        <v>4</v>
      </c>
      <c r="D2144" s="7" t="n">
        <v>4</v>
      </c>
      <c r="E2144" s="7" t="s">
        <v>243</v>
      </c>
    </row>
    <row r="2145" spans="1:10">
      <c r="A2145" t="s">
        <v>4</v>
      </c>
      <c r="B2145" s="4" t="s">
        <v>5</v>
      </c>
      <c r="C2145" s="4" t="s">
        <v>10</v>
      </c>
    </row>
    <row r="2146" spans="1:10">
      <c r="A2146" t="n">
        <v>17025</v>
      </c>
      <c r="B2146" s="28" t="n">
        <v>16</v>
      </c>
      <c r="C2146" s="7" t="n">
        <v>0</v>
      </c>
    </row>
    <row r="2147" spans="1:10">
      <c r="A2147" t="s">
        <v>4</v>
      </c>
      <c r="B2147" s="4" t="s">
        <v>5</v>
      </c>
      <c r="C2147" s="4" t="s">
        <v>10</v>
      </c>
      <c r="D2147" s="4" t="s">
        <v>14</v>
      </c>
      <c r="E2147" s="4" t="s">
        <v>9</v>
      </c>
      <c r="F2147" s="4" t="s">
        <v>57</v>
      </c>
      <c r="G2147" s="4" t="s">
        <v>14</v>
      </c>
      <c r="H2147" s="4" t="s">
        <v>14</v>
      </c>
    </row>
    <row r="2148" spans="1:10">
      <c r="A2148" t="n">
        <v>17028</v>
      </c>
      <c r="B2148" s="36" t="n">
        <v>26</v>
      </c>
      <c r="C2148" s="7" t="n">
        <v>4</v>
      </c>
      <c r="D2148" s="7" t="n">
        <v>17</v>
      </c>
      <c r="E2148" s="7" t="n">
        <v>7444</v>
      </c>
      <c r="F2148" s="7" t="s">
        <v>244</v>
      </c>
      <c r="G2148" s="7" t="n">
        <v>2</v>
      </c>
      <c r="H2148" s="7" t="n">
        <v>0</v>
      </c>
    </row>
    <row r="2149" spans="1:10">
      <c r="A2149" t="s">
        <v>4</v>
      </c>
      <c r="B2149" s="4" t="s">
        <v>5</v>
      </c>
    </row>
    <row r="2150" spans="1:10">
      <c r="A2150" t="n">
        <v>17157</v>
      </c>
      <c r="B2150" s="37" t="n">
        <v>28</v>
      </c>
    </row>
    <row r="2151" spans="1:10">
      <c r="A2151" t="s">
        <v>4</v>
      </c>
      <c r="B2151" s="4" t="s">
        <v>5</v>
      </c>
      <c r="C2151" s="4" t="s">
        <v>10</v>
      </c>
      <c r="D2151" s="4" t="s">
        <v>14</v>
      </c>
    </row>
    <row r="2152" spans="1:10">
      <c r="A2152" t="n">
        <v>17158</v>
      </c>
      <c r="B2152" s="39" t="n">
        <v>89</v>
      </c>
      <c r="C2152" s="7" t="n">
        <v>65533</v>
      </c>
      <c r="D2152" s="7" t="n">
        <v>1</v>
      </c>
    </row>
    <row r="2153" spans="1:10">
      <c r="A2153" t="s">
        <v>4</v>
      </c>
      <c r="B2153" s="4" t="s">
        <v>5</v>
      </c>
      <c r="C2153" s="4" t="s">
        <v>14</v>
      </c>
      <c r="D2153" s="4" t="s">
        <v>10</v>
      </c>
      <c r="E2153" s="4" t="s">
        <v>10</v>
      </c>
      <c r="F2153" s="4" t="s">
        <v>14</v>
      </c>
    </row>
    <row r="2154" spans="1:10">
      <c r="A2154" t="n">
        <v>17162</v>
      </c>
      <c r="B2154" s="34" t="n">
        <v>25</v>
      </c>
      <c r="C2154" s="7" t="n">
        <v>1</v>
      </c>
      <c r="D2154" s="7" t="n">
        <v>65535</v>
      </c>
      <c r="E2154" s="7" t="n">
        <v>65535</v>
      </c>
      <c r="F2154" s="7" t="n">
        <v>0</v>
      </c>
    </row>
    <row r="2155" spans="1:10">
      <c r="A2155" t="s">
        <v>4</v>
      </c>
      <c r="B2155" s="4" t="s">
        <v>5</v>
      </c>
      <c r="C2155" s="4" t="s">
        <v>14</v>
      </c>
      <c r="D2155" s="4" t="s">
        <v>10</v>
      </c>
      <c r="E2155" s="4" t="s">
        <v>20</v>
      </c>
    </row>
    <row r="2156" spans="1:10">
      <c r="A2156" t="n">
        <v>17169</v>
      </c>
      <c r="B2156" s="30" t="n">
        <v>58</v>
      </c>
      <c r="C2156" s="7" t="n">
        <v>101</v>
      </c>
      <c r="D2156" s="7" t="n">
        <v>500</v>
      </c>
      <c r="E2156" s="7" t="n">
        <v>1</v>
      </c>
    </row>
    <row r="2157" spans="1:10">
      <c r="A2157" t="s">
        <v>4</v>
      </c>
      <c r="B2157" s="4" t="s">
        <v>5</v>
      </c>
      <c r="C2157" s="4" t="s">
        <v>14</v>
      </c>
      <c r="D2157" s="4" t="s">
        <v>10</v>
      </c>
    </row>
    <row r="2158" spans="1:10">
      <c r="A2158" t="n">
        <v>17177</v>
      </c>
      <c r="B2158" s="30" t="n">
        <v>58</v>
      </c>
      <c r="C2158" s="7" t="n">
        <v>254</v>
      </c>
      <c r="D2158" s="7" t="n">
        <v>0</v>
      </c>
    </row>
    <row r="2159" spans="1:10">
      <c r="A2159" t="s">
        <v>4</v>
      </c>
      <c r="B2159" s="4" t="s">
        <v>5</v>
      </c>
      <c r="C2159" s="4" t="s">
        <v>14</v>
      </c>
      <c r="D2159" s="4" t="s">
        <v>14</v>
      </c>
      <c r="E2159" s="4" t="s">
        <v>20</v>
      </c>
      <c r="F2159" s="4" t="s">
        <v>20</v>
      </c>
      <c r="G2159" s="4" t="s">
        <v>20</v>
      </c>
      <c r="H2159" s="4" t="s">
        <v>10</v>
      </c>
    </row>
    <row r="2160" spans="1:10">
      <c r="A2160" t="n">
        <v>17181</v>
      </c>
      <c r="B2160" s="40" t="n">
        <v>45</v>
      </c>
      <c r="C2160" s="7" t="n">
        <v>2</v>
      </c>
      <c r="D2160" s="7" t="n">
        <v>3</v>
      </c>
      <c r="E2160" s="7" t="n">
        <v>0.140000000596046</v>
      </c>
      <c r="F2160" s="7" t="n">
        <v>5.15000009536743</v>
      </c>
      <c r="G2160" s="7" t="n">
        <v>-123.580001831055</v>
      </c>
      <c r="H2160" s="7" t="n">
        <v>0</v>
      </c>
    </row>
    <row r="2161" spans="1:8">
      <c r="A2161" t="s">
        <v>4</v>
      </c>
      <c r="B2161" s="4" t="s">
        <v>5</v>
      </c>
      <c r="C2161" s="4" t="s">
        <v>14</v>
      </c>
      <c r="D2161" s="4" t="s">
        <v>14</v>
      </c>
      <c r="E2161" s="4" t="s">
        <v>20</v>
      </c>
      <c r="F2161" s="4" t="s">
        <v>20</v>
      </c>
      <c r="G2161" s="4" t="s">
        <v>20</v>
      </c>
      <c r="H2161" s="4" t="s">
        <v>10</v>
      </c>
    </row>
    <row r="2162" spans="1:8">
      <c r="A2162" t="n">
        <v>17198</v>
      </c>
      <c r="B2162" s="40" t="n">
        <v>45</v>
      </c>
      <c r="C2162" s="7" t="n">
        <v>2</v>
      </c>
      <c r="D2162" s="7" t="n">
        <v>3</v>
      </c>
      <c r="E2162" s="7" t="n">
        <v>0.0199999995529652</v>
      </c>
      <c r="F2162" s="7" t="n">
        <v>5.15000009536743</v>
      </c>
      <c r="G2162" s="7" t="n">
        <v>-123.580001831055</v>
      </c>
      <c r="H2162" s="7" t="n">
        <v>0</v>
      </c>
    </row>
    <row r="2163" spans="1:8">
      <c r="A2163" t="s">
        <v>4</v>
      </c>
      <c r="B2163" s="4" t="s">
        <v>5</v>
      </c>
      <c r="C2163" s="4" t="s">
        <v>14</v>
      </c>
      <c r="D2163" s="4" t="s">
        <v>14</v>
      </c>
      <c r="E2163" s="4" t="s">
        <v>20</v>
      </c>
      <c r="F2163" s="4" t="s">
        <v>20</v>
      </c>
      <c r="G2163" s="4" t="s">
        <v>20</v>
      </c>
      <c r="H2163" s="4" t="s">
        <v>10</v>
      </c>
      <c r="I2163" s="4" t="s">
        <v>14</v>
      </c>
    </row>
    <row r="2164" spans="1:8">
      <c r="A2164" t="n">
        <v>17215</v>
      </c>
      <c r="B2164" s="40" t="n">
        <v>45</v>
      </c>
      <c r="C2164" s="7" t="n">
        <v>4</v>
      </c>
      <c r="D2164" s="7" t="n">
        <v>3</v>
      </c>
      <c r="E2164" s="7" t="n">
        <v>359.929992675781</v>
      </c>
      <c r="F2164" s="7" t="n">
        <v>0.419999986886978</v>
      </c>
      <c r="G2164" s="7" t="n">
        <v>4</v>
      </c>
      <c r="H2164" s="7" t="n">
        <v>0</v>
      </c>
      <c r="I2164" s="7" t="n">
        <v>1</v>
      </c>
    </row>
    <row r="2165" spans="1:8">
      <c r="A2165" t="s">
        <v>4</v>
      </c>
      <c r="B2165" s="4" t="s">
        <v>5</v>
      </c>
      <c r="C2165" s="4" t="s">
        <v>14</v>
      </c>
      <c r="D2165" s="4" t="s">
        <v>14</v>
      </c>
      <c r="E2165" s="4" t="s">
        <v>20</v>
      </c>
      <c r="F2165" s="4" t="s">
        <v>10</v>
      </c>
    </row>
    <row r="2166" spans="1:8">
      <c r="A2166" t="n">
        <v>17233</v>
      </c>
      <c r="B2166" s="40" t="n">
        <v>45</v>
      </c>
      <c r="C2166" s="7" t="n">
        <v>5</v>
      </c>
      <c r="D2166" s="7" t="n">
        <v>3</v>
      </c>
      <c r="E2166" s="7" t="n">
        <v>3.59999990463257</v>
      </c>
      <c r="F2166" s="7" t="n">
        <v>0</v>
      </c>
    </row>
    <row r="2167" spans="1:8">
      <c r="A2167" t="s">
        <v>4</v>
      </c>
      <c r="B2167" s="4" t="s">
        <v>5</v>
      </c>
      <c r="C2167" s="4" t="s">
        <v>14</v>
      </c>
      <c r="D2167" s="4" t="s">
        <v>14</v>
      </c>
      <c r="E2167" s="4" t="s">
        <v>20</v>
      </c>
      <c r="F2167" s="4" t="s">
        <v>10</v>
      </c>
    </row>
    <row r="2168" spans="1:8">
      <c r="A2168" t="n">
        <v>17242</v>
      </c>
      <c r="B2168" s="40" t="n">
        <v>45</v>
      </c>
      <c r="C2168" s="7" t="n">
        <v>11</v>
      </c>
      <c r="D2168" s="7" t="n">
        <v>3</v>
      </c>
      <c r="E2168" s="7" t="n">
        <v>21.8999996185303</v>
      </c>
      <c r="F2168" s="7" t="n">
        <v>0</v>
      </c>
    </row>
    <row r="2169" spans="1:8">
      <c r="A2169" t="s">
        <v>4</v>
      </c>
      <c r="B2169" s="4" t="s">
        <v>5</v>
      </c>
      <c r="C2169" s="4" t="s">
        <v>14</v>
      </c>
      <c r="D2169" s="4" t="s">
        <v>14</v>
      </c>
      <c r="E2169" s="4" t="s">
        <v>20</v>
      </c>
      <c r="F2169" s="4" t="s">
        <v>10</v>
      </c>
    </row>
    <row r="2170" spans="1:8">
      <c r="A2170" t="n">
        <v>17251</v>
      </c>
      <c r="B2170" s="40" t="n">
        <v>45</v>
      </c>
      <c r="C2170" s="7" t="n">
        <v>5</v>
      </c>
      <c r="D2170" s="7" t="n">
        <v>3</v>
      </c>
      <c r="E2170" s="7" t="n">
        <v>2.70000004768372</v>
      </c>
      <c r="F2170" s="7" t="n">
        <v>20000</v>
      </c>
    </row>
    <row r="2171" spans="1:8">
      <c r="A2171" t="s">
        <v>4</v>
      </c>
      <c r="B2171" s="4" t="s">
        <v>5</v>
      </c>
      <c r="C2171" s="4" t="s">
        <v>14</v>
      </c>
      <c r="D2171" s="4" t="s">
        <v>14</v>
      </c>
      <c r="E2171" s="4" t="s">
        <v>20</v>
      </c>
      <c r="F2171" s="4" t="s">
        <v>10</v>
      </c>
    </row>
    <row r="2172" spans="1:8">
      <c r="A2172" t="n">
        <v>17260</v>
      </c>
      <c r="B2172" s="40" t="n">
        <v>45</v>
      </c>
      <c r="C2172" s="7" t="n">
        <v>11</v>
      </c>
      <c r="D2172" s="7" t="n">
        <v>3</v>
      </c>
      <c r="E2172" s="7" t="n">
        <v>38.5999984741211</v>
      </c>
      <c r="F2172" s="7" t="n">
        <v>20000</v>
      </c>
    </row>
    <row r="2173" spans="1:8">
      <c r="A2173" t="s">
        <v>4</v>
      </c>
      <c r="B2173" s="4" t="s">
        <v>5</v>
      </c>
      <c r="C2173" s="4" t="s">
        <v>14</v>
      </c>
    </row>
    <row r="2174" spans="1:8">
      <c r="A2174" t="n">
        <v>17269</v>
      </c>
      <c r="B2174" s="59" t="n">
        <v>116</v>
      </c>
      <c r="C2174" s="7" t="n">
        <v>0</v>
      </c>
    </row>
    <row r="2175" spans="1:8">
      <c r="A2175" t="s">
        <v>4</v>
      </c>
      <c r="B2175" s="4" t="s">
        <v>5</v>
      </c>
      <c r="C2175" s="4" t="s">
        <v>14</v>
      </c>
      <c r="D2175" s="4" t="s">
        <v>10</v>
      </c>
    </row>
    <row r="2176" spans="1:8">
      <c r="A2176" t="n">
        <v>17271</v>
      </c>
      <c r="B2176" s="59" t="n">
        <v>116</v>
      </c>
      <c r="C2176" s="7" t="n">
        <v>2</v>
      </c>
      <c r="D2176" s="7" t="n">
        <v>1</v>
      </c>
    </row>
    <row r="2177" spans="1:9">
      <c r="A2177" t="s">
        <v>4</v>
      </c>
      <c r="B2177" s="4" t="s">
        <v>5</v>
      </c>
      <c r="C2177" s="4" t="s">
        <v>14</v>
      </c>
      <c r="D2177" s="4" t="s">
        <v>9</v>
      </c>
    </row>
    <row r="2178" spans="1:9">
      <c r="A2178" t="n">
        <v>17275</v>
      </c>
      <c r="B2178" s="59" t="n">
        <v>116</v>
      </c>
      <c r="C2178" s="7" t="n">
        <v>5</v>
      </c>
      <c r="D2178" s="7" t="n">
        <v>1112014848</v>
      </c>
    </row>
    <row r="2179" spans="1:9">
      <c r="A2179" t="s">
        <v>4</v>
      </c>
      <c r="B2179" s="4" t="s">
        <v>5</v>
      </c>
      <c r="C2179" s="4" t="s">
        <v>14</v>
      </c>
      <c r="D2179" s="4" t="s">
        <v>10</v>
      </c>
    </row>
    <row r="2180" spans="1:9">
      <c r="A2180" t="n">
        <v>17281</v>
      </c>
      <c r="B2180" s="59" t="n">
        <v>116</v>
      </c>
      <c r="C2180" s="7" t="n">
        <v>6</v>
      </c>
      <c r="D2180" s="7" t="n">
        <v>1</v>
      </c>
    </row>
    <row r="2181" spans="1:9">
      <c r="A2181" t="s">
        <v>4</v>
      </c>
      <c r="B2181" s="4" t="s">
        <v>5</v>
      </c>
      <c r="C2181" s="4" t="s">
        <v>10</v>
      </c>
      <c r="D2181" s="4" t="s">
        <v>10</v>
      </c>
      <c r="E2181" s="4" t="s">
        <v>10</v>
      </c>
      <c r="F2181" s="4" t="s">
        <v>9</v>
      </c>
      <c r="G2181" s="4" t="s">
        <v>9</v>
      </c>
      <c r="H2181" s="4" t="s">
        <v>9</v>
      </c>
    </row>
    <row r="2182" spans="1:9">
      <c r="A2182" t="n">
        <v>17285</v>
      </c>
      <c r="B2182" s="62" t="n">
        <v>61</v>
      </c>
      <c r="C2182" s="7" t="n">
        <v>0</v>
      </c>
      <c r="D2182" s="7" t="n">
        <v>65535</v>
      </c>
      <c r="E2182" s="7" t="n">
        <v>1000</v>
      </c>
      <c r="F2182" s="7" t="n">
        <v>-1106289623</v>
      </c>
      <c r="G2182" s="7" t="n">
        <v>1085003530</v>
      </c>
      <c r="H2182" s="7" t="n">
        <v>-1023836160</v>
      </c>
    </row>
    <row r="2183" spans="1:9">
      <c r="A2183" t="s">
        <v>4</v>
      </c>
      <c r="B2183" s="4" t="s">
        <v>5</v>
      </c>
      <c r="C2183" s="4" t="s">
        <v>10</v>
      </c>
      <c r="D2183" s="4" t="s">
        <v>10</v>
      </c>
      <c r="E2183" s="4" t="s">
        <v>10</v>
      </c>
      <c r="F2183" s="4" t="s">
        <v>9</v>
      </c>
      <c r="G2183" s="4" t="s">
        <v>9</v>
      </c>
      <c r="H2183" s="4" t="s">
        <v>9</v>
      </c>
    </row>
    <row r="2184" spans="1:9">
      <c r="A2184" t="n">
        <v>17304</v>
      </c>
      <c r="B2184" s="62" t="n">
        <v>61</v>
      </c>
      <c r="C2184" s="7" t="n">
        <v>61491</v>
      </c>
      <c r="D2184" s="7" t="n">
        <v>65535</v>
      </c>
      <c r="E2184" s="7" t="n">
        <v>1000</v>
      </c>
      <c r="F2184" s="7" t="n">
        <v>-1106289623</v>
      </c>
      <c r="G2184" s="7" t="n">
        <v>1085003530</v>
      </c>
      <c r="H2184" s="7" t="n">
        <v>-1023836160</v>
      </c>
    </row>
    <row r="2185" spans="1:9">
      <c r="A2185" t="s">
        <v>4</v>
      </c>
      <c r="B2185" s="4" t="s">
        <v>5</v>
      </c>
      <c r="C2185" s="4" t="s">
        <v>10</v>
      </c>
      <c r="D2185" s="4" t="s">
        <v>10</v>
      </c>
      <c r="E2185" s="4" t="s">
        <v>10</v>
      </c>
      <c r="F2185" s="4" t="s">
        <v>9</v>
      </c>
      <c r="G2185" s="4" t="s">
        <v>9</v>
      </c>
      <c r="H2185" s="4" t="s">
        <v>9</v>
      </c>
    </row>
    <row r="2186" spans="1:9">
      <c r="A2186" t="n">
        <v>17323</v>
      </c>
      <c r="B2186" s="62" t="n">
        <v>61</v>
      </c>
      <c r="C2186" s="7" t="n">
        <v>61492</v>
      </c>
      <c r="D2186" s="7" t="n">
        <v>65535</v>
      </c>
      <c r="E2186" s="7" t="n">
        <v>1000</v>
      </c>
      <c r="F2186" s="7" t="n">
        <v>-1106289623</v>
      </c>
      <c r="G2186" s="7" t="n">
        <v>1085003530</v>
      </c>
      <c r="H2186" s="7" t="n">
        <v>-1023836160</v>
      </c>
    </row>
    <row r="2187" spans="1:9">
      <c r="A2187" t="s">
        <v>4</v>
      </c>
      <c r="B2187" s="4" t="s">
        <v>5</v>
      </c>
      <c r="C2187" s="4" t="s">
        <v>10</v>
      </c>
      <c r="D2187" s="4" t="s">
        <v>10</v>
      </c>
      <c r="E2187" s="4" t="s">
        <v>10</v>
      </c>
      <c r="F2187" s="4" t="s">
        <v>9</v>
      </c>
      <c r="G2187" s="4" t="s">
        <v>9</v>
      </c>
      <c r="H2187" s="4" t="s">
        <v>9</v>
      </c>
    </row>
    <row r="2188" spans="1:9">
      <c r="A2188" t="n">
        <v>17342</v>
      </c>
      <c r="B2188" s="62" t="n">
        <v>61</v>
      </c>
      <c r="C2188" s="7" t="n">
        <v>61493</v>
      </c>
      <c r="D2188" s="7" t="n">
        <v>65535</v>
      </c>
      <c r="E2188" s="7" t="n">
        <v>1000</v>
      </c>
      <c r="F2188" s="7" t="n">
        <v>-1106289623</v>
      </c>
      <c r="G2188" s="7" t="n">
        <v>1085003530</v>
      </c>
      <c r="H2188" s="7" t="n">
        <v>-1023836160</v>
      </c>
    </row>
    <row r="2189" spans="1:9">
      <c r="A2189" t="s">
        <v>4</v>
      </c>
      <c r="B2189" s="4" t="s">
        <v>5</v>
      </c>
      <c r="C2189" s="4" t="s">
        <v>10</v>
      </c>
      <c r="D2189" s="4" t="s">
        <v>10</v>
      </c>
      <c r="E2189" s="4" t="s">
        <v>10</v>
      </c>
      <c r="F2189" s="4" t="s">
        <v>9</v>
      </c>
      <c r="G2189" s="4" t="s">
        <v>9</v>
      </c>
      <c r="H2189" s="4" t="s">
        <v>9</v>
      </c>
    </row>
    <row r="2190" spans="1:9">
      <c r="A2190" t="n">
        <v>17361</v>
      </c>
      <c r="B2190" s="62" t="n">
        <v>61</v>
      </c>
      <c r="C2190" s="7" t="n">
        <v>61494</v>
      </c>
      <c r="D2190" s="7" t="n">
        <v>65535</v>
      </c>
      <c r="E2190" s="7" t="n">
        <v>1000</v>
      </c>
      <c r="F2190" s="7" t="n">
        <v>-1106289623</v>
      </c>
      <c r="G2190" s="7" t="n">
        <v>1085003530</v>
      </c>
      <c r="H2190" s="7" t="n">
        <v>-1023836160</v>
      </c>
    </row>
    <row r="2191" spans="1:9">
      <c r="A2191" t="s">
        <v>4</v>
      </c>
      <c r="B2191" s="4" t="s">
        <v>5</v>
      </c>
      <c r="C2191" s="4" t="s">
        <v>10</v>
      </c>
      <c r="D2191" s="4" t="s">
        <v>10</v>
      </c>
      <c r="E2191" s="4" t="s">
        <v>10</v>
      </c>
      <c r="F2191" s="4" t="s">
        <v>9</v>
      </c>
      <c r="G2191" s="4" t="s">
        <v>9</v>
      </c>
      <c r="H2191" s="4" t="s">
        <v>9</v>
      </c>
    </row>
    <row r="2192" spans="1:9">
      <c r="A2192" t="n">
        <v>17380</v>
      </c>
      <c r="B2192" s="62" t="n">
        <v>61</v>
      </c>
      <c r="C2192" s="7" t="n">
        <v>61495</v>
      </c>
      <c r="D2192" s="7" t="n">
        <v>65535</v>
      </c>
      <c r="E2192" s="7" t="n">
        <v>1000</v>
      </c>
      <c r="F2192" s="7" t="n">
        <v>-1106289623</v>
      </c>
      <c r="G2192" s="7" t="n">
        <v>1085003530</v>
      </c>
      <c r="H2192" s="7" t="n">
        <v>-1023836160</v>
      </c>
    </row>
    <row r="2193" spans="1:8">
      <c r="A2193" t="s">
        <v>4</v>
      </c>
      <c r="B2193" s="4" t="s">
        <v>5</v>
      </c>
      <c r="C2193" s="4" t="s">
        <v>14</v>
      </c>
      <c r="D2193" s="4" t="s">
        <v>10</v>
      </c>
    </row>
    <row r="2194" spans="1:8">
      <c r="A2194" t="n">
        <v>17399</v>
      </c>
      <c r="B2194" s="30" t="n">
        <v>58</v>
      </c>
      <c r="C2194" s="7" t="n">
        <v>255</v>
      </c>
      <c r="D2194" s="7" t="n">
        <v>0</v>
      </c>
    </row>
    <row r="2195" spans="1:8">
      <c r="A2195" t="s">
        <v>4</v>
      </c>
      <c r="B2195" s="4" t="s">
        <v>5</v>
      </c>
      <c r="C2195" s="4" t="s">
        <v>10</v>
      </c>
    </row>
    <row r="2196" spans="1:8">
      <c r="A2196" t="n">
        <v>17403</v>
      </c>
      <c r="B2196" s="28" t="n">
        <v>16</v>
      </c>
      <c r="C2196" s="7" t="n">
        <v>500</v>
      </c>
    </row>
    <row r="2197" spans="1:8">
      <c r="A2197" t="s">
        <v>4</v>
      </c>
      <c r="B2197" s="4" t="s">
        <v>5</v>
      </c>
      <c r="C2197" s="4" t="s">
        <v>14</v>
      </c>
      <c r="D2197" s="4" t="s">
        <v>10</v>
      </c>
      <c r="E2197" s="4" t="s">
        <v>6</v>
      </c>
    </row>
    <row r="2198" spans="1:8">
      <c r="A2198" t="n">
        <v>17406</v>
      </c>
      <c r="B2198" s="35" t="n">
        <v>51</v>
      </c>
      <c r="C2198" s="7" t="n">
        <v>4</v>
      </c>
      <c r="D2198" s="7" t="n">
        <v>24</v>
      </c>
      <c r="E2198" s="7" t="s">
        <v>193</v>
      </c>
    </row>
    <row r="2199" spans="1:8">
      <c r="A2199" t="s">
        <v>4</v>
      </c>
      <c r="B2199" s="4" t="s">
        <v>5</v>
      </c>
      <c r="C2199" s="4" t="s">
        <v>10</v>
      </c>
    </row>
    <row r="2200" spans="1:8">
      <c r="A2200" t="n">
        <v>17420</v>
      </c>
      <c r="B2200" s="28" t="n">
        <v>16</v>
      </c>
      <c r="C2200" s="7" t="n">
        <v>0</v>
      </c>
    </row>
    <row r="2201" spans="1:8">
      <c r="A2201" t="s">
        <v>4</v>
      </c>
      <c r="B2201" s="4" t="s">
        <v>5</v>
      </c>
      <c r="C2201" s="4" t="s">
        <v>10</v>
      </c>
      <c r="D2201" s="4" t="s">
        <v>14</v>
      </c>
      <c r="E2201" s="4" t="s">
        <v>9</v>
      </c>
      <c r="F2201" s="4" t="s">
        <v>57</v>
      </c>
      <c r="G2201" s="4" t="s">
        <v>14</v>
      </c>
      <c r="H2201" s="4" t="s">
        <v>14</v>
      </c>
      <c r="I2201" s="4" t="s">
        <v>14</v>
      </c>
      <c r="J2201" s="4" t="s">
        <v>9</v>
      </c>
      <c r="K2201" s="4" t="s">
        <v>57</v>
      </c>
      <c r="L2201" s="4" t="s">
        <v>14</v>
      </c>
      <c r="M2201" s="4" t="s">
        <v>14</v>
      </c>
    </row>
    <row r="2202" spans="1:8">
      <c r="A2202" t="n">
        <v>17423</v>
      </c>
      <c r="B2202" s="36" t="n">
        <v>26</v>
      </c>
      <c r="C2202" s="7" t="n">
        <v>24</v>
      </c>
      <c r="D2202" s="7" t="n">
        <v>17</v>
      </c>
      <c r="E2202" s="7" t="n">
        <v>27369</v>
      </c>
      <c r="F2202" s="7" t="s">
        <v>245</v>
      </c>
      <c r="G2202" s="7" t="n">
        <v>2</v>
      </c>
      <c r="H2202" s="7" t="n">
        <v>3</v>
      </c>
      <c r="I2202" s="7" t="n">
        <v>17</v>
      </c>
      <c r="J2202" s="7" t="n">
        <v>27370</v>
      </c>
      <c r="K2202" s="7" t="s">
        <v>246</v>
      </c>
      <c r="L2202" s="7" t="n">
        <v>2</v>
      </c>
      <c r="M2202" s="7" t="n">
        <v>0</v>
      </c>
    </row>
    <row r="2203" spans="1:8">
      <c r="A2203" t="s">
        <v>4</v>
      </c>
      <c r="B2203" s="4" t="s">
        <v>5</v>
      </c>
    </row>
    <row r="2204" spans="1:8">
      <c r="A2204" t="n">
        <v>17544</v>
      </c>
      <c r="B2204" s="37" t="n">
        <v>28</v>
      </c>
    </row>
    <row r="2205" spans="1:8">
      <c r="A2205" t="s">
        <v>4</v>
      </c>
      <c r="B2205" s="4" t="s">
        <v>5</v>
      </c>
      <c r="C2205" s="4" t="s">
        <v>10</v>
      </c>
      <c r="D2205" s="4" t="s">
        <v>14</v>
      </c>
    </row>
    <row r="2206" spans="1:8">
      <c r="A2206" t="n">
        <v>17545</v>
      </c>
      <c r="B2206" s="39" t="n">
        <v>89</v>
      </c>
      <c r="C2206" s="7" t="n">
        <v>65533</v>
      </c>
      <c r="D2206" s="7" t="n">
        <v>1</v>
      </c>
    </row>
    <row r="2207" spans="1:8">
      <c r="A2207" t="s">
        <v>4</v>
      </c>
      <c r="B2207" s="4" t="s">
        <v>5</v>
      </c>
      <c r="C2207" s="4" t="s">
        <v>14</v>
      </c>
      <c r="D2207" s="4" t="s">
        <v>10</v>
      </c>
      <c r="E2207" s="4" t="s">
        <v>6</v>
      </c>
    </row>
    <row r="2208" spans="1:8">
      <c r="A2208" t="n">
        <v>17549</v>
      </c>
      <c r="B2208" s="35" t="n">
        <v>51</v>
      </c>
      <c r="C2208" s="7" t="n">
        <v>4</v>
      </c>
      <c r="D2208" s="7" t="n">
        <v>25</v>
      </c>
      <c r="E2208" s="7" t="s">
        <v>247</v>
      </c>
    </row>
    <row r="2209" spans="1:13">
      <c r="A2209" t="s">
        <v>4</v>
      </c>
      <c r="B2209" s="4" t="s">
        <v>5</v>
      </c>
      <c r="C2209" s="4" t="s">
        <v>10</v>
      </c>
    </row>
    <row r="2210" spans="1:13">
      <c r="A2210" t="n">
        <v>17563</v>
      </c>
      <c r="B2210" s="28" t="n">
        <v>16</v>
      </c>
      <c r="C2210" s="7" t="n">
        <v>0</v>
      </c>
    </row>
    <row r="2211" spans="1:13">
      <c r="A2211" t="s">
        <v>4</v>
      </c>
      <c r="B2211" s="4" t="s">
        <v>5</v>
      </c>
      <c r="C2211" s="4" t="s">
        <v>10</v>
      </c>
      <c r="D2211" s="4" t="s">
        <v>14</v>
      </c>
      <c r="E2211" s="4" t="s">
        <v>9</v>
      </c>
      <c r="F2211" s="4" t="s">
        <v>57</v>
      </c>
      <c r="G2211" s="4" t="s">
        <v>14</v>
      </c>
      <c r="H2211" s="4" t="s">
        <v>14</v>
      </c>
      <c r="I2211" s="4" t="s">
        <v>14</v>
      </c>
      <c r="J2211" s="4" t="s">
        <v>9</v>
      </c>
      <c r="K2211" s="4" t="s">
        <v>57</v>
      </c>
      <c r="L2211" s="4" t="s">
        <v>14</v>
      </c>
      <c r="M2211" s="4" t="s">
        <v>14</v>
      </c>
    </row>
    <row r="2212" spans="1:13">
      <c r="A2212" t="n">
        <v>17566</v>
      </c>
      <c r="B2212" s="36" t="n">
        <v>26</v>
      </c>
      <c r="C2212" s="7" t="n">
        <v>25</v>
      </c>
      <c r="D2212" s="7" t="n">
        <v>17</v>
      </c>
      <c r="E2212" s="7" t="n">
        <v>34351</v>
      </c>
      <c r="F2212" s="7" t="s">
        <v>248</v>
      </c>
      <c r="G2212" s="7" t="n">
        <v>2</v>
      </c>
      <c r="H2212" s="7" t="n">
        <v>3</v>
      </c>
      <c r="I2212" s="7" t="n">
        <v>17</v>
      </c>
      <c r="J2212" s="7" t="n">
        <v>34352</v>
      </c>
      <c r="K2212" s="7" t="s">
        <v>249</v>
      </c>
      <c r="L2212" s="7" t="n">
        <v>2</v>
      </c>
      <c r="M2212" s="7" t="n">
        <v>0</v>
      </c>
    </row>
    <row r="2213" spans="1:13">
      <c r="A2213" t="s">
        <v>4</v>
      </c>
      <c r="B2213" s="4" t="s">
        <v>5</v>
      </c>
    </row>
    <row r="2214" spans="1:13">
      <c r="A2214" t="n">
        <v>17693</v>
      </c>
      <c r="B2214" s="37" t="n">
        <v>28</v>
      </c>
    </row>
    <row r="2215" spans="1:13">
      <c r="A2215" t="s">
        <v>4</v>
      </c>
      <c r="B2215" s="4" t="s">
        <v>5</v>
      </c>
      <c r="C2215" s="4" t="s">
        <v>10</v>
      </c>
      <c r="D2215" s="4" t="s">
        <v>14</v>
      </c>
    </row>
    <row r="2216" spans="1:13">
      <c r="A2216" t="n">
        <v>17694</v>
      </c>
      <c r="B2216" s="39" t="n">
        <v>89</v>
      </c>
      <c r="C2216" s="7" t="n">
        <v>65533</v>
      </c>
      <c r="D2216" s="7" t="n">
        <v>1</v>
      </c>
    </row>
    <row r="2217" spans="1:13">
      <c r="A2217" t="s">
        <v>4</v>
      </c>
      <c r="B2217" s="4" t="s">
        <v>5</v>
      </c>
      <c r="C2217" s="4" t="s">
        <v>14</v>
      </c>
      <c r="D2217" s="4" t="s">
        <v>10</v>
      </c>
      <c r="E2217" s="4" t="s">
        <v>14</v>
      </c>
    </row>
    <row r="2218" spans="1:13">
      <c r="A2218" t="n">
        <v>17698</v>
      </c>
      <c r="B2218" s="13" t="n">
        <v>49</v>
      </c>
      <c r="C2218" s="7" t="n">
        <v>1</v>
      </c>
      <c r="D2218" s="7" t="n">
        <v>4000</v>
      </c>
      <c r="E2218" s="7" t="n">
        <v>0</v>
      </c>
    </row>
    <row r="2219" spans="1:13">
      <c r="A2219" t="s">
        <v>4</v>
      </c>
      <c r="B2219" s="4" t="s">
        <v>5</v>
      </c>
      <c r="C2219" s="4" t="s">
        <v>14</v>
      </c>
      <c r="D2219" s="4" t="s">
        <v>10</v>
      </c>
      <c r="E2219" s="4" t="s">
        <v>6</v>
      </c>
      <c r="F2219" s="4" t="s">
        <v>6</v>
      </c>
      <c r="G2219" s="4" t="s">
        <v>6</v>
      </c>
      <c r="H2219" s="4" t="s">
        <v>6</v>
      </c>
    </row>
    <row r="2220" spans="1:13">
      <c r="A2220" t="n">
        <v>17703</v>
      </c>
      <c r="B2220" s="35" t="n">
        <v>51</v>
      </c>
      <c r="C2220" s="7" t="n">
        <v>3</v>
      </c>
      <c r="D2220" s="7" t="n">
        <v>24</v>
      </c>
      <c r="E2220" s="7" t="s">
        <v>175</v>
      </c>
      <c r="F2220" s="7" t="s">
        <v>63</v>
      </c>
      <c r="G2220" s="7" t="s">
        <v>62</v>
      </c>
      <c r="H2220" s="7" t="s">
        <v>63</v>
      </c>
    </row>
    <row r="2221" spans="1:13">
      <c r="A2221" t="s">
        <v>4</v>
      </c>
      <c r="B2221" s="4" t="s">
        <v>5</v>
      </c>
      <c r="C2221" s="4" t="s">
        <v>14</v>
      </c>
      <c r="D2221" s="4" t="s">
        <v>10</v>
      </c>
      <c r="E2221" s="4" t="s">
        <v>6</v>
      </c>
      <c r="F2221" s="4" t="s">
        <v>6</v>
      </c>
      <c r="G2221" s="4" t="s">
        <v>6</v>
      </c>
      <c r="H2221" s="4" t="s">
        <v>6</v>
      </c>
    </row>
    <row r="2222" spans="1:13">
      <c r="A2222" t="n">
        <v>17716</v>
      </c>
      <c r="B2222" s="35" t="n">
        <v>51</v>
      </c>
      <c r="C2222" s="7" t="n">
        <v>3</v>
      </c>
      <c r="D2222" s="7" t="n">
        <v>25</v>
      </c>
      <c r="E2222" s="7" t="s">
        <v>175</v>
      </c>
      <c r="F2222" s="7" t="s">
        <v>63</v>
      </c>
      <c r="G2222" s="7" t="s">
        <v>62</v>
      </c>
      <c r="H2222" s="7" t="s">
        <v>63</v>
      </c>
    </row>
    <row r="2223" spans="1:13">
      <c r="A2223" t="s">
        <v>4</v>
      </c>
      <c r="B2223" s="4" t="s">
        <v>5</v>
      </c>
      <c r="C2223" s="4" t="s">
        <v>10</v>
      </c>
      <c r="D2223" s="4" t="s">
        <v>14</v>
      </c>
      <c r="E2223" s="4" t="s">
        <v>6</v>
      </c>
      <c r="F2223" s="4" t="s">
        <v>20</v>
      </c>
      <c r="G2223" s="4" t="s">
        <v>20</v>
      </c>
      <c r="H2223" s="4" t="s">
        <v>20</v>
      </c>
    </row>
    <row r="2224" spans="1:13">
      <c r="A2224" t="n">
        <v>17729</v>
      </c>
      <c r="B2224" s="58" t="n">
        <v>48</v>
      </c>
      <c r="C2224" s="7" t="n">
        <v>25</v>
      </c>
      <c r="D2224" s="7" t="n">
        <v>0</v>
      </c>
      <c r="E2224" s="7" t="s">
        <v>137</v>
      </c>
      <c r="F2224" s="7" t="n">
        <v>2</v>
      </c>
      <c r="G2224" s="7" t="n">
        <v>1</v>
      </c>
      <c r="H2224" s="7" t="n">
        <v>0</v>
      </c>
    </row>
    <row r="2225" spans="1:13">
      <c r="A2225" t="s">
        <v>4</v>
      </c>
      <c r="B2225" s="4" t="s">
        <v>5</v>
      </c>
      <c r="C2225" s="4" t="s">
        <v>10</v>
      </c>
      <c r="D2225" s="4" t="s">
        <v>14</v>
      </c>
      <c r="E2225" s="4" t="s">
        <v>6</v>
      </c>
      <c r="F2225" s="4" t="s">
        <v>20</v>
      </c>
      <c r="G2225" s="4" t="s">
        <v>20</v>
      </c>
      <c r="H2225" s="4" t="s">
        <v>20</v>
      </c>
    </row>
    <row r="2226" spans="1:13">
      <c r="A2226" t="n">
        <v>17758</v>
      </c>
      <c r="B2226" s="58" t="n">
        <v>48</v>
      </c>
      <c r="C2226" s="7" t="n">
        <v>24</v>
      </c>
      <c r="D2226" s="7" t="n">
        <v>0</v>
      </c>
      <c r="E2226" s="7" t="s">
        <v>137</v>
      </c>
      <c r="F2226" s="7" t="n">
        <v>2</v>
      </c>
      <c r="G2226" s="7" t="n">
        <v>1</v>
      </c>
      <c r="H2226" s="7" t="n">
        <v>0</v>
      </c>
    </row>
    <row r="2227" spans="1:13">
      <c r="A2227" t="s">
        <v>4</v>
      </c>
      <c r="B2227" s="4" t="s">
        <v>5</v>
      </c>
      <c r="C2227" s="4" t="s">
        <v>14</v>
      </c>
      <c r="D2227" s="4" t="s">
        <v>10</v>
      </c>
      <c r="E2227" s="4" t="s">
        <v>10</v>
      </c>
      <c r="F2227" s="4" t="s">
        <v>10</v>
      </c>
      <c r="G2227" s="4" t="s">
        <v>10</v>
      </c>
      <c r="H2227" s="4" t="s">
        <v>10</v>
      </c>
      <c r="I2227" s="4" t="s">
        <v>6</v>
      </c>
      <c r="J2227" s="4" t="s">
        <v>20</v>
      </c>
      <c r="K2227" s="4" t="s">
        <v>20</v>
      </c>
      <c r="L2227" s="4" t="s">
        <v>20</v>
      </c>
      <c r="M2227" s="4" t="s">
        <v>9</v>
      </c>
      <c r="N2227" s="4" t="s">
        <v>9</v>
      </c>
      <c r="O2227" s="4" t="s">
        <v>20</v>
      </c>
      <c r="P2227" s="4" t="s">
        <v>20</v>
      </c>
      <c r="Q2227" s="4" t="s">
        <v>20</v>
      </c>
      <c r="R2227" s="4" t="s">
        <v>20</v>
      </c>
      <c r="S2227" s="4" t="s">
        <v>14</v>
      </c>
    </row>
    <row r="2228" spans="1:13">
      <c r="A2228" t="n">
        <v>17787</v>
      </c>
      <c r="B2228" s="10" t="n">
        <v>39</v>
      </c>
      <c r="C2228" s="7" t="n">
        <v>12</v>
      </c>
      <c r="D2228" s="7" t="n">
        <v>65533</v>
      </c>
      <c r="E2228" s="7" t="n">
        <v>200</v>
      </c>
      <c r="F2228" s="7" t="n">
        <v>0</v>
      </c>
      <c r="G2228" s="7" t="n">
        <v>24</v>
      </c>
      <c r="H2228" s="7" t="n">
        <v>259</v>
      </c>
      <c r="I2228" s="7" t="s">
        <v>13</v>
      </c>
      <c r="J2228" s="7" t="n">
        <v>0</v>
      </c>
      <c r="K2228" s="7" t="n">
        <v>0</v>
      </c>
      <c r="L2228" s="7" t="n">
        <v>0</v>
      </c>
      <c r="M2228" s="7" t="n">
        <v>0</v>
      </c>
      <c r="N2228" s="7" t="n">
        <v>0</v>
      </c>
      <c r="O2228" s="7" t="n">
        <v>0</v>
      </c>
      <c r="P2228" s="7" t="n">
        <v>1</v>
      </c>
      <c r="Q2228" s="7" t="n">
        <v>1</v>
      </c>
      <c r="R2228" s="7" t="n">
        <v>1</v>
      </c>
      <c r="S2228" s="7" t="n">
        <v>255</v>
      </c>
    </row>
    <row r="2229" spans="1:13">
      <c r="A2229" t="s">
        <v>4</v>
      </c>
      <c r="B2229" s="4" t="s">
        <v>5</v>
      </c>
      <c r="C2229" s="4" t="s">
        <v>14</v>
      </c>
      <c r="D2229" s="4" t="s">
        <v>10</v>
      </c>
      <c r="E2229" s="4" t="s">
        <v>10</v>
      </c>
      <c r="F2229" s="4" t="s">
        <v>10</v>
      </c>
      <c r="G2229" s="4" t="s">
        <v>10</v>
      </c>
      <c r="H2229" s="4" t="s">
        <v>10</v>
      </c>
      <c r="I2229" s="4" t="s">
        <v>6</v>
      </c>
      <c r="J2229" s="4" t="s">
        <v>20</v>
      </c>
      <c r="K2229" s="4" t="s">
        <v>20</v>
      </c>
      <c r="L2229" s="4" t="s">
        <v>20</v>
      </c>
      <c r="M2229" s="4" t="s">
        <v>9</v>
      </c>
      <c r="N2229" s="4" t="s">
        <v>9</v>
      </c>
      <c r="O2229" s="4" t="s">
        <v>20</v>
      </c>
      <c r="P2229" s="4" t="s">
        <v>20</v>
      </c>
      <c r="Q2229" s="4" t="s">
        <v>20</v>
      </c>
      <c r="R2229" s="4" t="s">
        <v>20</v>
      </c>
      <c r="S2229" s="4" t="s">
        <v>14</v>
      </c>
    </row>
    <row r="2230" spans="1:13">
      <c r="A2230" t="n">
        <v>17837</v>
      </c>
      <c r="B2230" s="10" t="n">
        <v>39</v>
      </c>
      <c r="C2230" s="7" t="n">
        <v>12</v>
      </c>
      <c r="D2230" s="7" t="n">
        <v>65533</v>
      </c>
      <c r="E2230" s="7" t="n">
        <v>200</v>
      </c>
      <c r="F2230" s="7" t="n">
        <v>0</v>
      </c>
      <c r="G2230" s="7" t="n">
        <v>25</v>
      </c>
      <c r="H2230" s="7" t="n">
        <v>259</v>
      </c>
      <c r="I2230" s="7" t="s">
        <v>13</v>
      </c>
      <c r="J2230" s="7" t="n">
        <v>0</v>
      </c>
      <c r="K2230" s="7" t="n">
        <v>0</v>
      </c>
      <c r="L2230" s="7" t="n">
        <v>0</v>
      </c>
      <c r="M2230" s="7" t="n">
        <v>0</v>
      </c>
      <c r="N2230" s="7" t="n">
        <v>0</v>
      </c>
      <c r="O2230" s="7" t="n">
        <v>0</v>
      </c>
      <c r="P2230" s="7" t="n">
        <v>1</v>
      </c>
      <c r="Q2230" s="7" t="n">
        <v>1</v>
      </c>
      <c r="R2230" s="7" t="n">
        <v>1</v>
      </c>
      <c r="S2230" s="7" t="n">
        <v>255</v>
      </c>
    </row>
    <row r="2231" spans="1:13">
      <c r="A2231" t="s">
        <v>4</v>
      </c>
      <c r="B2231" s="4" t="s">
        <v>5</v>
      </c>
      <c r="C2231" s="4" t="s">
        <v>14</v>
      </c>
      <c r="D2231" s="4" t="s">
        <v>10</v>
      </c>
      <c r="E2231" s="4" t="s">
        <v>20</v>
      </c>
      <c r="F2231" s="4" t="s">
        <v>10</v>
      </c>
      <c r="G2231" s="4" t="s">
        <v>9</v>
      </c>
      <c r="H2231" s="4" t="s">
        <v>9</v>
      </c>
      <c r="I2231" s="4" t="s">
        <v>10</v>
      </c>
      <c r="J2231" s="4" t="s">
        <v>10</v>
      </c>
      <c r="K2231" s="4" t="s">
        <v>9</v>
      </c>
      <c r="L2231" s="4" t="s">
        <v>9</v>
      </c>
      <c r="M2231" s="4" t="s">
        <v>9</v>
      </c>
      <c r="N2231" s="4" t="s">
        <v>9</v>
      </c>
      <c r="O2231" s="4" t="s">
        <v>6</v>
      </c>
    </row>
    <row r="2232" spans="1:13">
      <c r="A2232" t="n">
        <v>17887</v>
      </c>
      <c r="B2232" s="14" t="n">
        <v>50</v>
      </c>
      <c r="C2232" s="7" t="n">
        <v>0</v>
      </c>
      <c r="D2232" s="7" t="n">
        <v>4520</v>
      </c>
      <c r="E2232" s="7" t="n">
        <v>0.300000011920929</v>
      </c>
      <c r="F2232" s="7" t="n">
        <v>1000</v>
      </c>
      <c r="G2232" s="7" t="n">
        <v>0</v>
      </c>
      <c r="H2232" s="7" t="n">
        <v>1077936128</v>
      </c>
      <c r="I2232" s="7" t="n">
        <v>0</v>
      </c>
      <c r="J2232" s="7" t="n">
        <v>65533</v>
      </c>
      <c r="K2232" s="7" t="n">
        <v>0</v>
      </c>
      <c r="L2232" s="7" t="n">
        <v>0</v>
      </c>
      <c r="M2232" s="7" t="n">
        <v>0</v>
      </c>
      <c r="N2232" s="7" t="n">
        <v>0</v>
      </c>
      <c r="O2232" s="7" t="s">
        <v>13</v>
      </c>
    </row>
    <row r="2233" spans="1:13">
      <c r="A2233" t="s">
        <v>4</v>
      </c>
      <c r="B2233" s="4" t="s">
        <v>5</v>
      </c>
      <c r="C2233" s="4" t="s">
        <v>14</v>
      </c>
      <c r="D2233" s="4" t="s">
        <v>10</v>
      </c>
      <c r="E2233" s="4" t="s">
        <v>20</v>
      </c>
      <c r="F2233" s="4" t="s">
        <v>10</v>
      </c>
      <c r="G2233" s="4" t="s">
        <v>9</v>
      </c>
      <c r="H2233" s="4" t="s">
        <v>9</v>
      </c>
      <c r="I2233" s="4" t="s">
        <v>10</v>
      </c>
      <c r="J2233" s="4" t="s">
        <v>10</v>
      </c>
      <c r="K2233" s="4" t="s">
        <v>9</v>
      </c>
      <c r="L2233" s="4" t="s">
        <v>9</v>
      </c>
      <c r="M2233" s="4" t="s">
        <v>9</v>
      </c>
      <c r="N2233" s="4" t="s">
        <v>9</v>
      </c>
      <c r="O2233" s="4" t="s">
        <v>6</v>
      </c>
    </row>
    <row r="2234" spans="1:13">
      <c r="A2234" t="n">
        <v>17926</v>
      </c>
      <c r="B2234" s="14" t="n">
        <v>50</v>
      </c>
      <c r="C2234" s="7" t="n">
        <v>0</v>
      </c>
      <c r="D2234" s="7" t="n">
        <v>4148</v>
      </c>
      <c r="E2234" s="7" t="n">
        <v>0.800000011920929</v>
      </c>
      <c r="F2234" s="7" t="n">
        <v>0</v>
      </c>
      <c r="G2234" s="7" t="n">
        <v>0</v>
      </c>
      <c r="H2234" s="7" t="n">
        <v>0</v>
      </c>
      <c r="I2234" s="7" t="n">
        <v>0</v>
      </c>
      <c r="J2234" s="7" t="n">
        <v>65533</v>
      </c>
      <c r="K2234" s="7" t="n">
        <v>0</v>
      </c>
      <c r="L2234" s="7" t="n">
        <v>0</v>
      </c>
      <c r="M2234" s="7" t="n">
        <v>0</v>
      </c>
      <c r="N2234" s="7" t="n">
        <v>0</v>
      </c>
      <c r="O2234" s="7" t="s">
        <v>13</v>
      </c>
    </row>
    <row r="2235" spans="1:13">
      <c r="A2235" t="s">
        <v>4</v>
      </c>
      <c r="B2235" s="4" t="s">
        <v>5</v>
      </c>
      <c r="C2235" s="4" t="s">
        <v>14</v>
      </c>
      <c r="D2235" s="4" t="s">
        <v>10</v>
      </c>
      <c r="E2235" s="4" t="s">
        <v>10</v>
      </c>
      <c r="F2235" s="4" t="s">
        <v>9</v>
      </c>
    </row>
    <row r="2236" spans="1:13">
      <c r="A2236" t="n">
        <v>17965</v>
      </c>
      <c r="B2236" s="67" t="n">
        <v>84</v>
      </c>
      <c r="C2236" s="7" t="n">
        <v>0</v>
      </c>
      <c r="D2236" s="7" t="n">
        <v>0</v>
      </c>
      <c r="E2236" s="7" t="n">
        <v>0</v>
      </c>
      <c r="F2236" s="7" t="n">
        <v>1050253722</v>
      </c>
    </row>
    <row r="2237" spans="1:13">
      <c r="A2237" t="s">
        <v>4</v>
      </c>
      <c r="B2237" s="4" t="s">
        <v>5</v>
      </c>
      <c r="C2237" s="4" t="s">
        <v>14</v>
      </c>
      <c r="D2237" s="4" t="s">
        <v>14</v>
      </c>
      <c r="E2237" s="4" t="s">
        <v>20</v>
      </c>
      <c r="F2237" s="4" t="s">
        <v>20</v>
      </c>
      <c r="G2237" s="4" t="s">
        <v>20</v>
      </c>
      <c r="H2237" s="4" t="s">
        <v>10</v>
      </c>
    </row>
    <row r="2238" spans="1:13">
      <c r="A2238" t="n">
        <v>17975</v>
      </c>
      <c r="B2238" s="40" t="n">
        <v>45</v>
      </c>
      <c r="C2238" s="7" t="n">
        <v>2</v>
      </c>
      <c r="D2238" s="7" t="n">
        <v>3</v>
      </c>
      <c r="E2238" s="7" t="n">
        <v>-0.129999995231628</v>
      </c>
      <c r="F2238" s="7" t="n">
        <v>4.96000003814697</v>
      </c>
      <c r="G2238" s="7" t="n">
        <v>-123.580001831055</v>
      </c>
      <c r="H2238" s="7" t="n">
        <v>2000</v>
      </c>
    </row>
    <row r="2239" spans="1:13">
      <c r="A2239" t="s">
        <v>4</v>
      </c>
      <c r="B2239" s="4" t="s">
        <v>5</v>
      </c>
      <c r="C2239" s="4" t="s">
        <v>10</v>
      </c>
    </row>
    <row r="2240" spans="1:13">
      <c r="A2240" t="n">
        <v>17992</v>
      </c>
      <c r="B2240" s="28" t="n">
        <v>16</v>
      </c>
      <c r="C2240" s="7" t="n">
        <v>1500</v>
      </c>
    </row>
    <row r="2241" spans="1:19">
      <c r="A2241" t="s">
        <v>4</v>
      </c>
      <c r="B2241" s="4" t="s">
        <v>5</v>
      </c>
      <c r="C2241" s="4" t="s">
        <v>14</v>
      </c>
      <c r="D2241" s="4" t="s">
        <v>10</v>
      </c>
      <c r="E2241" s="4" t="s">
        <v>6</v>
      </c>
      <c r="F2241" s="4" t="s">
        <v>6</v>
      </c>
      <c r="G2241" s="4" t="s">
        <v>6</v>
      </c>
      <c r="H2241" s="4" t="s">
        <v>6</v>
      </c>
    </row>
    <row r="2242" spans="1:19">
      <c r="A2242" t="n">
        <v>17995</v>
      </c>
      <c r="B2242" s="35" t="n">
        <v>51</v>
      </c>
      <c r="C2242" s="7" t="n">
        <v>3</v>
      </c>
      <c r="D2242" s="7" t="n">
        <v>24</v>
      </c>
      <c r="E2242" s="7" t="s">
        <v>250</v>
      </c>
      <c r="F2242" s="7" t="s">
        <v>63</v>
      </c>
      <c r="G2242" s="7" t="s">
        <v>62</v>
      </c>
      <c r="H2242" s="7" t="s">
        <v>63</v>
      </c>
    </row>
    <row r="2243" spans="1:19">
      <c r="A2243" t="s">
        <v>4</v>
      </c>
      <c r="B2243" s="4" t="s">
        <v>5</v>
      </c>
      <c r="C2243" s="4" t="s">
        <v>14</v>
      </c>
      <c r="D2243" s="4" t="s">
        <v>10</v>
      </c>
      <c r="E2243" s="4" t="s">
        <v>6</v>
      </c>
      <c r="F2243" s="4" t="s">
        <v>6</v>
      </c>
      <c r="G2243" s="4" t="s">
        <v>6</v>
      </c>
      <c r="H2243" s="4" t="s">
        <v>6</v>
      </c>
    </row>
    <row r="2244" spans="1:19">
      <c r="A2244" t="n">
        <v>18008</v>
      </c>
      <c r="B2244" s="35" t="n">
        <v>51</v>
      </c>
      <c r="C2244" s="7" t="n">
        <v>3</v>
      </c>
      <c r="D2244" s="7" t="n">
        <v>25</v>
      </c>
      <c r="E2244" s="7" t="s">
        <v>250</v>
      </c>
      <c r="F2244" s="7" t="s">
        <v>63</v>
      </c>
      <c r="G2244" s="7" t="s">
        <v>62</v>
      </c>
      <c r="H2244" s="7" t="s">
        <v>63</v>
      </c>
    </row>
    <row r="2245" spans="1:19">
      <c r="A2245" t="s">
        <v>4</v>
      </c>
      <c r="B2245" s="4" t="s">
        <v>5</v>
      </c>
      <c r="C2245" s="4" t="s">
        <v>10</v>
      </c>
    </row>
    <row r="2246" spans="1:19">
      <c r="A2246" t="n">
        <v>18021</v>
      </c>
      <c r="B2246" s="28" t="n">
        <v>16</v>
      </c>
      <c r="C2246" s="7" t="n">
        <v>500</v>
      </c>
    </row>
    <row r="2247" spans="1:19">
      <c r="A2247" t="s">
        <v>4</v>
      </c>
      <c r="B2247" s="4" t="s">
        <v>5</v>
      </c>
      <c r="C2247" s="4" t="s">
        <v>14</v>
      </c>
      <c r="D2247" s="4" t="s">
        <v>14</v>
      </c>
      <c r="E2247" s="4" t="s">
        <v>20</v>
      </c>
      <c r="F2247" s="4" t="s">
        <v>10</v>
      </c>
    </row>
    <row r="2248" spans="1:19">
      <c r="A2248" t="n">
        <v>18024</v>
      </c>
      <c r="B2248" s="40" t="n">
        <v>45</v>
      </c>
      <c r="C2248" s="7" t="n">
        <v>11</v>
      </c>
      <c r="D2248" s="7" t="n">
        <v>3</v>
      </c>
      <c r="E2248" s="7" t="n">
        <v>38.5999984741211</v>
      </c>
      <c r="F2248" s="7" t="n">
        <v>15000</v>
      </c>
    </row>
    <row r="2249" spans="1:19">
      <c r="A2249" t="s">
        <v>4</v>
      </c>
      <c r="B2249" s="4" t="s">
        <v>5</v>
      </c>
      <c r="C2249" s="4" t="s">
        <v>14</v>
      </c>
      <c r="D2249" s="4" t="s">
        <v>10</v>
      </c>
      <c r="E2249" s="4" t="s">
        <v>10</v>
      </c>
      <c r="F2249" s="4" t="s">
        <v>14</v>
      </c>
    </row>
    <row r="2250" spans="1:19">
      <c r="A2250" t="n">
        <v>18033</v>
      </c>
      <c r="B2250" s="34" t="n">
        <v>25</v>
      </c>
      <c r="C2250" s="7" t="n">
        <v>1</v>
      </c>
      <c r="D2250" s="7" t="n">
        <v>260</v>
      </c>
      <c r="E2250" s="7" t="n">
        <v>640</v>
      </c>
      <c r="F2250" s="7" t="n">
        <v>2</v>
      </c>
    </row>
    <row r="2251" spans="1:19">
      <c r="A2251" t="s">
        <v>4</v>
      </c>
      <c r="B2251" s="4" t="s">
        <v>5</v>
      </c>
      <c r="C2251" s="4" t="s">
        <v>14</v>
      </c>
      <c r="D2251" s="4" t="s">
        <v>10</v>
      </c>
      <c r="E2251" s="4" t="s">
        <v>6</v>
      </c>
    </row>
    <row r="2252" spans="1:19">
      <c r="A2252" t="n">
        <v>18040</v>
      </c>
      <c r="B2252" s="35" t="n">
        <v>51</v>
      </c>
      <c r="C2252" s="7" t="n">
        <v>4</v>
      </c>
      <c r="D2252" s="7" t="n">
        <v>0</v>
      </c>
      <c r="E2252" s="7" t="s">
        <v>251</v>
      </c>
    </row>
    <row r="2253" spans="1:19">
      <c r="A2253" t="s">
        <v>4</v>
      </c>
      <c r="B2253" s="4" t="s">
        <v>5</v>
      </c>
      <c r="C2253" s="4" t="s">
        <v>10</v>
      </c>
    </row>
    <row r="2254" spans="1:19">
      <c r="A2254" t="n">
        <v>18054</v>
      </c>
      <c r="B2254" s="28" t="n">
        <v>16</v>
      </c>
      <c r="C2254" s="7" t="n">
        <v>0</v>
      </c>
    </row>
    <row r="2255" spans="1:19">
      <c r="A2255" t="s">
        <v>4</v>
      </c>
      <c r="B2255" s="4" t="s">
        <v>5</v>
      </c>
      <c r="C2255" s="4" t="s">
        <v>10</v>
      </c>
      <c r="D2255" s="4" t="s">
        <v>14</v>
      </c>
      <c r="E2255" s="4" t="s">
        <v>9</v>
      </c>
      <c r="F2255" s="4" t="s">
        <v>57</v>
      </c>
      <c r="G2255" s="4" t="s">
        <v>14</v>
      </c>
      <c r="H2255" s="4" t="s">
        <v>14</v>
      </c>
    </row>
    <row r="2256" spans="1:19">
      <c r="A2256" t="n">
        <v>18057</v>
      </c>
      <c r="B2256" s="36" t="n">
        <v>26</v>
      </c>
      <c r="C2256" s="7" t="n">
        <v>0</v>
      </c>
      <c r="D2256" s="7" t="n">
        <v>17</v>
      </c>
      <c r="E2256" s="7" t="n">
        <v>53049</v>
      </c>
      <c r="F2256" s="7" t="s">
        <v>252</v>
      </c>
      <c r="G2256" s="7" t="n">
        <v>2</v>
      </c>
      <c r="H2256" s="7" t="n">
        <v>0</v>
      </c>
    </row>
    <row r="2257" spans="1:8">
      <c r="A2257" t="s">
        <v>4</v>
      </c>
      <c r="B2257" s="4" t="s">
        <v>5</v>
      </c>
    </row>
    <row r="2258" spans="1:8">
      <c r="A2258" t="n">
        <v>18078</v>
      </c>
      <c r="B2258" s="37" t="n">
        <v>28</v>
      </c>
    </row>
    <row r="2259" spans="1:8">
      <c r="A2259" t="s">
        <v>4</v>
      </c>
      <c r="B2259" s="4" t="s">
        <v>5</v>
      </c>
      <c r="C2259" s="4" t="s">
        <v>10</v>
      </c>
      <c r="D2259" s="4" t="s">
        <v>14</v>
      </c>
    </row>
    <row r="2260" spans="1:8">
      <c r="A2260" t="n">
        <v>18079</v>
      </c>
      <c r="B2260" s="39" t="n">
        <v>89</v>
      </c>
      <c r="C2260" s="7" t="n">
        <v>65533</v>
      </c>
      <c r="D2260" s="7" t="n">
        <v>1</v>
      </c>
    </row>
    <row r="2261" spans="1:8">
      <c r="A2261" t="s">
        <v>4</v>
      </c>
      <c r="B2261" s="4" t="s">
        <v>5</v>
      </c>
      <c r="C2261" s="4" t="s">
        <v>14</v>
      </c>
      <c r="D2261" s="4" t="s">
        <v>10</v>
      </c>
      <c r="E2261" s="4" t="s">
        <v>10</v>
      </c>
      <c r="F2261" s="4" t="s">
        <v>14</v>
      </c>
    </row>
    <row r="2262" spans="1:8">
      <c r="A2262" t="n">
        <v>18083</v>
      </c>
      <c r="B2262" s="34" t="n">
        <v>25</v>
      </c>
      <c r="C2262" s="7" t="n">
        <v>1</v>
      </c>
      <c r="D2262" s="7" t="n">
        <v>260</v>
      </c>
      <c r="E2262" s="7" t="n">
        <v>640</v>
      </c>
      <c r="F2262" s="7" t="n">
        <v>1</v>
      </c>
    </row>
    <row r="2263" spans="1:8">
      <c r="A2263" t="s">
        <v>4</v>
      </c>
      <c r="B2263" s="4" t="s">
        <v>5</v>
      </c>
      <c r="C2263" s="4" t="s">
        <v>14</v>
      </c>
      <c r="D2263" s="4" t="s">
        <v>10</v>
      </c>
      <c r="E2263" s="4" t="s">
        <v>6</v>
      </c>
    </row>
    <row r="2264" spans="1:8">
      <c r="A2264" t="n">
        <v>18090</v>
      </c>
      <c r="B2264" s="35" t="n">
        <v>51</v>
      </c>
      <c r="C2264" s="7" t="n">
        <v>4</v>
      </c>
      <c r="D2264" s="7" t="n">
        <v>7032</v>
      </c>
      <c r="E2264" s="7" t="s">
        <v>99</v>
      </c>
    </row>
    <row r="2265" spans="1:8">
      <c r="A2265" t="s">
        <v>4</v>
      </c>
      <c r="B2265" s="4" t="s">
        <v>5</v>
      </c>
      <c r="C2265" s="4" t="s">
        <v>10</v>
      </c>
    </row>
    <row r="2266" spans="1:8">
      <c r="A2266" t="n">
        <v>18103</v>
      </c>
      <c r="B2266" s="28" t="n">
        <v>16</v>
      </c>
      <c r="C2266" s="7" t="n">
        <v>0</v>
      </c>
    </row>
    <row r="2267" spans="1:8">
      <c r="A2267" t="s">
        <v>4</v>
      </c>
      <c r="B2267" s="4" t="s">
        <v>5</v>
      </c>
      <c r="C2267" s="4" t="s">
        <v>10</v>
      </c>
      <c r="D2267" s="4" t="s">
        <v>14</v>
      </c>
      <c r="E2267" s="4" t="s">
        <v>9</v>
      </c>
      <c r="F2267" s="4" t="s">
        <v>57</v>
      </c>
      <c r="G2267" s="4" t="s">
        <v>14</v>
      </c>
      <c r="H2267" s="4" t="s">
        <v>14</v>
      </c>
    </row>
    <row r="2268" spans="1:8">
      <c r="A2268" t="n">
        <v>18106</v>
      </c>
      <c r="B2268" s="36" t="n">
        <v>26</v>
      </c>
      <c r="C2268" s="7" t="n">
        <v>7032</v>
      </c>
      <c r="D2268" s="7" t="n">
        <v>17</v>
      </c>
      <c r="E2268" s="7" t="n">
        <v>18510</v>
      </c>
      <c r="F2268" s="7" t="s">
        <v>253</v>
      </c>
      <c r="G2268" s="7" t="n">
        <v>2</v>
      </c>
      <c r="H2268" s="7" t="n">
        <v>0</v>
      </c>
    </row>
    <row r="2269" spans="1:8">
      <c r="A2269" t="s">
        <v>4</v>
      </c>
      <c r="B2269" s="4" t="s">
        <v>5</v>
      </c>
    </row>
    <row r="2270" spans="1:8">
      <c r="A2270" t="n">
        <v>18127</v>
      </c>
      <c r="B2270" s="37" t="n">
        <v>28</v>
      </c>
    </row>
    <row r="2271" spans="1:8">
      <c r="A2271" t="s">
        <v>4</v>
      </c>
      <c r="B2271" s="4" t="s">
        <v>5</v>
      </c>
      <c r="C2271" s="4" t="s">
        <v>10</v>
      </c>
      <c r="D2271" s="4" t="s">
        <v>14</v>
      </c>
    </row>
    <row r="2272" spans="1:8">
      <c r="A2272" t="n">
        <v>18128</v>
      </c>
      <c r="B2272" s="39" t="n">
        <v>89</v>
      </c>
      <c r="C2272" s="7" t="n">
        <v>65533</v>
      </c>
      <c r="D2272" s="7" t="n">
        <v>1</v>
      </c>
    </row>
    <row r="2273" spans="1:8">
      <c r="A2273" t="s">
        <v>4</v>
      </c>
      <c r="B2273" s="4" t="s">
        <v>5</v>
      </c>
      <c r="C2273" s="4" t="s">
        <v>14</v>
      </c>
      <c r="D2273" s="21" t="s">
        <v>31</v>
      </c>
      <c r="E2273" s="4" t="s">
        <v>5</v>
      </c>
      <c r="F2273" s="4" t="s">
        <v>14</v>
      </c>
      <c r="G2273" s="4" t="s">
        <v>10</v>
      </c>
      <c r="H2273" s="21" t="s">
        <v>32</v>
      </c>
      <c r="I2273" s="4" t="s">
        <v>14</v>
      </c>
      <c r="J2273" s="4" t="s">
        <v>21</v>
      </c>
    </row>
    <row r="2274" spans="1:8">
      <c r="A2274" t="n">
        <v>18132</v>
      </c>
      <c r="B2274" s="11" t="n">
        <v>5</v>
      </c>
      <c r="C2274" s="7" t="n">
        <v>28</v>
      </c>
      <c r="D2274" s="21" t="s">
        <v>3</v>
      </c>
      <c r="E2274" s="22" t="n">
        <v>64</v>
      </c>
      <c r="F2274" s="7" t="n">
        <v>5</v>
      </c>
      <c r="G2274" s="7" t="n">
        <v>11</v>
      </c>
      <c r="H2274" s="21" t="s">
        <v>3</v>
      </c>
      <c r="I2274" s="7" t="n">
        <v>1</v>
      </c>
      <c r="J2274" s="12" t="n">
        <f t="normal" ca="1">A2288</f>
        <v>0</v>
      </c>
    </row>
    <row r="2275" spans="1:8">
      <c r="A2275" t="s">
        <v>4</v>
      </c>
      <c r="B2275" s="4" t="s">
        <v>5</v>
      </c>
      <c r="C2275" s="4" t="s">
        <v>14</v>
      </c>
      <c r="D2275" s="4" t="s">
        <v>10</v>
      </c>
      <c r="E2275" s="4" t="s">
        <v>10</v>
      </c>
      <c r="F2275" s="4" t="s">
        <v>14</v>
      </c>
    </row>
    <row r="2276" spans="1:8">
      <c r="A2276" t="n">
        <v>18143</v>
      </c>
      <c r="B2276" s="34" t="n">
        <v>25</v>
      </c>
      <c r="C2276" s="7" t="n">
        <v>1</v>
      </c>
      <c r="D2276" s="7" t="n">
        <v>260</v>
      </c>
      <c r="E2276" s="7" t="n">
        <v>640</v>
      </c>
      <c r="F2276" s="7" t="n">
        <v>1</v>
      </c>
    </row>
    <row r="2277" spans="1:8">
      <c r="A2277" t="s">
        <v>4</v>
      </c>
      <c r="B2277" s="4" t="s">
        <v>5</v>
      </c>
      <c r="C2277" s="4" t="s">
        <v>14</v>
      </c>
      <c r="D2277" s="4" t="s">
        <v>10</v>
      </c>
      <c r="E2277" s="4" t="s">
        <v>6</v>
      </c>
    </row>
    <row r="2278" spans="1:8">
      <c r="A2278" t="n">
        <v>18150</v>
      </c>
      <c r="B2278" s="35" t="n">
        <v>51</v>
      </c>
      <c r="C2278" s="7" t="n">
        <v>4</v>
      </c>
      <c r="D2278" s="7" t="n">
        <v>11</v>
      </c>
      <c r="E2278" s="7" t="s">
        <v>254</v>
      </c>
    </row>
    <row r="2279" spans="1:8">
      <c r="A2279" t="s">
        <v>4</v>
      </c>
      <c r="B2279" s="4" t="s">
        <v>5</v>
      </c>
      <c r="C2279" s="4" t="s">
        <v>10</v>
      </c>
    </row>
    <row r="2280" spans="1:8">
      <c r="A2280" t="n">
        <v>18163</v>
      </c>
      <c r="B2280" s="28" t="n">
        <v>16</v>
      </c>
      <c r="C2280" s="7" t="n">
        <v>0</v>
      </c>
    </row>
    <row r="2281" spans="1:8">
      <c r="A2281" t="s">
        <v>4</v>
      </c>
      <c r="B2281" s="4" t="s">
        <v>5</v>
      </c>
      <c r="C2281" s="4" t="s">
        <v>10</v>
      </c>
      <c r="D2281" s="4" t="s">
        <v>14</v>
      </c>
      <c r="E2281" s="4" t="s">
        <v>9</v>
      </c>
      <c r="F2281" s="4" t="s">
        <v>57</v>
      </c>
      <c r="G2281" s="4" t="s">
        <v>14</v>
      </c>
      <c r="H2281" s="4" t="s">
        <v>14</v>
      </c>
    </row>
    <row r="2282" spans="1:8">
      <c r="A2282" t="n">
        <v>18166</v>
      </c>
      <c r="B2282" s="36" t="n">
        <v>26</v>
      </c>
      <c r="C2282" s="7" t="n">
        <v>11</v>
      </c>
      <c r="D2282" s="7" t="n">
        <v>17</v>
      </c>
      <c r="E2282" s="7" t="n">
        <v>10423</v>
      </c>
      <c r="F2282" s="7" t="s">
        <v>255</v>
      </c>
      <c r="G2282" s="7" t="n">
        <v>2</v>
      </c>
      <c r="H2282" s="7" t="n">
        <v>0</v>
      </c>
    </row>
    <row r="2283" spans="1:8">
      <c r="A2283" t="s">
        <v>4</v>
      </c>
      <c r="B2283" s="4" t="s">
        <v>5</v>
      </c>
    </row>
    <row r="2284" spans="1:8">
      <c r="A2284" t="n">
        <v>18214</v>
      </c>
      <c r="B2284" s="37" t="n">
        <v>28</v>
      </c>
    </row>
    <row r="2285" spans="1:8">
      <c r="A2285" t="s">
        <v>4</v>
      </c>
      <c r="B2285" s="4" t="s">
        <v>5</v>
      </c>
      <c r="C2285" s="4" t="s">
        <v>10</v>
      </c>
      <c r="D2285" s="4" t="s">
        <v>14</v>
      </c>
    </row>
    <row r="2286" spans="1:8">
      <c r="A2286" t="n">
        <v>18215</v>
      </c>
      <c r="B2286" s="39" t="n">
        <v>89</v>
      </c>
      <c r="C2286" s="7" t="n">
        <v>65533</v>
      </c>
      <c r="D2286" s="7" t="n">
        <v>1</v>
      </c>
    </row>
    <row r="2287" spans="1:8">
      <c r="A2287" t="s">
        <v>4</v>
      </c>
      <c r="B2287" s="4" t="s">
        <v>5</v>
      </c>
      <c r="C2287" s="4" t="s">
        <v>14</v>
      </c>
      <c r="D2287" s="21" t="s">
        <v>31</v>
      </c>
      <c r="E2287" s="4" t="s">
        <v>5</v>
      </c>
      <c r="F2287" s="4" t="s">
        <v>14</v>
      </c>
      <c r="G2287" s="4" t="s">
        <v>10</v>
      </c>
      <c r="H2287" s="21" t="s">
        <v>32</v>
      </c>
      <c r="I2287" s="4" t="s">
        <v>14</v>
      </c>
      <c r="J2287" s="4" t="s">
        <v>21</v>
      </c>
    </row>
    <row r="2288" spans="1:8">
      <c r="A2288" t="n">
        <v>18219</v>
      </c>
      <c r="B2288" s="11" t="n">
        <v>5</v>
      </c>
      <c r="C2288" s="7" t="n">
        <v>28</v>
      </c>
      <c r="D2288" s="21" t="s">
        <v>3</v>
      </c>
      <c r="E2288" s="22" t="n">
        <v>64</v>
      </c>
      <c r="F2288" s="7" t="n">
        <v>5</v>
      </c>
      <c r="G2288" s="7" t="n">
        <v>8</v>
      </c>
      <c r="H2288" s="21" t="s">
        <v>3</v>
      </c>
      <c r="I2288" s="7" t="n">
        <v>1</v>
      </c>
      <c r="J2288" s="12" t="n">
        <f t="normal" ca="1">A2302</f>
        <v>0</v>
      </c>
    </row>
    <row r="2289" spans="1:10">
      <c r="A2289" t="s">
        <v>4</v>
      </c>
      <c r="B2289" s="4" t="s">
        <v>5</v>
      </c>
      <c r="C2289" s="4" t="s">
        <v>14</v>
      </c>
      <c r="D2289" s="4" t="s">
        <v>10</v>
      </c>
      <c r="E2289" s="4" t="s">
        <v>10</v>
      </c>
      <c r="F2289" s="4" t="s">
        <v>14</v>
      </c>
    </row>
    <row r="2290" spans="1:10">
      <c r="A2290" t="n">
        <v>18230</v>
      </c>
      <c r="B2290" s="34" t="n">
        <v>25</v>
      </c>
      <c r="C2290" s="7" t="n">
        <v>1</v>
      </c>
      <c r="D2290" s="7" t="n">
        <v>260</v>
      </c>
      <c r="E2290" s="7" t="n">
        <v>640</v>
      </c>
      <c r="F2290" s="7" t="n">
        <v>2</v>
      </c>
    </row>
    <row r="2291" spans="1:10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6</v>
      </c>
    </row>
    <row r="2292" spans="1:10">
      <c r="A2292" t="n">
        <v>18237</v>
      </c>
      <c r="B2292" s="35" t="n">
        <v>51</v>
      </c>
      <c r="C2292" s="7" t="n">
        <v>4</v>
      </c>
      <c r="D2292" s="7" t="n">
        <v>8</v>
      </c>
      <c r="E2292" s="7" t="s">
        <v>256</v>
      </c>
    </row>
    <row r="2293" spans="1:10">
      <c r="A2293" t="s">
        <v>4</v>
      </c>
      <c r="B2293" s="4" t="s">
        <v>5</v>
      </c>
      <c r="C2293" s="4" t="s">
        <v>10</v>
      </c>
    </row>
    <row r="2294" spans="1:10">
      <c r="A2294" t="n">
        <v>18250</v>
      </c>
      <c r="B2294" s="28" t="n">
        <v>16</v>
      </c>
      <c r="C2294" s="7" t="n">
        <v>0</v>
      </c>
    </row>
    <row r="2295" spans="1:10">
      <c r="A2295" t="s">
        <v>4</v>
      </c>
      <c r="B2295" s="4" t="s">
        <v>5</v>
      </c>
      <c r="C2295" s="4" t="s">
        <v>10</v>
      </c>
      <c r="D2295" s="4" t="s">
        <v>14</v>
      </c>
      <c r="E2295" s="4" t="s">
        <v>9</v>
      </c>
      <c r="F2295" s="4" t="s">
        <v>57</v>
      </c>
      <c r="G2295" s="4" t="s">
        <v>14</v>
      </c>
      <c r="H2295" s="4" t="s">
        <v>14</v>
      </c>
    </row>
    <row r="2296" spans="1:10">
      <c r="A2296" t="n">
        <v>18253</v>
      </c>
      <c r="B2296" s="36" t="n">
        <v>26</v>
      </c>
      <c r="C2296" s="7" t="n">
        <v>8</v>
      </c>
      <c r="D2296" s="7" t="n">
        <v>17</v>
      </c>
      <c r="E2296" s="7" t="n">
        <v>9396</v>
      </c>
      <c r="F2296" s="7" t="s">
        <v>257</v>
      </c>
      <c r="G2296" s="7" t="n">
        <v>2</v>
      </c>
      <c r="H2296" s="7" t="n">
        <v>0</v>
      </c>
    </row>
    <row r="2297" spans="1:10">
      <c r="A2297" t="s">
        <v>4</v>
      </c>
      <c r="B2297" s="4" t="s">
        <v>5</v>
      </c>
    </row>
    <row r="2298" spans="1:10">
      <c r="A2298" t="n">
        <v>18303</v>
      </c>
      <c r="B2298" s="37" t="n">
        <v>28</v>
      </c>
    </row>
    <row r="2299" spans="1:10">
      <c r="A2299" t="s">
        <v>4</v>
      </c>
      <c r="B2299" s="4" t="s">
        <v>5</v>
      </c>
      <c r="C2299" s="4" t="s">
        <v>10</v>
      </c>
      <c r="D2299" s="4" t="s">
        <v>14</v>
      </c>
    </row>
    <row r="2300" spans="1:10">
      <c r="A2300" t="n">
        <v>18304</v>
      </c>
      <c r="B2300" s="39" t="n">
        <v>89</v>
      </c>
      <c r="C2300" s="7" t="n">
        <v>65533</v>
      </c>
      <c r="D2300" s="7" t="n">
        <v>1</v>
      </c>
    </row>
    <row r="2301" spans="1:10">
      <c r="A2301" t="s">
        <v>4</v>
      </c>
      <c r="B2301" s="4" t="s">
        <v>5</v>
      </c>
      <c r="C2301" s="4" t="s">
        <v>14</v>
      </c>
      <c r="D2301" s="4" t="s">
        <v>10</v>
      </c>
      <c r="E2301" s="4" t="s">
        <v>10</v>
      </c>
      <c r="F2301" s="4" t="s">
        <v>14</v>
      </c>
    </row>
    <row r="2302" spans="1:10">
      <c r="A2302" t="n">
        <v>18308</v>
      </c>
      <c r="B2302" s="34" t="n">
        <v>25</v>
      </c>
      <c r="C2302" s="7" t="n">
        <v>1</v>
      </c>
      <c r="D2302" s="7" t="n">
        <v>65535</v>
      </c>
      <c r="E2302" s="7" t="n">
        <v>65535</v>
      </c>
      <c r="F2302" s="7" t="n">
        <v>0</v>
      </c>
    </row>
    <row r="2303" spans="1:10">
      <c r="A2303" t="s">
        <v>4</v>
      </c>
      <c r="B2303" s="4" t="s">
        <v>5</v>
      </c>
      <c r="C2303" s="4" t="s">
        <v>14</v>
      </c>
      <c r="D2303" s="4" t="s">
        <v>10</v>
      </c>
      <c r="E2303" s="4" t="s">
        <v>20</v>
      </c>
    </row>
    <row r="2304" spans="1:10">
      <c r="A2304" t="n">
        <v>18315</v>
      </c>
      <c r="B2304" s="30" t="n">
        <v>58</v>
      </c>
      <c r="C2304" s="7" t="n">
        <v>101</v>
      </c>
      <c r="D2304" s="7" t="n">
        <v>300</v>
      </c>
      <c r="E2304" s="7" t="n">
        <v>1</v>
      </c>
    </row>
    <row r="2305" spans="1:8">
      <c r="A2305" t="s">
        <v>4</v>
      </c>
      <c r="B2305" s="4" t="s">
        <v>5</v>
      </c>
      <c r="C2305" s="4" t="s">
        <v>14</v>
      </c>
      <c r="D2305" s="4" t="s">
        <v>10</v>
      </c>
    </row>
    <row r="2306" spans="1:8">
      <c r="A2306" t="n">
        <v>18323</v>
      </c>
      <c r="B2306" s="30" t="n">
        <v>58</v>
      </c>
      <c r="C2306" s="7" t="n">
        <v>254</v>
      </c>
      <c r="D2306" s="7" t="n">
        <v>0</v>
      </c>
    </row>
    <row r="2307" spans="1:8">
      <c r="A2307" t="s">
        <v>4</v>
      </c>
      <c r="B2307" s="4" t="s">
        <v>5</v>
      </c>
      <c r="C2307" s="4" t="s">
        <v>14</v>
      </c>
      <c r="D2307" s="4" t="s">
        <v>14</v>
      </c>
      <c r="E2307" s="4" t="s">
        <v>20</v>
      </c>
      <c r="F2307" s="4" t="s">
        <v>20</v>
      </c>
      <c r="G2307" s="4" t="s">
        <v>20</v>
      </c>
      <c r="H2307" s="4" t="s">
        <v>10</v>
      </c>
    </row>
    <row r="2308" spans="1:8">
      <c r="A2308" t="n">
        <v>18327</v>
      </c>
      <c r="B2308" s="40" t="n">
        <v>45</v>
      </c>
      <c r="C2308" s="7" t="n">
        <v>2</v>
      </c>
      <c r="D2308" s="7" t="n">
        <v>3</v>
      </c>
      <c r="E2308" s="7" t="n">
        <v>0.109999999403954</v>
      </c>
      <c r="F2308" s="7" t="n">
        <v>5.01999998092651</v>
      </c>
      <c r="G2308" s="7" t="n">
        <v>-124.430000305176</v>
      </c>
      <c r="H2308" s="7" t="n">
        <v>0</v>
      </c>
    </row>
    <row r="2309" spans="1:8">
      <c r="A2309" t="s">
        <v>4</v>
      </c>
      <c r="B2309" s="4" t="s">
        <v>5</v>
      </c>
      <c r="C2309" s="4" t="s">
        <v>14</v>
      </c>
      <c r="D2309" s="4" t="s">
        <v>14</v>
      </c>
      <c r="E2309" s="4" t="s">
        <v>20</v>
      </c>
      <c r="F2309" s="4" t="s">
        <v>20</v>
      </c>
      <c r="G2309" s="4" t="s">
        <v>20</v>
      </c>
      <c r="H2309" s="4" t="s">
        <v>10</v>
      </c>
      <c r="I2309" s="4" t="s">
        <v>14</v>
      </c>
    </row>
    <row r="2310" spans="1:8">
      <c r="A2310" t="n">
        <v>18344</v>
      </c>
      <c r="B2310" s="40" t="n">
        <v>45</v>
      </c>
      <c r="C2310" s="7" t="n">
        <v>4</v>
      </c>
      <c r="D2310" s="7" t="n">
        <v>3</v>
      </c>
      <c r="E2310" s="7" t="n">
        <v>1.25</v>
      </c>
      <c r="F2310" s="7" t="n">
        <v>35.7799987792969</v>
      </c>
      <c r="G2310" s="7" t="n">
        <v>355</v>
      </c>
      <c r="H2310" s="7" t="n">
        <v>0</v>
      </c>
      <c r="I2310" s="7" t="n">
        <v>1</v>
      </c>
    </row>
    <row r="2311" spans="1:8">
      <c r="A2311" t="s">
        <v>4</v>
      </c>
      <c r="B2311" s="4" t="s">
        <v>5</v>
      </c>
      <c r="C2311" s="4" t="s">
        <v>14</v>
      </c>
      <c r="D2311" s="4" t="s">
        <v>14</v>
      </c>
      <c r="E2311" s="4" t="s">
        <v>20</v>
      </c>
      <c r="F2311" s="4" t="s">
        <v>10</v>
      </c>
    </row>
    <row r="2312" spans="1:8">
      <c r="A2312" t="n">
        <v>18362</v>
      </c>
      <c r="B2312" s="40" t="n">
        <v>45</v>
      </c>
      <c r="C2312" s="7" t="n">
        <v>5</v>
      </c>
      <c r="D2312" s="7" t="n">
        <v>3</v>
      </c>
      <c r="E2312" s="7" t="n">
        <v>8.10000038146973</v>
      </c>
      <c r="F2312" s="7" t="n">
        <v>0</v>
      </c>
    </row>
    <row r="2313" spans="1:8">
      <c r="A2313" t="s">
        <v>4</v>
      </c>
      <c r="B2313" s="4" t="s">
        <v>5</v>
      </c>
      <c r="C2313" s="4" t="s">
        <v>14</v>
      </c>
      <c r="D2313" s="4" t="s">
        <v>14</v>
      </c>
      <c r="E2313" s="4" t="s">
        <v>20</v>
      </c>
      <c r="F2313" s="4" t="s">
        <v>10</v>
      </c>
    </row>
    <row r="2314" spans="1:8">
      <c r="A2314" t="n">
        <v>18371</v>
      </c>
      <c r="B2314" s="40" t="n">
        <v>45</v>
      </c>
      <c r="C2314" s="7" t="n">
        <v>11</v>
      </c>
      <c r="D2314" s="7" t="n">
        <v>3</v>
      </c>
      <c r="E2314" s="7" t="n">
        <v>13.8999996185303</v>
      </c>
      <c r="F2314" s="7" t="n">
        <v>0</v>
      </c>
    </row>
    <row r="2315" spans="1:8">
      <c r="A2315" t="s">
        <v>4</v>
      </c>
      <c r="B2315" s="4" t="s">
        <v>5</v>
      </c>
      <c r="C2315" s="4" t="s">
        <v>14</v>
      </c>
      <c r="D2315" s="4" t="s">
        <v>14</v>
      </c>
      <c r="E2315" s="4" t="s">
        <v>20</v>
      </c>
      <c r="F2315" s="4" t="s">
        <v>20</v>
      </c>
      <c r="G2315" s="4" t="s">
        <v>20</v>
      </c>
      <c r="H2315" s="4" t="s">
        <v>10</v>
      </c>
      <c r="I2315" s="4" t="s">
        <v>14</v>
      </c>
    </row>
    <row r="2316" spans="1:8">
      <c r="A2316" t="n">
        <v>18380</v>
      </c>
      <c r="B2316" s="40" t="n">
        <v>45</v>
      </c>
      <c r="C2316" s="7" t="n">
        <v>4</v>
      </c>
      <c r="D2316" s="7" t="n">
        <v>3</v>
      </c>
      <c r="E2316" s="7" t="n">
        <v>1.25</v>
      </c>
      <c r="F2316" s="7" t="n">
        <v>50.7700004577637</v>
      </c>
      <c r="G2316" s="7" t="n">
        <v>355</v>
      </c>
      <c r="H2316" s="7" t="n">
        <v>20000</v>
      </c>
      <c r="I2316" s="7" t="n">
        <v>1</v>
      </c>
    </row>
    <row r="2317" spans="1:8">
      <c r="A2317" t="s">
        <v>4</v>
      </c>
      <c r="B2317" s="4" t="s">
        <v>5</v>
      </c>
      <c r="C2317" s="4" t="s">
        <v>14</v>
      </c>
      <c r="D2317" s="4" t="s">
        <v>14</v>
      </c>
      <c r="E2317" s="4" t="s">
        <v>20</v>
      </c>
      <c r="F2317" s="4" t="s">
        <v>10</v>
      </c>
    </row>
    <row r="2318" spans="1:8">
      <c r="A2318" t="n">
        <v>18398</v>
      </c>
      <c r="B2318" s="40" t="n">
        <v>45</v>
      </c>
      <c r="C2318" s="7" t="n">
        <v>5</v>
      </c>
      <c r="D2318" s="7" t="n">
        <v>3</v>
      </c>
      <c r="E2318" s="7" t="n">
        <v>7.40000009536743</v>
      </c>
      <c r="F2318" s="7" t="n">
        <v>20000</v>
      </c>
    </row>
    <row r="2319" spans="1:8">
      <c r="A2319" t="s">
        <v>4</v>
      </c>
      <c r="B2319" s="4" t="s">
        <v>5</v>
      </c>
      <c r="C2319" s="4" t="s">
        <v>14</v>
      </c>
      <c r="D2319" s="4" t="s">
        <v>10</v>
      </c>
    </row>
    <row r="2320" spans="1:8">
      <c r="A2320" t="n">
        <v>18407</v>
      </c>
      <c r="B2320" s="30" t="n">
        <v>58</v>
      </c>
      <c r="C2320" s="7" t="n">
        <v>255</v>
      </c>
      <c r="D2320" s="7" t="n">
        <v>0</v>
      </c>
    </row>
    <row r="2321" spans="1:9">
      <c r="A2321" t="s">
        <v>4</v>
      </c>
      <c r="B2321" s="4" t="s">
        <v>5</v>
      </c>
      <c r="C2321" s="4" t="s">
        <v>14</v>
      </c>
      <c r="D2321" s="4" t="s">
        <v>10</v>
      </c>
      <c r="E2321" s="4" t="s">
        <v>9</v>
      </c>
      <c r="F2321" s="4" t="s">
        <v>10</v>
      </c>
      <c r="G2321" s="4" t="s">
        <v>9</v>
      </c>
      <c r="H2321" s="4" t="s">
        <v>14</v>
      </c>
    </row>
    <row r="2322" spans="1:9">
      <c r="A2322" t="n">
        <v>18411</v>
      </c>
      <c r="B2322" s="13" t="n">
        <v>49</v>
      </c>
      <c r="C2322" s="7" t="n">
        <v>0</v>
      </c>
      <c r="D2322" s="7" t="n">
        <v>424</v>
      </c>
      <c r="E2322" s="7" t="n">
        <v>1060320051</v>
      </c>
      <c r="F2322" s="7" t="n">
        <v>0</v>
      </c>
      <c r="G2322" s="7" t="n">
        <v>0</v>
      </c>
      <c r="H2322" s="7" t="n">
        <v>0</v>
      </c>
    </row>
    <row r="2323" spans="1:9">
      <c r="A2323" t="s">
        <v>4</v>
      </c>
      <c r="B2323" s="4" t="s">
        <v>5</v>
      </c>
      <c r="C2323" s="4" t="s">
        <v>14</v>
      </c>
      <c r="D2323" s="4" t="s">
        <v>10</v>
      </c>
      <c r="E2323" s="4" t="s">
        <v>6</v>
      </c>
    </row>
    <row r="2324" spans="1:9">
      <c r="A2324" t="n">
        <v>18426</v>
      </c>
      <c r="B2324" s="35" t="n">
        <v>51</v>
      </c>
      <c r="C2324" s="7" t="n">
        <v>4</v>
      </c>
      <c r="D2324" s="7" t="n">
        <v>24</v>
      </c>
      <c r="E2324" s="7" t="s">
        <v>208</v>
      </c>
    </row>
    <row r="2325" spans="1:9">
      <c r="A2325" t="s">
        <v>4</v>
      </c>
      <c r="B2325" s="4" t="s">
        <v>5</v>
      </c>
      <c r="C2325" s="4" t="s">
        <v>10</v>
      </c>
    </row>
    <row r="2326" spans="1:9">
      <c r="A2326" t="n">
        <v>18440</v>
      </c>
      <c r="B2326" s="28" t="n">
        <v>16</v>
      </c>
      <c r="C2326" s="7" t="n">
        <v>0</v>
      </c>
    </row>
    <row r="2327" spans="1:9">
      <c r="A2327" t="s">
        <v>4</v>
      </c>
      <c r="B2327" s="4" t="s">
        <v>5</v>
      </c>
      <c r="C2327" s="4" t="s">
        <v>10</v>
      </c>
      <c r="D2327" s="4" t="s">
        <v>14</v>
      </c>
      <c r="E2327" s="4" t="s">
        <v>9</v>
      </c>
      <c r="F2327" s="4" t="s">
        <v>57</v>
      </c>
      <c r="G2327" s="4" t="s">
        <v>14</v>
      </c>
      <c r="H2327" s="4" t="s">
        <v>14</v>
      </c>
      <c r="I2327" s="4" t="s">
        <v>14</v>
      </c>
      <c r="J2327" s="4" t="s">
        <v>9</v>
      </c>
      <c r="K2327" s="4" t="s">
        <v>57</v>
      </c>
      <c r="L2327" s="4" t="s">
        <v>14</v>
      </c>
      <c r="M2327" s="4" t="s">
        <v>14</v>
      </c>
    </row>
    <row r="2328" spans="1:9">
      <c r="A2328" t="n">
        <v>18443</v>
      </c>
      <c r="B2328" s="36" t="n">
        <v>26</v>
      </c>
      <c r="C2328" s="7" t="n">
        <v>24</v>
      </c>
      <c r="D2328" s="7" t="n">
        <v>17</v>
      </c>
      <c r="E2328" s="7" t="n">
        <v>27371</v>
      </c>
      <c r="F2328" s="7" t="s">
        <v>258</v>
      </c>
      <c r="G2328" s="7" t="n">
        <v>2</v>
      </c>
      <c r="H2328" s="7" t="n">
        <v>3</v>
      </c>
      <c r="I2328" s="7" t="n">
        <v>17</v>
      </c>
      <c r="J2328" s="7" t="n">
        <v>27372</v>
      </c>
      <c r="K2328" s="7" t="s">
        <v>259</v>
      </c>
      <c r="L2328" s="7" t="n">
        <v>2</v>
      </c>
      <c r="M2328" s="7" t="n">
        <v>0</v>
      </c>
    </row>
    <row r="2329" spans="1:9">
      <c r="A2329" t="s">
        <v>4</v>
      </c>
      <c r="B2329" s="4" t="s">
        <v>5</v>
      </c>
    </row>
    <row r="2330" spans="1:9">
      <c r="A2330" t="n">
        <v>18575</v>
      </c>
      <c r="B2330" s="37" t="n">
        <v>28</v>
      </c>
    </row>
    <row r="2331" spans="1:9">
      <c r="A2331" t="s">
        <v>4</v>
      </c>
      <c r="B2331" s="4" t="s">
        <v>5</v>
      </c>
      <c r="C2331" s="4" t="s">
        <v>14</v>
      </c>
      <c r="D2331" s="4" t="s">
        <v>10</v>
      </c>
      <c r="E2331" s="4" t="s">
        <v>6</v>
      </c>
    </row>
    <row r="2332" spans="1:9">
      <c r="A2332" t="n">
        <v>18576</v>
      </c>
      <c r="B2332" s="35" t="n">
        <v>51</v>
      </c>
      <c r="C2332" s="7" t="n">
        <v>4</v>
      </c>
      <c r="D2332" s="7" t="n">
        <v>25</v>
      </c>
      <c r="E2332" s="7" t="s">
        <v>208</v>
      </c>
    </row>
    <row r="2333" spans="1:9">
      <c r="A2333" t="s">
        <v>4</v>
      </c>
      <c r="B2333" s="4" t="s">
        <v>5</v>
      </c>
      <c r="C2333" s="4" t="s">
        <v>10</v>
      </c>
    </row>
    <row r="2334" spans="1:9">
      <c r="A2334" t="n">
        <v>18590</v>
      </c>
      <c r="B2334" s="28" t="n">
        <v>16</v>
      </c>
      <c r="C2334" s="7" t="n">
        <v>0</v>
      </c>
    </row>
    <row r="2335" spans="1:9">
      <c r="A2335" t="s">
        <v>4</v>
      </c>
      <c r="B2335" s="4" t="s">
        <v>5</v>
      </c>
      <c r="C2335" s="4" t="s">
        <v>10</v>
      </c>
      <c r="D2335" s="4" t="s">
        <v>14</v>
      </c>
      <c r="E2335" s="4" t="s">
        <v>9</v>
      </c>
      <c r="F2335" s="4" t="s">
        <v>57</v>
      </c>
      <c r="G2335" s="4" t="s">
        <v>14</v>
      </c>
      <c r="H2335" s="4" t="s">
        <v>14</v>
      </c>
      <c r="I2335" s="4" t="s">
        <v>14</v>
      </c>
      <c r="J2335" s="4" t="s">
        <v>9</v>
      </c>
      <c r="K2335" s="4" t="s">
        <v>57</v>
      </c>
      <c r="L2335" s="4" t="s">
        <v>14</v>
      </c>
      <c r="M2335" s="4" t="s">
        <v>14</v>
      </c>
    </row>
    <row r="2336" spans="1:9">
      <c r="A2336" t="n">
        <v>18593</v>
      </c>
      <c r="B2336" s="36" t="n">
        <v>26</v>
      </c>
      <c r="C2336" s="7" t="n">
        <v>25</v>
      </c>
      <c r="D2336" s="7" t="n">
        <v>17</v>
      </c>
      <c r="E2336" s="7" t="n">
        <v>34353</v>
      </c>
      <c r="F2336" s="7" t="s">
        <v>260</v>
      </c>
      <c r="G2336" s="7" t="n">
        <v>2</v>
      </c>
      <c r="H2336" s="7" t="n">
        <v>3</v>
      </c>
      <c r="I2336" s="7" t="n">
        <v>17</v>
      </c>
      <c r="J2336" s="7" t="n">
        <v>34354</v>
      </c>
      <c r="K2336" s="7" t="s">
        <v>261</v>
      </c>
      <c r="L2336" s="7" t="n">
        <v>2</v>
      </c>
      <c r="M2336" s="7" t="n">
        <v>0</v>
      </c>
    </row>
    <row r="2337" spans="1:13">
      <c r="A2337" t="s">
        <v>4</v>
      </c>
      <c r="B2337" s="4" t="s">
        <v>5</v>
      </c>
    </row>
    <row r="2338" spans="1:13">
      <c r="A2338" t="n">
        <v>18733</v>
      </c>
      <c r="B2338" s="37" t="n">
        <v>28</v>
      </c>
    </row>
    <row r="2339" spans="1:13">
      <c r="A2339" t="s">
        <v>4</v>
      </c>
      <c r="B2339" s="4" t="s">
        <v>5</v>
      </c>
      <c r="C2339" s="4" t="s">
        <v>10</v>
      </c>
      <c r="D2339" s="4" t="s">
        <v>14</v>
      </c>
    </row>
    <row r="2340" spans="1:13">
      <c r="A2340" t="n">
        <v>18734</v>
      </c>
      <c r="B2340" s="39" t="n">
        <v>89</v>
      </c>
      <c r="C2340" s="7" t="n">
        <v>65533</v>
      </c>
      <c r="D2340" s="7" t="n">
        <v>1</v>
      </c>
    </row>
    <row r="2341" spans="1:13">
      <c r="A2341" t="s">
        <v>4</v>
      </c>
      <c r="B2341" s="4" t="s">
        <v>5</v>
      </c>
      <c r="C2341" s="4" t="s">
        <v>14</v>
      </c>
      <c r="D2341" s="4" t="s">
        <v>10</v>
      </c>
      <c r="E2341" s="4" t="s">
        <v>20</v>
      </c>
    </row>
    <row r="2342" spans="1:13">
      <c r="A2342" t="n">
        <v>18738</v>
      </c>
      <c r="B2342" s="30" t="n">
        <v>58</v>
      </c>
      <c r="C2342" s="7" t="n">
        <v>101</v>
      </c>
      <c r="D2342" s="7" t="n">
        <v>300</v>
      </c>
      <c r="E2342" s="7" t="n">
        <v>1</v>
      </c>
    </row>
    <row r="2343" spans="1:13">
      <c r="A2343" t="s">
        <v>4</v>
      </c>
      <c r="B2343" s="4" t="s">
        <v>5</v>
      </c>
      <c r="C2343" s="4" t="s">
        <v>14</v>
      </c>
      <c r="D2343" s="4" t="s">
        <v>10</v>
      </c>
    </row>
    <row r="2344" spans="1:13">
      <c r="A2344" t="n">
        <v>18746</v>
      </c>
      <c r="B2344" s="30" t="n">
        <v>58</v>
      </c>
      <c r="C2344" s="7" t="n">
        <v>254</v>
      </c>
      <c r="D2344" s="7" t="n">
        <v>0</v>
      </c>
    </row>
    <row r="2345" spans="1:13">
      <c r="A2345" t="s">
        <v>4</v>
      </c>
      <c r="B2345" s="4" t="s">
        <v>5</v>
      </c>
      <c r="C2345" s="4" t="s">
        <v>14</v>
      </c>
      <c r="D2345" s="4" t="s">
        <v>14</v>
      </c>
      <c r="E2345" s="4" t="s">
        <v>20</v>
      </c>
      <c r="F2345" s="4" t="s">
        <v>20</v>
      </c>
      <c r="G2345" s="4" t="s">
        <v>20</v>
      </c>
      <c r="H2345" s="4" t="s">
        <v>10</v>
      </c>
    </row>
    <row r="2346" spans="1:13">
      <c r="A2346" t="n">
        <v>18750</v>
      </c>
      <c r="B2346" s="40" t="n">
        <v>45</v>
      </c>
      <c r="C2346" s="7" t="n">
        <v>2</v>
      </c>
      <c r="D2346" s="7" t="n">
        <v>3</v>
      </c>
      <c r="E2346" s="7" t="n">
        <v>-0.140000000596046</v>
      </c>
      <c r="F2346" s="7" t="n">
        <v>4.90000009536743</v>
      </c>
      <c r="G2346" s="7" t="n">
        <v>-122.51000213623</v>
      </c>
      <c r="H2346" s="7" t="n">
        <v>0</v>
      </c>
    </row>
    <row r="2347" spans="1:13">
      <c r="A2347" t="s">
        <v>4</v>
      </c>
      <c r="B2347" s="4" t="s">
        <v>5</v>
      </c>
      <c r="C2347" s="4" t="s">
        <v>14</v>
      </c>
      <c r="D2347" s="4" t="s">
        <v>14</v>
      </c>
      <c r="E2347" s="4" t="s">
        <v>20</v>
      </c>
      <c r="F2347" s="4" t="s">
        <v>20</v>
      </c>
      <c r="G2347" s="4" t="s">
        <v>20</v>
      </c>
      <c r="H2347" s="4" t="s">
        <v>10</v>
      </c>
      <c r="I2347" s="4" t="s">
        <v>14</v>
      </c>
    </row>
    <row r="2348" spans="1:13">
      <c r="A2348" t="n">
        <v>18767</v>
      </c>
      <c r="B2348" s="40" t="n">
        <v>45</v>
      </c>
      <c r="C2348" s="7" t="n">
        <v>4</v>
      </c>
      <c r="D2348" s="7" t="n">
        <v>3</v>
      </c>
      <c r="E2348" s="7" t="n">
        <v>359.450012207031</v>
      </c>
      <c r="F2348" s="7" t="n">
        <v>180.039993286133</v>
      </c>
      <c r="G2348" s="7" t="n">
        <v>345</v>
      </c>
      <c r="H2348" s="7" t="n">
        <v>0</v>
      </c>
      <c r="I2348" s="7" t="n">
        <v>1</v>
      </c>
    </row>
    <row r="2349" spans="1:13">
      <c r="A2349" t="s">
        <v>4</v>
      </c>
      <c r="B2349" s="4" t="s">
        <v>5</v>
      </c>
      <c r="C2349" s="4" t="s">
        <v>14</v>
      </c>
      <c r="D2349" s="4" t="s">
        <v>14</v>
      </c>
      <c r="E2349" s="4" t="s">
        <v>20</v>
      </c>
      <c r="F2349" s="4" t="s">
        <v>10</v>
      </c>
    </row>
    <row r="2350" spans="1:13">
      <c r="A2350" t="n">
        <v>18785</v>
      </c>
      <c r="B2350" s="40" t="n">
        <v>45</v>
      </c>
      <c r="C2350" s="7" t="n">
        <v>5</v>
      </c>
      <c r="D2350" s="7" t="n">
        <v>3</v>
      </c>
      <c r="E2350" s="7" t="n">
        <v>10.6000003814697</v>
      </c>
      <c r="F2350" s="7" t="n">
        <v>0</v>
      </c>
    </row>
    <row r="2351" spans="1:13">
      <c r="A2351" t="s">
        <v>4</v>
      </c>
      <c r="B2351" s="4" t="s">
        <v>5</v>
      </c>
      <c r="C2351" s="4" t="s">
        <v>14</v>
      </c>
      <c r="D2351" s="4" t="s">
        <v>14</v>
      </c>
      <c r="E2351" s="4" t="s">
        <v>20</v>
      </c>
      <c r="F2351" s="4" t="s">
        <v>10</v>
      </c>
    </row>
    <row r="2352" spans="1:13">
      <c r="A2352" t="n">
        <v>18794</v>
      </c>
      <c r="B2352" s="40" t="n">
        <v>45</v>
      </c>
      <c r="C2352" s="7" t="n">
        <v>11</v>
      </c>
      <c r="D2352" s="7" t="n">
        <v>3</v>
      </c>
      <c r="E2352" s="7" t="n">
        <v>14.5</v>
      </c>
      <c r="F2352" s="7" t="n">
        <v>0</v>
      </c>
    </row>
    <row r="2353" spans="1:9">
      <c r="A2353" t="s">
        <v>4</v>
      </c>
      <c r="B2353" s="4" t="s">
        <v>5</v>
      </c>
      <c r="C2353" s="4" t="s">
        <v>14</v>
      </c>
      <c r="D2353" s="4" t="s">
        <v>14</v>
      </c>
      <c r="E2353" s="4" t="s">
        <v>20</v>
      </c>
      <c r="F2353" s="4" t="s">
        <v>20</v>
      </c>
      <c r="G2353" s="4" t="s">
        <v>20</v>
      </c>
      <c r="H2353" s="4" t="s">
        <v>10</v>
      </c>
      <c r="I2353" s="4" t="s">
        <v>14</v>
      </c>
    </row>
    <row r="2354" spans="1:9">
      <c r="A2354" t="n">
        <v>18803</v>
      </c>
      <c r="B2354" s="40" t="n">
        <v>45</v>
      </c>
      <c r="C2354" s="7" t="n">
        <v>4</v>
      </c>
      <c r="D2354" s="7" t="n">
        <v>3</v>
      </c>
      <c r="E2354" s="7" t="n">
        <v>7.71000003814697</v>
      </c>
      <c r="F2354" s="7" t="n">
        <v>180.039993286133</v>
      </c>
      <c r="G2354" s="7" t="n">
        <v>345</v>
      </c>
      <c r="H2354" s="7" t="n">
        <v>3000</v>
      </c>
      <c r="I2354" s="7" t="n">
        <v>1</v>
      </c>
    </row>
    <row r="2355" spans="1:9">
      <c r="A2355" t="s">
        <v>4</v>
      </c>
      <c r="B2355" s="4" t="s">
        <v>5</v>
      </c>
      <c r="C2355" s="4" t="s">
        <v>14</v>
      </c>
      <c r="D2355" s="4" t="s">
        <v>14</v>
      </c>
      <c r="E2355" s="4" t="s">
        <v>20</v>
      </c>
      <c r="F2355" s="4" t="s">
        <v>10</v>
      </c>
    </row>
    <row r="2356" spans="1:9">
      <c r="A2356" t="n">
        <v>18821</v>
      </c>
      <c r="B2356" s="40" t="n">
        <v>45</v>
      </c>
      <c r="C2356" s="7" t="n">
        <v>11</v>
      </c>
      <c r="D2356" s="7" t="n">
        <v>3</v>
      </c>
      <c r="E2356" s="7" t="n">
        <v>16.7999992370605</v>
      </c>
      <c r="F2356" s="7" t="n">
        <v>3000</v>
      </c>
    </row>
    <row r="2357" spans="1:9">
      <c r="A2357" t="s">
        <v>4</v>
      </c>
      <c r="B2357" s="4" t="s">
        <v>5</v>
      </c>
      <c r="C2357" s="4" t="s">
        <v>10</v>
      </c>
      <c r="D2357" s="4" t="s">
        <v>9</v>
      </c>
    </row>
    <row r="2358" spans="1:9">
      <c r="A2358" t="n">
        <v>18830</v>
      </c>
      <c r="B2358" s="66" t="n">
        <v>98</v>
      </c>
      <c r="C2358" s="7" t="n">
        <v>7</v>
      </c>
      <c r="D2358" s="7" t="n">
        <v>1065353216</v>
      </c>
    </row>
    <row r="2359" spans="1:9">
      <c r="A2359" t="s">
        <v>4</v>
      </c>
      <c r="B2359" s="4" t="s">
        <v>5</v>
      </c>
      <c r="C2359" s="4" t="s">
        <v>14</v>
      </c>
      <c r="D2359" s="4" t="s">
        <v>10</v>
      </c>
      <c r="E2359" s="4" t="s">
        <v>6</v>
      </c>
      <c r="F2359" s="4" t="s">
        <v>6</v>
      </c>
      <c r="G2359" s="4" t="s">
        <v>6</v>
      </c>
      <c r="H2359" s="4" t="s">
        <v>6</v>
      </c>
    </row>
    <row r="2360" spans="1:9">
      <c r="A2360" t="n">
        <v>18837</v>
      </c>
      <c r="B2360" s="35" t="n">
        <v>51</v>
      </c>
      <c r="C2360" s="7" t="n">
        <v>3</v>
      </c>
      <c r="D2360" s="7" t="n">
        <v>61440</v>
      </c>
      <c r="E2360" s="7" t="s">
        <v>140</v>
      </c>
      <c r="F2360" s="7" t="s">
        <v>141</v>
      </c>
      <c r="G2360" s="7" t="s">
        <v>62</v>
      </c>
      <c r="H2360" s="7" t="s">
        <v>63</v>
      </c>
    </row>
    <row r="2361" spans="1:9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6</v>
      </c>
      <c r="F2361" s="4" t="s">
        <v>6</v>
      </c>
      <c r="G2361" s="4" t="s">
        <v>6</v>
      </c>
      <c r="H2361" s="4" t="s">
        <v>6</v>
      </c>
    </row>
    <row r="2362" spans="1:9">
      <c r="A2362" t="n">
        <v>18850</v>
      </c>
      <c r="B2362" s="35" t="n">
        <v>51</v>
      </c>
      <c r="C2362" s="7" t="n">
        <v>3</v>
      </c>
      <c r="D2362" s="7" t="n">
        <v>61441</v>
      </c>
      <c r="E2362" s="7" t="s">
        <v>140</v>
      </c>
      <c r="F2362" s="7" t="s">
        <v>141</v>
      </c>
      <c r="G2362" s="7" t="s">
        <v>62</v>
      </c>
      <c r="H2362" s="7" t="s">
        <v>63</v>
      </c>
    </row>
    <row r="2363" spans="1:9">
      <c r="A2363" t="s">
        <v>4</v>
      </c>
      <c r="B2363" s="4" t="s">
        <v>5</v>
      </c>
      <c r="C2363" s="4" t="s">
        <v>14</v>
      </c>
      <c r="D2363" s="4" t="s">
        <v>10</v>
      </c>
      <c r="E2363" s="4" t="s">
        <v>6</v>
      </c>
      <c r="F2363" s="4" t="s">
        <v>6</v>
      </c>
      <c r="G2363" s="4" t="s">
        <v>6</v>
      </c>
      <c r="H2363" s="4" t="s">
        <v>6</v>
      </c>
    </row>
    <row r="2364" spans="1:9">
      <c r="A2364" t="n">
        <v>18863</v>
      </c>
      <c r="B2364" s="35" t="n">
        <v>51</v>
      </c>
      <c r="C2364" s="7" t="n">
        <v>3</v>
      </c>
      <c r="D2364" s="7" t="n">
        <v>61442</v>
      </c>
      <c r="E2364" s="7" t="s">
        <v>140</v>
      </c>
      <c r="F2364" s="7" t="s">
        <v>141</v>
      </c>
      <c r="G2364" s="7" t="s">
        <v>62</v>
      </c>
      <c r="H2364" s="7" t="s">
        <v>63</v>
      </c>
    </row>
    <row r="2365" spans="1:9">
      <c r="A2365" t="s">
        <v>4</v>
      </c>
      <c r="B2365" s="4" t="s">
        <v>5</v>
      </c>
      <c r="C2365" s="4" t="s">
        <v>14</v>
      </c>
      <c r="D2365" s="4" t="s">
        <v>10</v>
      </c>
      <c r="E2365" s="4" t="s">
        <v>6</v>
      </c>
      <c r="F2365" s="4" t="s">
        <v>6</v>
      </c>
      <c r="G2365" s="4" t="s">
        <v>6</v>
      </c>
      <c r="H2365" s="4" t="s">
        <v>6</v>
      </c>
    </row>
    <row r="2366" spans="1:9">
      <c r="A2366" t="n">
        <v>18876</v>
      </c>
      <c r="B2366" s="35" t="n">
        <v>51</v>
      </c>
      <c r="C2366" s="7" t="n">
        <v>3</v>
      </c>
      <c r="D2366" s="7" t="n">
        <v>61443</v>
      </c>
      <c r="E2366" s="7" t="s">
        <v>140</v>
      </c>
      <c r="F2366" s="7" t="s">
        <v>141</v>
      </c>
      <c r="G2366" s="7" t="s">
        <v>62</v>
      </c>
      <c r="H2366" s="7" t="s">
        <v>63</v>
      </c>
    </row>
    <row r="2367" spans="1:9">
      <c r="A2367" t="s">
        <v>4</v>
      </c>
      <c r="B2367" s="4" t="s">
        <v>5</v>
      </c>
      <c r="C2367" s="4" t="s">
        <v>14</v>
      </c>
      <c r="D2367" s="4" t="s">
        <v>10</v>
      </c>
      <c r="E2367" s="4" t="s">
        <v>6</v>
      </c>
      <c r="F2367" s="4" t="s">
        <v>6</v>
      </c>
      <c r="G2367" s="4" t="s">
        <v>6</v>
      </c>
      <c r="H2367" s="4" t="s">
        <v>6</v>
      </c>
    </row>
    <row r="2368" spans="1:9">
      <c r="A2368" t="n">
        <v>18889</v>
      </c>
      <c r="B2368" s="35" t="n">
        <v>51</v>
      </c>
      <c r="C2368" s="7" t="n">
        <v>3</v>
      </c>
      <c r="D2368" s="7" t="n">
        <v>61444</v>
      </c>
      <c r="E2368" s="7" t="s">
        <v>140</v>
      </c>
      <c r="F2368" s="7" t="s">
        <v>141</v>
      </c>
      <c r="G2368" s="7" t="s">
        <v>62</v>
      </c>
      <c r="H2368" s="7" t="s">
        <v>63</v>
      </c>
    </row>
    <row r="2369" spans="1:9">
      <c r="A2369" t="s">
        <v>4</v>
      </c>
      <c r="B2369" s="4" t="s">
        <v>5</v>
      </c>
      <c r="C2369" s="4" t="s">
        <v>14</v>
      </c>
      <c r="D2369" s="4" t="s">
        <v>10</v>
      </c>
      <c r="E2369" s="4" t="s">
        <v>6</v>
      </c>
      <c r="F2369" s="4" t="s">
        <v>6</v>
      </c>
      <c r="G2369" s="4" t="s">
        <v>6</v>
      </c>
      <c r="H2369" s="4" t="s">
        <v>6</v>
      </c>
    </row>
    <row r="2370" spans="1:9">
      <c r="A2370" t="n">
        <v>18902</v>
      </c>
      <c r="B2370" s="35" t="n">
        <v>51</v>
      </c>
      <c r="C2370" s="7" t="n">
        <v>3</v>
      </c>
      <c r="D2370" s="7" t="n">
        <v>61445</v>
      </c>
      <c r="E2370" s="7" t="s">
        <v>140</v>
      </c>
      <c r="F2370" s="7" t="s">
        <v>141</v>
      </c>
      <c r="G2370" s="7" t="s">
        <v>62</v>
      </c>
      <c r="H2370" s="7" t="s">
        <v>63</v>
      </c>
    </row>
    <row r="2371" spans="1:9">
      <c r="A2371" t="s">
        <v>4</v>
      </c>
      <c r="B2371" s="4" t="s">
        <v>5</v>
      </c>
      <c r="C2371" s="4" t="s">
        <v>14</v>
      </c>
      <c r="D2371" s="4" t="s">
        <v>10</v>
      </c>
      <c r="E2371" s="4" t="s">
        <v>6</v>
      </c>
      <c r="F2371" s="4" t="s">
        <v>6</v>
      </c>
      <c r="G2371" s="4" t="s">
        <v>6</v>
      </c>
      <c r="H2371" s="4" t="s">
        <v>6</v>
      </c>
    </row>
    <row r="2372" spans="1:9">
      <c r="A2372" t="n">
        <v>18915</v>
      </c>
      <c r="B2372" s="35" t="n">
        <v>51</v>
      </c>
      <c r="C2372" s="7" t="n">
        <v>3</v>
      </c>
      <c r="D2372" s="7" t="n">
        <v>61446</v>
      </c>
      <c r="E2372" s="7" t="s">
        <v>140</v>
      </c>
      <c r="F2372" s="7" t="s">
        <v>141</v>
      </c>
      <c r="G2372" s="7" t="s">
        <v>62</v>
      </c>
      <c r="H2372" s="7" t="s">
        <v>63</v>
      </c>
    </row>
    <row r="2373" spans="1:9">
      <c r="A2373" t="s">
        <v>4</v>
      </c>
      <c r="B2373" s="4" t="s">
        <v>5</v>
      </c>
      <c r="C2373" s="4" t="s">
        <v>14</v>
      </c>
      <c r="D2373" s="4" t="s">
        <v>10</v>
      </c>
      <c r="E2373" s="4" t="s">
        <v>6</v>
      </c>
      <c r="F2373" s="4" t="s">
        <v>6</v>
      </c>
      <c r="G2373" s="4" t="s">
        <v>6</v>
      </c>
      <c r="H2373" s="4" t="s">
        <v>6</v>
      </c>
    </row>
    <row r="2374" spans="1:9">
      <c r="A2374" t="n">
        <v>18928</v>
      </c>
      <c r="B2374" s="35" t="n">
        <v>51</v>
      </c>
      <c r="C2374" s="7" t="n">
        <v>3</v>
      </c>
      <c r="D2374" s="7" t="n">
        <v>7032</v>
      </c>
      <c r="E2374" s="7" t="s">
        <v>140</v>
      </c>
      <c r="F2374" s="7" t="s">
        <v>141</v>
      </c>
      <c r="G2374" s="7" t="s">
        <v>62</v>
      </c>
      <c r="H2374" s="7" t="s">
        <v>63</v>
      </c>
    </row>
    <row r="2375" spans="1:9">
      <c r="A2375" t="s">
        <v>4</v>
      </c>
      <c r="B2375" s="4" t="s">
        <v>5</v>
      </c>
      <c r="C2375" s="4" t="s">
        <v>14</v>
      </c>
      <c r="D2375" s="4" t="s">
        <v>10</v>
      </c>
    </row>
    <row r="2376" spans="1:9">
      <c r="A2376" t="n">
        <v>18941</v>
      </c>
      <c r="B2376" s="30" t="n">
        <v>58</v>
      </c>
      <c r="C2376" s="7" t="n">
        <v>255</v>
      </c>
      <c r="D2376" s="7" t="n">
        <v>0</v>
      </c>
    </row>
    <row r="2377" spans="1:9">
      <c r="A2377" t="s">
        <v>4</v>
      </c>
      <c r="B2377" s="4" t="s">
        <v>5</v>
      </c>
      <c r="C2377" s="4" t="s">
        <v>10</v>
      </c>
      <c r="D2377" s="4" t="s">
        <v>14</v>
      </c>
      <c r="E2377" s="4" t="s">
        <v>6</v>
      </c>
      <c r="F2377" s="4" t="s">
        <v>20</v>
      </c>
      <c r="G2377" s="4" t="s">
        <v>20</v>
      </c>
      <c r="H2377" s="4" t="s">
        <v>20</v>
      </c>
    </row>
    <row r="2378" spans="1:9">
      <c r="A2378" t="n">
        <v>18945</v>
      </c>
      <c r="B2378" s="58" t="n">
        <v>48</v>
      </c>
      <c r="C2378" s="7" t="n">
        <v>0</v>
      </c>
      <c r="D2378" s="7" t="n">
        <v>0</v>
      </c>
      <c r="E2378" s="7" t="s">
        <v>134</v>
      </c>
      <c r="F2378" s="7" t="n">
        <v>-1</v>
      </c>
      <c r="G2378" s="7" t="n">
        <v>1</v>
      </c>
      <c r="H2378" s="7" t="n">
        <v>0</v>
      </c>
    </row>
    <row r="2379" spans="1:9">
      <c r="A2379" t="s">
        <v>4</v>
      </c>
      <c r="B2379" s="4" t="s">
        <v>5</v>
      </c>
      <c r="C2379" s="4" t="s">
        <v>10</v>
      </c>
      <c r="D2379" s="4" t="s">
        <v>14</v>
      </c>
      <c r="E2379" s="4" t="s">
        <v>6</v>
      </c>
      <c r="F2379" s="4" t="s">
        <v>20</v>
      </c>
      <c r="G2379" s="4" t="s">
        <v>20</v>
      </c>
      <c r="H2379" s="4" t="s">
        <v>20</v>
      </c>
    </row>
    <row r="2380" spans="1:9">
      <c r="A2380" t="n">
        <v>18971</v>
      </c>
      <c r="B2380" s="58" t="n">
        <v>48</v>
      </c>
      <c r="C2380" s="7" t="n">
        <v>61491</v>
      </c>
      <c r="D2380" s="7" t="n">
        <v>0</v>
      </c>
      <c r="E2380" s="7" t="s">
        <v>134</v>
      </c>
      <c r="F2380" s="7" t="n">
        <v>-1</v>
      </c>
      <c r="G2380" s="7" t="n">
        <v>1</v>
      </c>
      <c r="H2380" s="7" t="n">
        <v>0</v>
      </c>
    </row>
    <row r="2381" spans="1:9">
      <c r="A2381" t="s">
        <v>4</v>
      </c>
      <c r="B2381" s="4" t="s">
        <v>5</v>
      </c>
      <c r="C2381" s="4" t="s">
        <v>10</v>
      </c>
      <c r="D2381" s="4" t="s">
        <v>14</v>
      </c>
      <c r="E2381" s="4" t="s">
        <v>6</v>
      </c>
      <c r="F2381" s="4" t="s">
        <v>20</v>
      </c>
      <c r="G2381" s="4" t="s">
        <v>20</v>
      </c>
      <c r="H2381" s="4" t="s">
        <v>20</v>
      </c>
    </row>
    <row r="2382" spans="1:9">
      <c r="A2382" t="n">
        <v>18997</v>
      </c>
      <c r="B2382" s="58" t="n">
        <v>48</v>
      </c>
      <c r="C2382" s="7" t="n">
        <v>61492</v>
      </c>
      <c r="D2382" s="7" t="n">
        <v>0</v>
      </c>
      <c r="E2382" s="7" t="s">
        <v>134</v>
      </c>
      <c r="F2382" s="7" t="n">
        <v>-1</v>
      </c>
      <c r="G2382" s="7" t="n">
        <v>1</v>
      </c>
      <c r="H2382" s="7" t="n">
        <v>0</v>
      </c>
    </row>
    <row r="2383" spans="1:9">
      <c r="A2383" t="s">
        <v>4</v>
      </c>
      <c r="B2383" s="4" t="s">
        <v>5</v>
      </c>
      <c r="C2383" s="4" t="s">
        <v>10</v>
      </c>
      <c r="D2383" s="4" t="s">
        <v>14</v>
      </c>
      <c r="E2383" s="4" t="s">
        <v>6</v>
      </c>
      <c r="F2383" s="4" t="s">
        <v>20</v>
      </c>
      <c r="G2383" s="4" t="s">
        <v>20</v>
      </c>
      <c r="H2383" s="4" t="s">
        <v>20</v>
      </c>
    </row>
    <row r="2384" spans="1:9">
      <c r="A2384" t="n">
        <v>19023</v>
      </c>
      <c r="B2384" s="58" t="n">
        <v>48</v>
      </c>
      <c r="C2384" s="7" t="n">
        <v>61493</v>
      </c>
      <c r="D2384" s="7" t="n">
        <v>0</v>
      </c>
      <c r="E2384" s="7" t="s">
        <v>134</v>
      </c>
      <c r="F2384" s="7" t="n">
        <v>-1</v>
      </c>
      <c r="G2384" s="7" t="n">
        <v>1</v>
      </c>
      <c r="H2384" s="7" t="n">
        <v>0</v>
      </c>
    </row>
    <row r="2385" spans="1:8">
      <c r="A2385" t="s">
        <v>4</v>
      </c>
      <c r="B2385" s="4" t="s">
        <v>5</v>
      </c>
      <c r="C2385" s="4" t="s">
        <v>10</v>
      </c>
      <c r="D2385" s="4" t="s">
        <v>14</v>
      </c>
      <c r="E2385" s="4" t="s">
        <v>6</v>
      </c>
      <c r="F2385" s="4" t="s">
        <v>20</v>
      </c>
      <c r="G2385" s="4" t="s">
        <v>20</v>
      </c>
      <c r="H2385" s="4" t="s">
        <v>20</v>
      </c>
    </row>
    <row r="2386" spans="1:8">
      <c r="A2386" t="n">
        <v>19049</v>
      </c>
      <c r="B2386" s="58" t="n">
        <v>48</v>
      </c>
      <c r="C2386" s="7" t="n">
        <v>61494</v>
      </c>
      <c r="D2386" s="7" t="n">
        <v>0</v>
      </c>
      <c r="E2386" s="7" t="s">
        <v>134</v>
      </c>
      <c r="F2386" s="7" t="n">
        <v>-1</v>
      </c>
      <c r="G2386" s="7" t="n">
        <v>1</v>
      </c>
      <c r="H2386" s="7" t="n">
        <v>0</v>
      </c>
    </row>
    <row r="2387" spans="1:8">
      <c r="A2387" t="s">
        <v>4</v>
      </c>
      <c r="B2387" s="4" t="s">
        <v>5</v>
      </c>
      <c r="C2387" s="4" t="s">
        <v>10</v>
      </c>
      <c r="D2387" s="4" t="s">
        <v>14</v>
      </c>
      <c r="E2387" s="4" t="s">
        <v>6</v>
      </c>
      <c r="F2387" s="4" t="s">
        <v>20</v>
      </c>
      <c r="G2387" s="4" t="s">
        <v>20</v>
      </c>
      <c r="H2387" s="4" t="s">
        <v>20</v>
      </c>
    </row>
    <row r="2388" spans="1:8">
      <c r="A2388" t="n">
        <v>19075</v>
      </c>
      <c r="B2388" s="58" t="n">
        <v>48</v>
      </c>
      <c r="C2388" s="7" t="n">
        <v>61495</v>
      </c>
      <c r="D2388" s="7" t="n">
        <v>0</v>
      </c>
      <c r="E2388" s="7" t="s">
        <v>134</v>
      </c>
      <c r="F2388" s="7" t="n">
        <v>-1</v>
      </c>
      <c r="G2388" s="7" t="n">
        <v>1</v>
      </c>
      <c r="H2388" s="7" t="n">
        <v>0</v>
      </c>
    </row>
    <row r="2389" spans="1:8">
      <c r="A2389" t="s">
        <v>4</v>
      </c>
      <c r="B2389" s="4" t="s">
        <v>5</v>
      </c>
      <c r="C2389" s="4" t="s">
        <v>10</v>
      </c>
    </row>
    <row r="2390" spans="1:8">
      <c r="A2390" t="n">
        <v>19101</v>
      </c>
      <c r="B2390" s="28" t="n">
        <v>16</v>
      </c>
      <c r="C2390" s="7" t="n">
        <v>2000</v>
      </c>
    </row>
    <row r="2391" spans="1:8">
      <c r="A2391" t="s">
        <v>4</v>
      </c>
      <c r="B2391" s="4" t="s">
        <v>5</v>
      </c>
      <c r="C2391" s="4" t="s">
        <v>14</v>
      </c>
      <c r="D2391" s="4" t="s">
        <v>10</v>
      </c>
      <c r="E2391" s="4" t="s">
        <v>6</v>
      </c>
    </row>
    <row r="2392" spans="1:8">
      <c r="A2392" t="n">
        <v>19104</v>
      </c>
      <c r="B2392" s="35" t="n">
        <v>51</v>
      </c>
      <c r="C2392" s="7" t="n">
        <v>4</v>
      </c>
      <c r="D2392" s="7" t="n">
        <v>0</v>
      </c>
      <c r="E2392" s="7" t="s">
        <v>254</v>
      </c>
    </row>
    <row r="2393" spans="1:8">
      <c r="A2393" t="s">
        <v>4</v>
      </c>
      <c r="B2393" s="4" t="s">
        <v>5</v>
      </c>
      <c r="C2393" s="4" t="s">
        <v>10</v>
      </c>
    </row>
    <row r="2394" spans="1:8">
      <c r="A2394" t="n">
        <v>19117</v>
      </c>
      <c r="B2394" s="28" t="n">
        <v>16</v>
      </c>
      <c r="C2394" s="7" t="n">
        <v>0</v>
      </c>
    </row>
    <row r="2395" spans="1:8">
      <c r="A2395" t="s">
        <v>4</v>
      </c>
      <c r="B2395" s="4" t="s">
        <v>5</v>
      </c>
      <c r="C2395" s="4" t="s">
        <v>10</v>
      </c>
      <c r="D2395" s="4" t="s">
        <v>14</v>
      </c>
      <c r="E2395" s="4" t="s">
        <v>9</v>
      </c>
      <c r="F2395" s="4" t="s">
        <v>57</v>
      </c>
      <c r="G2395" s="4" t="s">
        <v>14</v>
      </c>
      <c r="H2395" s="4" t="s">
        <v>14</v>
      </c>
    </row>
    <row r="2396" spans="1:8">
      <c r="A2396" t="n">
        <v>19120</v>
      </c>
      <c r="B2396" s="36" t="n">
        <v>26</v>
      </c>
      <c r="C2396" s="7" t="n">
        <v>0</v>
      </c>
      <c r="D2396" s="7" t="n">
        <v>17</v>
      </c>
      <c r="E2396" s="7" t="n">
        <v>53050</v>
      </c>
      <c r="F2396" s="7" t="s">
        <v>262</v>
      </c>
      <c r="G2396" s="7" t="n">
        <v>2</v>
      </c>
      <c r="H2396" s="7" t="n">
        <v>0</v>
      </c>
    </row>
    <row r="2397" spans="1:8">
      <c r="A2397" t="s">
        <v>4</v>
      </c>
      <c r="B2397" s="4" t="s">
        <v>5</v>
      </c>
    </row>
    <row r="2398" spans="1:8">
      <c r="A2398" t="n">
        <v>19141</v>
      </c>
      <c r="B2398" s="37" t="n">
        <v>28</v>
      </c>
    </row>
    <row r="2399" spans="1:8">
      <c r="A2399" t="s">
        <v>4</v>
      </c>
      <c r="B2399" s="4" t="s">
        <v>5</v>
      </c>
      <c r="C2399" s="4" t="s">
        <v>10</v>
      </c>
      <c r="D2399" s="4" t="s">
        <v>14</v>
      </c>
    </row>
    <row r="2400" spans="1:8">
      <c r="A2400" t="n">
        <v>19142</v>
      </c>
      <c r="B2400" s="39" t="n">
        <v>89</v>
      </c>
      <c r="C2400" s="7" t="n">
        <v>65533</v>
      </c>
      <c r="D2400" s="7" t="n">
        <v>1</v>
      </c>
    </row>
    <row r="2401" spans="1:8">
      <c r="A2401" t="s">
        <v>4</v>
      </c>
      <c r="B2401" s="4" t="s">
        <v>5</v>
      </c>
      <c r="C2401" s="4" t="s">
        <v>14</v>
      </c>
      <c r="D2401" s="4" t="s">
        <v>10</v>
      </c>
      <c r="E2401" s="4" t="s">
        <v>6</v>
      </c>
    </row>
    <row r="2402" spans="1:8">
      <c r="A2402" t="n">
        <v>19146</v>
      </c>
      <c r="B2402" s="35" t="n">
        <v>51</v>
      </c>
      <c r="C2402" s="7" t="n">
        <v>4</v>
      </c>
      <c r="D2402" s="7" t="n">
        <v>7</v>
      </c>
      <c r="E2402" s="7" t="s">
        <v>254</v>
      </c>
    </row>
    <row r="2403" spans="1:8">
      <c r="A2403" t="s">
        <v>4</v>
      </c>
      <c r="B2403" s="4" t="s">
        <v>5</v>
      </c>
      <c r="C2403" s="4" t="s">
        <v>10</v>
      </c>
    </row>
    <row r="2404" spans="1:8">
      <c r="A2404" t="n">
        <v>19159</v>
      </c>
      <c r="B2404" s="28" t="n">
        <v>16</v>
      </c>
      <c r="C2404" s="7" t="n">
        <v>0</v>
      </c>
    </row>
    <row r="2405" spans="1:8">
      <c r="A2405" t="s">
        <v>4</v>
      </c>
      <c r="B2405" s="4" t="s">
        <v>5</v>
      </c>
      <c r="C2405" s="4" t="s">
        <v>10</v>
      </c>
      <c r="D2405" s="4" t="s">
        <v>14</v>
      </c>
      <c r="E2405" s="4" t="s">
        <v>9</v>
      </c>
      <c r="F2405" s="4" t="s">
        <v>57</v>
      </c>
      <c r="G2405" s="4" t="s">
        <v>14</v>
      </c>
      <c r="H2405" s="4" t="s">
        <v>14</v>
      </c>
    </row>
    <row r="2406" spans="1:8">
      <c r="A2406" t="n">
        <v>19162</v>
      </c>
      <c r="B2406" s="36" t="n">
        <v>26</v>
      </c>
      <c r="C2406" s="7" t="n">
        <v>7</v>
      </c>
      <c r="D2406" s="7" t="n">
        <v>17</v>
      </c>
      <c r="E2406" s="7" t="n">
        <v>4463</v>
      </c>
      <c r="F2406" s="7" t="s">
        <v>263</v>
      </c>
      <c r="G2406" s="7" t="n">
        <v>2</v>
      </c>
      <c r="H2406" s="7" t="n">
        <v>0</v>
      </c>
    </row>
    <row r="2407" spans="1:8">
      <c r="A2407" t="s">
        <v>4</v>
      </c>
      <c r="B2407" s="4" t="s">
        <v>5</v>
      </c>
    </row>
    <row r="2408" spans="1:8">
      <c r="A2408" t="n">
        <v>19219</v>
      </c>
      <c r="B2408" s="37" t="n">
        <v>28</v>
      </c>
    </row>
    <row r="2409" spans="1:8">
      <c r="A2409" t="s">
        <v>4</v>
      </c>
      <c r="B2409" s="4" t="s">
        <v>5</v>
      </c>
      <c r="C2409" s="4" t="s">
        <v>10</v>
      </c>
    </row>
    <row r="2410" spans="1:8">
      <c r="A2410" t="n">
        <v>19220</v>
      </c>
      <c r="B2410" s="28" t="n">
        <v>16</v>
      </c>
      <c r="C2410" s="7" t="n">
        <v>500</v>
      </c>
    </row>
    <row r="2411" spans="1:8">
      <c r="A2411" t="s">
        <v>4</v>
      </c>
      <c r="B2411" s="4" t="s">
        <v>5</v>
      </c>
      <c r="C2411" s="4" t="s">
        <v>14</v>
      </c>
      <c r="D2411" s="21" t="s">
        <v>31</v>
      </c>
      <c r="E2411" s="4" t="s">
        <v>5</v>
      </c>
      <c r="F2411" s="4" t="s">
        <v>14</v>
      </c>
      <c r="G2411" s="4" t="s">
        <v>10</v>
      </c>
      <c r="H2411" s="21" t="s">
        <v>32</v>
      </c>
      <c r="I2411" s="4" t="s">
        <v>14</v>
      </c>
      <c r="J2411" s="4" t="s">
        <v>21</v>
      </c>
    </row>
    <row r="2412" spans="1:8">
      <c r="A2412" t="n">
        <v>19223</v>
      </c>
      <c r="B2412" s="11" t="n">
        <v>5</v>
      </c>
      <c r="C2412" s="7" t="n">
        <v>28</v>
      </c>
      <c r="D2412" s="21" t="s">
        <v>3</v>
      </c>
      <c r="E2412" s="22" t="n">
        <v>64</v>
      </c>
      <c r="F2412" s="7" t="n">
        <v>5</v>
      </c>
      <c r="G2412" s="7" t="n">
        <v>1</v>
      </c>
      <c r="H2412" s="21" t="s">
        <v>3</v>
      </c>
      <c r="I2412" s="7" t="n">
        <v>1</v>
      </c>
      <c r="J2412" s="12" t="n">
        <f t="normal" ca="1">A2416</f>
        <v>0</v>
      </c>
    </row>
    <row r="2413" spans="1:8">
      <c r="A2413" t="s">
        <v>4</v>
      </c>
      <c r="B2413" s="4" t="s">
        <v>5</v>
      </c>
      <c r="C2413" s="4" t="s">
        <v>14</v>
      </c>
      <c r="D2413" s="4" t="s">
        <v>10</v>
      </c>
      <c r="E2413" s="4" t="s">
        <v>20</v>
      </c>
      <c r="F2413" s="4" t="s">
        <v>10</v>
      </c>
      <c r="G2413" s="4" t="s">
        <v>9</v>
      </c>
      <c r="H2413" s="4" t="s">
        <v>9</v>
      </c>
      <c r="I2413" s="4" t="s">
        <v>10</v>
      </c>
      <c r="J2413" s="4" t="s">
        <v>10</v>
      </c>
      <c r="K2413" s="4" t="s">
        <v>9</v>
      </c>
      <c r="L2413" s="4" t="s">
        <v>9</v>
      </c>
      <c r="M2413" s="4" t="s">
        <v>9</v>
      </c>
      <c r="N2413" s="4" t="s">
        <v>9</v>
      </c>
      <c r="O2413" s="4" t="s">
        <v>6</v>
      </c>
    </row>
    <row r="2414" spans="1:8">
      <c r="A2414" t="n">
        <v>19234</v>
      </c>
      <c r="B2414" s="14" t="n">
        <v>50</v>
      </c>
      <c r="C2414" s="7" t="n">
        <v>50</v>
      </c>
      <c r="D2414" s="7" t="n">
        <v>1952</v>
      </c>
      <c r="E2414" s="7" t="n">
        <v>0.699999988079071</v>
      </c>
      <c r="F2414" s="7" t="n">
        <v>0</v>
      </c>
      <c r="G2414" s="7" t="n">
        <v>0</v>
      </c>
      <c r="H2414" s="7" t="n">
        <v>0</v>
      </c>
      <c r="I2414" s="7" t="n">
        <v>0</v>
      </c>
      <c r="J2414" s="7" t="n">
        <v>1</v>
      </c>
      <c r="K2414" s="7" t="n">
        <v>0</v>
      </c>
      <c r="L2414" s="7" t="n">
        <v>0</v>
      </c>
      <c r="M2414" s="7" t="n">
        <v>0</v>
      </c>
      <c r="N2414" s="7" t="n">
        <v>0</v>
      </c>
      <c r="O2414" s="7" t="s">
        <v>13</v>
      </c>
    </row>
    <row r="2415" spans="1:8">
      <c r="A2415" t="s">
        <v>4</v>
      </c>
      <c r="B2415" s="4" t="s">
        <v>5</v>
      </c>
      <c r="C2415" s="4" t="s">
        <v>14</v>
      </c>
      <c r="D2415" s="21" t="s">
        <v>31</v>
      </c>
      <c r="E2415" s="4" t="s">
        <v>5</v>
      </c>
      <c r="F2415" s="4" t="s">
        <v>14</v>
      </c>
      <c r="G2415" s="4" t="s">
        <v>10</v>
      </c>
      <c r="H2415" s="21" t="s">
        <v>32</v>
      </c>
      <c r="I2415" s="4" t="s">
        <v>14</v>
      </c>
      <c r="J2415" s="4" t="s">
        <v>21</v>
      </c>
    </row>
    <row r="2416" spans="1:8">
      <c r="A2416" t="n">
        <v>19273</v>
      </c>
      <c r="B2416" s="11" t="n">
        <v>5</v>
      </c>
      <c r="C2416" s="7" t="n">
        <v>28</v>
      </c>
      <c r="D2416" s="21" t="s">
        <v>3</v>
      </c>
      <c r="E2416" s="22" t="n">
        <v>64</v>
      </c>
      <c r="F2416" s="7" t="n">
        <v>5</v>
      </c>
      <c r="G2416" s="7" t="n">
        <v>3</v>
      </c>
      <c r="H2416" s="21" t="s">
        <v>3</v>
      </c>
      <c r="I2416" s="7" t="n">
        <v>1</v>
      </c>
      <c r="J2416" s="12" t="n">
        <f t="normal" ca="1">A2420</f>
        <v>0</v>
      </c>
    </row>
    <row r="2417" spans="1:15">
      <c r="A2417" t="s">
        <v>4</v>
      </c>
      <c r="B2417" s="4" t="s">
        <v>5</v>
      </c>
      <c r="C2417" s="4" t="s">
        <v>14</v>
      </c>
      <c r="D2417" s="4" t="s">
        <v>10</v>
      </c>
      <c r="E2417" s="4" t="s">
        <v>20</v>
      </c>
      <c r="F2417" s="4" t="s">
        <v>10</v>
      </c>
      <c r="G2417" s="4" t="s">
        <v>9</v>
      </c>
      <c r="H2417" s="4" t="s">
        <v>9</v>
      </c>
      <c r="I2417" s="4" t="s">
        <v>10</v>
      </c>
      <c r="J2417" s="4" t="s">
        <v>10</v>
      </c>
      <c r="K2417" s="4" t="s">
        <v>9</v>
      </c>
      <c r="L2417" s="4" t="s">
        <v>9</v>
      </c>
      <c r="M2417" s="4" t="s">
        <v>9</v>
      </c>
      <c r="N2417" s="4" t="s">
        <v>9</v>
      </c>
      <c r="O2417" s="4" t="s">
        <v>6</v>
      </c>
    </row>
    <row r="2418" spans="1:15">
      <c r="A2418" t="n">
        <v>19284</v>
      </c>
      <c r="B2418" s="14" t="n">
        <v>50</v>
      </c>
      <c r="C2418" s="7" t="n">
        <v>50</v>
      </c>
      <c r="D2418" s="7" t="n">
        <v>2951</v>
      </c>
      <c r="E2418" s="7" t="n">
        <v>0.699999988079071</v>
      </c>
      <c r="F2418" s="7" t="n">
        <v>0</v>
      </c>
      <c r="G2418" s="7" t="n">
        <v>0</v>
      </c>
      <c r="H2418" s="7" t="n">
        <v>0</v>
      </c>
      <c r="I2418" s="7" t="n">
        <v>0</v>
      </c>
      <c r="J2418" s="7" t="n">
        <v>3</v>
      </c>
      <c r="K2418" s="7" t="n">
        <v>0</v>
      </c>
      <c r="L2418" s="7" t="n">
        <v>0</v>
      </c>
      <c r="M2418" s="7" t="n">
        <v>0</v>
      </c>
      <c r="N2418" s="7" t="n">
        <v>0</v>
      </c>
      <c r="O2418" s="7" t="s">
        <v>13</v>
      </c>
    </row>
    <row r="2419" spans="1:15">
      <c r="A2419" t="s">
        <v>4</v>
      </c>
      <c r="B2419" s="4" t="s">
        <v>5</v>
      </c>
      <c r="C2419" s="4" t="s">
        <v>14</v>
      </c>
      <c r="D2419" s="21" t="s">
        <v>31</v>
      </c>
      <c r="E2419" s="4" t="s">
        <v>5</v>
      </c>
      <c r="F2419" s="4" t="s">
        <v>14</v>
      </c>
      <c r="G2419" s="4" t="s">
        <v>10</v>
      </c>
      <c r="H2419" s="21" t="s">
        <v>32</v>
      </c>
      <c r="I2419" s="4" t="s">
        <v>14</v>
      </c>
      <c r="J2419" s="4" t="s">
        <v>21</v>
      </c>
    </row>
    <row r="2420" spans="1:15">
      <c r="A2420" t="n">
        <v>19323</v>
      </c>
      <c r="B2420" s="11" t="n">
        <v>5</v>
      </c>
      <c r="C2420" s="7" t="n">
        <v>28</v>
      </c>
      <c r="D2420" s="21" t="s">
        <v>3</v>
      </c>
      <c r="E2420" s="22" t="n">
        <v>64</v>
      </c>
      <c r="F2420" s="7" t="n">
        <v>5</v>
      </c>
      <c r="G2420" s="7" t="n">
        <v>5</v>
      </c>
      <c r="H2420" s="21" t="s">
        <v>3</v>
      </c>
      <c r="I2420" s="7" t="n">
        <v>1</v>
      </c>
      <c r="J2420" s="12" t="n">
        <f t="normal" ca="1">A2424</f>
        <v>0</v>
      </c>
    </row>
    <row r="2421" spans="1:15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20</v>
      </c>
      <c r="F2421" s="4" t="s">
        <v>10</v>
      </c>
      <c r="G2421" s="4" t="s">
        <v>9</v>
      </c>
      <c r="H2421" s="4" t="s">
        <v>9</v>
      </c>
      <c r="I2421" s="4" t="s">
        <v>10</v>
      </c>
      <c r="J2421" s="4" t="s">
        <v>10</v>
      </c>
      <c r="K2421" s="4" t="s">
        <v>9</v>
      </c>
      <c r="L2421" s="4" t="s">
        <v>9</v>
      </c>
      <c r="M2421" s="4" t="s">
        <v>9</v>
      </c>
      <c r="N2421" s="4" t="s">
        <v>9</v>
      </c>
      <c r="O2421" s="4" t="s">
        <v>6</v>
      </c>
    </row>
    <row r="2422" spans="1:15">
      <c r="A2422" t="n">
        <v>19334</v>
      </c>
      <c r="B2422" s="14" t="n">
        <v>50</v>
      </c>
      <c r="C2422" s="7" t="n">
        <v>50</v>
      </c>
      <c r="D2422" s="7" t="n">
        <v>3951</v>
      </c>
      <c r="E2422" s="7" t="n">
        <v>0.699999988079071</v>
      </c>
      <c r="F2422" s="7" t="n">
        <v>0</v>
      </c>
      <c r="G2422" s="7" t="n">
        <v>0</v>
      </c>
      <c r="H2422" s="7" t="n">
        <v>0</v>
      </c>
      <c r="I2422" s="7" t="n">
        <v>0</v>
      </c>
      <c r="J2422" s="7" t="n">
        <v>5</v>
      </c>
      <c r="K2422" s="7" t="n">
        <v>0</v>
      </c>
      <c r="L2422" s="7" t="n">
        <v>0</v>
      </c>
      <c r="M2422" s="7" t="n">
        <v>0</v>
      </c>
      <c r="N2422" s="7" t="n">
        <v>0</v>
      </c>
      <c r="O2422" s="7" t="s">
        <v>13</v>
      </c>
    </row>
    <row r="2423" spans="1:15">
      <c r="A2423" t="s">
        <v>4</v>
      </c>
      <c r="B2423" s="4" t="s">
        <v>5</v>
      </c>
      <c r="C2423" s="4" t="s">
        <v>10</v>
      </c>
    </row>
    <row r="2424" spans="1:15">
      <c r="A2424" t="n">
        <v>19373</v>
      </c>
      <c r="B2424" s="28" t="n">
        <v>16</v>
      </c>
      <c r="C2424" s="7" t="n">
        <v>20</v>
      </c>
    </row>
    <row r="2425" spans="1:15">
      <c r="A2425" t="s">
        <v>4</v>
      </c>
      <c r="B2425" s="4" t="s">
        <v>5</v>
      </c>
      <c r="C2425" s="4" t="s">
        <v>14</v>
      </c>
      <c r="D2425" s="21" t="s">
        <v>31</v>
      </c>
      <c r="E2425" s="4" t="s">
        <v>5</v>
      </c>
      <c r="F2425" s="4" t="s">
        <v>14</v>
      </c>
      <c r="G2425" s="4" t="s">
        <v>10</v>
      </c>
      <c r="H2425" s="21" t="s">
        <v>32</v>
      </c>
      <c r="I2425" s="4" t="s">
        <v>14</v>
      </c>
      <c r="J2425" s="4" t="s">
        <v>21</v>
      </c>
    </row>
    <row r="2426" spans="1:15">
      <c r="A2426" t="n">
        <v>19376</v>
      </c>
      <c r="B2426" s="11" t="n">
        <v>5</v>
      </c>
      <c r="C2426" s="7" t="n">
        <v>28</v>
      </c>
      <c r="D2426" s="21" t="s">
        <v>3</v>
      </c>
      <c r="E2426" s="22" t="n">
        <v>64</v>
      </c>
      <c r="F2426" s="7" t="n">
        <v>5</v>
      </c>
      <c r="G2426" s="7" t="n">
        <v>9</v>
      </c>
      <c r="H2426" s="21" t="s">
        <v>3</v>
      </c>
      <c r="I2426" s="7" t="n">
        <v>1</v>
      </c>
      <c r="J2426" s="12" t="n">
        <f t="normal" ca="1">A2430</f>
        <v>0</v>
      </c>
    </row>
    <row r="2427" spans="1:15">
      <c r="A2427" t="s">
        <v>4</v>
      </c>
      <c r="B2427" s="4" t="s">
        <v>5</v>
      </c>
      <c r="C2427" s="4" t="s">
        <v>14</v>
      </c>
      <c r="D2427" s="4" t="s">
        <v>10</v>
      </c>
      <c r="E2427" s="4" t="s">
        <v>20</v>
      </c>
      <c r="F2427" s="4" t="s">
        <v>10</v>
      </c>
      <c r="G2427" s="4" t="s">
        <v>9</v>
      </c>
      <c r="H2427" s="4" t="s">
        <v>9</v>
      </c>
      <c r="I2427" s="4" t="s">
        <v>10</v>
      </c>
      <c r="J2427" s="4" t="s">
        <v>10</v>
      </c>
      <c r="K2427" s="4" t="s">
        <v>9</v>
      </c>
      <c r="L2427" s="4" t="s">
        <v>9</v>
      </c>
      <c r="M2427" s="4" t="s">
        <v>9</v>
      </c>
      <c r="N2427" s="4" t="s">
        <v>9</v>
      </c>
      <c r="O2427" s="4" t="s">
        <v>6</v>
      </c>
    </row>
    <row r="2428" spans="1:15">
      <c r="A2428" t="n">
        <v>19387</v>
      </c>
      <c r="B2428" s="14" t="n">
        <v>50</v>
      </c>
      <c r="C2428" s="7" t="n">
        <v>50</v>
      </c>
      <c r="D2428" s="7" t="n">
        <v>5958</v>
      </c>
      <c r="E2428" s="7" t="n">
        <v>0.5</v>
      </c>
      <c r="F2428" s="7" t="n">
        <v>0</v>
      </c>
      <c r="G2428" s="7" t="n">
        <v>0</v>
      </c>
      <c r="H2428" s="7" t="n">
        <v>0</v>
      </c>
      <c r="I2428" s="7" t="n">
        <v>0</v>
      </c>
      <c r="J2428" s="7" t="n">
        <v>9</v>
      </c>
      <c r="K2428" s="7" t="n">
        <v>0</v>
      </c>
      <c r="L2428" s="7" t="n">
        <v>0</v>
      </c>
      <c r="M2428" s="7" t="n">
        <v>0</v>
      </c>
      <c r="N2428" s="7" t="n">
        <v>0</v>
      </c>
      <c r="O2428" s="7" t="s">
        <v>13</v>
      </c>
    </row>
    <row r="2429" spans="1:15">
      <c r="A2429" t="s">
        <v>4</v>
      </c>
      <c r="B2429" s="4" t="s">
        <v>5</v>
      </c>
      <c r="C2429" s="4" t="s">
        <v>14</v>
      </c>
      <c r="D2429" s="21" t="s">
        <v>31</v>
      </c>
      <c r="E2429" s="4" t="s">
        <v>5</v>
      </c>
      <c r="F2429" s="4" t="s">
        <v>14</v>
      </c>
      <c r="G2429" s="4" t="s">
        <v>10</v>
      </c>
      <c r="H2429" s="21" t="s">
        <v>32</v>
      </c>
      <c r="I2429" s="4" t="s">
        <v>14</v>
      </c>
      <c r="J2429" s="4" t="s">
        <v>21</v>
      </c>
    </row>
    <row r="2430" spans="1:15">
      <c r="A2430" t="n">
        <v>19426</v>
      </c>
      <c r="B2430" s="11" t="n">
        <v>5</v>
      </c>
      <c r="C2430" s="7" t="n">
        <v>28</v>
      </c>
      <c r="D2430" s="21" t="s">
        <v>3</v>
      </c>
      <c r="E2430" s="22" t="n">
        <v>64</v>
      </c>
      <c r="F2430" s="7" t="n">
        <v>5</v>
      </c>
      <c r="G2430" s="7" t="n">
        <v>2</v>
      </c>
      <c r="H2430" s="21" t="s">
        <v>3</v>
      </c>
      <c r="I2430" s="7" t="n">
        <v>1</v>
      </c>
      <c r="J2430" s="12" t="n">
        <f t="normal" ca="1">A2434</f>
        <v>0</v>
      </c>
    </row>
    <row r="2431" spans="1:15">
      <c r="A2431" t="s">
        <v>4</v>
      </c>
      <c r="B2431" s="4" t="s">
        <v>5</v>
      </c>
      <c r="C2431" s="4" t="s">
        <v>14</v>
      </c>
      <c r="D2431" s="4" t="s">
        <v>10</v>
      </c>
      <c r="E2431" s="4" t="s">
        <v>20</v>
      </c>
      <c r="F2431" s="4" t="s">
        <v>10</v>
      </c>
      <c r="G2431" s="4" t="s">
        <v>9</v>
      </c>
      <c r="H2431" s="4" t="s">
        <v>9</v>
      </c>
      <c r="I2431" s="4" t="s">
        <v>10</v>
      </c>
      <c r="J2431" s="4" t="s">
        <v>10</v>
      </c>
      <c r="K2431" s="4" t="s">
        <v>9</v>
      </c>
      <c r="L2431" s="4" t="s">
        <v>9</v>
      </c>
      <c r="M2431" s="4" t="s">
        <v>9</v>
      </c>
      <c r="N2431" s="4" t="s">
        <v>9</v>
      </c>
      <c r="O2431" s="4" t="s">
        <v>6</v>
      </c>
    </row>
    <row r="2432" spans="1:15">
      <c r="A2432" t="n">
        <v>19437</v>
      </c>
      <c r="B2432" s="14" t="n">
        <v>50</v>
      </c>
      <c r="C2432" s="7" t="n">
        <v>50</v>
      </c>
      <c r="D2432" s="7" t="n">
        <v>6950</v>
      </c>
      <c r="E2432" s="7" t="n">
        <v>0.800000011920929</v>
      </c>
      <c r="F2432" s="7" t="n">
        <v>0</v>
      </c>
      <c r="G2432" s="7" t="n">
        <v>0</v>
      </c>
      <c r="H2432" s="7" t="n">
        <v>0</v>
      </c>
      <c r="I2432" s="7" t="n">
        <v>0</v>
      </c>
      <c r="J2432" s="7" t="n">
        <v>2</v>
      </c>
      <c r="K2432" s="7" t="n">
        <v>0</v>
      </c>
      <c r="L2432" s="7" t="n">
        <v>0</v>
      </c>
      <c r="M2432" s="7" t="n">
        <v>0</v>
      </c>
      <c r="N2432" s="7" t="n">
        <v>0</v>
      </c>
      <c r="O2432" s="7" t="s">
        <v>13</v>
      </c>
    </row>
    <row r="2433" spans="1:15">
      <c r="A2433" t="s">
        <v>4</v>
      </c>
      <c r="B2433" s="4" t="s">
        <v>5</v>
      </c>
      <c r="C2433" s="4" t="s">
        <v>14</v>
      </c>
      <c r="D2433" s="21" t="s">
        <v>31</v>
      </c>
      <c r="E2433" s="4" t="s">
        <v>5</v>
      </c>
      <c r="F2433" s="4" t="s">
        <v>14</v>
      </c>
      <c r="G2433" s="4" t="s">
        <v>10</v>
      </c>
      <c r="H2433" s="21" t="s">
        <v>32</v>
      </c>
      <c r="I2433" s="4" t="s">
        <v>14</v>
      </c>
      <c r="J2433" s="4" t="s">
        <v>21</v>
      </c>
    </row>
    <row r="2434" spans="1:15">
      <c r="A2434" t="n">
        <v>19476</v>
      </c>
      <c r="B2434" s="11" t="n">
        <v>5</v>
      </c>
      <c r="C2434" s="7" t="n">
        <v>28</v>
      </c>
      <c r="D2434" s="21" t="s">
        <v>3</v>
      </c>
      <c r="E2434" s="22" t="n">
        <v>64</v>
      </c>
      <c r="F2434" s="7" t="n">
        <v>5</v>
      </c>
      <c r="G2434" s="7" t="n">
        <v>4</v>
      </c>
      <c r="H2434" s="21" t="s">
        <v>3</v>
      </c>
      <c r="I2434" s="7" t="n">
        <v>1</v>
      </c>
      <c r="J2434" s="12" t="n">
        <f t="normal" ca="1">A2438</f>
        <v>0</v>
      </c>
    </row>
    <row r="2435" spans="1:15">
      <c r="A2435" t="s">
        <v>4</v>
      </c>
      <c r="B2435" s="4" t="s">
        <v>5</v>
      </c>
      <c r="C2435" s="4" t="s">
        <v>14</v>
      </c>
      <c r="D2435" s="4" t="s">
        <v>10</v>
      </c>
      <c r="E2435" s="4" t="s">
        <v>20</v>
      </c>
      <c r="F2435" s="4" t="s">
        <v>10</v>
      </c>
      <c r="G2435" s="4" t="s">
        <v>9</v>
      </c>
      <c r="H2435" s="4" t="s">
        <v>9</v>
      </c>
      <c r="I2435" s="4" t="s">
        <v>10</v>
      </c>
      <c r="J2435" s="4" t="s">
        <v>10</v>
      </c>
      <c r="K2435" s="4" t="s">
        <v>9</v>
      </c>
      <c r="L2435" s="4" t="s">
        <v>9</v>
      </c>
      <c r="M2435" s="4" t="s">
        <v>9</v>
      </c>
      <c r="N2435" s="4" t="s">
        <v>9</v>
      </c>
      <c r="O2435" s="4" t="s">
        <v>6</v>
      </c>
    </row>
    <row r="2436" spans="1:15">
      <c r="A2436" t="n">
        <v>19487</v>
      </c>
      <c r="B2436" s="14" t="n">
        <v>50</v>
      </c>
      <c r="C2436" s="7" t="n">
        <v>50</v>
      </c>
      <c r="D2436" s="7" t="n">
        <v>7950</v>
      </c>
      <c r="E2436" s="7" t="n">
        <v>0.699999988079071</v>
      </c>
      <c r="F2436" s="7" t="n">
        <v>0</v>
      </c>
      <c r="G2436" s="7" t="n">
        <v>0</v>
      </c>
      <c r="H2436" s="7" t="n">
        <v>0</v>
      </c>
      <c r="I2436" s="7" t="n">
        <v>0</v>
      </c>
      <c r="J2436" s="7" t="n">
        <v>4</v>
      </c>
      <c r="K2436" s="7" t="n">
        <v>0</v>
      </c>
      <c r="L2436" s="7" t="n">
        <v>0</v>
      </c>
      <c r="M2436" s="7" t="n">
        <v>0</v>
      </c>
      <c r="N2436" s="7" t="n">
        <v>0</v>
      </c>
      <c r="O2436" s="7" t="s">
        <v>13</v>
      </c>
    </row>
    <row r="2437" spans="1:15">
      <c r="A2437" t="s">
        <v>4</v>
      </c>
      <c r="B2437" s="4" t="s">
        <v>5</v>
      </c>
      <c r="C2437" s="4" t="s">
        <v>10</v>
      </c>
    </row>
    <row r="2438" spans="1:15">
      <c r="A2438" t="n">
        <v>19526</v>
      </c>
      <c r="B2438" s="28" t="n">
        <v>16</v>
      </c>
      <c r="C2438" s="7" t="n">
        <v>20</v>
      </c>
    </row>
    <row r="2439" spans="1:15">
      <c r="A2439" t="s">
        <v>4</v>
      </c>
      <c r="B2439" s="4" t="s">
        <v>5</v>
      </c>
      <c r="C2439" s="4" t="s">
        <v>14</v>
      </c>
      <c r="D2439" s="21" t="s">
        <v>31</v>
      </c>
      <c r="E2439" s="4" t="s">
        <v>5</v>
      </c>
      <c r="F2439" s="4" t="s">
        <v>14</v>
      </c>
      <c r="G2439" s="4" t="s">
        <v>10</v>
      </c>
      <c r="H2439" s="21" t="s">
        <v>32</v>
      </c>
      <c r="I2439" s="4" t="s">
        <v>14</v>
      </c>
      <c r="J2439" s="4" t="s">
        <v>21</v>
      </c>
    </row>
    <row r="2440" spans="1:15">
      <c r="A2440" t="n">
        <v>19529</v>
      </c>
      <c r="B2440" s="11" t="n">
        <v>5</v>
      </c>
      <c r="C2440" s="7" t="n">
        <v>28</v>
      </c>
      <c r="D2440" s="21" t="s">
        <v>3</v>
      </c>
      <c r="E2440" s="22" t="n">
        <v>64</v>
      </c>
      <c r="F2440" s="7" t="n">
        <v>5</v>
      </c>
      <c r="G2440" s="7" t="n">
        <v>6</v>
      </c>
      <c r="H2440" s="21" t="s">
        <v>3</v>
      </c>
      <c r="I2440" s="7" t="n">
        <v>1</v>
      </c>
      <c r="J2440" s="12" t="n">
        <f t="normal" ca="1">A2444</f>
        <v>0</v>
      </c>
    </row>
    <row r="2441" spans="1:15">
      <c r="A2441" t="s">
        <v>4</v>
      </c>
      <c r="B2441" s="4" t="s">
        <v>5</v>
      </c>
      <c r="C2441" s="4" t="s">
        <v>14</v>
      </c>
      <c r="D2441" s="4" t="s">
        <v>10</v>
      </c>
      <c r="E2441" s="4" t="s">
        <v>20</v>
      </c>
      <c r="F2441" s="4" t="s">
        <v>10</v>
      </c>
      <c r="G2441" s="4" t="s">
        <v>9</v>
      </c>
      <c r="H2441" s="4" t="s">
        <v>9</v>
      </c>
      <c r="I2441" s="4" t="s">
        <v>10</v>
      </c>
      <c r="J2441" s="4" t="s">
        <v>10</v>
      </c>
      <c r="K2441" s="4" t="s">
        <v>9</v>
      </c>
      <c r="L2441" s="4" t="s">
        <v>9</v>
      </c>
      <c r="M2441" s="4" t="s">
        <v>9</v>
      </c>
      <c r="N2441" s="4" t="s">
        <v>9</v>
      </c>
      <c r="O2441" s="4" t="s">
        <v>6</v>
      </c>
    </row>
    <row r="2442" spans="1:15">
      <c r="A2442" t="n">
        <v>19540</v>
      </c>
      <c r="B2442" s="14" t="n">
        <v>50</v>
      </c>
      <c r="C2442" s="7" t="n">
        <v>50</v>
      </c>
      <c r="D2442" s="7" t="n">
        <v>8963</v>
      </c>
      <c r="E2442" s="7" t="n">
        <v>0.699999988079071</v>
      </c>
      <c r="F2442" s="7" t="n">
        <v>0</v>
      </c>
      <c r="G2442" s="7" t="n">
        <v>0</v>
      </c>
      <c r="H2442" s="7" t="n">
        <v>0</v>
      </c>
      <c r="I2442" s="7" t="n">
        <v>0</v>
      </c>
      <c r="J2442" s="7" t="n">
        <v>6</v>
      </c>
      <c r="K2442" s="7" t="n">
        <v>0</v>
      </c>
      <c r="L2442" s="7" t="n">
        <v>0</v>
      </c>
      <c r="M2442" s="7" t="n">
        <v>0</v>
      </c>
      <c r="N2442" s="7" t="n">
        <v>0</v>
      </c>
      <c r="O2442" s="7" t="s">
        <v>13</v>
      </c>
    </row>
    <row r="2443" spans="1:15">
      <c r="A2443" t="s">
        <v>4</v>
      </c>
      <c r="B2443" s="4" t="s">
        <v>5</v>
      </c>
      <c r="C2443" s="4" t="s">
        <v>14</v>
      </c>
      <c r="D2443" s="21" t="s">
        <v>31</v>
      </c>
      <c r="E2443" s="4" t="s">
        <v>5</v>
      </c>
      <c r="F2443" s="4" t="s">
        <v>14</v>
      </c>
      <c r="G2443" s="4" t="s">
        <v>10</v>
      </c>
      <c r="H2443" s="21" t="s">
        <v>32</v>
      </c>
      <c r="I2443" s="4" t="s">
        <v>14</v>
      </c>
      <c r="J2443" s="4" t="s">
        <v>21</v>
      </c>
    </row>
    <row r="2444" spans="1:15">
      <c r="A2444" t="n">
        <v>19579</v>
      </c>
      <c r="B2444" s="11" t="n">
        <v>5</v>
      </c>
      <c r="C2444" s="7" t="n">
        <v>28</v>
      </c>
      <c r="D2444" s="21" t="s">
        <v>3</v>
      </c>
      <c r="E2444" s="22" t="n">
        <v>64</v>
      </c>
      <c r="F2444" s="7" t="n">
        <v>5</v>
      </c>
      <c r="G2444" s="7" t="n">
        <v>8</v>
      </c>
      <c r="H2444" s="21" t="s">
        <v>3</v>
      </c>
      <c r="I2444" s="7" t="n">
        <v>1</v>
      </c>
      <c r="J2444" s="12" t="n">
        <f t="normal" ca="1">A2448</f>
        <v>0</v>
      </c>
    </row>
    <row r="2445" spans="1:15">
      <c r="A2445" t="s">
        <v>4</v>
      </c>
      <c r="B2445" s="4" t="s">
        <v>5</v>
      </c>
      <c r="C2445" s="4" t="s">
        <v>14</v>
      </c>
      <c r="D2445" s="4" t="s">
        <v>10</v>
      </c>
      <c r="E2445" s="4" t="s">
        <v>20</v>
      </c>
      <c r="F2445" s="4" t="s">
        <v>10</v>
      </c>
      <c r="G2445" s="4" t="s">
        <v>9</v>
      </c>
      <c r="H2445" s="4" t="s">
        <v>9</v>
      </c>
      <c r="I2445" s="4" t="s">
        <v>10</v>
      </c>
      <c r="J2445" s="4" t="s">
        <v>10</v>
      </c>
      <c r="K2445" s="4" t="s">
        <v>9</v>
      </c>
      <c r="L2445" s="4" t="s">
        <v>9</v>
      </c>
      <c r="M2445" s="4" t="s">
        <v>9</v>
      </c>
      <c r="N2445" s="4" t="s">
        <v>9</v>
      </c>
      <c r="O2445" s="4" t="s">
        <v>6</v>
      </c>
    </row>
    <row r="2446" spans="1:15">
      <c r="A2446" t="n">
        <v>19590</v>
      </c>
      <c r="B2446" s="14" t="n">
        <v>50</v>
      </c>
      <c r="C2446" s="7" t="n">
        <v>50</v>
      </c>
      <c r="D2446" s="7" t="n">
        <v>9950</v>
      </c>
      <c r="E2446" s="7" t="n">
        <v>0.699999988079071</v>
      </c>
      <c r="F2446" s="7" t="n">
        <v>0</v>
      </c>
      <c r="G2446" s="7" t="n">
        <v>0</v>
      </c>
      <c r="H2446" s="7" t="n">
        <v>0</v>
      </c>
      <c r="I2446" s="7" t="n">
        <v>0</v>
      </c>
      <c r="J2446" s="7" t="n">
        <v>8</v>
      </c>
      <c r="K2446" s="7" t="n">
        <v>0</v>
      </c>
      <c r="L2446" s="7" t="n">
        <v>0</v>
      </c>
      <c r="M2446" s="7" t="n">
        <v>0</v>
      </c>
      <c r="N2446" s="7" t="n">
        <v>0</v>
      </c>
      <c r="O2446" s="7" t="s">
        <v>13</v>
      </c>
    </row>
    <row r="2447" spans="1:15">
      <c r="A2447" t="s">
        <v>4</v>
      </c>
      <c r="B2447" s="4" t="s">
        <v>5</v>
      </c>
      <c r="C2447" s="4" t="s">
        <v>14</v>
      </c>
      <c r="D2447" s="21" t="s">
        <v>31</v>
      </c>
      <c r="E2447" s="4" t="s">
        <v>5</v>
      </c>
      <c r="F2447" s="4" t="s">
        <v>14</v>
      </c>
      <c r="G2447" s="4" t="s">
        <v>10</v>
      </c>
      <c r="H2447" s="21" t="s">
        <v>32</v>
      </c>
      <c r="I2447" s="4" t="s">
        <v>14</v>
      </c>
      <c r="J2447" s="4" t="s">
        <v>21</v>
      </c>
    </row>
    <row r="2448" spans="1:15">
      <c r="A2448" t="n">
        <v>19629</v>
      </c>
      <c r="B2448" s="11" t="n">
        <v>5</v>
      </c>
      <c r="C2448" s="7" t="n">
        <v>28</v>
      </c>
      <c r="D2448" s="21" t="s">
        <v>3</v>
      </c>
      <c r="E2448" s="22" t="n">
        <v>64</v>
      </c>
      <c r="F2448" s="7" t="n">
        <v>5</v>
      </c>
      <c r="G2448" s="7" t="n">
        <v>11</v>
      </c>
      <c r="H2448" s="21" t="s">
        <v>3</v>
      </c>
      <c r="I2448" s="7" t="n">
        <v>1</v>
      </c>
      <c r="J2448" s="12" t="n">
        <f t="normal" ca="1">A2452</f>
        <v>0</v>
      </c>
    </row>
    <row r="2449" spans="1:15">
      <c r="A2449" t="s">
        <v>4</v>
      </c>
      <c r="B2449" s="4" t="s">
        <v>5</v>
      </c>
      <c r="C2449" s="4" t="s">
        <v>14</v>
      </c>
      <c r="D2449" s="4" t="s">
        <v>10</v>
      </c>
      <c r="E2449" s="4" t="s">
        <v>20</v>
      </c>
      <c r="F2449" s="4" t="s">
        <v>10</v>
      </c>
      <c r="G2449" s="4" t="s">
        <v>9</v>
      </c>
      <c r="H2449" s="4" t="s">
        <v>9</v>
      </c>
      <c r="I2449" s="4" t="s">
        <v>10</v>
      </c>
      <c r="J2449" s="4" t="s">
        <v>10</v>
      </c>
      <c r="K2449" s="4" t="s">
        <v>9</v>
      </c>
      <c r="L2449" s="4" t="s">
        <v>9</v>
      </c>
      <c r="M2449" s="4" t="s">
        <v>9</v>
      </c>
      <c r="N2449" s="4" t="s">
        <v>9</v>
      </c>
      <c r="O2449" s="4" t="s">
        <v>6</v>
      </c>
    </row>
    <row r="2450" spans="1:15">
      <c r="A2450" t="n">
        <v>19640</v>
      </c>
      <c r="B2450" s="14" t="n">
        <v>50</v>
      </c>
      <c r="C2450" s="7" t="n">
        <v>50</v>
      </c>
      <c r="D2450" s="7" t="n">
        <v>10950</v>
      </c>
      <c r="E2450" s="7" t="n">
        <v>0.800000011920929</v>
      </c>
      <c r="F2450" s="7" t="n">
        <v>0</v>
      </c>
      <c r="G2450" s="7" t="n">
        <v>0</v>
      </c>
      <c r="H2450" s="7" t="n">
        <v>0</v>
      </c>
      <c r="I2450" s="7" t="n">
        <v>0</v>
      </c>
      <c r="J2450" s="7" t="n">
        <v>11</v>
      </c>
      <c r="K2450" s="7" t="n">
        <v>0</v>
      </c>
      <c r="L2450" s="7" t="n">
        <v>0</v>
      </c>
      <c r="M2450" s="7" t="n">
        <v>0</v>
      </c>
      <c r="N2450" s="7" t="n">
        <v>0</v>
      </c>
      <c r="O2450" s="7" t="s">
        <v>13</v>
      </c>
    </row>
    <row r="2451" spans="1:15">
      <c r="A2451" t="s">
        <v>4</v>
      </c>
      <c r="B2451" s="4" t="s">
        <v>5</v>
      </c>
      <c r="C2451" s="4" t="s">
        <v>10</v>
      </c>
    </row>
    <row r="2452" spans="1:15">
      <c r="A2452" t="n">
        <v>19679</v>
      </c>
      <c r="B2452" s="28" t="n">
        <v>16</v>
      </c>
      <c r="C2452" s="7" t="n">
        <v>20</v>
      </c>
    </row>
    <row r="2453" spans="1:15">
      <c r="A2453" t="s">
        <v>4</v>
      </c>
      <c r="B2453" s="4" t="s">
        <v>5</v>
      </c>
      <c r="C2453" s="4" t="s">
        <v>14</v>
      </c>
      <c r="D2453" s="4" t="s">
        <v>10</v>
      </c>
      <c r="E2453" s="4" t="s">
        <v>10</v>
      </c>
      <c r="F2453" s="4" t="s">
        <v>14</v>
      </c>
    </row>
    <row r="2454" spans="1:15">
      <c r="A2454" t="n">
        <v>19682</v>
      </c>
      <c r="B2454" s="34" t="n">
        <v>25</v>
      </c>
      <c r="C2454" s="7" t="n">
        <v>1</v>
      </c>
      <c r="D2454" s="7" t="n">
        <v>450</v>
      </c>
      <c r="E2454" s="7" t="n">
        <v>80</v>
      </c>
      <c r="F2454" s="7" t="n">
        <v>0</v>
      </c>
    </row>
    <row r="2455" spans="1:15">
      <c r="A2455" t="s">
        <v>4</v>
      </c>
      <c r="B2455" s="4" t="s">
        <v>5</v>
      </c>
      <c r="C2455" s="4" t="s">
        <v>14</v>
      </c>
      <c r="D2455" s="4" t="s">
        <v>20</v>
      </c>
      <c r="E2455" s="4" t="s">
        <v>20</v>
      </c>
      <c r="F2455" s="4" t="s">
        <v>20</v>
      </c>
    </row>
    <row r="2456" spans="1:15">
      <c r="A2456" t="n">
        <v>19689</v>
      </c>
      <c r="B2456" s="40" t="n">
        <v>45</v>
      </c>
      <c r="C2456" s="7" t="n">
        <v>9</v>
      </c>
      <c r="D2456" s="7" t="n">
        <v>0.0199999995529652</v>
      </c>
      <c r="E2456" s="7" t="n">
        <v>0.0199999995529652</v>
      </c>
      <c r="F2456" s="7" t="n">
        <v>0.5</v>
      </c>
    </row>
    <row r="2457" spans="1:15">
      <c r="A2457" t="s">
        <v>4</v>
      </c>
      <c r="B2457" s="4" t="s">
        <v>5</v>
      </c>
      <c r="C2457" s="4" t="s">
        <v>6</v>
      </c>
      <c r="D2457" s="4" t="s">
        <v>10</v>
      </c>
    </row>
    <row r="2458" spans="1:15">
      <c r="A2458" t="n">
        <v>19703</v>
      </c>
      <c r="B2458" s="61" t="n">
        <v>29</v>
      </c>
      <c r="C2458" s="7" t="s">
        <v>264</v>
      </c>
      <c r="D2458" s="7" t="n">
        <v>65533</v>
      </c>
    </row>
    <row r="2459" spans="1:15">
      <c r="A2459" t="s">
        <v>4</v>
      </c>
      <c r="B2459" s="4" t="s">
        <v>5</v>
      </c>
      <c r="C2459" s="4" t="s">
        <v>14</v>
      </c>
      <c r="D2459" s="4" t="s">
        <v>10</v>
      </c>
      <c r="E2459" s="4" t="s">
        <v>6</v>
      </c>
    </row>
    <row r="2460" spans="1:15">
      <c r="A2460" t="n">
        <v>19716</v>
      </c>
      <c r="B2460" s="35" t="n">
        <v>51</v>
      </c>
      <c r="C2460" s="7" t="n">
        <v>4</v>
      </c>
      <c r="D2460" s="7" t="n">
        <v>0</v>
      </c>
      <c r="E2460" s="7" t="s">
        <v>56</v>
      </c>
    </row>
    <row r="2461" spans="1:15">
      <c r="A2461" t="s">
        <v>4</v>
      </c>
      <c r="B2461" s="4" t="s">
        <v>5</v>
      </c>
      <c r="C2461" s="4" t="s">
        <v>10</v>
      </c>
    </row>
    <row r="2462" spans="1:15">
      <c r="A2462" t="n">
        <v>19729</v>
      </c>
      <c r="B2462" s="28" t="n">
        <v>16</v>
      </c>
      <c r="C2462" s="7" t="n">
        <v>0</v>
      </c>
    </row>
    <row r="2463" spans="1:15">
      <c r="A2463" t="s">
        <v>4</v>
      </c>
      <c r="B2463" s="4" t="s">
        <v>5</v>
      </c>
      <c r="C2463" s="4" t="s">
        <v>10</v>
      </c>
      <c r="D2463" s="4" t="s">
        <v>14</v>
      </c>
      <c r="E2463" s="4" t="s">
        <v>9</v>
      </c>
      <c r="F2463" s="4" t="s">
        <v>57</v>
      </c>
      <c r="G2463" s="4" t="s">
        <v>14</v>
      </c>
      <c r="H2463" s="4" t="s">
        <v>14</v>
      </c>
    </row>
    <row r="2464" spans="1:15">
      <c r="A2464" t="n">
        <v>19732</v>
      </c>
      <c r="B2464" s="36" t="n">
        <v>26</v>
      </c>
      <c r="C2464" s="7" t="n">
        <v>0</v>
      </c>
      <c r="D2464" s="7" t="n">
        <v>17</v>
      </c>
      <c r="E2464" s="7" t="n">
        <v>53965</v>
      </c>
      <c r="F2464" s="7" t="s">
        <v>265</v>
      </c>
      <c r="G2464" s="7" t="n">
        <v>2</v>
      </c>
      <c r="H2464" s="7" t="n">
        <v>0</v>
      </c>
    </row>
    <row r="2465" spans="1:15">
      <c r="A2465" t="s">
        <v>4</v>
      </c>
      <c r="B2465" s="4" t="s">
        <v>5</v>
      </c>
    </row>
    <row r="2466" spans="1:15">
      <c r="A2466" t="n">
        <v>19754</v>
      </c>
      <c r="B2466" s="37" t="n">
        <v>28</v>
      </c>
    </row>
    <row r="2467" spans="1:15">
      <c r="A2467" t="s">
        <v>4</v>
      </c>
      <c r="B2467" s="4" t="s">
        <v>5</v>
      </c>
      <c r="C2467" s="4" t="s">
        <v>6</v>
      </c>
      <c r="D2467" s="4" t="s">
        <v>10</v>
      </c>
    </row>
    <row r="2468" spans="1:15">
      <c r="A2468" t="n">
        <v>19755</v>
      </c>
      <c r="B2468" s="61" t="n">
        <v>29</v>
      </c>
      <c r="C2468" s="7" t="s">
        <v>13</v>
      </c>
      <c r="D2468" s="7" t="n">
        <v>65533</v>
      </c>
    </row>
    <row r="2469" spans="1:15">
      <c r="A2469" t="s">
        <v>4</v>
      </c>
      <c r="B2469" s="4" t="s">
        <v>5</v>
      </c>
      <c r="C2469" s="4" t="s">
        <v>10</v>
      </c>
      <c r="D2469" s="4" t="s">
        <v>14</v>
      </c>
    </row>
    <row r="2470" spans="1:15">
      <c r="A2470" t="n">
        <v>19759</v>
      </c>
      <c r="B2470" s="39" t="n">
        <v>89</v>
      </c>
      <c r="C2470" s="7" t="n">
        <v>65533</v>
      </c>
      <c r="D2470" s="7" t="n">
        <v>1</v>
      </c>
    </row>
    <row r="2471" spans="1:15">
      <c r="A2471" t="s">
        <v>4</v>
      </c>
      <c r="B2471" s="4" t="s">
        <v>5</v>
      </c>
      <c r="C2471" s="4" t="s">
        <v>14</v>
      </c>
      <c r="D2471" s="4" t="s">
        <v>10</v>
      </c>
      <c r="E2471" s="4" t="s">
        <v>10</v>
      </c>
      <c r="F2471" s="4" t="s">
        <v>14</v>
      </c>
    </row>
    <row r="2472" spans="1:15">
      <c r="A2472" t="n">
        <v>19763</v>
      </c>
      <c r="B2472" s="34" t="n">
        <v>25</v>
      </c>
      <c r="C2472" s="7" t="n">
        <v>1</v>
      </c>
      <c r="D2472" s="7" t="n">
        <v>65535</v>
      </c>
      <c r="E2472" s="7" t="n">
        <v>65535</v>
      </c>
      <c r="F2472" s="7" t="n">
        <v>0</v>
      </c>
    </row>
    <row r="2473" spans="1:15">
      <c r="A2473" t="s">
        <v>4</v>
      </c>
      <c r="B2473" s="4" t="s">
        <v>5</v>
      </c>
      <c r="C2473" s="4" t="s">
        <v>14</v>
      </c>
      <c r="D2473" s="4" t="s">
        <v>20</v>
      </c>
      <c r="E2473" s="4" t="s">
        <v>10</v>
      </c>
      <c r="F2473" s="4" t="s">
        <v>14</v>
      </c>
    </row>
    <row r="2474" spans="1:15">
      <c r="A2474" t="n">
        <v>19770</v>
      </c>
      <c r="B2474" s="13" t="n">
        <v>49</v>
      </c>
      <c r="C2474" s="7" t="n">
        <v>3</v>
      </c>
      <c r="D2474" s="7" t="n">
        <v>1</v>
      </c>
      <c r="E2474" s="7" t="n">
        <v>500</v>
      </c>
      <c r="F2474" s="7" t="n">
        <v>0</v>
      </c>
    </row>
    <row r="2475" spans="1:15">
      <c r="A2475" t="s">
        <v>4</v>
      </c>
      <c r="B2475" s="4" t="s">
        <v>5</v>
      </c>
      <c r="C2475" s="4" t="s">
        <v>14</v>
      </c>
    </row>
    <row r="2476" spans="1:15">
      <c r="A2476" t="n">
        <v>19779</v>
      </c>
      <c r="B2476" s="68" t="n">
        <v>78</v>
      </c>
      <c r="C2476" s="7" t="n">
        <v>255</v>
      </c>
    </row>
    <row r="2477" spans="1:15">
      <c r="A2477" t="s">
        <v>4</v>
      </c>
      <c r="B2477" s="4" t="s">
        <v>5</v>
      </c>
      <c r="C2477" s="4" t="s">
        <v>10</v>
      </c>
    </row>
    <row r="2478" spans="1:15">
      <c r="A2478" t="n">
        <v>19781</v>
      </c>
      <c r="B2478" s="41" t="n">
        <v>12</v>
      </c>
      <c r="C2478" s="7" t="n">
        <v>6465</v>
      </c>
    </row>
    <row r="2479" spans="1:15">
      <c r="A2479" t="s">
        <v>4</v>
      </c>
      <c r="B2479" s="4" t="s">
        <v>5</v>
      </c>
      <c r="C2479" s="4" t="s">
        <v>10</v>
      </c>
    </row>
    <row r="2480" spans="1:15">
      <c r="A2480" t="n">
        <v>19784</v>
      </c>
      <c r="B2480" s="41" t="n">
        <v>12</v>
      </c>
      <c r="C2480" s="7" t="n">
        <v>6447</v>
      </c>
    </row>
    <row r="2481" spans="1:6">
      <c r="A2481" t="s">
        <v>4</v>
      </c>
      <c r="B2481" s="4" t="s">
        <v>5</v>
      </c>
      <c r="C2481" s="4" t="s">
        <v>14</v>
      </c>
      <c r="D2481" s="4" t="s">
        <v>9</v>
      </c>
      <c r="E2481" s="4" t="s">
        <v>14</v>
      </c>
      <c r="F2481" s="4" t="s">
        <v>14</v>
      </c>
      <c r="G2481" s="4" t="s">
        <v>9</v>
      </c>
      <c r="H2481" s="4" t="s">
        <v>14</v>
      </c>
      <c r="I2481" s="4" t="s">
        <v>9</v>
      </c>
      <c r="J2481" s="4" t="s">
        <v>14</v>
      </c>
    </row>
    <row r="2482" spans="1:6">
      <c r="A2482" t="n">
        <v>19787</v>
      </c>
      <c r="B2482" s="69" t="n">
        <v>33</v>
      </c>
      <c r="C2482" s="7" t="n">
        <v>0</v>
      </c>
      <c r="D2482" s="7" t="n">
        <v>1</v>
      </c>
      <c r="E2482" s="7" t="n">
        <v>0</v>
      </c>
      <c r="F2482" s="7" t="n">
        <v>0</v>
      </c>
      <c r="G2482" s="7" t="n">
        <v>-1</v>
      </c>
      <c r="H2482" s="7" t="n">
        <v>0</v>
      </c>
      <c r="I2482" s="7" t="n">
        <v>-1</v>
      </c>
      <c r="J2482" s="7" t="n">
        <v>0</v>
      </c>
    </row>
    <row r="2483" spans="1:6">
      <c r="A2483" t="s">
        <v>4</v>
      </c>
      <c r="B2483" s="4" t="s">
        <v>5</v>
      </c>
    </row>
    <row r="2484" spans="1:6">
      <c r="A2484" t="n">
        <v>19805</v>
      </c>
      <c r="B2484" s="5" t="n">
        <v>1</v>
      </c>
    </row>
    <row r="2485" spans="1:6" s="3" customFormat="1" customHeight="0">
      <c r="A2485" s="3" t="s">
        <v>2</v>
      </c>
      <c r="B2485" s="3" t="s">
        <v>266</v>
      </c>
    </row>
    <row r="2486" spans="1:6">
      <c r="A2486" t="s">
        <v>4</v>
      </c>
      <c r="B2486" s="4" t="s">
        <v>5</v>
      </c>
      <c r="C2486" s="4" t="s">
        <v>14</v>
      </c>
      <c r="D2486" s="4" t="s">
        <v>14</v>
      </c>
      <c r="E2486" s="4" t="s">
        <v>14</v>
      </c>
      <c r="F2486" s="4" t="s">
        <v>14</v>
      </c>
    </row>
    <row r="2487" spans="1:6">
      <c r="A2487" t="n">
        <v>19808</v>
      </c>
      <c r="B2487" s="33" t="n">
        <v>14</v>
      </c>
      <c r="C2487" s="7" t="n">
        <v>2</v>
      </c>
      <c r="D2487" s="7" t="n">
        <v>0</v>
      </c>
      <c r="E2487" s="7" t="n">
        <v>0</v>
      </c>
      <c r="F2487" s="7" t="n">
        <v>0</v>
      </c>
    </row>
    <row r="2488" spans="1:6">
      <c r="A2488" t="s">
        <v>4</v>
      </c>
      <c r="B2488" s="4" t="s">
        <v>5</v>
      </c>
      <c r="C2488" s="4" t="s">
        <v>14</v>
      </c>
      <c r="D2488" s="21" t="s">
        <v>31</v>
      </c>
      <c r="E2488" s="4" t="s">
        <v>5</v>
      </c>
      <c r="F2488" s="4" t="s">
        <v>14</v>
      </c>
      <c r="G2488" s="4" t="s">
        <v>10</v>
      </c>
      <c r="H2488" s="21" t="s">
        <v>32</v>
      </c>
      <c r="I2488" s="4" t="s">
        <v>14</v>
      </c>
      <c r="J2488" s="4" t="s">
        <v>9</v>
      </c>
      <c r="K2488" s="4" t="s">
        <v>14</v>
      </c>
      <c r="L2488" s="4" t="s">
        <v>14</v>
      </c>
      <c r="M2488" s="21" t="s">
        <v>31</v>
      </c>
      <c r="N2488" s="4" t="s">
        <v>5</v>
      </c>
      <c r="O2488" s="4" t="s">
        <v>14</v>
      </c>
      <c r="P2488" s="4" t="s">
        <v>10</v>
      </c>
      <c r="Q2488" s="21" t="s">
        <v>32</v>
      </c>
      <c r="R2488" s="4" t="s">
        <v>14</v>
      </c>
      <c r="S2488" s="4" t="s">
        <v>9</v>
      </c>
      <c r="T2488" s="4" t="s">
        <v>14</v>
      </c>
      <c r="U2488" s="4" t="s">
        <v>14</v>
      </c>
      <c r="V2488" s="4" t="s">
        <v>14</v>
      </c>
      <c r="W2488" s="4" t="s">
        <v>21</v>
      </c>
    </row>
    <row r="2489" spans="1:6">
      <c r="A2489" t="n">
        <v>19813</v>
      </c>
      <c r="B2489" s="11" t="n">
        <v>5</v>
      </c>
      <c r="C2489" s="7" t="n">
        <v>28</v>
      </c>
      <c r="D2489" s="21" t="s">
        <v>3</v>
      </c>
      <c r="E2489" s="9" t="n">
        <v>162</v>
      </c>
      <c r="F2489" s="7" t="n">
        <v>3</v>
      </c>
      <c r="G2489" s="7" t="n">
        <v>16443</v>
      </c>
      <c r="H2489" s="21" t="s">
        <v>3</v>
      </c>
      <c r="I2489" s="7" t="n">
        <v>0</v>
      </c>
      <c r="J2489" s="7" t="n">
        <v>1</v>
      </c>
      <c r="K2489" s="7" t="n">
        <v>2</v>
      </c>
      <c r="L2489" s="7" t="n">
        <v>28</v>
      </c>
      <c r="M2489" s="21" t="s">
        <v>3</v>
      </c>
      <c r="N2489" s="9" t="n">
        <v>162</v>
      </c>
      <c r="O2489" s="7" t="n">
        <v>3</v>
      </c>
      <c r="P2489" s="7" t="n">
        <v>16443</v>
      </c>
      <c r="Q2489" s="21" t="s">
        <v>3</v>
      </c>
      <c r="R2489" s="7" t="n">
        <v>0</v>
      </c>
      <c r="S2489" s="7" t="n">
        <v>2</v>
      </c>
      <c r="T2489" s="7" t="n">
        <v>2</v>
      </c>
      <c r="U2489" s="7" t="n">
        <v>11</v>
      </c>
      <c r="V2489" s="7" t="n">
        <v>1</v>
      </c>
      <c r="W2489" s="12" t="n">
        <f t="normal" ca="1">A2493</f>
        <v>0</v>
      </c>
    </row>
    <row r="2490" spans="1:6">
      <c r="A2490" t="s">
        <v>4</v>
      </c>
      <c r="B2490" s="4" t="s">
        <v>5</v>
      </c>
      <c r="C2490" s="4" t="s">
        <v>14</v>
      </c>
      <c r="D2490" s="4" t="s">
        <v>10</v>
      </c>
      <c r="E2490" s="4" t="s">
        <v>20</v>
      </c>
    </row>
    <row r="2491" spans="1:6">
      <c r="A2491" t="n">
        <v>19842</v>
      </c>
      <c r="B2491" s="30" t="n">
        <v>58</v>
      </c>
      <c r="C2491" s="7" t="n">
        <v>0</v>
      </c>
      <c r="D2491" s="7" t="n">
        <v>0</v>
      </c>
      <c r="E2491" s="7" t="n">
        <v>1</v>
      </c>
    </row>
    <row r="2492" spans="1:6">
      <c r="A2492" t="s">
        <v>4</v>
      </c>
      <c r="B2492" s="4" t="s">
        <v>5</v>
      </c>
      <c r="C2492" s="4" t="s">
        <v>14</v>
      </c>
      <c r="D2492" s="21" t="s">
        <v>31</v>
      </c>
      <c r="E2492" s="4" t="s">
        <v>5</v>
      </c>
      <c r="F2492" s="4" t="s">
        <v>14</v>
      </c>
      <c r="G2492" s="4" t="s">
        <v>10</v>
      </c>
      <c r="H2492" s="21" t="s">
        <v>32</v>
      </c>
      <c r="I2492" s="4" t="s">
        <v>14</v>
      </c>
      <c r="J2492" s="4" t="s">
        <v>9</v>
      </c>
      <c r="K2492" s="4" t="s">
        <v>14</v>
      </c>
      <c r="L2492" s="4" t="s">
        <v>14</v>
      </c>
      <c r="M2492" s="21" t="s">
        <v>31</v>
      </c>
      <c r="N2492" s="4" t="s">
        <v>5</v>
      </c>
      <c r="O2492" s="4" t="s">
        <v>14</v>
      </c>
      <c r="P2492" s="4" t="s">
        <v>10</v>
      </c>
      <c r="Q2492" s="21" t="s">
        <v>32</v>
      </c>
      <c r="R2492" s="4" t="s">
        <v>14</v>
      </c>
      <c r="S2492" s="4" t="s">
        <v>9</v>
      </c>
      <c r="T2492" s="4" t="s">
        <v>14</v>
      </c>
      <c r="U2492" s="4" t="s">
        <v>14</v>
      </c>
      <c r="V2492" s="4" t="s">
        <v>14</v>
      </c>
      <c r="W2492" s="4" t="s">
        <v>21</v>
      </c>
    </row>
    <row r="2493" spans="1:6">
      <c r="A2493" t="n">
        <v>19850</v>
      </c>
      <c r="B2493" s="11" t="n">
        <v>5</v>
      </c>
      <c r="C2493" s="7" t="n">
        <v>28</v>
      </c>
      <c r="D2493" s="21" t="s">
        <v>3</v>
      </c>
      <c r="E2493" s="9" t="n">
        <v>162</v>
      </c>
      <c r="F2493" s="7" t="n">
        <v>3</v>
      </c>
      <c r="G2493" s="7" t="n">
        <v>16443</v>
      </c>
      <c r="H2493" s="21" t="s">
        <v>3</v>
      </c>
      <c r="I2493" s="7" t="n">
        <v>0</v>
      </c>
      <c r="J2493" s="7" t="n">
        <v>1</v>
      </c>
      <c r="K2493" s="7" t="n">
        <v>3</v>
      </c>
      <c r="L2493" s="7" t="n">
        <v>28</v>
      </c>
      <c r="M2493" s="21" t="s">
        <v>3</v>
      </c>
      <c r="N2493" s="9" t="n">
        <v>162</v>
      </c>
      <c r="O2493" s="7" t="n">
        <v>3</v>
      </c>
      <c r="P2493" s="7" t="n">
        <v>16443</v>
      </c>
      <c r="Q2493" s="21" t="s">
        <v>3</v>
      </c>
      <c r="R2493" s="7" t="n">
        <v>0</v>
      </c>
      <c r="S2493" s="7" t="n">
        <v>2</v>
      </c>
      <c r="T2493" s="7" t="n">
        <v>3</v>
      </c>
      <c r="U2493" s="7" t="n">
        <v>9</v>
      </c>
      <c r="V2493" s="7" t="n">
        <v>1</v>
      </c>
      <c r="W2493" s="12" t="n">
        <f t="normal" ca="1">A2503</f>
        <v>0</v>
      </c>
    </row>
    <row r="2494" spans="1:6">
      <c r="A2494" t="s">
        <v>4</v>
      </c>
      <c r="B2494" s="4" t="s">
        <v>5</v>
      </c>
      <c r="C2494" s="4" t="s">
        <v>14</v>
      </c>
      <c r="D2494" s="21" t="s">
        <v>31</v>
      </c>
      <c r="E2494" s="4" t="s">
        <v>5</v>
      </c>
      <c r="F2494" s="4" t="s">
        <v>10</v>
      </c>
      <c r="G2494" s="4" t="s">
        <v>14</v>
      </c>
      <c r="H2494" s="4" t="s">
        <v>14</v>
      </c>
      <c r="I2494" s="4" t="s">
        <v>6</v>
      </c>
      <c r="J2494" s="21" t="s">
        <v>32</v>
      </c>
      <c r="K2494" s="4" t="s">
        <v>14</v>
      </c>
      <c r="L2494" s="4" t="s">
        <v>14</v>
      </c>
      <c r="M2494" s="21" t="s">
        <v>31</v>
      </c>
      <c r="N2494" s="4" t="s">
        <v>5</v>
      </c>
      <c r="O2494" s="4" t="s">
        <v>14</v>
      </c>
      <c r="P2494" s="21" t="s">
        <v>32</v>
      </c>
      <c r="Q2494" s="4" t="s">
        <v>14</v>
      </c>
      <c r="R2494" s="4" t="s">
        <v>9</v>
      </c>
      <c r="S2494" s="4" t="s">
        <v>14</v>
      </c>
      <c r="T2494" s="4" t="s">
        <v>14</v>
      </c>
      <c r="U2494" s="4" t="s">
        <v>14</v>
      </c>
      <c r="V2494" s="21" t="s">
        <v>31</v>
      </c>
      <c r="W2494" s="4" t="s">
        <v>5</v>
      </c>
      <c r="X2494" s="4" t="s">
        <v>14</v>
      </c>
      <c r="Y2494" s="21" t="s">
        <v>32</v>
      </c>
      <c r="Z2494" s="4" t="s">
        <v>14</v>
      </c>
      <c r="AA2494" s="4" t="s">
        <v>9</v>
      </c>
      <c r="AB2494" s="4" t="s">
        <v>14</v>
      </c>
      <c r="AC2494" s="4" t="s">
        <v>14</v>
      </c>
      <c r="AD2494" s="4" t="s">
        <v>14</v>
      </c>
      <c r="AE2494" s="4" t="s">
        <v>21</v>
      </c>
    </row>
    <row r="2495" spans="1:6">
      <c r="A2495" t="n">
        <v>19879</v>
      </c>
      <c r="B2495" s="11" t="n">
        <v>5</v>
      </c>
      <c r="C2495" s="7" t="n">
        <v>28</v>
      </c>
      <c r="D2495" s="21" t="s">
        <v>3</v>
      </c>
      <c r="E2495" s="49" t="n">
        <v>47</v>
      </c>
      <c r="F2495" s="7" t="n">
        <v>61456</v>
      </c>
      <c r="G2495" s="7" t="n">
        <v>2</v>
      </c>
      <c r="H2495" s="7" t="n">
        <v>0</v>
      </c>
      <c r="I2495" s="7" t="s">
        <v>87</v>
      </c>
      <c r="J2495" s="21" t="s">
        <v>3</v>
      </c>
      <c r="K2495" s="7" t="n">
        <v>8</v>
      </c>
      <c r="L2495" s="7" t="n">
        <v>28</v>
      </c>
      <c r="M2495" s="21" t="s">
        <v>3</v>
      </c>
      <c r="N2495" s="16" t="n">
        <v>74</v>
      </c>
      <c r="O2495" s="7" t="n">
        <v>65</v>
      </c>
      <c r="P2495" s="21" t="s">
        <v>3</v>
      </c>
      <c r="Q2495" s="7" t="n">
        <v>0</v>
      </c>
      <c r="R2495" s="7" t="n">
        <v>1</v>
      </c>
      <c r="S2495" s="7" t="n">
        <v>3</v>
      </c>
      <c r="T2495" s="7" t="n">
        <v>9</v>
      </c>
      <c r="U2495" s="7" t="n">
        <v>28</v>
      </c>
      <c r="V2495" s="21" t="s">
        <v>3</v>
      </c>
      <c r="W2495" s="16" t="n">
        <v>74</v>
      </c>
      <c r="X2495" s="7" t="n">
        <v>65</v>
      </c>
      <c r="Y2495" s="21" t="s">
        <v>3</v>
      </c>
      <c r="Z2495" s="7" t="n">
        <v>0</v>
      </c>
      <c r="AA2495" s="7" t="n">
        <v>2</v>
      </c>
      <c r="AB2495" s="7" t="n">
        <v>3</v>
      </c>
      <c r="AC2495" s="7" t="n">
        <v>9</v>
      </c>
      <c r="AD2495" s="7" t="n">
        <v>1</v>
      </c>
      <c r="AE2495" s="12" t="n">
        <f t="normal" ca="1">A2499</f>
        <v>0</v>
      </c>
    </row>
    <row r="2496" spans="1:6">
      <c r="A2496" t="s">
        <v>4</v>
      </c>
      <c r="B2496" s="4" t="s">
        <v>5</v>
      </c>
      <c r="C2496" s="4" t="s">
        <v>10</v>
      </c>
      <c r="D2496" s="4" t="s">
        <v>14</v>
      </c>
      <c r="E2496" s="4" t="s">
        <v>14</v>
      </c>
      <c r="F2496" s="4" t="s">
        <v>6</v>
      </c>
    </row>
    <row r="2497" spans="1:31">
      <c r="A2497" t="n">
        <v>19927</v>
      </c>
      <c r="B2497" s="49" t="n">
        <v>47</v>
      </c>
      <c r="C2497" s="7" t="n">
        <v>61456</v>
      </c>
      <c r="D2497" s="7" t="n">
        <v>0</v>
      </c>
      <c r="E2497" s="7" t="n">
        <v>0</v>
      </c>
      <c r="F2497" s="7" t="s">
        <v>88</v>
      </c>
    </row>
    <row r="2498" spans="1:31">
      <c r="A2498" t="s">
        <v>4</v>
      </c>
      <c r="B2498" s="4" t="s">
        <v>5</v>
      </c>
      <c r="C2498" s="4" t="s">
        <v>14</v>
      </c>
      <c r="D2498" s="4" t="s">
        <v>10</v>
      </c>
      <c r="E2498" s="4" t="s">
        <v>20</v>
      </c>
    </row>
    <row r="2499" spans="1:31">
      <c r="A2499" t="n">
        <v>19940</v>
      </c>
      <c r="B2499" s="30" t="n">
        <v>58</v>
      </c>
      <c r="C2499" s="7" t="n">
        <v>0</v>
      </c>
      <c r="D2499" s="7" t="n">
        <v>300</v>
      </c>
      <c r="E2499" s="7" t="n">
        <v>1</v>
      </c>
    </row>
    <row r="2500" spans="1:31">
      <c r="A2500" t="s">
        <v>4</v>
      </c>
      <c r="B2500" s="4" t="s">
        <v>5</v>
      </c>
      <c r="C2500" s="4" t="s">
        <v>14</v>
      </c>
      <c r="D2500" s="4" t="s">
        <v>10</v>
      </c>
    </row>
    <row r="2501" spans="1:31">
      <c r="A2501" t="n">
        <v>19948</v>
      </c>
      <c r="B2501" s="30" t="n">
        <v>58</v>
      </c>
      <c r="C2501" s="7" t="n">
        <v>255</v>
      </c>
      <c r="D2501" s="7" t="n">
        <v>0</v>
      </c>
    </row>
    <row r="2502" spans="1:31">
      <c r="A2502" t="s">
        <v>4</v>
      </c>
      <c r="B2502" s="4" t="s">
        <v>5</v>
      </c>
      <c r="C2502" s="4" t="s">
        <v>14</v>
      </c>
      <c r="D2502" s="4" t="s">
        <v>14</v>
      </c>
      <c r="E2502" s="4" t="s">
        <v>14</v>
      </c>
      <c r="F2502" s="4" t="s">
        <v>14</v>
      </c>
    </row>
    <row r="2503" spans="1:31">
      <c r="A2503" t="n">
        <v>19952</v>
      </c>
      <c r="B2503" s="33" t="n">
        <v>14</v>
      </c>
      <c r="C2503" s="7" t="n">
        <v>0</v>
      </c>
      <c r="D2503" s="7" t="n">
        <v>0</v>
      </c>
      <c r="E2503" s="7" t="n">
        <v>0</v>
      </c>
      <c r="F2503" s="7" t="n">
        <v>64</v>
      </c>
    </row>
    <row r="2504" spans="1:31">
      <c r="A2504" t="s">
        <v>4</v>
      </c>
      <c r="B2504" s="4" t="s">
        <v>5</v>
      </c>
      <c r="C2504" s="4" t="s">
        <v>14</v>
      </c>
      <c r="D2504" s="4" t="s">
        <v>10</v>
      </c>
    </row>
    <row r="2505" spans="1:31">
      <c r="A2505" t="n">
        <v>19957</v>
      </c>
      <c r="B2505" s="26" t="n">
        <v>22</v>
      </c>
      <c r="C2505" s="7" t="n">
        <v>0</v>
      </c>
      <c r="D2505" s="7" t="n">
        <v>16443</v>
      </c>
    </row>
    <row r="2506" spans="1:31">
      <c r="A2506" t="s">
        <v>4</v>
      </c>
      <c r="B2506" s="4" t="s">
        <v>5</v>
      </c>
      <c r="C2506" s="4" t="s">
        <v>14</v>
      </c>
      <c r="D2506" s="4" t="s">
        <v>10</v>
      </c>
    </row>
    <row r="2507" spans="1:31">
      <c r="A2507" t="n">
        <v>19961</v>
      </c>
      <c r="B2507" s="30" t="n">
        <v>58</v>
      </c>
      <c r="C2507" s="7" t="n">
        <v>5</v>
      </c>
      <c r="D2507" s="7" t="n">
        <v>300</v>
      </c>
    </row>
    <row r="2508" spans="1:31">
      <c r="A2508" t="s">
        <v>4</v>
      </c>
      <c r="B2508" s="4" t="s">
        <v>5</v>
      </c>
      <c r="C2508" s="4" t="s">
        <v>20</v>
      </c>
      <c r="D2508" s="4" t="s">
        <v>10</v>
      </c>
    </row>
    <row r="2509" spans="1:31">
      <c r="A2509" t="n">
        <v>19965</v>
      </c>
      <c r="B2509" s="32" t="n">
        <v>103</v>
      </c>
      <c r="C2509" s="7" t="n">
        <v>0</v>
      </c>
      <c r="D2509" s="7" t="n">
        <v>300</v>
      </c>
    </row>
    <row r="2510" spans="1:31">
      <c r="A2510" t="s">
        <v>4</v>
      </c>
      <c r="B2510" s="4" t="s">
        <v>5</v>
      </c>
      <c r="C2510" s="4" t="s">
        <v>14</v>
      </c>
    </row>
    <row r="2511" spans="1:31">
      <c r="A2511" t="n">
        <v>19972</v>
      </c>
      <c r="B2511" s="22" t="n">
        <v>64</v>
      </c>
      <c r="C2511" s="7" t="n">
        <v>7</v>
      </c>
    </row>
    <row r="2512" spans="1:31">
      <c r="A2512" t="s">
        <v>4</v>
      </c>
      <c r="B2512" s="4" t="s">
        <v>5</v>
      </c>
      <c r="C2512" s="4" t="s">
        <v>14</v>
      </c>
      <c r="D2512" s="4" t="s">
        <v>10</v>
      </c>
    </row>
    <row r="2513" spans="1:6">
      <c r="A2513" t="n">
        <v>19974</v>
      </c>
      <c r="B2513" s="50" t="n">
        <v>72</v>
      </c>
      <c r="C2513" s="7" t="n">
        <v>5</v>
      </c>
      <c r="D2513" s="7" t="n">
        <v>0</v>
      </c>
    </row>
    <row r="2514" spans="1:6">
      <c r="A2514" t="s">
        <v>4</v>
      </c>
      <c r="B2514" s="4" t="s">
        <v>5</v>
      </c>
      <c r="C2514" s="4" t="s">
        <v>14</v>
      </c>
      <c r="D2514" s="21" t="s">
        <v>31</v>
      </c>
      <c r="E2514" s="4" t="s">
        <v>5</v>
      </c>
      <c r="F2514" s="4" t="s">
        <v>14</v>
      </c>
      <c r="G2514" s="4" t="s">
        <v>10</v>
      </c>
      <c r="H2514" s="21" t="s">
        <v>32</v>
      </c>
      <c r="I2514" s="4" t="s">
        <v>14</v>
      </c>
      <c r="J2514" s="4" t="s">
        <v>9</v>
      </c>
      <c r="K2514" s="4" t="s">
        <v>14</v>
      </c>
      <c r="L2514" s="4" t="s">
        <v>14</v>
      </c>
      <c r="M2514" s="4" t="s">
        <v>21</v>
      </c>
    </row>
    <row r="2515" spans="1:6">
      <c r="A2515" t="n">
        <v>19978</v>
      </c>
      <c r="B2515" s="11" t="n">
        <v>5</v>
      </c>
      <c r="C2515" s="7" t="n">
        <v>28</v>
      </c>
      <c r="D2515" s="21" t="s">
        <v>3</v>
      </c>
      <c r="E2515" s="9" t="n">
        <v>162</v>
      </c>
      <c r="F2515" s="7" t="n">
        <v>4</v>
      </c>
      <c r="G2515" s="7" t="n">
        <v>16443</v>
      </c>
      <c r="H2515" s="21" t="s">
        <v>3</v>
      </c>
      <c r="I2515" s="7" t="n">
        <v>0</v>
      </c>
      <c r="J2515" s="7" t="n">
        <v>1</v>
      </c>
      <c r="K2515" s="7" t="n">
        <v>2</v>
      </c>
      <c r="L2515" s="7" t="n">
        <v>1</v>
      </c>
      <c r="M2515" s="12" t="n">
        <f t="normal" ca="1">A2521</f>
        <v>0</v>
      </c>
    </row>
    <row r="2516" spans="1:6">
      <c r="A2516" t="s">
        <v>4</v>
      </c>
      <c r="B2516" s="4" t="s">
        <v>5</v>
      </c>
      <c r="C2516" s="4" t="s">
        <v>14</v>
      </c>
      <c r="D2516" s="4" t="s">
        <v>6</v>
      </c>
    </row>
    <row r="2517" spans="1:6">
      <c r="A2517" t="n">
        <v>19995</v>
      </c>
      <c r="B2517" s="8" t="n">
        <v>2</v>
      </c>
      <c r="C2517" s="7" t="n">
        <v>10</v>
      </c>
      <c r="D2517" s="7" t="s">
        <v>89</v>
      </c>
    </row>
    <row r="2518" spans="1:6">
      <c r="A2518" t="s">
        <v>4</v>
      </c>
      <c r="B2518" s="4" t="s">
        <v>5</v>
      </c>
      <c r="C2518" s="4" t="s">
        <v>10</v>
      </c>
    </row>
    <row r="2519" spans="1:6">
      <c r="A2519" t="n">
        <v>20012</v>
      </c>
      <c r="B2519" s="28" t="n">
        <v>16</v>
      </c>
      <c r="C2519" s="7" t="n">
        <v>0</v>
      </c>
    </row>
    <row r="2520" spans="1:6">
      <c r="A2520" t="s">
        <v>4</v>
      </c>
      <c r="B2520" s="4" t="s">
        <v>5</v>
      </c>
      <c r="C2520" s="4" t="s">
        <v>14</v>
      </c>
      <c r="D2520" s="4" t="s">
        <v>10</v>
      </c>
      <c r="E2520" s="4" t="s">
        <v>10</v>
      </c>
      <c r="F2520" s="4" t="s">
        <v>10</v>
      </c>
      <c r="G2520" s="4" t="s">
        <v>10</v>
      </c>
      <c r="H2520" s="4" t="s">
        <v>10</v>
      </c>
      <c r="I2520" s="4" t="s">
        <v>10</v>
      </c>
      <c r="J2520" s="4" t="s">
        <v>10</v>
      </c>
      <c r="K2520" s="4" t="s">
        <v>10</v>
      </c>
      <c r="L2520" s="4" t="s">
        <v>10</v>
      </c>
      <c r="M2520" s="4" t="s">
        <v>10</v>
      </c>
      <c r="N2520" s="4" t="s">
        <v>9</v>
      </c>
      <c r="O2520" s="4" t="s">
        <v>9</v>
      </c>
      <c r="P2520" s="4" t="s">
        <v>9</v>
      </c>
      <c r="Q2520" s="4" t="s">
        <v>9</v>
      </c>
      <c r="R2520" s="4" t="s">
        <v>14</v>
      </c>
      <c r="S2520" s="4" t="s">
        <v>6</v>
      </c>
    </row>
    <row r="2521" spans="1:6">
      <c r="A2521" t="n">
        <v>20015</v>
      </c>
      <c r="B2521" s="54" t="n">
        <v>75</v>
      </c>
      <c r="C2521" s="7" t="n">
        <v>0</v>
      </c>
      <c r="D2521" s="7" t="n">
        <v>0</v>
      </c>
      <c r="E2521" s="7" t="n">
        <v>0</v>
      </c>
      <c r="F2521" s="7" t="n">
        <v>1024</v>
      </c>
      <c r="G2521" s="7" t="n">
        <v>720</v>
      </c>
      <c r="H2521" s="7" t="n">
        <v>0</v>
      </c>
      <c r="I2521" s="7" t="n">
        <v>0</v>
      </c>
      <c r="J2521" s="7" t="n">
        <v>0</v>
      </c>
      <c r="K2521" s="7" t="n">
        <v>0</v>
      </c>
      <c r="L2521" s="7" t="n">
        <v>1024</v>
      </c>
      <c r="M2521" s="7" t="n">
        <v>720</v>
      </c>
      <c r="N2521" s="7" t="n">
        <v>1065353216</v>
      </c>
      <c r="O2521" s="7" t="n">
        <v>1065353216</v>
      </c>
      <c r="P2521" s="7" t="n">
        <v>1065353216</v>
      </c>
      <c r="Q2521" s="7" t="n">
        <v>0</v>
      </c>
      <c r="R2521" s="7" t="n">
        <v>1</v>
      </c>
      <c r="S2521" s="7" t="s">
        <v>267</v>
      </c>
    </row>
    <row r="2522" spans="1:6">
      <c r="A2522" t="s">
        <v>4</v>
      </c>
      <c r="B2522" s="4" t="s">
        <v>5</v>
      </c>
      <c r="C2522" s="4" t="s">
        <v>14</v>
      </c>
      <c r="D2522" s="4" t="s">
        <v>14</v>
      </c>
      <c r="E2522" s="4" t="s">
        <v>14</v>
      </c>
      <c r="F2522" s="4" t="s">
        <v>20</v>
      </c>
      <c r="G2522" s="4" t="s">
        <v>20</v>
      </c>
      <c r="H2522" s="4" t="s">
        <v>20</v>
      </c>
      <c r="I2522" s="4" t="s">
        <v>20</v>
      </c>
      <c r="J2522" s="4" t="s">
        <v>20</v>
      </c>
    </row>
    <row r="2523" spans="1:6">
      <c r="A2523" t="n">
        <v>20063</v>
      </c>
      <c r="B2523" s="55" t="n">
        <v>76</v>
      </c>
      <c r="C2523" s="7" t="n">
        <v>0</v>
      </c>
      <c r="D2523" s="7" t="n">
        <v>9</v>
      </c>
      <c r="E2523" s="7" t="n">
        <v>2</v>
      </c>
      <c r="F2523" s="7" t="n">
        <v>0</v>
      </c>
      <c r="G2523" s="7" t="n">
        <v>0</v>
      </c>
      <c r="H2523" s="7" t="n">
        <v>0</v>
      </c>
      <c r="I2523" s="7" t="n">
        <v>0</v>
      </c>
      <c r="J2523" s="7" t="n">
        <v>0</v>
      </c>
    </row>
    <row r="2524" spans="1:6">
      <c r="A2524" t="s">
        <v>4</v>
      </c>
      <c r="B2524" s="4" t="s">
        <v>5</v>
      </c>
      <c r="C2524" s="4" t="s">
        <v>14</v>
      </c>
      <c r="D2524" s="4" t="s">
        <v>10</v>
      </c>
      <c r="E2524" s="4" t="s">
        <v>14</v>
      </c>
      <c r="F2524" s="4" t="s">
        <v>6</v>
      </c>
    </row>
    <row r="2525" spans="1:6">
      <c r="A2525" t="n">
        <v>20087</v>
      </c>
      <c r="B2525" s="10" t="n">
        <v>39</v>
      </c>
      <c r="C2525" s="7" t="n">
        <v>10</v>
      </c>
      <c r="D2525" s="7" t="n">
        <v>65533</v>
      </c>
      <c r="E2525" s="7" t="n">
        <v>200</v>
      </c>
      <c r="F2525" s="7" t="s">
        <v>268</v>
      </c>
    </row>
    <row r="2526" spans="1:6">
      <c r="A2526" t="s">
        <v>4</v>
      </c>
      <c r="B2526" s="4" t="s">
        <v>5</v>
      </c>
      <c r="C2526" s="4" t="s">
        <v>14</v>
      </c>
      <c r="D2526" s="4" t="s">
        <v>10</v>
      </c>
      <c r="E2526" s="4" t="s">
        <v>14</v>
      </c>
      <c r="F2526" s="4" t="s">
        <v>6</v>
      </c>
    </row>
    <row r="2527" spans="1:6">
      <c r="A2527" t="n">
        <v>20111</v>
      </c>
      <c r="B2527" s="10" t="n">
        <v>39</v>
      </c>
      <c r="C2527" s="7" t="n">
        <v>10</v>
      </c>
      <c r="D2527" s="7" t="n">
        <v>65533</v>
      </c>
      <c r="E2527" s="7" t="n">
        <v>201</v>
      </c>
      <c r="F2527" s="7" t="s">
        <v>269</v>
      </c>
    </row>
    <row r="2528" spans="1:6">
      <c r="A2528" t="s">
        <v>4</v>
      </c>
      <c r="B2528" s="4" t="s">
        <v>5</v>
      </c>
      <c r="C2528" s="4" t="s">
        <v>14</v>
      </c>
      <c r="D2528" s="4" t="s">
        <v>10</v>
      </c>
      <c r="E2528" s="4" t="s">
        <v>14</v>
      </c>
      <c r="F2528" s="4" t="s">
        <v>6</v>
      </c>
    </row>
    <row r="2529" spans="1:19">
      <c r="A2529" t="n">
        <v>20135</v>
      </c>
      <c r="B2529" s="10" t="n">
        <v>39</v>
      </c>
      <c r="C2529" s="7" t="n">
        <v>10</v>
      </c>
      <c r="D2529" s="7" t="n">
        <v>65533</v>
      </c>
      <c r="E2529" s="7" t="n">
        <v>202</v>
      </c>
      <c r="F2529" s="7" t="s">
        <v>270</v>
      </c>
    </row>
    <row r="2530" spans="1:19">
      <c r="A2530" t="s">
        <v>4</v>
      </c>
      <c r="B2530" s="4" t="s">
        <v>5</v>
      </c>
      <c r="C2530" s="4" t="s">
        <v>14</v>
      </c>
      <c r="D2530" s="4" t="s">
        <v>10</v>
      </c>
      <c r="E2530" s="4" t="s">
        <v>14</v>
      </c>
      <c r="F2530" s="4" t="s">
        <v>6</v>
      </c>
    </row>
    <row r="2531" spans="1:19">
      <c r="A2531" t="n">
        <v>20160</v>
      </c>
      <c r="B2531" s="10" t="n">
        <v>39</v>
      </c>
      <c r="C2531" s="7" t="n">
        <v>10</v>
      </c>
      <c r="D2531" s="7" t="n">
        <v>65533</v>
      </c>
      <c r="E2531" s="7" t="n">
        <v>203</v>
      </c>
      <c r="F2531" s="7" t="s">
        <v>271</v>
      </c>
    </row>
    <row r="2532" spans="1:19">
      <c r="A2532" t="s">
        <v>4</v>
      </c>
      <c r="B2532" s="4" t="s">
        <v>5</v>
      </c>
      <c r="C2532" s="4" t="s">
        <v>14</v>
      </c>
      <c r="D2532" s="4" t="s">
        <v>10</v>
      </c>
      <c r="E2532" s="4" t="s">
        <v>14</v>
      </c>
      <c r="F2532" s="4" t="s">
        <v>6</v>
      </c>
    </row>
    <row r="2533" spans="1:19">
      <c r="A2533" t="n">
        <v>20184</v>
      </c>
      <c r="B2533" s="10" t="n">
        <v>39</v>
      </c>
      <c r="C2533" s="7" t="n">
        <v>10</v>
      </c>
      <c r="D2533" s="7" t="n">
        <v>65533</v>
      </c>
      <c r="E2533" s="7" t="n">
        <v>204</v>
      </c>
      <c r="F2533" s="7" t="s">
        <v>272</v>
      </c>
    </row>
    <row r="2534" spans="1:19">
      <c r="A2534" t="s">
        <v>4</v>
      </c>
      <c r="B2534" s="4" t="s">
        <v>5</v>
      </c>
      <c r="C2534" s="4" t="s">
        <v>14</v>
      </c>
      <c r="D2534" s="4" t="s">
        <v>10</v>
      </c>
      <c r="E2534" s="4" t="s">
        <v>14</v>
      </c>
      <c r="F2534" s="4" t="s">
        <v>6</v>
      </c>
    </row>
    <row r="2535" spans="1:19">
      <c r="A2535" t="n">
        <v>20209</v>
      </c>
      <c r="B2535" s="10" t="n">
        <v>39</v>
      </c>
      <c r="C2535" s="7" t="n">
        <v>10</v>
      </c>
      <c r="D2535" s="7" t="n">
        <v>65533</v>
      </c>
      <c r="E2535" s="7" t="n">
        <v>205</v>
      </c>
      <c r="F2535" s="7" t="s">
        <v>270</v>
      </c>
    </row>
    <row r="2536" spans="1:19">
      <c r="A2536" t="s">
        <v>4</v>
      </c>
      <c r="B2536" s="4" t="s">
        <v>5</v>
      </c>
      <c r="C2536" s="4" t="s">
        <v>14</v>
      </c>
      <c r="D2536" s="4" t="s">
        <v>10</v>
      </c>
      <c r="E2536" s="4" t="s">
        <v>14</v>
      </c>
      <c r="F2536" s="4" t="s">
        <v>6</v>
      </c>
    </row>
    <row r="2537" spans="1:19">
      <c r="A2537" t="n">
        <v>20234</v>
      </c>
      <c r="B2537" s="10" t="n">
        <v>39</v>
      </c>
      <c r="C2537" s="7" t="n">
        <v>10</v>
      </c>
      <c r="D2537" s="7" t="n">
        <v>65533</v>
      </c>
      <c r="E2537" s="7" t="n">
        <v>206</v>
      </c>
      <c r="F2537" s="7" t="s">
        <v>273</v>
      </c>
    </row>
    <row r="2538" spans="1:19">
      <c r="A2538" t="s">
        <v>4</v>
      </c>
      <c r="B2538" s="4" t="s">
        <v>5</v>
      </c>
      <c r="C2538" s="4" t="s">
        <v>14</v>
      </c>
      <c r="D2538" s="4" t="s">
        <v>10</v>
      </c>
      <c r="E2538" s="4" t="s">
        <v>14</v>
      </c>
      <c r="F2538" s="4" t="s">
        <v>6</v>
      </c>
    </row>
    <row r="2539" spans="1:19">
      <c r="A2539" t="n">
        <v>20259</v>
      </c>
      <c r="B2539" s="10" t="n">
        <v>39</v>
      </c>
      <c r="C2539" s="7" t="n">
        <v>10</v>
      </c>
      <c r="D2539" s="7" t="n">
        <v>65533</v>
      </c>
      <c r="E2539" s="7" t="n">
        <v>207</v>
      </c>
      <c r="F2539" s="7" t="s">
        <v>274</v>
      </c>
    </row>
    <row r="2540" spans="1:19">
      <c r="A2540" t="s">
        <v>4</v>
      </c>
      <c r="B2540" s="4" t="s">
        <v>5</v>
      </c>
      <c r="C2540" s="4" t="s">
        <v>14</v>
      </c>
      <c r="D2540" s="4" t="s">
        <v>10</v>
      </c>
      <c r="E2540" s="4" t="s">
        <v>14</v>
      </c>
      <c r="F2540" s="4" t="s">
        <v>6</v>
      </c>
    </row>
    <row r="2541" spans="1:19">
      <c r="A2541" t="n">
        <v>20283</v>
      </c>
      <c r="B2541" s="10" t="n">
        <v>39</v>
      </c>
      <c r="C2541" s="7" t="n">
        <v>10</v>
      </c>
      <c r="D2541" s="7" t="n">
        <v>65533</v>
      </c>
      <c r="E2541" s="7" t="n">
        <v>208</v>
      </c>
      <c r="F2541" s="7" t="s">
        <v>275</v>
      </c>
    </row>
    <row r="2542" spans="1:19">
      <c r="A2542" t="s">
        <v>4</v>
      </c>
      <c r="B2542" s="4" t="s">
        <v>5</v>
      </c>
      <c r="C2542" s="4" t="s">
        <v>14</v>
      </c>
      <c r="D2542" s="4" t="s">
        <v>10</v>
      </c>
      <c r="E2542" s="4" t="s">
        <v>14</v>
      </c>
      <c r="F2542" s="4" t="s">
        <v>6</v>
      </c>
    </row>
    <row r="2543" spans="1:19">
      <c r="A2543" t="n">
        <v>20308</v>
      </c>
      <c r="B2543" s="10" t="n">
        <v>39</v>
      </c>
      <c r="C2543" s="7" t="n">
        <v>10</v>
      </c>
      <c r="D2543" s="7" t="n">
        <v>65533</v>
      </c>
      <c r="E2543" s="7" t="n">
        <v>209</v>
      </c>
      <c r="F2543" s="7" t="s">
        <v>276</v>
      </c>
    </row>
    <row r="2544" spans="1:19">
      <c r="A2544" t="s">
        <v>4</v>
      </c>
      <c r="B2544" s="4" t="s">
        <v>5</v>
      </c>
      <c r="C2544" s="4" t="s">
        <v>14</v>
      </c>
      <c r="D2544" s="4" t="s">
        <v>10</v>
      </c>
      <c r="E2544" s="4" t="s">
        <v>14</v>
      </c>
      <c r="F2544" s="4" t="s">
        <v>6</v>
      </c>
    </row>
    <row r="2545" spans="1:6">
      <c r="A2545" t="n">
        <v>20333</v>
      </c>
      <c r="B2545" s="10" t="n">
        <v>39</v>
      </c>
      <c r="C2545" s="7" t="n">
        <v>10</v>
      </c>
      <c r="D2545" s="7" t="n">
        <v>65533</v>
      </c>
      <c r="E2545" s="7" t="n">
        <v>210</v>
      </c>
      <c r="F2545" s="7" t="s">
        <v>277</v>
      </c>
    </row>
    <row r="2546" spans="1:6">
      <c r="A2546" t="s">
        <v>4</v>
      </c>
      <c r="B2546" s="4" t="s">
        <v>5</v>
      </c>
      <c r="C2546" s="4" t="s">
        <v>14</v>
      </c>
      <c r="D2546" s="4" t="s">
        <v>10</v>
      </c>
      <c r="E2546" s="4" t="s">
        <v>14</v>
      </c>
      <c r="F2546" s="4" t="s">
        <v>6</v>
      </c>
    </row>
    <row r="2547" spans="1:6">
      <c r="A2547" t="n">
        <v>20357</v>
      </c>
      <c r="B2547" s="10" t="n">
        <v>39</v>
      </c>
      <c r="C2547" s="7" t="n">
        <v>10</v>
      </c>
      <c r="D2547" s="7" t="n">
        <v>65533</v>
      </c>
      <c r="E2547" s="7" t="n">
        <v>211</v>
      </c>
      <c r="F2547" s="7" t="s">
        <v>278</v>
      </c>
    </row>
    <row r="2548" spans="1:6">
      <c r="A2548" t="s">
        <v>4</v>
      </c>
      <c r="B2548" s="4" t="s">
        <v>5</v>
      </c>
      <c r="C2548" s="4" t="s">
        <v>14</v>
      </c>
      <c r="D2548" s="4" t="s">
        <v>10</v>
      </c>
      <c r="E2548" s="4" t="s">
        <v>14</v>
      </c>
      <c r="F2548" s="4" t="s">
        <v>6</v>
      </c>
    </row>
    <row r="2549" spans="1:6">
      <c r="A2549" t="n">
        <v>20381</v>
      </c>
      <c r="B2549" s="10" t="n">
        <v>39</v>
      </c>
      <c r="C2549" s="7" t="n">
        <v>10</v>
      </c>
      <c r="D2549" s="7" t="n">
        <v>65533</v>
      </c>
      <c r="E2549" s="7" t="n">
        <v>212</v>
      </c>
      <c r="F2549" s="7" t="s">
        <v>279</v>
      </c>
    </row>
    <row r="2550" spans="1:6">
      <c r="A2550" t="s">
        <v>4</v>
      </c>
      <c r="B2550" s="4" t="s">
        <v>5</v>
      </c>
      <c r="C2550" s="4" t="s">
        <v>14</v>
      </c>
      <c r="D2550" s="4" t="s">
        <v>10</v>
      </c>
      <c r="E2550" s="4" t="s">
        <v>14</v>
      </c>
      <c r="F2550" s="4" t="s">
        <v>6</v>
      </c>
    </row>
    <row r="2551" spans="1:6">
      <c r="A2551" t="n">
        <v>20405</v>
      </c>
      <c r="B2551" s="10" t="n">
        <v>39</v>
      </c>
      <c r="C2551" s="7" t="n">
        <v>10</v>
      </c>
      <c r="D2551" s="7" t="n">
        <v>65533</v>
      </c>
      <c r="E2551" s="7" t="n">
        <v>213</v>
      </c>
      <c r="F2551" s="7" t="s">
        <v>280</v>
      </c>
    </row>
    <row r="2552" spans="1:6">
      <c r="A2552" t="s">
        <v>4</v>
      </c>
      <c r="B2552" s="4" t="s">
        <v>5</v>
      </c>
      <c r="C2552" s="4" t="s">
        <v>10</v>
      </c>
      <c r="D2552" s="4" t="s">
        <v>6</v>
      </c>
      <c r="E2552" s="4" t="s">
        <v>6</v>
      </c>
      <c r="F2552" s="4" t="s">
        <v>6</v>
      </c>
      <c r="G2552" s="4" t="s">
        <v>14</v>
      </c>
      <c r="H2552" s="4" t="s">
        <v>9</v>
      </c>
      <c r="I2552" s="4" t="s">
        <v>20</v>
      </c>
      <c r="J2552" s="4" t="s">
        <v>20</v>
      </c>
      <c r="K2552" s="4" t="s">
        <v>20</v>
      </c>
      <c r="L2552" s="4" t="s">
        <v>20</v>
      </c>
      <c r="M2552" s="4" t="s">
        <v>20</v>
      </c>
      <c r="N2552" s="4" t="s">
        <v>20</v>
      </c>
      <c r="O2552" s="4" t="s">
        <v>20</v>
      </c>
      <c r="P2552" s="4" t="s">
        <v>6</v>
      </c>
      <c r="Q2552" s="4" t="s">
        <v>6</v>
      </c>
      <c r="R2552" s="4" t="s">
        <v>9</v>
      </c>
      <c r="S2552" s="4" t="s">
        <v>14</v>
      </c>
      <c r="T2552" s="4" t="s">
        <v>9</v>
      </c>
      <c r="U2552" s="4" t="s">
        <v>9</v>
      </c>
      <c r="V2552" s="4" t="s">
        <v>10</v>
      </c>
    </row>
    <row r="2553" spans="1:6">
      <c r="A2553" t="n">
        <v>20429</v>
      </c>
      <c r="B2553" s="51" t="n">
        <v>19</v>
      </c>
      <c r="C2553" s="7" t="n">
        <v>7032</v>
      </c>
      <c r="D2553" s="7" t="s">
        <v>90</v>
      </c>
      <c r="E2553" s="7" t="s">
        <v>91</v>
      </c>
      <c r="F2553" s="7" t="s">
        <v>13</v>
      </c>
      <c r="G2553" s="7" t="n">
        <v>0</v>
      </c>
      <c r="H2553" s="7" t="n">
        <v>1</v>
      </c>
      <c r="I2553" s="7" t="n">
        <v>0</v>
      </c>
      <c r="J2553" s="7" t="n">
        <v>3.65000009536743</v>
      </c>
      <c r="K2553" s="7" t="n">
        <v>-117</v>
      </c>
      <c r="L2553" s="7" t="n">
        <v>180</v>
      </c>
      <c r="M2553" s="7" t="n">
        <v>1</v>
      </c>
      <c r="N2553" s="7" t="n">
        <v>1.60000002384186</v>
      </c>
      <c r="O2553" s="7" t="n">
        <v>0.0900000035762787</v>
      </c>
      <c r="P2553" s="7" t="s">
        <v>13</v>
      </c>
      <c r="Q2553" s="7" t="s">
        <v>13</v>
      </c>
      <c r="R2553" s="7" t="n">
        <v>-1</v>
      </c>
      <c r="S2553" s="7" t="n">
        <v>0</v>
      </c>
      <c r="T2553" s="7" t="n">
        <v>0</v>
      </c>
      <c r="U2553" s="7" t="n">
        <v>0</v>
      </c>
      <c r="V2553" s="7" t="n">
        <v>0</v>
      </c>
    </row>
    <row r="2554" spans="1:6">
      <c r="A2554" t="s">
        <v>4</v>
      </c>
      <c r="B2554" s="4" t="s">
        <v>5</v>
      </c>
      <c r="C2554" s="4" t="s">
        <v>10</v>
      </c>
      <c r="D2554" s="4" t="s">
        <v>6</v>
      </c>
      <c r="E2554" s="4" t="s">
        <v>6</v>
      </c>
      <c r="F2554" s="4" t="s">
        <v>6</v>
      </c>
      <c r="G2554" s="4" t="s">
        <v>14</v>
      </c>
      <c r="H2554" s="4" t="s">
        <v>9</v>
      </c>
      <c r="I2554" s="4" t="s">
        <v>20</v>
      </c>
      <c r="J2554" s="4" t="s">
        <v>20</v>
      </c>
      <c r="K2554" s="4" t="s">
        <v>20</v>
      </c>
      <c r="L2554" s="4" t="s">
        <v>20</v>
      </c>
      <c r="M2554" s="4" t="s">
        <v>20</v>
      </c>
      <c r="N2554" s="4" t="s">
        <v>20</v>
      </c>
      <c r="O2554" s="4" t="s">
        <v>20</v>
      </c>
      <c r="P2554" s="4" t="s">
        <v>6</v>
      </c>
      <c r="Q2554" s="4" t="s">
        <v>6</v>
      </c>
      <c r="R2554" s="4" t="s">
        <v>9</v>
      </c>
      <c r="S2554" s="4" t="s">
        <v>14</v>
      </c>
      <c r="T2554" s="4" t="s">
        <v>9</v>
      </c>
      <c r="U2554" s="4" t="s">
        <v>9</v>
      </c>
      <c r="V2554" s="4" t="s">
        <v>10</v>
      </c>
    </row>
    <row r="2555" spans="1:6">
      <c r="A2555" t="n">
        <v>20499</v>
      </c>
      <c r="B2555" s="51" t="n">
        <v>19</v>
      </c>
      <c r="C2555" s="7" t="n">
        <v>24</v>
      </c>
      <c r="D2555" s="7" t="s">
        <v>130</v>
      </c>
      <c r="E2555" s="7" t="s">
        <v>131</v>
      </c>
      <c r="F2555" s="7" t="s">
        <v>13</v>
      </c>
      <c r="G2555" s="7" t="n">
        <v>0</v>
      </c>
      <c r="H2555" s="7" t="n">
        <v>1</v>
      </c>
      <c r="I2555" s="7" t="n">
        <v>1.29999995231628</v>
      </c>
      <c r="J2555" s="7" t="n">
        <v>3.65000009536743</v>
      </c>
      <c r="K2555" s="7" t="n">
        <v>-126</v>
      </c>
      <c r="L2555" s="7" t="n">
        <v>0</v>
      </c>
      <c r="M2555" s="7" t="n">
        <v>1</v>
      </c>
      <c r="N2555" s="7" t="n">
        <v>1.60000002384186</v>
      </c>
      <c r="O2555" s="7" t="n">
        <v>0.0900000035762787</v>
      </c>
      <c r="P2555" s="7" t="s">
        <v>13</v>
      </c>
      <c r="Q2555" s="7" t="s">
        <v>13</v>
      </c>
      <c r="R2555" s="7" t="n">
        <v>-1</v>
      </c>
      <c r="S2555" s="7" t="n">
        <v>0</v>
      </c>
      <c r="T2555" s="7" t="n">
        <v>0</v>
      </c>
      <c r="U2555" s="7" t="n">
        <v>0</v>
      </c>
      <c r="V2555" s="7" t="n">
        <v>0</v>
      </c>
    </row>
    <row r="2556" spans="1:6">
      <c r="A2556" t="s">
        <v>4</v>
      </c>
      <c r="B2556" s="4" t="s">
        <v>5</v>
      </c>
      <c r="C2556" s="4" t="s">
        <v>10</v>
      </c>
      <c r="D2556" s="4" t="s">
        <v>6</v>
      </c>
      <c r="E2556" s="4" t="s">
        <v>6</v>
      </c>
      <c r="F2556" s="4" t="s">
        <v>6</v>
      </c>
      <c r="G2556" s="4" t="s">
        <v>14</v>
      </c>
      <c r="H2556" s="4" t="s">
        <v>9</v>
      </c>
      <c r="I2556" s="4" t="s">
        <v>20</v>
      </c>
      <c r="J2556" s="4" t="s">
        <v>20</v>
      </c>
      <c r="K2556" s="4" t="s">
        <v>20</v>
      </c>
      <c r="L2556" s="4" t="s">
        <v>20</v>
      </c>
      <c r="M2556" s="4" t="s">
        <v>20</v>
      </c>
      <c r="N2556" s="4" t="s">
        <v>20</v>
      </c>
      <c r="O2556" s="4" t="s">
        <v>20</v>
      </c>
      <c r="P2556" s="4" t="s">
        <v>6</v>
      </c>
      <c r="Q2556" s="4" t="s">
        <v>6</v>
      </c>
      <c r="R2556" s="4" t="s">
        <v>9</v>
      </c>
      <c r="S2556" s="4" t="s">
        <v>14</v>
      </c>
      <c r="T2556" s="4" t="s">
        <v>9</v>
      </c>
      <c r="U2556" s="4" t="s">
        <v>9</v>
      </c>
      <c r="V2556" s="4" t="s">
        <v>10</v>
      </c>
    </row>
    <row r="2557" spans="1:6">
      <c r="A2557" t="n">
        <v>20567</v>
      </c>
      <c r="B2557" s="51" t="n">
        <v>19</v>
      </c>
      <c r="C2557" s="7" t="n">
        <v>25</v>
      </c>
      <c r="D2557" s="7" t="s">
        <v>132</v>
      </c>
      <c r="E2557" s="7" t="s">
        <v>133</v>
      </c>
      <c r="F2557" s="7" t="s">
        <v>13</v>
      </c>
      <c r="G2557" s="7" t="n">
        <v>0</v>
      </c>
      <c r="H2557" s="7" t="n">
        <v>1</v>
      </c>
      <c r="I2557" s="7" t="n">
        <v>-1.29999995231628</v>
      </c>
      <c r="J2557" s="7" t="n">
        <v>3.65000009536743</v>
      </c>
      <c r="K2557" s="7" t="n">
        <v>-126</v>
      </c>
      <c r="L2557" s="7" t="n">
        <v>0</v>
      </c>
      <c r="M2557" s="7" t="n">
        <v>1</v>
      </c>
      <c r="N2557" s="7" t="n">
        <v>1.60000002384186</v>
      </c>
      <c r="O2557" s="7" t="n">
        <v>0.0900000035762787</v>
      </c>
      <c r="P2557" s="7" t="s">
        <v>13</v>
      </c>
      <c r="Q2557" s="7" t="s">
        <v>13</v>
      </c>
      <c r="R2557" s="7" t="n">
        <v>-1</v>
      </c>
      <c r="S2557" s="7" t="n">
        <v>0</v>
      </c>
      <c r="T2557" s="7" t="n">
        <v>0</v>
      </c>
      <c r="U2557" s="7" t="n">
        <v>0</v>
      </c>
      <c r="V2557" s="7" t="n">
        <v>0</v>
      </c>
    </row>
    <row r="2558" spans="1:6">
      <c r="A2558" t="s">
        <v>4</v>
      </c>
      <c r="B2558" s="4" t="s">
        <v>5</v>
      </c>
      <c r="C2558" s="4" t="s">
        <v>10</v>
      </c>
      <c r="D2558" s="4" t="s">
        <v>6</v>
      </c>
      <c r="E2558" s="4" t="s">
        <v>6</v>
      </c>
      <c r="F2558" s="4" t="s">
        <v>6</v>
      </c>
      <c r="G2558" s="4" t="s">
        <v>14</v>
      </c>
      <c r="H2558" s="4" t="s">
        <v>9</v>
      </c>
      <c r="I2558" s="4" t="s">
        <v>20</v>
      </c>
      <c r="J2558" s="4" t="s">
        <v>20</v>
      </c>
      <c r="K2558" s="4" t="s">
        <v>20</v>
      </c>
      <c r="L2558" s="4" t="s">
        <v>20</v>
      </c>
      <c r="M2558" s="4" t="s">
        <v>20</v>
      </c>
      <c r="N2558" s="4" t="s">
        <v>20</v>
      </c>
      <c r="O2558" s="4" t="s">
        <v>20</v>
      </c>
      <c r="P2558" s="4" t="s">
        <v>6</v>
      </c>
      <c r="Q2558" s="4" t="s">
        <v>6</v>
      </c>
      <c r="R2558" s="4" t="s">
        <v>9</v>
      </c>
      <c r="S2558" s="4" t="s">
        <v>14</v>
      </c>
      <c r="T2558" s="4" t="s">
        <v>9</v>
      </c>
      <c r="U2558" s="4" t="s">
        <v>9</v>
      </c>
      <c r="V2558" s="4" t="s">
        <v>10</v>
      </c>
    </row>
    <row r="2559" spans="1:6">
      <c r="A2559" t="n">
        <v>20639</v>
      </c>
      <c r="B2559" s="51" t="n">
        <v>19</v>
      </c>
      <c r="C2559" s="7" t="n">
        <v>15</v>
      </c>
      <c r="D2559" s="7" t="s">
        <v>281</v>
      </c>
      <c r="E2559" s="7" t="s">
        <v>282</v>
      </c>
      <c r="F2559" s="7" t="s">
        <v>13</v>
      </c>
      <c r="G2559" s="7" t="n">
        <v>0</v>
      </c>
      <c r="H2559" s="7" t="n">
        <v>1</v>
      </c>
      <c r="I2559" s="7" t="n">
        <v>18.3099994659424</v>
      </c>
      <c r="J2559" s="7" t="n">
        <v>10.039999961853</v>
      </c>
      <c r="K2559" s="7" t="n">
        <v>-109.089996337891</v>
      </c>
      <c r="L2559" s="7" t="n">
        <v>225.699996948242</v>
      </c>
      <c r="M2559" s="7" t="n">
        <v>1</v>
      </c>
      <c r="N2559" s="7" t="n">
        <v>1.60000002384186</v>
      </c>
      <c r="O2559" s="7" t="n">
        <v>0.0900000035762787</v>
      </c>
      <c r="P2559" s="7" t="s">
        <v>13</v>
      </c>
      <c r="Q2559" s="7" t="s">
        <v>13</v>
      </c>
      <c r="R2559" s="7" t="n">
        <v>-1</v>
      </c>
      <c r="S2559" s="7" t="n">
        <v>0</v>
      </c>
      <c r="T2559" s="7" t="n">
        <v>0</v>
      </c>
      <c r="U2559" s="7" t="n">
        <v>0</v>
      </c>
      <c r="V2559" s="7" t="n">
        <v>0</v>
      </c>
    </row>
    <row r="2560" spans="1:6">
      <c r="A2560" t="s">
        <v>4</v>
      </c>
      <c r="B2560" s="4" t="s">
        <v>5</v>
      </c>
      <c r="C2560" s="4" t="s">
        <v>10</v>
      </c>
      <c r="D2560" s="4" t="s">
        <v>6</v>
      </c>
      <c r="E2560" s="4" t="s">
        <v>6</v>
      </c>
      <c r="F2560" s="4" t="s">
        <v>6</v>
      </c>
      <c r="G2560" s="4" t="s">
        <v>14</v>
      </c>
      <c r="H2560" s="4" t="s">
        <v>9</v>
      </c>
      <c r="I2560" s="4" t="s">
        <v>20</v>
      </c>
      <c r="J2560" s="4" t="s">
        <v>20</v>
      </c>
      <c r="K2560" s="4" t="s">
        <v>20</v>
      </c>
      <c r="L2560" s="4" t="s">
        <v>20</v>
      </c>
      <c r="M2560" s="4" t="s">
        <v>20</v>
      </c>
      <c r="N2560" s="4" t="s">
        <v>20</v>
      </c>
      <c r="O2560" s="4" t="s">
        <v>20</v>
      </c>
      <c r="P2560" s="4" t="s">
        <v>6</v>
      </c>
      <c r="Q2560" s="4" t="s">
        <v>6</v>
      </c>
      <c r="R2560" s="4" t="s">
        <v>9</v>
      </c>
      <c r="S2560" s="4" t="s">
        <v>14</v>
      </c>
      <c r="T2560" s="4" t="s">
        <v>9</v>
      </c>
      <c r="U2560" s="4" t="s">
        <v>9</v>
      </c>
      <c r="V2560" s="4" t="s">
        <v>10</v>
      </c>
    </row>
    <row r="2561" spans="1:22">
      <c r="A2561" t="n">
        <v>20717</v>
      </c>
      <c r="B2561" s="51" t="n">
        <v>19</v>
      </c>
      <c r="C2561" s="7" t="n">
        <v>14</v>
      </c>
      <c r="D2561" s="7" t="s">
        <v>283</v>
      </c>
      <c r="E2561" s="7" t="s">
        <v>284</v>
      </c>
      <c r="F2561" s="7" t="s">
        <v>13</v>
      </c>
      <c r="G2561" s="7" t="n">
        <v>0</v>
      </c>
      <c r="H2561" s="7" t="n">
        <v>1</v>
      </c>
      <c r="I2561" s="7" t="n">
        <v>17.9699993133545</v>
      </c>
      <c r="J2561" s="7" t="n">
        <v>10.039999961853</v>
      </c>
      <c r="K2561" s="7" t="n">
        <v>-107.709999084473</v>
      </c>
      <c r="L2561" s="7" t="n">
        <v>228.5</v>
      </c>
      <c r="M2561" s="7" t="n">
        <v>1</v>
      </c>
      <c r="N2561" s="7" t="n">
        <v>1.60000002384186</v>
      </c>
      <c r="O2561" s="7" t="n">
        <v>0.0900000035762787</v>
      </c>
      <c r="P2561" s="7" t="s">
        <v>13</v>
      </c>
      <c r="Q2561" s="7" t="s">
        <v>13</v>
      </c>
      <c r="R2561" s="7" t="n">
        <v>-1</v>
      </c>
      <c r="S2561" s="7" t="n">
        <v>0</v>
      </c>
      <c r="T2561" s="7" t="n">
        <v>0</v>
      </c>
      <c r="U2561" s="7" t="n">
        <v>0</v>
      </c>
      <c r="V2561" s="7" t="n">
        <v>0</v>
      </c>
    </row>
    <row r="2562" spans="1:22">
      <c r="A2562" t="s">
        <v>4</v>
      </c>
      <c r="B2562" s="4" t="s">
        <v>5</v>
      </c>
      <c r="C2562" s="4" t="s">
        <v>10</v>
      </c>
      <c r="D2562" s="4" t="s">
        <v>14</v>
      </c>
      <c r="E2562" s="4" t="s">
        <v>14</v>
      </c>
      <c r="F2562" s="4" t="s">
        <v>6</v>
      </c>
    </row>
    <row r="2563" spans="1:22">
      <c r="A2563" t="n">
        <v>20787</v>
      </c>
      <c r="B2563" s="25" t="n">
        <v>20</v>
      </c>
      <c r="C2563" s="7" t="n">
        <v>0</v>
      </c>
      <c r="D2563" s="7" t="n">
        <v>3</v>
      </c>
      <c r="E2563" s="7" t="n">
        <v>10</v>
      </c>
      <c r="F2563" s="7" t="s">
        <v>92</v>
      </c>
    </row>
    <row r="2564" spans="1:22">
      <c r="A2564" t="s">
        <v>4</v>
      </c>
      <c r="B2564" s="4" t="s">
        <v>5</v>
      </c>
      <c r="C2564" s="4" t="s">
        <v>10</v>
      </c>
    </row>
    <row r="2565" spans="1:22">
      <c r="A2565" t="n">
        <v>20805</v>
      </c>
      <c r="B2565" s="28" t="n">
        <v>16</v>
      </c>
      <c r="C2565" s="7" t="n">
        <v>0</v>
      </c>
    </row>
    <row r="2566" spans="1:22">
      <c r="A2566" t="s">
        <v>4</v>
      </c>
      <c r="B2566" s="4" t="s">
        <v>5</v>
      </c>
      <c r="C2566" s="4" t="s">
        <v>10</v>
      </c>
      <c r="D2566" s="4" t="s">
        <v>14</v>
      </c>
      <c r="E2566" s="4" t="s">
        <v>14</v>
      </c>
      <c r="F2566" s="4" t="s">
        <v>6</v>
      </c>
    </row>
    <row r="2567" spans="1:22">
      <c r="A2567" t="n">
        <v>20808</v>
      </c>
      <c r="B2567" s="25" t="n">
        <v>20</v>
      </c>
      <c r="C2567" s="7" t="n">
        <v>7</v>
      </c>
      <c r="D2567" s="7" t="n">
        <v>3</v>
      </c>
      <c r="E2567" s="7" t="n">
        <v>10</v>
      </c>
      <c r="F2567" s="7" t="s">
        <v>92</v>
      </c>
    </row>
    <row r="2568" spans="1:22">
      <c r="A2568" t="s">
        <v>4</v>
      </c>
      <c r="B2568" s="4" t="s">
        <v>5</v>
      </c>
      <c r="C2568" s="4" t="s">
        <v>10</v>
      </c>
    </row>
    <row r="2569" spans="1:22">
      <c r="A2569" t="n">
        <v>20826</v>
      </c>
      <c r="B2569" s="28" t="n">
        <v>16</v>
      </c>
      <c r="C2569" s="7" t="n">
        <v>0</v>
      </c>
    </row>
    <row r="2570" spans="1:22">
      <c r="A2570" t="s">
        <v>4</v>
      </c>
      <c r="B2570" s="4" t="s">
        <v>5</v>
      </c>
      <c r="C2570" s="4" t="s">
        <v>10</v>
      </c>
      <c r="D2570" s="4" t="s">
        <v>14</v>
      </c>
      <c r="E2570" s="4" t="s">
        <v>14</v>
      </c>
      <c r="F2570" s="4" t="s">
        <v>6</v>
      </c>
    </row>
    <row r="2571" spans="1:22">
      <c r="A2571" t="n">
        <v>20829</v>
      </c>
      <c r="B2571" s="25" t="n">
        <v>20</v>
      </c>
      <c r="C2571" s="7" t="n">
        <v>61491</v>
      </c>
      <c r="D2571" s="7" t="n">
        <v>3</v>
      </c>
      <c r="E2571" s="7" t="n">
        <v>10</v>
      </c>
      <c r="F2571" s="7" t="s">
        <v>92</v>
      </c>
    </row>
    <row r="2572" spans="1:22">
      <c r="A2572" t="s">
        <v>4</v>
      </c>
      <c r="B2572" s="4" t="s">
        <v>5</v>
      </c>
      <c r="C2572" s="4" t="s">
        <v>10</v>
      </c>
    </row>
    <row r="2573" spans="1:22">
      <c r="A2573" t="n">
        <v>20847</v>
      </c>
      <c r="B2573" s="28" t="n">
        <v>16</v>
      </c>
      <c r="C2573" s="7" t="n">
        <v>0</v>
      </c>
    </row>
    <row r="2574" spans="1:22">
      <c r="A2574" t="s">
        <v>4</v>
      </c>
      <c r="B2574" s="4" t="s">
        <v>5</v>
      </c>
      <c r="C2574" s="4" t="s">
        <v>10</v>
      </c>
      <c r="D2574" s="4" t="s">
        <v>14</v>
      </c>
      <c r="E2574" s="4" t="s">
        <v>14</v>
      </c>
      <c r="F2574" s="4" t="s">
        <v>6</v>
      </c>
    </row>
    <row r="2575" spans="1:22">
      <c r="A2575" t="n">
        <v>20850</v>
      </c>
      <c r="B2575" s="25" t="n">
        <v>20</v>
      </c>
      <c r="C2575" s="7" t="n">
        <v>61492</v>
      </c>
      <c r="D2575" s="7" t="n">
        <v>3</v>
      </c>
      <c r="E2575" s="7" t="n">
        <v>10</v>
      </c>
      <c r="F2575" s="7" t="s">
        <v>92</v>
      </c>
    </row>
    <row r="2576" spans="1:22">
      <c r="A2576" t="s">
        <v>4</v>
      </c>
      <c r="B2576" s="4" t="s">
        <v>5</v>
      </c>
      <c r="C2576" s="4" t="s">
        <v>10</v>
      </c>
    </row>
    <row r="2577" spans="1:22">
      <c r="A2577" t="n">
        <v>20868</v>
      </c>
      <c r="B2577" s="28" t="n">
        <v>16</v>
      </c>
      <c r="C2577" s="7" t="n">
        <v>0</v>
      </c>
    </row>
    <row r="2578" spans="1:22">
      <c r="A2578" t="s">
        <v>4</v>
      </c>
      <c r="B2578" s="4" t="s">
        <v>5</v>
      </c>
      <c r="C2578" s="4" t="s">
        <v>10</v>
      </c>
      <c r="D2578" s="4" t="s">
        <v>14</v>
      </c>
      <c r="E2578" s="4" t="s">
        <v>14</v>
      </c>
      <c r="F2578" s="4" t="s">
        <v>6</v>
      </c>
    </row>
    <row r="2579" spans="1:22">
      <c r="A2579" t="n">
        <v>20871</v>
      </c>
      <c r="B2579" s="25" t="n">
        <v>20</v>
      </c>
      <c r="C2579" s="7" t="n">
        <v>61493</v>
      </c>
      <c r="D2579" s="7" t="n">
        <v>3</v>
      </c>
      <c r="E2579" s="7" t="n">
        <v>10</v>
      </c>
      <c r="F2579" s="7" t="s">
        <v>92</v>
      </c>
    </row>
    <row r="2580" spans="1:22">
      <c r="A2580" t="s">
        <v>4</v>
      </c>
      <c r="B2580" s="4" t="s">
        <v>5</v>
      </c>
      <c r="C2580" s="4" t="s">
        <v>10</v>
      </c>
    </row>
    <row r="2581" spans="1:22">
      <c r="A2581" t="n">
        <v>20889</v>
      </c>
      <c r="B2581" s="28" t="n">
        <v>16</v>
      </c>
      <c r="C2581" s="7" t="n">
        <v>0</v>
      </c>
    </row>
    <row r="2582" spans="1:22">
      <c r="A2582" t="s">
        <v>4</v>
      </c>
      <c r="B2582" s="4" t="s">
        <v>5</v>
      </c>
      <c r="C2582" s="4" t="s">
        <v>10</v>
      </c>
      <c r="D2582" s="4" t="s">
        <v>14</v>
      </c>
      <c r="E2582" s="4" t="s">
        <v>14</v>
      </c>
      <c r="F2582" s="4" t="s">
        <v>6</v>
      </c>
    </row>
    <row r="2583" spans="1:22">
      <c r="A2583" t="n">
        <v>20892</v>
      </c>
      <c r="B2583" s="25" t="n">
        <v>20</v>
      </c>
      <c r="C2583" s="7" t="n">
        <v>61494</v>
      </c>
      <c r="D2583" s="7" t="n">
        <v>3</v>
      </c>
      <c r="E2583" s="7" t="n">
        <v>10</v>
      </c>
      <c r="F2583" s="7" t="s">
        <v>92</v>
      </c>
    </row>
    <row r="2584" spans="1:22">
      <c r="A2584" t="s">
        <v>4</v>
      </c>
      <c r="B2584" s="4" t="s">
        <v>5</v>
      </c>
      <c r="C2584" s="4" t="s">
        <v>10</v>
      </c>
    </row>
    <row r="2585" spans="1:22">
      <c r="A2585" t="n">
        <v>20910</v>
      </c>
      <c r="B2585" s="28" t="n">
        <v>16</v>
      </c>
      <c r="C2585" s="7" t="n">
        <v>0</v>
      </c>
    </row>
    <row r="2586" spans="1:22">
      <c r="A2586" t="s">
        <v>4</v>
      </c>
      <c r="B2586" s="4" t="s">
        <v>5</v>
      </c>
      <c r="C2586" s="4" t="s">
        <v>10</v>
      </c>
      <c r="D2586" s="4" t="s">
        <v>14</v>
      </c>
      <c r="E2586" s="4" t="s">
        <v>14</v>
      </c>
      <c r="F2586" s="4" t="s">
        <v>6</v>
      </c>
    </row>
    <row r="2587" spans="1:22">
      <c r="A2587" t="n">
        <v>20913</v>
      </c>
      <c r="B2587" s="25" t="n">
        <v>20</v>
      </c>
      <c r="C2587" s="7" t="n">
        <v>61495</v>
      </c>
      <c r="D2587" s="7" t="n">
        <v>3</v>
      </c>
      <c r="E2587" s="7" t="n">
        <v>10</v>
      </c>
      <c r="F2587" s="7" t="s">
        <v>92</v>
      </c>
    </row>
    <row r="2588" spans="1:22">
      <c r="A2588" t="s">
        <v>4</v>
      </c>
      <c r="B2588" s="4" t="s">
        <v>5</v>
      </c>
      <c r="C2588" s="4" t="s">
        <v>10</v>
      </c>
    </row>
    <row r="2589" spans="1:22">
      <c r="A2589" t="n">
        <v>20931</v>
      </c>
      <c r="B2589" s="28" t="n">
        <v>16</v>
      </c>
      <c r="C2589" s="7" t="n">
        <v>0</v>
      </c>
    </row>
    <row r="2590" spans="1:22">
      <c r="A2590" t="s">
        <v>4</v>
      </c>
      <c r="B2590" s="4" t="s">
        <v>5</v>
      </c>
      <c r="C2590" s="4" t="s">
        <v>10</v>
      </c>
      <c r="D2590" s="4" t="s">
        <v>14</v>
      </c>
      <c r="E2590" s="4" t="s">
        <v>14</v>
      </c>
      <c r="F2590" s="4" t="s">
        <v>6</v>
      </c>
    </row>
    <row r="2591" spans="1:22">
      <c r="A2591" t="n">
        <v>20934</v>
      </c>
      <c r="B2591" s="25" t="n">
        <v>20</v>
      </c>
      <c r="C2591" s="7" t="n">
        <v>7032</v>
      </c>
      <c r="D2591" s="7" t="n">
        <v>3</v>
      </c>
      <c r="E2591" s="7" t="n">
        <v>10</v>
      </c>
      <c r="F2591" s="7" t="s">
        <v>92</v>
      </c>
    </row>
    <row r="2592" spans="1:22">
      <c r="A2592" t="s">
        <v>4</v>
      </c>
      <c r="B2592" s="4" t="s">
        <v>5</v>
      </c>
      <c r="C2592" s="4" t="s">
        <v>10</v>
      </c>
    </row>
    <row r="2593" spans="1:6">
      <c r="A2593" t="n">
        <v>20952</v>
      </c>
      <c r="B2593" s="28" t="n">
        <v>16</v>
      </c>
      <c r="C2593" s="7" t="n">
        <v>0</v>
      </c>
    </row>
    <row r="2594" spans="1:6">
      <c r="A2594" t="s">
        <v>4</v>
      </c>
      <c r="B2594" s="4" t="s">
        <v>5</v>
      </c>
      <c r="C2594" s="4" t="s">
        <v>10</v>
      </c>
      <c r="D2594" s="4" t="s">
        <v>14</v>
      </c>
      <c r="E2594" s="4" t="s">
        <v>14</v>
      </c>
      <c r="F2594" s="4" t="s">
        <v>6</v>
      </c>
    </row>
    <row r="2595" spans="1:6">
      <c r="A2595" t="n">
        <v>20955</v>
      </c>
      <c r="B2595" s="25" t="n">
        <v>20</v>
      </c>
      <c r="C2595" s="7" t="n">
        <v>24</v>
      </c>
      <c r="D2595" s="7" t="n">
        <v>3</v>
      </c>
      <c r="E2595" s="7" t="n">
        <v>10</v>
      </c>
      <c r="F2595" s="7" t="s">
        <v>92</v>
      </c>
    </row>
    <row r="2596" spans="1:6">
      <c r="A2596" t="s">
        <v>4</v>
      </c>
      <c r="B2596" s="4" t="s">
        <v>5</v>
      </c>
      <c r="C2596" s="4" t="s">
        <v>10</v>
      </c>
    </row>
    <row r="2597" spans="1:6">
      <c r="A2597" t="n">
        <v>20973</v>
      </c>
      <c r="B2597" s="28" t="n">
        <v>16</v>
      </c>
      <c r="C2597" s="7" t="n">
        <v>0</v>
      </c>
    </row>
    <row r="2598" spans="1:6">
      <c r="A2598" t="s">
        <v>4</v>
      </c>
      <c r="B2598" s="4" t="s">
        <v>5</v>
      </c>
      <c r="C2598" s="4" t="s">
        <v>10</v>
      </c>
      <c r="D2598" s="4" t="s">
        <v>14</v>
      </c>
      <c r="E2598" s="4" t="s">
        <v>14</v>
      </c>
      <c r="F2598" s="4" t="s">
        <v>6</v>
      </c>
    </row>
    <row r="2599" spans="1:6">
      <c r="A2599" t="n">
        <v>20976</v>
      </c>
      <c r="B2599" s="25" t="n">
        <v>20</v>
      </c>
      <c r="C2599" s="7" t="n">
        <v>25</v>
      </c>
      <c r="D2599" s="7" t="n">
        <v>3</v>
      </c>
      <c r="E2599" s="7" t="n">
        <v>10</v>
      </c>
      <c r="F2599" s="7" t="s">
        <v>92</v>
      </c>
    </row>
    <row r="2600" spans="1:6">
      <c r="A2600" t="s">
        <v>4</v>
      </c>
      <c r="B2600" s="4" t="s">
        <v>5</v>
      </c>
      <c r="C2600" s="4" t="s">
        <v>10</v>
      </c>
    </row>
    <row r="2601" spans="1:6">
      <c r="A2601" t="n">
        <v>20994</v>
      </c>
      <c r="B2601" s="28" t="n">
        <v>16</v>
      </c>
      <c r="C2601" s="7" t="n">
        <v>0</v>
      </c>
    </row>
    <row r="2602" spans="1:6">
      <c r="A2602" t="s">
        <v>4</v>
      </c>
      <c r="B2602" s="4" t="s">
        <v>5</v>
      </c>
      <c r="C2602" s="4" t="s">
        <v>10</v>
      </c>
      <c r="D2602" s="4" t="s">
        <v>14</v>
      </c>
      <c r="E2602" s="4" t="s">
        <v>14</v>
      </c>
      <c r="F2602" s="4" t="s">
        <v>6</v>
      </c>
    </row>
    <row r="2603" spans="1:6">
      <c r="A2603" t="n">
        <v>20997</v>
      </c>
      <c r="B2603" s="25" t="n">
        <v>20</v>
      </c>
      <c r="C2603" s="7" t="n">
        <v>14</v>
      </c>
      <c r="D2603" s="7" t="n">
        <v>3</v>
      </c>
      <c r="E2603" s="7" t="n">
        <v>10</v>
      </c>
      <c r="F2603" s="7" t="s">
        <v>92</v>
      </c>
    </row>
    <row r="2604" spans="1:6">
      <c r="A2604" t="s">
        <v>4</v>
      </c>
      <c r="B2604" s="4" t="s">
        <v>5</v>
      </c>
      <c r="C2604" s="4" t="s">
        <v>10</v>
      </c>
    </row>
    <row r="2605" spans="1:6">
      <c r="A2605" t="n">
        <v>21015</v>
      </c>
      <c r="B2605" s="28" t="n">
        <v>16</v>
      </c>
      <c r="C2605" s="7" t="n">
        <v>0</v>
      </c>
    </row>
    <row r="2606" spans="1:6">
      <c r="A2606" t="s">
        <v>4</v>
      </c>
      <c r="B2606" s="4" t="s">
        <v>5</v>
      </c>
      <c r="C2606" s="4" t="s">
        <v>10</v>
      </c>
      <c r="D2606" s="4" t="s">
        <v>14</v>
      </c>
      <c r="E2606" s="4" t="s">
        <v>14</v>
      </c>
      <c r="F2606" s="4" t="s">
        <v>6</v>
      </c>
    </row>
    <row r="2607" spans="1:6">
      <c r="A2607" t="n">
        <v>21018</v>
      </c>
      <c r="B2607" s="25" t="n">
        <v>20</v>
      </c>
      <c r="C2607" s="7" t="n">
        <v>15</v>
      </c>
      <c r="D2607" s="7" t="n">
        <v>3</v>
      </c>
      <c r="E2607" s="7" t="n">
        <v>10</v>
      </c>
      <c r="F2607" s="7" t="s">
        <v>92</v>
      </c>
    </row>
    <row r="2608" spans="1:6">
      <c r="A2608" t="s">
        <v>4</v>
      </c>
      <c r="B2608" s="4" t="s">
        <v>5</v>
      </c>
      <c r="C2608" s="4" t="s">
        <v>10</v>
      </c>
    </row>
    <row r="2609" spans="1:6">
      <c r="A2609" t="n">
        <v>21036</v>
      </c>
      <c r="B2609" s="28" t="n">
        <v>16</v>
      </c>
      <c r="C2609" s="7" t="n">
        <v>0</v>
      </c>
    </row>
    <row r="2610" spans="1:6">
      <c r="A2610" t="s">
        <v>4</v>
      </c>
      <c r="B2610" s="4" t="s">
        <v>5</v>
      </c>
      <c r="C2610" s="4" t="s">
        <v>14</v>
      </c>
      <c r="D2610" s="4" t="s">
        <v>10</v>
      </c>
      <c r="E2610" s="4" t="s">
        <v>14</v>
      </c>
      <c r="F2610" s="4" t="s">
        <v>6</v>
      </c>
      <c r="G2610" s="4" t="s">
        <v>6</v>
      </c>
      <c r="H2610" s="4" t="s">
        <v>6</v>
      </c>
      <c r="I2610" s="4" t="s">
        <v>6</v>
      </c>
      <c r="J2610" s="4" t="s">
        <v>6</v>
      </c>
      <c r="K2610" s="4" t="s">
        <v>6</v>
      </c>
      <c r="L2610" s="4" t="s">
        <v>6</v>
      </c>
      <c r="M2610" s="4" t="s">
        <v>6</v>
      </c>
      <c r="N2610" s="4" t="s">
        <v>6</v>
      </c>
      <c r="O2610" s="4" t="s">
        <v>6</v>
      </c>
      <c r="P2610" s="4" t="s">
        <v>6</v>
      </c>
      <c r="Q2610" s="4" t="s">
        <v>6</v>
      </c>
      <c r="R2610" s="4" t="s">
        <v>6</v>
      </c>
      <c r="S2610" s="4" t="s">
        <v>6</v>
      </c>
      <c r="T2610" s="4" t="s">
        <v>6</v>
      </c>
      <c r="U2610" s="4" t="s">
        <v>6</v>
      </c>
    </row>
    <row r="2611" spans="1:6">
      <c r="A2611" t="n">
        <v>21039</v>
      </c>
      <c r="B2611" s="57" t="n">
        <v>36</v>
      </c>
      <c r="C2611" s="7" t="n">
        <v>8</v>
      </c>
      <c r="D2611" s="7" t="n">
        <v>0</v>
      </c>
      <c r="E2611" s="7" t="n">
        <v>0</v>
      </c>
      <c r="F2611" s="7" t="s">
        <v>285</v>
      </c>
      <c r="G2611" s="7" t="s">
        <v>13</v>
      </c>
      <c r="H2611" s="7" t="s">
        <v>13</v>
      </c>
      <c r="I2611" s="7" t="s">
        <v>13</v>
      </c>
      <c r="J2611" s="7" t="s">
        <v>13</v>
      </c>
      <c r="K2611" s="7" t="s">
        <v>13</v>
      </c>
      <c r="L2611" s="7" t="s">
        <v>13</v>
      </c>
      <c r="M2611" s="7" t="s">
        <v>13</v>
      </c>
      <c r="N2611" s="7" t="s">
        <v>13</v>
      </c>
      <c r="O2611" s="7" t="s">
        <v>13</v>
      </c>
      <c r="P2611" s="7" t="s">
        <v>13</v>
      </c>
      <c r="Q2611" s="7" t="s">
        <v>13</v>
      </c>
      <c r="R2611" s="7" t="s">
        <v>13</v>
      </c>
      <c r="S2611" s="7" t="s">
        <v>13</v>
      </c>
      <c r="T2611" s="7" t="s">
        <v>13</v>
      </c>
      <c r="U2611" s="7" t="s">
        <v>13</v>
      </c>
    </row>
    <row r="2612" spans="1:6">
      <c r="A2612" t="s">
        <v>4</v>
      </c>
      <c r="B2612" s="4" t="s">
        <v>5</v>
      </c>
      <c r="C2612" s="4" t="s">
        <v>14</v>
      </c>
      <c r="D2612" s="4" t="s">
        <v>10</v>
      </c>
      <c r="E2612" s="4" t="s">
        <v>14</v>
      </c>
      <c r="F2612" s="4" t="s">
        <v>6</v>
      </c>
      <c r="G2612" s="4" t="s">
        <v>6</v>
      </c>
      <c r="H2612" s="4" t="s">
        <v>6</v>
      </c>
      <c r="I2612" s="4" t="s">
        <v>6</v>
      </c>
      <c r="J2612" s="4" t="s">
        <v>6</v>
      </c>
      <c r="K2612" s="4" t="s">
        <v>6</v>
      </c>
      <c r="L2612" s="4" t="s">
        <v>6</v>
      </c>
      <c r="M2612" s="4" t="s">
        <v>6</v>
      </c>
      <c r="N2612" s="4" t="s">
        <v>6</v>
      </c>
      <c r="O2612" s="4" t="s">
        <v>6</v>
      </c>
      <c r="P2612" s="4" t="s">
        <v>6</v>
      </c>
      <c r="Q2612" s="4" t="s">
        <v>6</v>
      </c>
      <c r="R2612" s="4" t="s">
        <v>6</v>
      </c>
      <c r="S2612" s="4" t="s">
        <v>6</v>
      </c>
      <c r="T2612" s="4" t="s">
        <v>6</v>
      </c>
      <c r="U2612" s="4" t="s">
        <v>6</v>
      </c>
    </row>
    <row r="2613" spans="1:6">
      <c r="A2613" t="n">
        <v>21069</v>
      </c>
      <c r="B2613" s="57" t="n">
        <v>36</v>
      </c>
      <c r="C2613" s="7" t="n">
        <v>8</v>
      </c>
      <c r="D2613" s="7" t="n">
        <v>7</v>
      </c>
      <c r="E2613" s="7" t="n">
        <v>0</v>
      </c>
      <c r="F2613" s="7" t="s">
        <v>285</v>
      </c>
      <c r="G2613" s="7" t="s">
        <v>13</v>
      </c>
      <c r="H2613" s="7" t="s">
        <v>13</v>
      </c>
      <c r="I2613" s="7" t="s">
        <v>13</v>
      </c>
      <c r="J2613" s="7" t="s">
        <v>13</v>
      </c>
      <c r="K2613" s="7" t="s">
        <v>13</v>
      </c>
      <c r="L2613" s="7" t="s">
        <v>13</v>
      </c>
      <c r="M2613" s="7" t="s">
        <v>13</v>
      </c>
      <c r="N2613" s="7" t="s">
        <v>13</v>
      </c>
      <c r="O2613" s="7" t="s">
        <v>13</v>
      </c>
      <c r="P2613" s="7" t="s">
        <v>13</v>
      </c>
      <c r="Q2613" s="7" t="s">
        <v>13</v>
      </c>
      <c r="R2613" s="7" t="s">
        <v>13</v>
      </c>
      <c r="S2613" s="7" t="s">
        <v>13</v>
      </c>
      <c r="T2613" s="7" t="s">
        <v>13</v>
      </c>
      <c r="U2613" s="7" t="s">
        <v>13</v>
      </c>
    </row>
    <row r="2614" spans="1:6">
      <c r="A2614" t="s">
        <v>4</v>
      </c>
      <c r="B2614" s="4" t="s">
        <v>5</v>
      </c>
      <c r="C2614" s="4" t="s">
        <v>14</v>
      </c>
      <c r="D2614" s="4" t="s">
        <v>10</v>
      </c>
      <c r="E2614" s="4" t="s">
        <v>14</v>
      </c>
      <c r="F2614" s="4" t="s">
        <v>6</v>
      </c>
      <c r="G2614" s="4" t="s">
        <v>6</v>
      </c>
      <c r="H2614" s="4" t="s">
        <v>6</v>
      </c>
      <c r="I2614" s="4" t="s">
        <v>6</v>
      </c>
      <c r="J2614" s="4" t="s">
        <v>6</v>
      </c>
      <c r="K2614" s="4" t="s">
        <v>6</v>
      </c>
      <c r="L2614" s="4" t="s">
        <v>6</v>
      </c>
      <c r="M2614" s="4" t="s">
        <v>6</v>
      </c>
      <c r="N2614" s="4" t="s">
        <v>6</v>
      </c>
      <c r="O2614" s="4" t="s">
        <v>6</v>
      </c>
      <c r="P2614" s="4" t="s">
        <v>6</v>
      </c>
      <c r="Q2614" s="4" t="s">
        <v>6</v>
      </c>
      <c r="R2614" s="4" t="s">
        <v>6</v>
      </c>
      <c r="S2614" s="4" t="s">
        <v>6</v>
      </c>
      <c r="T2614" s="4" t="s">
        <v>6</v>
      </c>
      <c r="U2614" s="4" t="s">
        <v>6</v>
      </c>
    </row>
    <row r="2615" spans="1:6">
      <c r="A2615" t="n">
        <v>21099</v>
      </c>
      <c r="B2615" s="57" t="n">
        <v>36</v>
      </c>
      <c r="C2615" s="7" t="n">
        <v>8</v>
      </c>
      <c r="D2615" s="7" t="n">
        <v>61491</v>
      </c>
      <c r="E2615" s="7" t="n">
        <v>0</v>
      </c>
      <c r="F2615" s="7" t="s">
        <v>285</v>
      </c>
      <c r="G2615" s="7" t="s">
        <v>13</v>
      </c>
      <c r="H2615" s="7" t="s">
        <v>13</v>
      </c>
      <c r="I2615" s="7" t="s">
        <v>13</v>
      </c>
      <c r="J2615" s="7" t="s">
        <v>13</v>
      </c>
      <c r="K2615" s="7" t="s">
        <v>13</v>
      </c>
      <c r="L2615" s="7" t="s">
        <v>13</v>
      </c>
      <c r="M2615" s="7" t="s">
        <v>13</v>
      </c>
      <c r="N2615" s="7" t="s">
        <v>13</v>
      </c>
      <c r="O2615" s="7" t="s">
        <v>13</v>
      </c>
      <c r="P2615" s="7" t="s">
        <v>13</v>
      </c>
      <c r="Q2615" s="7" t="s">
        <v>13</v>
      </c>
      <c r="R2615" s="7" t="s">
        <v>13</v>
      </c>
      <c r="S2615" s="7" t="s">
        <v>13</v>
      </c>
      <c r="T2615" s="7" t="s">
        <v>13</v>
      </c>
      <c r="U2615" s="7" t="s">
        <v>13</v>
      </c>
    </row>
    <row r="2616" spans="1:6">
      <c r="A2616" t="s">
        <v>4</v>
      </c>
      <c r="B2616" s="4" t="s">
        <v>5</v>
      </c>
      <c r="C2616" s="4" t="s">
        <v>14</v>
      </c>
      <c r="D2616" s="4" t="s">
        <v>10</v>
      </c>
      <c r="E2616" s="4" t="s">
        <v>14</v>
      </c>
      <c r="F2616" s="4" t="s">
        <v>6</v>
      </c>
      <c r="G2616" s="4" t="s">
        <v>6</v>
      </c>
      <c r="H2616" s="4" t="s">
        <v>6</v>
      </c>
      <c r="I2616" s="4" t="s">
        <v>6</v>
      </c>
      <c r="J2616" s="4" t="s">
        <v>6</v>
      </c>
      <c r="K2616" s="4" t="s">
        <v>6</v>
      </c>
      <c r="L2616" s="4" t="s">
        <v>6</v>
      </c>
      <c r="M2616" s="4" t="s">
        <v>6</v>
      </c>
      <c r="N2616" s="4" t="s">
        <v>6</v>
      </c>
      <c r="O2616" s="4" t="s">
        <v>6</v>
      </c>
      <c r="P2616" s="4" t="s">
        <v>6</v>
      </c>
      <c r="Q2616" s="4" t="s">
        <v>6</v>
      </c>
      <c r="R2616" s="4" t="s">
        <v>6</v>
      </c>
      <c r="S2616" s="4" t="s">
        <v>6</v>
      </c>
      <c r="T2616" s="4" t="s">
        <v>6</v>
      </c>
      <c r="U2616" s="4" t="s">
        <v>6</v>
      </c>
    </row>
    <row r="2617" spans="1:6">
      <c r="A2617" t="n">
        <v>21129</v>
      </c>
      <c r="B2617" s="57" t="n">
        <v>36</v>
      </c>
      <c r="C2617" s="7" t="n">
        <v>8</v>
      </c>
      <c r="D2617" s="7" t="n">
        <v>61492</v>
      </c>
      <c r="E2617" s="7" t="n">
        <v>0</v>
      </c>
      <c r="F2617" s="7" t="s">
        <v>285</v>
      </c>
      <c r="G2617" s="7" t="s">
        <v>13</v>
      </c>
      <c r="H2617" s="7" t="s">
        <v>13</v>
      </c>
      <c r="I2617" s="7" t="s">
        <v>13</v>
      </c>
      <c r="J2617" s="7" t="s">
        <v>13</v>
      </c>
      <c r="K2617" s="7" t="s">
        <v>13</v>
      </c>
      <c r="L2617" s="7" t="s">
        <v>13</v>
      </c>
      <c r="M2617" s="7" t="s">
        <v>13</v>
      </c>
      <c r="N2617" s="7" t="s">
        <v>13</v>
      </c>
      <c r="O2617" s="7" t="s">
        <v>13</v>
      </c>
      <c r="P2617" s="7" t="s">
        <v>13</v>
      </c>
      <c r="Q2617" s="7" t="s">
        <v>13</v>
      </c>
      <c r="R2617" s="7" t="s">
        <v>13</v>
      </c>
      <c r="S2617" s="7" t="s">
        <v>13</v>
      </c>
      <c r="T2617" s="7" t="s">
        <v>13</v>
      </c>
      <c r="U2617" s="7" t="s">
        <v>13</v>
      </c>
    </row>
    <row r="2618" spans="1:6">
      <c r="A2618" t="s">
        <v>4</v>
      </c>
      <c r="B2618" s="4" t="s">
        <v>5</v>
      </c>
      <c r="C2618" s="4" t="s">
        <v>14</v>
      </c>
      <c r="D2618" s="4" t="s">
        <v>10</v>
      </c>
      <c r="E2618" s="4" t="s">
        <v>14</v>
      </c>
      <c r="F2618" s="4" t="s">
        <v>6</v>
      </c>
      <c r="G2618" s="4" t="s">
        <v>6</v>
      </c>
      <c r="H2618" s="4" t="s">
        <v>6</v>
      </c>
      <c r="I2618" s="4" t="s">
        <v>6</v>
      </c>
      <c r="J2618" s="4" t="s">
        <v>6</v>
      </c>
      <c r="K2618" s="4" t="s">
        <v>6</v>
      </c>
      <c r="L2618" s="4" t="s">
        <v>6</v>
      </c>
      <c r="M2618" s="4" t="s">
        <v>6</v>
      </c>
      <c r="N2618" s="4" t="s">
        <v>6</v>
      </c>
      <c r="O2618" s="4" t="s">
        <v>6</v>
      </c>
      <c r="P2618" s="4" t="s">
        <v>6</v>
      </c>
      <c r="Q2618" s="4" t="s">
        <v>6</v>
      </c>
      <c r="R2618" s="4" t="s">
        <v>6</v>
      </c>
      <c r="S2618" s="4" t="s">
        <v>6</v>
      </c>
      <c r="T2618" s="4" t="s">
        <v>6</v>
      </c>
      <c r="U2618" s="4" t="s">
        <v>6</v>
      </c>
    </row>
    <row r="2619" spans="1:6">
      <c r="A2619" t="n">
        <v>21159</v>
      </c>
      <c r="B2619" s="57" t="n">
        <v>36</v>
      </c>
      <c r="C2619" s="7" t="n">
        <v>8</v>
      </c>
      <c r="D2619" s="7" t="n">
        <v>61493</v>
      </c>
      <c r="E2619" s="7" t="n">
        <v>0</v>
      </c>
      <c r="F2619" s="7" t="s">
        <v>285</v>
      </c>
      <c r="G2619" s="7" t="s">
        <v>13</v>
      </c>
      <c r="H2619" s="7" t="s">
        <v>13</v>
      </c>
      <c r="I2619" s="7" t="s">
        <v>13</v>
      </c>
      <c r="J2619" s="7" t="s">
        <v>13</v>
      </c>
      <c r="K2619" s="7" t="s">
        <v>13</v>
      </c>
      <c r="L2619" s="7" t="s">
        <v>13</v>
      </c>
      <c r="M2619" s="7" t="s">
        <v>13</v>
      </c>
      <c r="N2619" s="7" t="s">
        <v>13</v>
      </c>
      <c r="O2619" s="7" t="s">
        <v>13</v>
      </c>
      <c r="P2619" s="7" t="s">
        <v>13</v>
      </c>
      <c r="Q2619" s="7" t="s">
        <v>13</v>
      </c>
      <c r="R2619" s="7" t="s">
        <v>13</v>
      </c>
      <c r="S2619" s="7" t="s">
        <v>13</v>
      </c>
      <c r="T2619" s="7" t="s">
        <v>13</v>
      </c>
      <c r="U2619" s="7" t="s">
        <v>13</v>
      </c>
    </row>
    <row r="2620" spans="1:6">
      <c r="A2620" t="s">
        <v>4</v>
      </c>
      <c r="B2620" s="4" t="s">
        <v>5</v>
      </c>
      <c r="C2620" s="4" t="s">
        <v>14</v>
      </c>
      <c r="D2620" s="4" t="s">
        <v>10</v>
      </c>
      <c r="E2620" s="4" t="s">
        <v>14</v>
      </c>
      <c r="F2620" s="4" t="s">
        <v>6</v>
      </c>
      <c r="G2620" s="4" t="s">
        <v>6</v>
      </c>
      <c r="H2620" s="4" t="s">
        <v>6</v>
      </c>
      <c r="I2620" s="4" t="s">
        <v>6</v>
      </c>
      <c r="J2620" s="4" t="s">
        <v>6</v>
      </c>
      <c r="K2620" s="4" t="s">
        <v>6</v>
      </c>
      <c r="L2620" s="4" t="s">
        <v>6</v>
      </c>
      <c r="M2620" s="4" t="s">
        <v>6</v>
      </c>
      <c r="N2620" s="4" t="s">
        <v>6</v>
      </c>
      <c r="O2620" s="4" t="s">
        <v>6</v>
      </c>
      <c r="P2620" s="4" t="s">
        <v>6</v>
      </c>
      <c r="Q2620" s="4" t="s">
        <v>6</v>
      </c>
      <c r="R2620" s="4" t="s">
        <v>6</v>
      </c>
      <c r="S2620" s="4" t="s">
        <v>6</v>
      </c>
      <c r="T2620" s="4" t="s">
        <v>6</v>
      </c>
      <c r="U2620" s="4" t="s">
        <v>6</v>
      </c>
    </row>
    <row r="2621" spans="1:6">
      <c r="A2621" t="n">
        <v>21189</v>
      </c>
      <c r="B2621" s="57" t="n">
        <v>36</v>
      </c>
      <c r="C2621" s="7" t="n">
        <v>8</v>
      </c>
      <c r="D2621" s="7" t="n">
        <v>61494</v>
      </c>
      <c r="E2621" s="7" t="n">
        <v>0</v>
      </c>
      <c r="F2621" s="7" t="s">
        <v>285</v>
      </c>
      <c r="G2621" s="7" t="s">
        <v>13</v>
      </c>
      <c r="H2621" s="7" t="s">
        <v>13</v>
      </c>
      <c r="I2621" s="7" t="s">
        <v>13</v>
      </c>
      <c r="J2621" s="7" t="s">
        <v>13</v>
      </c>
      <c r="K2621" s="7" t="s">
        <v>13</v>
      </c>
      <c r="L2621" s="7" t="s">
        <v>13</v>
      </c>
      <c r="M2621" s="7" t="s">
        <v>13</v>
      </c>
      <c r="N2621" s="7" t="s">
        <v>13</v>
      </c>
      <c r="O2621" s="7" t="s">
        <v>13</v>
      </c>
      <c r="P2621" s="7" t="s">
        <v>13</v>
      </c>
      <c r="Q2621" s="7" t="s">
        <v>13</v>
      </c>
      <c r="R2621" s="7" t="s">
        <v>13</v>
      </c>
      <c r="S2621" s="7" t="s">
        <v>13</v>
      </c>
      <c r="T2621" s="7" t="s">
        <v>13</v>
      </c>
      <c r="U2621" s="7" t="s">
        <v>13</v>
      </c>
    </row>
    <row r="2622" spans="1:6">
      <c r="A2622" t="s">
        <v>4</v>
      </c>
      <c r="B2622" s="4" t="s">
        <v>5</v>
      </c>
      <c r="C2622" s="4" t="s">
        <v>14</v>
      </c>
      <c r="D2622" s="4" t="s">
        <v>10</v>
      </c>
      <c r="E2622" s="4" t="s">
        <v>14</v>
      </c>
      <c r="F2622" s="4" t="s">
        <v>6</v>
      </c>
      <c r="G2622" s="4" t="s">
        <v>6</v>
      </c>
      <c r="H2622" s="4" t="s">
        <v>6</v>
      </c>
      <c r="I2622" s="4" t="s">
        <v>6</v>
      </c>
      <c r="J2622" s="4" t="s">
        <v>6</v>
      </c>
      <c r="K2622" s="4" t="s">
        <v>6</v>
      </c>
      <c r="L2622" s="4" t="s">
        <v>6</v>
      </c>
      <c r="M2622" s="4" t="s">
        <v>6</v>
      </c>
      <c r="N2622" s="4" t="s">
        <v>6</v>
      </c>
      <c r="O2622" s="4" t="s">
        <v>6</v>
      </c>
      <c r="P2622" s="4" t="s">
        <v>6</v>
      </c>
      <c r="Q2622" s="4" t="s">
        <v>6</v>
      </c>
      <c r="R2622" s="4" t="s">
        <v>6</v>
      </c>
      <c r="S2622" s="4" t="s">
        <v>6</v>
      </c>
      <c r="T2622" s="4" t="s">
        <v>6</v>
      </c>
      <c r="U2622" s="4" t="s">
        <v>6</v>
      </c>
    </row>
    <row r="2623" spans="1:6">
      <c r="A2623" t="n">
        <v>21219</v>
      </c>
      <c r="B2623" s="57" t="n">
        <v>36</v>
      </c>
      <c r="C2623" s="7" t="n">
        <v>8</v>
      </c>
      <c r="D2623" s="7" t="n">
        <v>61495</v>
      </c>
      <c r="E2623" s="7" t="n">
        <v>0</v>
      </c>
      <c r="F2623" s="7" t="s">
        <v>285</v>
      </c>
      <c r="G2623" s="7" t="s">
        <v>13</v>
      </c>
      <c r="H2623" s="7" t="s">
        <v>13</v>
      </c>
      <c r="I2623" s="7" t="s">
        <v>13</v>
      </c>
      <c r="J2623" s="7" t="s">
        <v>13</v>
      </c>
      <c r="K2623" s="7" t="s">
        <v>13</v>
      </c>
      <c r="L2623" s="7" t="s">
        <v>13</v>
      </c>
      <c r="M2623" s="7" t="s">
        <v>13</v>
      </c>
      <c r="N2623" s="7" t="s">
        <v>13</v>
      </c>
      <c r="O2623" s="7" t="s">
        <v>13</v>
      </c>
      <c r="P2623" s="7" t="s">
        <v>13</v>
      </c>
      <c r="Q2623" s="7" t="s">
        <v>13</v>
      </c>
      <c r="R2623" s="7" t="s">
        <v>13</v>
      </c>
      <c r="S2623" s="7" t="s">
        <v>13</v>
      </c>
      <c r="T2623" s="7" t="s">
        <v>13</v>
      </c>
      <c r="U2623" s="7" t="s">
        <v>13</v>
      </c>
    </row>
    <row r="2624" spans="1:6">
      <c r="A2624" t="s">
        <v>4</v>
      </c>
      <c r="B2624" s="4" t="s">
        <v>5</v>
      </c>
      <c r="C2624" s="4" t="s">
        <v>14</v>
      </c>
      <c r="D2624" s="4" t="s">
        <v>10</v>
      </c>
      <c r="E2624" s="4" t="s">
        <v>14</v>
      </c>
      <c r="F2624" s="4" t="s">
        <v>6</v>
      </c>
      <c r="G2624" s="4" t="s">
        <v>6</v>
      </c>
      <c r="H2624" s="4" t="s">
        <v>6</v>
      </c>
      <c r="I2624" s="4" t="s">
        <v>6</v>
      </c>
      <c r="J2624" s="4" t="s">
        <v>6</v>
      </c>
      <c r="K2624" s="4" t="s">
        <v>6</v>
      </c>
      <c r="L2624" s="4" t="s">
        <v>6</v>
      </c>
      <c r="M2624" s="4" t="s">
        <v>6</v>
      </c>
      <c r="N2624" s="4" t="s">
        <v>6</v>
      </c>
      <c r="O2624" s="4" t="s">
        <v>6</v>
      </c>
      <c r="P2624" s="4" t="s">
        <v>6</v>
      </c>
      <c r="Q2624" s="4" t="s">
        <v>6</v>
      </c>
      <c r="R2624" s="4" t="s">
        <v>6</v>
      </c>
      <c r="S2624" s="4" t="s">
        <v>6</v>
      </c>
      <c r="T2624" s="4" t="s">
        <v>6</v>
      </c>
      <c r="U2624" s="4" t="s">
        <v>6</v>
      </c>
    </row>
    <row r="2625" spans="1:21">
      <c r="A2625" t="n">
        <v>21249</v>
      </c>
      <c r="B2625" s="57" t="n">
        <v>36</v>
      </c>
      <c r="C2625" s="7" t="n">
        <v>8</v>
      </c>
      <c r="D2625" s="7" t="n">
        <v>24</v>
      </c>
      <c r="E2625" s="7" t="n">
        <v>0</v>
      </c>
      <c r="F2625" s="7" t="s">
        <v>134</v>
      </c>
      <c r="G2625" s="7" t="s">
        <v>286</v>
      </c>
      <c r="H2625" s="7" t="s">
        <v>287</v>
      </c>
      <c r="I2625" s="7" t="s">
        <v>288</v>
      </c>
      <c r="J2625" s="7" t="s">
        <v>289</v>
      </c>
      <c r="K2625" s="7" t="s">
        <v>290</v>
      </c>
      <c r="L2625" s="7" t="s">
        <v>291</v>
      </c>
      <c r="M2625" s="7" t="s">
        <v>292</v>
      </c>
      <c r="N2625" s="7" t="s">
        <v>293</v>
      </c>
      <c r="O2625" s="7" t="s">
        <v>294</v>
      </c>
      <c r="P2625" s="7" t="s">
        <v>295</v>
      </c>
      <c r="Q2625" s="7" t="s">
        <v>296</v>
      </c>
      <c r="R2625" s="7" t="s">
        <v>297</v>
      </c>
      <c r="S2625" s="7" t="s">
        <v>13</v>
      </c>
      <c r="T2625" s="7" t="s">
        <v>13</v>
      </c>
      <c r="U2625" s="7" t="s">
        <v>13</v>
      </c>
    </row>
    <row r="2626" spans="1:21">
      <c r="A2626" t="s">
        <v>4</v>
      </c>
      <c r="B2626" s="4" t="s">
        <v>5</v>
      </c>
      <c r="C2626" s="4" t="s">
        <v>14</v>
      </c>
      <c r="D2626" s="4" t="s">
        <v>10</v>
      </c>
      <c r="E2626" s="4" t="s">
        <v>14</v>
      </c>
      <c r="F2626" s="4" t="s">
        <v>6</v>
      </c>
      <c r="G2626" s="4" t="s">
        <v>6</v>
      </c>
      <c r="H2626" s="4" t="s">
        <v>6</v>
      </c>
      <c r="I2626" s="4" t="s">
        <v>6</v>
      </c>
      <c r="J2626" s="4" t="s">
        <v>6</v>
      </c>
      <c r="K2626" s="4" t="s">
        <v>6</v>
      </c>
      <c r="L2626" s="4" t="s">
        <v>6</v>
      </c>
      <c r="M2626" s="4" t="s">
        <v>6</v>
      </c>
      <c r="N2626" s="4" t="s">
        <v>6</v>
      </c>
      <c r="O2626" s="4" t="s">
        <v>6</v>
      </c>
      <c r="P2626" s="4" t="s">
        <v>6</v>
      </c>
      <c r="Q2626" s="4" t="s">
        <v>6</v>
      </c>
      <c r="R2626" s="4" t="s">
        <v>6</v>
      </c>
      <c r="S2626" s="4" t="s">
        <v>6</v>
      </c>
      <c r="T2626" s="4" t="s">
        <v>6</v>
      </c>
      <c r="U2626" s="4" t="s">
        <v>6</v>
      </c>
    </row>
    <row r="2627" spans="1:21">
      <c r="A2627" t="n">
        <v>21453</v>
      </c>
      <c r="B2627" s="57" t="n">
        <v>36</v>
      </c>
      <c r="C2627" s="7" t="n">
        <v>8</v>
      </c>
      <c r="D2627" s="7" t="n">
        <v>24</v>
      </c>
      <c r="E2627" s="7" t="n">
        <v>0</v>
      </c>
      <c r="F2627" s="7" t="s">
        <v>298</v>
      </c>
      <c r="G2627" s="7" t="s">
        <v>299</v>
      </c>
      <c r="H2627" s="7" t="s">
        <v>300</v>
      </c>
      <c r="I2627" s="7" t="s">
        <v>301</v>
      </c>
      <c r="J2627" s="7" t="s">
        <v>137</v>
      </c>
      <c r="K2627" s="7" t="s">
        <v>302</v>
      </c>
      <c r="L2627" s="7" t="s">
        <v>13</v>
      </c>
      <c r="M2627" s="7" t="s">
        <v>13</v>
      </c>
      <c r="N2627" s="7" t="s">
        <v>13</v>
      </c>
      <c r="O2627" s="7" t="s">
        <v>13</v>
      </c>
      <c r="P2627" s="7" t="s">
        <v>13</v>
      </c>
      <c r="Q2627" s="7" t="s">
        <v>13</v>
      </c>
      <c r="R2627" s="7" t="s">
        <v>13</v>
      </c>
      <c r="S2627" s="7" t="s">
        <v>13</v>
      </c>
      <c r="T2627" s="7" t="s">
        <v>13</v>
      </c>
      <c r="U2627" s="7" t="s">
        <v>13</v>
      </c>
    </row>
    <row r="2628" spans="1:21">
      <c r="A2628" t="s">
        <v>4</v>
      </c>
      <c r="B2628" s="4" t="s">
        <v>5</v>
      </c>
      <c r="C2628" s="4" t="s">
        <v>14</v>
      </c>
      <c r="D2628" s="4" t="s">
        <v>10</v>
      </c>
      <c r="E2628" s="4" t="s">
        <v>14</v>
      </c>
      <c r="F2628" s="4" t="s">
        <v>6</v>
      </c>
      <c r="G2628" s="4" t="s">
        <v>6</v>
      </c>
      <c r="H2628" s="4" t="s">
        <v>6</v>
      </c>
      <c r="I2628" s="4" t="s">
        <v>6</v>
      </c>
      <c r="J2628" s="4" t="s">
        <v>6</v>
      </c>
      <c r="K2628" s="4" t="s">
        <v>6</v>
      </c>
      <c r="L2628" s="4" t="s">
        <v>6</v>
      </c>
      <c r="M2628" s="4" t="s">
        <v>6</v>
      </c>
      <c r="N2628" s="4" t="s">
        <v>6</v>
      </c>
      <c r="O2628" s="4" t="s">
        <v>6</v>
      </c>
      <c r="P2628" s="4" t="s">
        <v>6</v>
      </c>
      <c r="Q2628" s="4" t="s">
        <v>6</v>
      </c>
      <c r="R2628" s="4" t="s">
        <v>6</v>
      </c>
      <c r="S2628" s="4" t="s">
        <v>6</v>
      </c>
      <c r="T2628" s="4" t="s">
        <v>6</v>
      </c>
      <c r="U2628" s="4" t="s">
        <v>6</v>
      </c>
    </row>
    <row r="2629" spans="1:21">
      <c r="A2629" t="n">
        <v>21532</v>
      </c>
      <c r="B2629" s="57" t="n">
        <v>36</v>
      </c>
      <c r="C2629" s="7" t="n">
        <v>8</v>
      </c>
      <c r="D2629" s="7" t="n">
        <v>25</v>
      </c>
      <c r="E2629" s="7" t="n">
        <v>0</v>
      </c>
      <c r="F2629" s="7" t="s">
        <v>134</v>
      </c>
      <c r="G2629" s="7" t="s">
        <v>286</v>
      </c>
      <c r="H2629" s="7" t="s">
        <v>287</v>
      </c>
      <c r="I2629" s="7" t="s">
        <v>288</v>
      </c>
      <c r="J2629" s="7" t="s">
        <v>303</v>
      </c>
      <c r="K2629" s="7" t="s">
        <v>292</v>
      </c>
      <c r="L2629" s="7" t="s">
        <v>293</v>
      </c>
      <c r="M2629" s="7" t="s">
        <v>298</v>
      </c>
      <c r="N2629" s="7" t="s">
        <v>299</v>
      </c>
      <c r="O2629" s="7" t="s">
        <v>300</v>
      </c>
      <c r="P2629" s="7" t="s">
        <v>304</v>
      </c>
      <c r="Q2629" s="7" t="s">
        <v>137</v>
      </c>
      <c r="R2629" s="7" t="s">
        <v>302</v>
      </c>
      <c r="S2629" s="7" t="s">
        <v>13</v>
      </c>
      <c r="T2629" s="7" t="s">
        <v>13</v>
      </c>
      <c r="U2629" s="7" t="s">
        <v>13</v>
      </c>
    </row>
    <row r="2630" spans="1:21">
      <c r="A2630" t="s">
        <v>4</v>
      </c>
      <c r="B2630" s="4" t="s">
        <v>5</v>
      </c>
      <c r="C2630" s="4" t="s">
        <v>14</v>
      </c>
      <c r="D2630" s="4" t="s">
        <v>10</v>
      </c>
      <c r="E2630" s="4" t="s">
        <v>14</v>
      </c>
      <c r="F2630" s="4" t="s">
        <v>6</v>
      </c>
      <c r="G2630" s="4" t="s">
        <v>6</v>
      </c>
      <c r="H2630" s="4" t="s">
        <v>6</v>
      </c>
      <c r="I2630" s="4" t="s">
        <v>6</v>
      </c>
      <c r="J2630" s="4" t="s">
        <v>6</v>
      </c>
      <c r="K2630" s="4" t="s">
        <v>6</v>
      </c>
      <c r="L2630" s="4" t="s">
        <v>6</v>
      </c>
      <c r="M2630" s="4" t="s">
        <v>6</v>
      </c>
      <c r="N2630" s="4" t="s">
        <v>6</v>
      </c>
      <c r="O2630" s="4" t="s">
        <v>6</v>
      </c>
      <c r="P2630" s="4" t="s">
        <v>6</v>
      </c>
      <c r="Q2630" s="4" t="s">
        <v>6</v>
      </c>
      <c r="R2630" s="4" t="s">
        <v>6</v>
      </c>
      <c r="S2630" s="4" t="s">
        <v>6</v>
      </c>
      <c r="T2630" s="4" t="s">
        <v>6</v>
      </c>
      <c r="U2630" s="4" t="s">
        <v>6</v>
      </c>
    </row>
    <row r="2631" spans="1:21">
      <c r="A2631" t="n">
        <v>21701</v>
      </c>
      <c r="B2631" s="57" t="n">
        <v>36</v>
      </c>
      <c r="C2631" s="7" t="n">
        <v>8</v>
      </c>
      <c r="D2631" s="7" t="n">
        <v>14</v>
      </c>
      <c r="E2631" s="7" t="n">
        <v>0</v>
      </c>
      <c r="F2631" s="7" t="s">
        <v>137</v>
      </c>
      <c r="G2631" s="7" t="s">
        <v>134</v>
      </c>
      <c r="H2631" s="7" t="s">
        <v>305</v>
      </c>
      <c r="I2631" s="7" t="s">
        <v>306</v>
      </c>
      <c r="J2631" s="7" t="s">
        <v>307</v>
      </c>
      <c r="K2631" s="7" t="s">
        <v>308</v>
      </c>
      <c r="L2631" s="7" t="s">
        <v>309</v>
      </c>
      <c r="M2631" s="7" t="s">
        <v>310</v>
      </c>
      <c r="N2631" s="7" t="s">
        <v>311</v>
      </c>
      <c r="O2631" s="7" t="s">
        <v>312</v>
      </c>
      <c r="P2631" s="7" t="s">
        <v>13</v>
      </c>
      <c r="Q2631" s="7" t="s">
        <v>13</v>
      </c>
      <c r="R2631" s="7" t="s">
        <v>13</v>
      </c>
      <c r="S2631" s="7" t="s">
        <v>13</v>
      </c>
      <c r="T2631" s="7" t="s">
        <v>13</v>
      </c>
      <c r="U2631" s="7" t="s">
        <v>13</v>
      </c>
    </row>
    <row r="2632" spans="1:21">
      <c r="A2632" t="s">
        <v>4</v>
      </c>
      <c r="B2632" s="4" t="s">
        <v>5</v>
      </c>
      <c r="C2632" s="4" t="s">
        <v>14</v>
      </c>
      <c r="D2632" s="4" t="s">
        <v>10</v>
      </c>
      <c r="E2632" s="4" t="s">
        <v>14</v>
      </c>
      <c r="F2632" s="4" t="s">
        <v>6</v>
      </c>
      <c r="G2632" s="4" t="s">
        <v>6</v>
      </c>
      <c r="H2632" s="4" t="s">
        <v>6</v>
      </c>
      <c r="I2632" s="4" t="s">
        <v>6</v>
      </c>
      <c r="J2632" s="4" t="s">
        <v>6</v>
      </c>
      <c r="K2632" s="4" t="s">
        <v>6</v>
      </c>
      <c r="L2632" s="4" t="s">
        <v>6</v>
      </c>
      <c r="M2632" s="4" t="s">
        <v>6</v>
      </c>
      <c r="N2632" s="4" t="s">
        <v>6</v>
      </c>
      <c r="O2632" s="4" t="s">
        <v>6</v>
      </c>
      <c r="P2632" s="4" t="s">
        <v>6</v>
      </c>
      <c r="Q2632" s="4" t="s">
        <v>6</v>
      </c>
      <c r="R2632" s="4" t="s">
        <v>6</v>
      </c>
      <c r="S2632" s="4" t="s">
        <v>6</v>
      </c>
      <c r="T2632" s="4" t="s">
        <v>6</v>
      </c>
      <c r="U2632" s="4" t="s">
        <v>6</v>
      </c>
    </row>
    <row r="2633" spans="1:21">
      <c r="A2633" t="n">
        <v>21854</v>
      </c>
      <c r="B2633" s="57" t="n">
        <v>36</v>
      </c>
      <c r="C2633" s="7" t="n">
        <v>8</v>
      </c>
      <c r="D2633" s="7" t="n">
        <v>15</v>
      </c>
      <c r="E2633" s="7" t="n">
        <v>0</v>
      </c>
      <c r="F2633" s="7" t="s">
        <v>137</v>
      </c>
      <c r="G2633" s="7" t="s">
        <v>134</v>
      </c>
      <c r="H2633" s="7" t="s">
        <v>313</v>
      </c>
      <c r="I2633" s="7" t="s">
        <v>287</v>
      </c>
      <c r="J2633" s="7" t="s">
        <v>305</v>
      </c>
      <c r="K2633" s="7" t="s">
        <v>306</v>
      </c>
      <c r="L2633" s="7" t="s">
        <v>290</v>
      </c>
      <c r="M2633" s="7" t="s">
        <v>13</v>
      </c>
      <c r="N2633" s="7" t="s">
        <v>13</v>
      </c>
      <c r="O2633" s="7" t="s">
        <v>13</v>
      </c>
      <c r="P2633" s="7" t="s">
        <v>13</v>
      </c>
      <c r="Q2633" s="7" t="s">
        <v>13</v>
      </c>
      <c r="R2633" s="7" t="s">
        <v>13</v>
      </c>
      <c r="S2633" s="7" t="s">
        <v>13</v>
      </c>
      <c r="T2633" s="7" t="s">
        <v>13</v>
      </c>
      <c r="U2633" s="7" t="s">
        <v>13</v>
      </c>
    </row>
    <row r="2634" spans="1:21">
      <c r="A2634" t="s">
        <v>4</v>
      </c>
      <c r="B2634" s="4" t="s">
        <v>5</v>
      </c>
      <c r="C2634" s="4" t="s">
        <v>10</v>
      </c>
      <c r="D2634" s="4" t="s">
        <v>9</v>
      </c>
    </row>
    <row r="2635" spans="1:21">
      <c r="A2635" t="n">
        <v>21949</v>
      </c>
      <c r="B2635" s="43" t="n">
        <v>43</v>
      </c>
      <c r="C2635" s="7" t="n">
        <v>0</v>
      </c>
      <c r="D2635" s="7" t="n">
        <v>16</v>
      </c>
    </row>
    <row r="2636" spans="1:21">
      <c r="A2636" t="s">
        <v>4</v>
      </c>
      <c r="B2636" s="4" t="s">
        <v>5</v>
      </c>
      <c r="C2636" s="4" t="s">
        <v>10</v>
      </c>
      <c r="D2636" s="4" t="s">
        <v>14</v>
      </c>
      <c r="E2636" s="4" t="s">
        <v>14</v>
      </c>
      <c r="F2636" s="4" t="s">
        <v>6</v>
      </c>
    </row>
    <row r="2637" spans="1:21">
      <c r="A2637" t="n">
        <v>21956</v>
      </c>
      <c r="B2637" s="49" t="n">
        <v>47</v>
      </c>
      <c r="C2637" s="7" t="n">
        <v>0</v>
      </c>
      <c r="D2637" s="7" t="n">
        <v>0</v>
      </c>
      <c r="E2637" s="7" t="n">
        <v>0</v>
      </c>
      <c r="F2637" s="7" t="s">
        <v>139</v>
      </c>
    </row>
    <row r="2638" spans="1:21">
      <c r="A2638" t="s">
        <v>4</v>
      </c>
      <c r="B2638" s="4" t="s">
        <v>5</v>
      </c>
      <c r="C2638" s="4" t="s">
        <v>10</v>
      </c>
    </row>
    <row r="2639" spans="1:21">
      <c r="A2639" t="n">
        <v>21978</v>
      </c>
      <c r="B2639" s="28" t="n">
        <v>16</v>
      </c>
      <c r="C2639" s="7" t="n">
        <v>0</v>
      </c>
    </row>
    <row r="2640" spans="1:21">
      <c r="A2640" t="s">
        <v>4</v>
      </c>
      <c r="B2640" s="4" t="s">
        <v>5</v>
      </c>
      <c r="C2640" s="4" t="s">
        <v>10</v>
      </c>
      <c r="D2640" s="4" t="s">
        <v>14</v>
      </c>
      <c r="E2640" s="4" t="s">
        <v>6</v>
      </c>
      <c r="F2640" s="4" t="s">
        <v>20</v>
      </c>
      <c r="G2640" s="4" t="s">
        <v>20</v>
      </c>
      <c r="H2640" s="4" t="s">
        <v>20</v>
      </c>
    </row>
    <row r="2641" spans="1:21">
      <c r="A2641" t="n">
        <v>21981</v>
      </c>
      <c r="B2641" s="58" t="n">
        <v>48</v>
      </c>
      <c r="C2641" s="7" t="n">
        <v>0</v>
      </c>
      <c r="D2641" s="7" t="n">
        <v>0</v>
      </c>
      <c r="E2641" s="7" t="s">
        <v>88</v>
      </c>
      <c r="F2641" s="7" t="n">
        <v>0</v>
      </c>
      <c r="G2641" s="7" t="n">
        <v>1</v>
      </c>
      <c r="H2641" s="7" t="n">
        <v>0</v>
      </c>
    </row>
    <row r="2642" spans="1:21">
      <c r="A2642" t="s">
        <v>4</v>
      </c>
      <c r="B2642" s="4" t="s">
        <v>5</v>
      </c>
      <c r="C2642" s="4" t="s">
        <v>10</v>
      </c>
      <c r="D2642" s="4" t="s">
        <v>9</v>
      </c>
    </row>
    <row r="2643" spans="1:21">
      <c r="A2643" t="n">
        <v>22005</v>
      </c>
      <c r="B2643" s="43" t="n">
        <v>43</v>
      </c>
      <c r="C2643" s="7" t="n">
        <v>7</v>
      </c>
      <c r="D2643" s="7" t="n">
        <v>16</v>
      </c>
    </row>
    <row r="2644" spans="1:21">
      <c r="A2644" t="s">
        <v>4</v>
      </c>
      <c r="B2644" s="4" t="s">
        <v>5</v>
      </c>
      <c r="C2644" s="4" t="s">
        <v>10</v>
      </c>
      <c r="D2644" s="4" t="s">
        <v>14</v>
      </c>
      <c r="E2644" s="4" t="s">
        <v>14</v>
      </c>
      <c r="F2644" s="4" t="s">
        <v>6</v>
      </c>
    </row>
    <row r="2645" spans="1:21">
      <c r="A2645" t="n">
        <v>22012</v>
      </c>
      <c r="B2645" s="49" t="n">
        <v>47</v>
      </c>
      <c r="C2645" s="7" t="n">
        <v>7</v>
      </c>
      <c r="D2645" s="7" t="n">
        <v>0</v>
      </c>
      <c r="E2645" s="7" t="n">
        <v>0</v>
      </c>
      <c r="F2645" s="7" t="s">
        <v>139</v>
      </c>
    </row>
    <row r="2646" spans="1:21">
      <c r="A2646" t="s">
        <v>4</v>
      </c>
      <c r="B2646" s="4" t="s">
        <v>5</v>
      </c>
      <c r="C2646" s="4" t="s">
        <v>10</v>
      </c>
    </row>
    <row r="2647" spans="1:21">
      <c r="A2647" t="n">
        <v>22034</v>
      </c>
      <c r="B2647" s="28" t="n">
        <v>16</v>
      </c>
      <c r="C2647" s="7" t="n">
        <v>0</v>
      </c>
    </row>
    <row r="2648" spans="1:21">
      <c r="A2648" t="s">
        <v>4</v>
      </c>
      <c r="B2648" s="4" t="s">
        <v>5</v>
      </c>
      <c r="C2648" s="4" t="s">
        <v>10</v>
      </c>
      <c r="D2648" s="4" t="s">
        <v>14</v>
      </c>
      <c r="E2648" s="4" t="s">
        <v>6</v>
      </c>
      <c r="F2648" s="4" t="s">
        <v>20</v>
      </c>
      <c r="G2648" s="4" t="s">
        <v>20</v>
      </c>
      <c r="H2648" s="4" t="s">
        <v>20</v>
      </c>
    </row>
    <row r="2649" spans="1:21">
      <c r="A2649" t="n">
        <v>22037</v>
      </c>
      <c r="B2649" s="58" t="n">
        <v>48</v>
      </c>
      <c r="C2649" s="7" t="n">
        <v>7</v>
      </c>
      <c r="D2649" s="7" t="n">
        <v>0</v>
      </c>
      <c r="E2649" s="7" t="s">
        <v>88</v>
      </c>
      <c r="F2649" s="7" t="n">
        <v>0</v>
      </c>
      <c r="G2649" s="7" t="n">
        <v>1</v>
      </c>
      <c r="H2649" s="7" t="n">
        <v>0</v>
      </c>
    </row>
    <row r="2650" spans="1:21">
      <c r="A2650" t="s">
        <v>4</v>
      </c>
      <c r="B2650" s="4" t="s">
        <v>5</v>
      </c>
      <c r="C2650" s="4" t="s">
        <v>10</v>
      </c>
      <c r="D2650" s="4" t="s">
        <v>9</v>
      </c>
    </row>
    <row r="2651" spans="1:21">
      <c r="A2651" t="n">
        <v>22061</v>
      </c>
      <c r="B2651" s="43" t="n">
        <v>43</v>
      </c>
      <c r="C2651" s="7" t="n">
        <v>61491</v>
      </c>
      <c r="D2651" s="7" t="n">
        <v>16</v>
      </c>
    </row>
    <row r="2652" spans="1:21">
      <c r="A2652" t="s">
        <v>4</v>
      </c>
      <c r="B2652" s="4" t="s">
        <v>5</v>
      </c>
      <c r="C2652" s="4" t="s">
        <v>10</v>
      </c>
      <c r="D2652" s="4" t="s">
        <v>14</v>
      </c>
      <c r="E2652" s="4" t="s">
        <v>14</v>
      </c>
      <c r="F2652" s="4" t="s">
        <v>6</v>
      </c>
    </row>
    <row r="2653" spans="1:21">
      <c r="A2653" t="n">
        <v>22068</v>
      </c>
      <c r="B2653" s="49" t="n">
        <v>47</v>
      </c>
      <c r="C2653" s="7" t="n">
        <v>61491</v>
      </c>
      <c r="D2653" s="7" t="n">
        <v>0</v>
      </c>
      <c r="E2653" s="7" t="n">
        <v>0</v>
      </c>
      <c r="F2653" s="7" t="s">
        <v>139</v>
      </c>
    </row>
    <row r="2654" spans="1:21">
      <c r="A2654" t="s">
        <v>4</v>
      </c>
      <c r="B2654" s="4" t="s">
        <v>5</v>
      </c>
      <c r="C2654" s="4" t="s">
        <v>10</v>
      </c>
    </row>
    <row r="2655" spans="1:21">
      <c r="A2655" t="n">
        <v>22090</v>
      </c>
      <c r="B2655" s="28" t="n">
        <v>16</v>
      </c>
      <c r="C2655" s="7" t="n">
        <v>0</v>
      </c>
    </row>
    <row r="2656" spans="1:21">
      <c r="A2656" t="s">
        <v>4</v>
      </c>
      <c r="B2656" s="4" t="s">
        <v>5</v>
      </c>
      <c r="C2656" s="4" t="s">
        <v>10</v>
      </c>
      <c r="D2656" s="4" t="s">
        <v>14</v>
      </c>
      <c r="E2656" s="4" t="s">
        <v>6</v>
      </c>
      <c r="F2656" s="4" t="s">
        <v>20</v>
      </c>
      <c r="G2656" s="4" t="s">
        <v>20</v>
      </c>
      <c r="H2656" s="4" t="s">
        <v>20</v>
      </c>
    </row>
    <row r="2657" spans="1:8">
      <c r="A2657" t="n">
        <v>22093</v>
      </c>
      <c r="B2657" s="58" t="n">
        <v>48</v>
      </c>
      <c r="C2657" s="7" t="n">
        <v>61491</v>
      </c>
      <c r="D2657" s="7" t="n">
        <v>0</v>
      </c>
      <c r="E2657" s="7" t="s">
        <v>88</v>
      </c>
      <c r="F2657" s="7" t="n">
        <v>0</v>
      </c>
      <c r="G2657" s="7" t="n">
        <v>1</v>
      </c>
      <c r="H2657" s="7" t="n">
        <v>0</v>
      </c>
    </row>
    <row r="2658" spans="1:8">
      <c r="A2658" t="s">
        <v>4</v>
      </c>
      <c r="B2658" s="4" t="s">
        <v>5</v>
      </c>
      <c r="C2658" s="4" t="s">
        <v>10</v>
      </c>
      <c r="D2658" s="4" t="s">
        <v>9</v>
      </c>
    </row>
    <row r="2659" spans="1:8">
      <c r="A2659" t="n">
        <v>22117</v>
      </c>
      <c r="B2659" s="43" t="n">
        <v>43</v>
      </c>
      <c r="C2659" s="7" t="n">
        <v>61492</v>
      </c>
      <c r="D2659" s="7" t="n">
        <v>16</v>
      </c>
    </row>
    <row r="2660" spans="1:8">
      <c r="A2660" t="s">
        <v>4</v>
      </c>
      <c r="B2660" s="4" t="s">
        <v>5</v>
      </c>
      <c r="C2660" s="4" t="s">
        <v>10</v>
      </c>
      <c r="D2660" s="4" t="s">
        <v>14</v>
      </c>
      <c r="E2660" s="4" t="s">
        <v>14</v>
      </c>
      <c r="F2660" s="4" t="s">
        <v>6</v>
      </c>
    </row>
    <row r="2661" spans="1:8">
      <c r="A2661" t="n">
        <v>22124</v>
      </c>
      <c r="B2661" s="49" t="n">
        <v>47</v>
      </c>
      <c r="C2661" s="7" t="n">
        <v>61492</v>
      </c>
      <c r="D2661" s="7" t="n">
        <v>0</v>
      </c>
      <c r="E2661" s="7" t="n">
        <v>0</v>
      </c>
      <c r="F2661" s="7" t="s">
        <v>139</v>
      </c>
    </row>
    <row r="2662" spans="1:8">
      <c r="A2662" t="s">
        <v>4</v>
      </c>
      <c r="B2662" s="4" t="s">
        <v>5</v>
      </c>
      <c r="C2662" s="4" t="s">
        <v>10</v>
      </c>
    </row>
    <row r="2663" spans="1:8">
      <c r="A2663" t="n">
        <v>22146</v>
      </c>
      <c r="B2663" s="28" t="n">
        <v>16</v>
      </c>
      <c r="C2663" s="7" t="n">
        <v>0</v>
      </c>
    </row>
    <row r="2664" spans="1:8">
      <c r="A2664" t="s">
        <v>4</v>
      </c>
      <c r="B2664" s="4" t="s">
        <v>5</v>
      </c>
      <c r="C2664" s="4" t="s">
        <v>10</v>
      </c>
      <c r="D2664" s="4" t="s">
        <v>14</v>
      </c>
      <c r="E2664" s="4" t="s">
        <v>6</v>
      </c>
      <c r="F2664" s="4" t="s">
        <v>20</v>
      </c>
      <c r="G2664" s="4" t="s">
        <v>20</v>
      </c>
      <c r="H2664" s="4" t="s">
        <v>20</v>
      </c>
    </row>
    <row r="2665" spans="1:8">
      <c r="A2665" t="n">
        <v>22149</v>
      </c>
      <c r="B2665" s="58" t="n">
        <v>48</v>
      </c>
      <c r="C2665" s="7" t="n">
        <v>61492</v>
      </c>
      <c r="D2665" s="7" t="n">
        <v>0</v>
      </c>
      <c r="E2665" s="7" t="s">
        <v>88</v>
      </c>
      <c r="F2665" s="7" t="n">
        <v>0</v>
      </c>
      <c r="G2665" s="7" t="n">
        <v>1</v>
      </c>
      <c r="H2665" s="7" t="n">
        <v>0</v>
      </c>
    </row>
    <row r="2666" spans="1:8">
      <c r="A2666" t="s">
        <v>4</v>
      </c>
      <c r="B2666" s="4" t="s">
        <v>5</v>
      </c>
      <c r="C2666" s="4" t="s">
        <v>10</v>
      </c>
      <c r="D2666" s="4" t="s">
        <v>9</v>
      </c>
    </row>
    <row r="2667" spans="1:8">
      <c r="A2667" t="n">
        <v>22173</v>
      </c>
      <c r="B2667" s="43" t="n">
        <v>43</v>
      </c>
      <c r="C2667" s="7" t="n">
        <v>61493</v>
      </c>
      <c r="D2667" s="7" t="n">
        <v>16</v>
      </c>
    </row>
    <row r="2668" spans="1:8">
      <c r="A2668" t="s">
        <v>4</v>
      </c>
      <c r="B2668" s="4" t="s">
        <v>5</v>
      </c>
      <c r="C2668" s="4" t="s">
        <v>10</v>
      </c>
      <c r="D2668" s="4" t="s">
        <v>14</v>
      </c>
      <c r="E2668" s="4" t="s">
        <v>14</v>
      </c>
      <c r="F2668" s="4" t="s">
        <v>6</v>
      </c>
    </row>
    <row r="2669" spans="1:8">
      <c r="A2669" t="n">
        <v>22180</v>
      </c>
      <c r="B2669" s="49" t="n">
        <v>47</v>
      </c>
      <c r="C2669" s="7" t="n">
        <v>61493</v>
      </c>
      <c r="D2669" s="7" t="n">
        <v>0</v>
      </c>
      <c r="E2669" s="7" t="n">
        <v>0</v>
      </c>
      <c r="F2669" s="7" t="s">
        <v>139</v>
      </c>
    </row>
    <row r="2670" spans="1:8">
      <c r="A2670" t="s">
        <v>4</v>
      </c>
      <c r="B2670" s="4" t="s">
        <v>5</v>
      </c>
      <c r="C2670" s="4" t="s">
        <v>10</v>
      </c>
    </row>
    <row r="2671" spans="1:8">
      <c r="A2671" t="n">
        <v>22202</v>
      </c>
      <c r="B2671" s="28" t="n">
        <v>16</v>
      </c>
      <c r="C2671" s="7" t="n">
        <v>0</v>
      </c>
    </row>
    <row r="2672" spans="1:8">
      <c r="A2672" t="s">
        <v>4</v>
      </c>
      <c r="B2672" s="4" t="s">
        <v>5</v>
      </c>
      <c r="C2672" s="4" t="s">
        <v>10</v>
      </c>
      <c r="D2672" s="4" t="s">
        <v>14</v>
      </c>
      <c r="E2672" s="4" t="s">
        <v>6</v>
      </c>
      <c r="F2672" s="4" t="s">
        <v>20</v>
      </c>
      <c r="G2672" s="4" t="s">
        <v>20</v>
      </c>
      <c r="H2672" s="4" t="s">
        <v>20</v>
      </c>
    </row>
    <row r="2673" spans="1:8">
      <c r="A2673" t="n">
        <v>22205</v>
      </c>
      <c r="B2673" s="58" t="n">
        <v>48</v>
      </c>
      <c r="C2673" s="7" t="n">
        <v>61493</v>
      </c>
      <c r="D2673" s="7" t="n">
        <v>0</v>
      </c>
      <c r="E2673" s="7" t="s">
        <v>88</v>
      </c>
      <c r="F2673" s="7" t="n">
        <v>0</v>
      </c>
      <c r="G2673" s="7" t="n">
        <v>1</v>
      </c>
      <c r="H2673" s="7" t="n">
        <v>0</v>
      </c>
    </row>
    <row r="2674" spans="1:8">
      <c r="A2674" t="s">
        <v>4</v>
      </c>
      <c r="B2674" s="4" t="s">
        <v>5</v>
      </c>
      <c r="C2674" s="4" t="s">
        <v>10</v>
      </c>
      <c r="D2674" s="4" t="s">
        <v>9</v>
      </c>
    </row>
    <row r="2675" spans="1:8">
      <c r="A2675" t="n">
        <v>22229</v>
      </c>
      <c r="B2675" s="43" t="n">
        <v>43</v>
      </c>
      <c r="C2675" s="7" t="n">
        <v>61494</v>
      </c>
      <c r="D2675" s="7" t="n">
        <v>16</v>
      </c>
    </row>
    <row r="2676" spans="1:8">
      <c r="A2676" t="s">
        <v>4</v>
      </c>
      <c r="B2676" s="4" t="s">
        <v>5</v>
      </c>
      <c r="C2676" s="4" t="s">
        <v>10</v>
      </c>
      <c r="D2676" s="4" t="s">
        <v>14</v>
      </c>
      <c r="E2676" s="4" t="s">
        <v>14</v>
      </c>
      <c r="F2676" s="4" t="s">
        <v>6</v>
      </c>
    </row>
    <row r="2677" spans="1:8">
      <c r="A2677" t="n">
        <v>22236</v>
      </c>
      <c r="B2677" s="49" t="n">
        <v>47</v>
      </c>
      <c r="C2677" s="7" t="n">
        <v>61494</v>
      </c>
      <c r="D2677" s="7" t="n">
        <v>0</v>
      </c>
      <c r="E2677" s="7" t="n">
        <v>0</v>
      </c>
      <c r="F2677" s="7" t="s">
        <v>139</v>
      </c>
    </row>
    <row r="2678" spans="1:8">
      <c r="A2678" t="s">
        <v>4</v>
      </c>
      <c r="B2678" s="4" t="s">
        <v>5</v>
      </c>
      <c r="C2678" s="4" t="s">
        <v>10</v>
      </c>
    </row>
    <row r="2679" spans="1:8">
      <c r="A2679" t="n">
        <v>22258</v>
      </c>
      <c r="B2679" s="28" t="n">
        <v>16</v>
      </c>
      <c r="C2679" s="7" t="n">
        <v>0</v>
      </c>
    </row>
    <row r="2680" spans="1:8">
      <c r="A2680" t="s">
        <v>4</v>
      </c>
      <c r="B2680" s="4" t="s">
        <v>5</v>
      </c>
      <c r="C2680" s="4" t="s">
        <v>10</v>
      </c>
      <c r="D2680" s="4" t="s">
        <v>14</v>
      </c>
      <c r="E2680" s="4" t="s">
        <v>6</v>
      </c>
      <c r="F2680" s="4" t="s">
        <v>20</v>
      </c>
      <c r="G2680" s="4" t="s">
        <v>20</v>
      </c>
      <c r="H2680" s="4" t="s">
        <v>20</v>
      </c>
    </row>
    <row r="2681" spans="1:8">
      <c r="A2681" t="n">
        <v>22261</v>
      </c>
      <c r="B2681" s="58" t="n">
        <v>48</v>
      </c>
      <c r="C2681" s="7" t="n">
        <v>61494</v>
      </c>
      <c r="D2681" s="7" t="n">
        <v>0</v>
      </c>
      <c r="E2681" s="7" t="s">
        <v>88</v>
      </c>
      <c r="F2681" s="7" t="n">
        <v>0</v>
      </c>
      <c r="G2681" s="7" t="n">
        <v>1</v>
      </c>
      <c r="H2681" s="7" t="n">
        <v>0</v>
      </c>
    </row>
    <row r="2682" spans="1:8">
      <c r="A2682" t="s">
        <v>4</v>
      </c>
      <c r="B2682" s="4" t="s">
        <v>5</v>
      </c>
      <c r="C2682" s="4" t="s">
        <v>10</v>
      </c>
      <c r="D2682" s="4" t="s">
        <v>9</v>
      </c>
    </row>
    <row r="2683" spans="1:8">
      <c r="A2683" t="n">
        <v>22285</v>
      </c>
      <c r="B2683" s="43" t="n">
        <v>43</v>
      </c>
      <c r="C2683" s="7" t="n">
        <v>61495</v>
      </c>
      <c r="D2683" s="7" t="n">
        <v>16</v>
      </c>
    </row>
    <row r="2684" spans="1:8">
      <c r="A2684" t="s">
        <v>4</v>
      </c>
      <c r="B2684" s="4" t="s">
        <v>5</v>
      </c>
      <c r="C2684" s="4" t="s">
        <v>10</v>
      </c>
      <c r="D2684" s="4" t="s">
        <v>14</v>
      </c>
      <c r="E2684" s="4" t="s">
        <v>14</v>
      </c>
      <c r="F2684" s="4" t="s">
        <v>6</v>
      </c>
    </row>
    <row r="2685" spans="1:8">
      <c r="A2685" t="n">
        <v>22292</v>
      </c>
      <c r="B2685" s="49" t="n">
        <v>47</v>
      </c>
      <c r="C2685" s="7" t="n">
        <v>61495</v>
      </c>
      <c r="D2685" s="7" t="n">
        <v>0</v>
      </c>
      <c r="E2685" s="7" t="n">
        <v>0</v>
      </c>
      <c r="F2685" s="7" t="s">
        <v>139</v>
      </c>
    </row>
    <row r="2686" spans="1:8">
      <c r="A2686" t="s">
        <v>4</v>
      </c>
      <c r="B2686" s="4" t="s">
        <v>5</v>
      </c>
      <c r="C2686" s="4" t="s">
        <v>10</v>
      </c>
    </row>
    <row r="2687" spans="1:8">
      <c r="A2687" t="n">
        <v>22314</v>
      </c>
      <c r="B2687" s="28" t="n">
        <v>16</v>
      </c>
      <c r="C2687" s="7" t="n">
        <v>0</v>
      </c>
    </row>
    <row r="2688" spans="1:8">
      <c r="A2688" t="s">
        <v>4</v>
      </c>
      <c r="B2688" s="4" t="s">
        <v>5</v>
      </c>
      <c r="C2688" s="4" t="s">
        <v>10</v>
      </c>
      <c r="D2688" s="4" t="s">
        <v>14</v>
      </c>
      <c r="E2688" s="4" t="s">
        <v>6</v>
      </c>
      <c r="F2688" s="4" t="s">
        <v>20</v>
      </c>
      <c r="G2688" s="4" t="s">
        <v>20</v>
      </c>
      <c r="H2688" s="4" t="s">
        <v>20</v>
      </c>
    </row>
    <row r="2689" spans="1:8">
      <c r="A2689" t="n">
        <v>22317</v>
      </c>
      <c r="B2689" s="58" t="n">
        <v>48</v>
      </c>
      <c r="C2689" s="7" t="n">
        <v>61495</v>
      </c>
      <c r="D2689" s="7" t="n">
        <v>0</v>
      </c>
      <c r="E2689" s="7" t="s">
        <v>88</v>
      </c>
      <c r="F2689" s="7" t="n">
        <v>0</v>
      </c>
      <c r="G2689" s="7" t="n">
        <v>1</v>
      </c>
      <c r="H2689" s="7" t="n">
        <v>0</v>
      </c>
    </row>
    <row r="2690" spans="1:8">
      <c r="A2690" t="s">
        <v>4</v>
      </c>
      <c r="B2690" s="4" t="s">
        <v>5</v>
      </c>
      <c r="C2690" s="4" t="s">
        <v>10</v>
      </c>
      <c r="D2690" s="4" t="s">
        <v>14</v>
      </c>
      <c r="E2690" s="4" t="s">
        <v>6</v>
      </c>
      <c r="F2690" s="4" t="s">
        <v>20</v>
      </c>
      <c r="G2690" s="4" t="s">
        <v>20</v>
      </c>
      <c r="H2690" s="4" t="s">
        <v>20</v>
      </c>
    </row>
    <row r="2691" spans="1:8">
      <c r="A2691" t="n">
        <v>22341</v>
      </c>
      <c r="B2691" s="58" t="n">
        <v>48</v>
      </c>
      <c r="C2691" s="7" t="n">
        <v>0</v>
      </c>
      <c r="D2691" s="7" t="n">
        <v>0</v>
      </c>
      <c r="E2691" s="7" t="s">
        <v>285</v>
      </c>
      <c r="F2691" s="7" t="n">
        <v>-1</v>
      </c>
      <c r="G2691" s="7" t="n">
        <v>1</v>
      </c>
      <c r="H2691" s="7" t="n">
        <v>1.40129846432482e-45</v>
      </c>
    </row>
    <row r="2692" spans="1:8">
      <c r="A2692" t="s">
        <v>4</v>
      </c>
      <c r="B2692" s="4" t="s">
        <v>5</v>
      </c>
      <c r="C2692" s="4" t="s">
        <v>10</v>
      </c>
      <c r="D2692" s="4" t="s">
        <v>14</v>
      </c>
      <c r="E2692" s="4" t="s">
        <v>6</v>
      </c>
      <c r="F2692" s="4" t="s">
        <v>20</v>
      </c>
      <c r="G2692" s="4" t="s">
        <v>20</v>
      </c>
      <c r="H2692" s="4" t="s">
        <v>20</v>
      </c>
    </row>
    <row r="2693" spans="1:8">
      <c r="A2693" t="n">
        <v>22367</v>
      </c>
      <c r="B2693" s="58" t="n">
        <v>48</v>
      </c>
      <c r="C2693" s="7" t="n">
        <v>7</v>
      </c>
      <c r="D2693" s="7" t="n">
        <v>0</v>
      </c>
      <c r="E2693" s="7" t="s">
        <v>285</v>
      </c>
      <c r="F2693" s="7" t="n">
        <v>-1</v>
      </c>
      <c r="G2693" s="7" t="n">
        <v>1</v>
      </c>
      <c r="H2693" s="7" t="n">
        <v>1.40129846432482e-45</v>
      </c>
    </row>
    <row r="2694" spans="1:8">
      <c r="A2694" t="s">
        <v>4</v>
      </c>
      <c r="B2694" s="4" t="s">
        <v>5</v>
      </c>
      <c r="C2694" s="4" t="s">
        <v>10</v>
      </c>
      <c r="D2694" s="4" t="s">
        <v>14</v>
      </c>
      <c r="E2694" s="4" t="s">
        <v>6</v>
      </c>
      <c r="F2694" s="4" t="s">
        <v>20</v>
      </c>
      <c r="G2694" s="4" t="s">
        <v>20</v>
      </c>
      <c r="H2694" s="4" t="s">
        <v>20</v>
      </c>
    </row>
    <row r="2695" spans="1:8">
      <c r="A2695" t="n">
        <v>22393</v>
      </c>
      <c r="B2695" s="58" t="n">
        <v>48</v>
      </c>
      <c r="C2695" s="7" t="n">
        <v>61491</v>
      </c>
      <c r="D2695" s="7" t="n">
        <v>0</v>
      </c>
      <c r="E2695" s="7" t="s">
        <v>285</v>
      </c>
      <c r="F2695" s="7" t="n">
        <v>-1</v>
      </c>
      <c r="G2695" s="7" t="n">
        <v>1</v>
      </c>
      <c r="H2695" s="7" t="n">
        <v>1.40129846432482e-45</v>
      </c>
    </row>
    <row r="2696" spans="1:8">
      <c r="A2696" t="s">
        <v>4</v>
      </c>
      <c r="B2696" s="4" t="s">
        <v>5</v>
      </c>
      <c r="C2696" s="4" t="s">
        <v>10</v>
      </c>
      <c r="D2696" s="4" t="s">
        <v>14</v>
      </c>
      <c r="E2696" s="4" t="s">
        <v>6</v>
      </c>
      <c r="F2696" s="4" t="s">
        <v>20</v>
      </c>
      <c r="G2696" s="4" t="s">
        <v>20</v>
      </c>
      <c r="H2696" s="4" t="s">
        <v>20</v>
      </c>
    </row>
    <row r="2697" spans="1:8">
      <c r="A2697" t="n">
        <v>22419</v>
      </c>
      <c r="B2697" s="58" t="n">
        <v>48</v>
      </c>
      <c r="C2697" s="7" t="n">
        <v>61492</v>
      </c>
      <c r="D2697" s="7" t="n">
        <v>0</v>
      </c>
      <c r="E2697" s="7" t="s">
        <v>285</v>
      </c>
      <c r="F2697" s="7" t="n">
        <v>-1</v>
      </c>
      <c r="G2697" s="7" t="n">
        <v>1</v>
      </c>
      <c r="H2697" s="7" t="n">
        <v>1.40129846432482e-45</v>
      </c>
    </row>
    <row r="2698" spans="1:8">
      <c r="A2698" t="s">
        <v>4</v>
      </c>
      <c r="B2698" s="4" t="s">
        <v>5</v>
      </c>
      <c r="C2698" s="4" t="s">
        <v>10</v>
      </c>
      <c r="D2698" s="4" t="s">
        <v>14</v>
      </c>
      <c r="E2698" s="4" t="s">
        <v>6</v>
      </c>
      <c r="F2698" s="4" t="s">
        <v>20</v>
      </c>
      <c r="G2698" s="4" t="s">
        <v>20</v>
      </c>
      <c r="H2698" s="4" t="s">
        <v>20</v>
      </c>
    </row>
    <row r="2699" spans="1:8">
      <c r="A2699" t="n">
        <v>22445</v>
      </c>
      <c r="B2699" s="58" t="n">
        <v>48</v>
      </c>
      <c r="C2699" s="7" t="n">
        <v>61493</v>
      </c>
      <c r="D2699" s="7" t="n">
        <v>0</v>
      </c>
      <c r="E2699" s="7" t="s">
        <v>285</v>
      </c>
      <c r="F2699" s="7" t="n">
        <v>-1</v>
      </c>
      <c r="G2699" s="7" t="n">
        <v>1</v>
      </c>
      <c r="H2699" s="7" t="n">
        <v>1.40129846432482e-45</v>
      </c>
    </row>
    <row r="2700" spans="1:8">
      <c r="A2700" t="s">
        <v>4</v>
      </c>
      <c r="B2700" s="4" t="s">
        <v>5</v>
      </c>
      <c r="C2700" s="4" t="s">
        <v>10</v>
      </c>
      <c r="D2700" s="4" t="s">
        <v>14</v>
      </c>
      <c r="E2700" s="4" t="s">
        <v>6</v>
      </c>
      <c r="F2700" s="4" t="s">
        <v>20</v>
      </c>
      <c r="G2700" s="4" t="s">
        <v>20</v>
      </c>
      <c r="H2700" s="4" t="s">
        <v>20</v>
      </c>
    </row>
    <row r="2701" spans="1:8">
      <c r="A2701" t="n">
        <v>22471</v>
      </c>
      <c r="B2701" s="58" t="n">
        <v>48</v>
      </c>
      <c r="C2701" s="7" t="n">
        <v>61494</v>
      </c>
      <c r="D2701" s="7" t="n">
        <v>0</v>
      </c>
      <c r="E2701" s="7" t="s">
        <v>285</v>
      </c>
      <c r="F2701" s="7" t="n">
        <v>-1</v>
      </c>
      <c r="G2701" s="7" t="n">
        <v>1</v>
      </c>
      <c r="H2701" s="7" t="n">
        <v>1.40129846432482e-45</v>
      </c>
    </row>
    <row r="2702" spans="1:8">
      <c r="A2702" t="s">
        <v>4</v>
      </c>
      <c r="B2702" s="4" t="s">
        <v>5</v>
      </c>
      <c r="C2702" s="4" t="s">
        <v>10</v>
      </c>
      <c r="D2702" s="4" t="s">
        <v>14</v>
      </c>
      <c r="E2702" s="4" t="s">
        <v>6</v>
      </c>
      <c r="F2702" s="4" t="s">
        <v>20</v>
      </c>
      <c r="G2702" s="4" t="s">
        <v>20</v>
      </c>
      <c r="H2702" s="4" t="s">
        <v>20</v>
      </c>
    </row>
    <row r="2703" spans="1:8">
      <c r="A2703" t="n">
        <v>22497</v>
      </c>
      <c r="B2703" s="58" t="n">
        <v>48</v>
      </c>
      <c r="C2703" s="7" t="n">
        <v>61495</v>
      </c>
      <c r="D2703" s="7" t="n">
        <v>0</v>
      </c>
      <c r="E2703" s="7" t="s">
        <v>285</v>
      </c>
      <c r="F2703" s="7" t="n">
        <v>-1</v>
      </c>
      <c r="G2703" s="7" t="n">
        <v>1</v>
      </c>
      <c r="H2703" s="7" t="n">
        <v>1.40129846432482e-45</v>
      </c>
    </row>
    <row r="2704" spans="1:8">
      <c r="A2704" t="s">
        <v>4</v>
      </c>
      <c r="B2704" s="4" t="s">
        <v>5</v>
      </c>
      <c r="C2704" s="4" t="s">
        <v>14</v>
      </c>
      <c r="D2704" s="4" t="s">
        <v>10</v>
      </c>
      <c r="E2704" s="4" t="s">
        <v>6</v>
      </c>
      <c r="F2704" s="4" t="s">
        <v>6</v>
      </c>
      <c r="G2704" s="4" t="s">
        <v>6</v>
      </c>
      <c r="H2704" s="4" t="s">
        <v>6</v>
      </c>
    </row>
    <row r="2705" spans="1:8">
      <c r="A2705" t="n">
        <v>22523</v>
      </c>
      <c r="B2705" s="35" t="n">
        <v>51</v>
      </c>
      <c r="C2705" s="7" t="n">
        <v>3</v>
      </c>
      <c r="D2705" s="7" t="n">
        <v>61440</v>
      </c>
      <c r="E2705" s="7" t="s">
        <v>140</v>
      </c>
      <c r="F2705" s="7" t="s">
        <v>141</v>
      </c>
      <c r="G2705" s="7" t="s">
        <v>62</v>
      </c>
      <c r="H2705" s="7" t="s">
        <v>63</v>
      </c>
    </row>
    <row r="2706" spans="1:8">
      <c r="A2706" t="s">
        <v>4</v>
      </c>
      <c r="B2706" s="4" t="s">
        <v>5</v>
      </c>
      <c r="C2706" s="4" t="s">
        <v>14</v>
      </c>
      <c r="D2706" s="4" t="s">
        <v>10</v>
      </c>
      <c r="E2706" s="4" t="s">
        <v>6</v>
      </c>
      <c r="F2706" s="4" t="s">
        <v>6</v>
      </c>
      <c r="G2706" s="4" t="s">
        <v>6</v>
      </c>
      <c r="H2706" s="4" t="s">
        <v>6</v>
      </c>
    </row>
    <row r="2707" spans="1:8">
      <c r="A2707" t="n">
        <v>22536</v>
      </c>
      <c r="B2707" s="35" t="n">
        <v>51</v>
      </c>
      <c r="C2707" s="7" t="n">
        <v>3</v>
      </c>
      <c r="D2707" s="7" t="n">
        <v>61441</v>
      </c>
      <c r="E2707" s="7" t="s">
        <v>140</v>
      </c>
      <c r="F2707" s="7" t="s">
        <v>141</v>
      </c>
      <c r="G2707" s="7" t="s">
        <v>62</v>
      </c>
      <c r="H2707" s="7" t="s">
        <v>63</v>
      </c>
    </row>
    <row r="2708" spans="1:8">
      <c r="A2708" t="s">
        <v>4</v>
      </c>
      <c r="B2708" s="4" t="s">
        <v>5</v>
      </c>
      <c r="C2708" s="4" t="s">
        <v>14</v>
      </c>
      <c r="D2708" s="4" t="s">
        <v>10</v>
      </c>
      <c r="E2708" s="4" t="s">
        <v>6</v>
      </c>
      <c r="F2708" s="4" t="s">
        <v>6</v>
      </c>
      <c r="G2708" s="4" t="s">
        <v>6</v>
      </c>
      <c r="H2708" s="4" t="s">
        <v>6</v>
      </c>
    </row>
    <row r="2709" spans="1:8">
      <c r="A2709" t="n">
        <v>22549</v>
      </c>
      <c r="B2709" s="35" t="n">
        <v>51</v>
      </c>
      <c r="C2709" s="7" t="n">
        <v>3</v>
      </c>
      <c r="D2709" s="7" t="n">
        <v>61442</v>
      </c>
      <c r="E2709" s="7" t="s">
        <v>140</v>
      </c>
      <c r="F2709" s="7" t="s">
        <v>141</v>
      </c>
      <c r="G2709" s="7" t="s">
        <v>62</v>
      </c>
      <c r="H2709" s="7" t="s">
        <v>63</v>
      </c>
    </row>
    <row r="2710" spans="1:8">
      <c r="A2710" t="s">
        <v>4</v>
      </c>
      <c r="B2710" s="4" t="s">
        <v>5</v>
      </c>
      <c r="C2710" s="4" t="s">
        <v>14</v>
      </c>
      <c r="D2710" s="4" t="s">
        <v>10</v>
      </c>
      <c r="E2710" s="4" t="s">
        <v>6</v>
      </c>
      <c r="F2710" s="4" t="s">
        <v>6</v>
      </c>
      <c r="G2710" s="4" t="s">
        <v>6</v>
      </c>
      <c r="H2710" s="4" t="s">
        <v>6</v>
      </c>
    </row>
    <row r="2711" spans="1:8">
      <c r="A2711" t="n">
        <v>22562</v>
      </c>
      <c r="B2711" s="35" t="n">
        <v>51</v>
      </c>
      <c r="C2711" s="7" t="n">
        <v>3</v>
      </c>
      <c r="D2711" s="7" t="n">
        <v>61443</v>
      </c>
      <c r="E2711" s="7" t="s">
        <v>140</v>
      </c>
      <c r="F2711" s="7" t="s">
        <v>141</v>
      </c>
      <c r="G2711" s="7" t="s">
        <v>62</v>
      </c>
      <c r="H2711" s="7" t="s">
        <v>63</v>
      </c>
    </row>
    <row r="2712" spans="1:8">
      <c r="A2712" t="s">
        <v>4</v>
      </c>
      <c r="B2712" s="4" t="s">
        <v>5</v>
      </c>
      <c r="C2712" s="4" t="s">
        <v>14</v>
      </c>
      <c r="D2712" s="4" t="s">
        <v>10</v>
      </c>
      <c r="E2712" s="4" t="s">
        <v>6</v>
      </c>
      <c r="F2712" s="4" t="s">
        <v>6</v>
      </c>
      <c r="G2712" s="4" t="s">
        <v>6</v>
      </c>
      <c r="H2712" s="4" t="s">
        <v>6</v>
      </c>
    </row>
    <row r="2713" spans="1:8">
      <c r="A2713" t="n">
        <v>22575</v>
      </c>
      <c r="B2713" s="35" t="n">
        <v>51</v>
      </c>
      <c r="C2713" s="7" t="n">
        <v>3</v>
      </c>
      <c r="D2713" s="7" t="n">
        <v>61444</v>
      </c>
      <c r="E2713" s="7" t="s">
        <v>140</v>
      </c>
      <c r="F2713" s="7" t="s">
        <v>141</v>
      </c>
      <c r="G2713" s="7" t="s">
        <v>62</v>
      </c>
      <c r="H2713" s="7" t="s">
        <v>63</v>
      </c>
    </row>
    <row r="2714" spans="1:8">
      <c r="A2714" t="s">
        <v>4</v>
      </c>
      <c r="B2714" s="4" t="s">
        <v>5</v>
      </c>
      <c r="C2714" s="4" t="s">
        <v>14</v>
      </c>
      <c r="D2714" s="4" t="s">
        <v>10</v>
      </c>
      <c r="E2714" s="4" t="s">
        <v>6</v>
      </c>
      <c r="F2714" s="4" t="s">
        <v>6</v>
      </c>
      <c r="G2714" s="4" t="s">
        <v>6</v>
      </c>
      <c r="H2714" s="4" t="s">
        <v>6</v>
      </c>
    </row>
    <row r="2715" spans="1:8">
      <c r="A2715" t="n">
        <v>22588</v>
      </c>
      <c r="B2715" s="35" t="n">
        <v>51</v>
      </c>
      <c r="C2715" s="7" t="n">
        <v>3</v>
      </c>
      <c r="D2715" s="7" t="n">
        <v>61445</v>
      </c>
      <c r="E2715" s="7" t="s">
        <v>140</v>
      </c>
      <c r="F2715" s="7" t="s">
        <v>141</v>
      </c>
      <c r="G2715" s="7" t="s">
        <v>62</v>
      </c>
      <c r="H2715" s="7" t="s">
        <v>63</v>
      </c>
    </row>
    <row r="2716" spans="1:8">
      <c r="A2716" t="s">
        <v>4</v>
      </c>
      <c r="B2716" s="4" t="s">
        <v>5</v>
      </c>
      <c r="C2716" s="4" t="s">
        <v>14</v>
      </c>
      <c r="D2716" s="4" t="s">
        <v>10</v>
      </c>
      <c r="E2716" s="4" t="s">
        <v>6</v>
      </c>
      <c r="F2716" s="4" t="s">
        <v>6</v>
      </c>
      <c r="G2716" s="4" t="s">
        <v>6</v>
      </c>
      <c r="H2716" s="4" t="s">
        <v>6</v>
      </c>
    </row>
    <row r="2717" spans="1:8">
      <c r="A2717" t="n">
        <v>22601</v>
      </c>
      <c r="B2717" s="35" t="n">
        <v>51</v>
      </c>
      <c r="C2717" s="7" t="n">
        <v>3</v>
      </c>
      <c r="D2717" s="7" t="n">
        <v>61446</v>
      </c>
      <c r="E2717" s="7" t="s">
        <v>140</v>
      </c>
      <c r="F2717" s="7" t="s">
        <v>141</v>
      </c>
      <c r="G2717" s="7" t="s">
        <v>62</v>
      </c>
      <c r="H2717" s="7" t="s">
        <v>63</v>
      </c>
    </row>
    <row r="2718" spans="1:8">
      <c r="A2718" t="s">
        <v>4</v>
      </c>
      <c r="B2718" s="4" t="s">
        <v>5</v>
      </c>
      <c r="C2718" s="4" t="s">
        <v>14</v>
      </c>
      <c r="D2718" s="4" t="s">
        <v>10</v>
      </c>
      <c r="E2718" s="4" t="s">
        <v>6</v>
      </c>
      <c r="F2718" s="4" t="s">
        <v>6</v>
      </c>
      <c r="G2718" s="4" t="s">
        <v>6</v>
      </c>
      <c r="H2718" s="4" t="s">
        <v>6</v>
      </c>
    </row>
    <row r="2719" spans="1:8">
      <c r="A2719" t="n">
        <v>22614</v>
      </c>
      <c r="B2719" s="35" t="n">
        <v>51</v>
      </c>
      <c r="C2719" s="7" t="n">
        <v>3</v>
      </c>
      <c r="D2719" s="7" t="n">
        <v>7032</v>
      </c>
      <c r="E2719" s="7" t="s">
        <v>140</v>
      </c>
      <c r="F2719" s="7" t="s">
        <v>141</v>
      </c>
      <c r="G2719" s="7" t="s">
        <v>62</v>
      </c>
      <c r="H2719" s="7" t="s">
        <v>63</v>
      </c>
    </row>
    <row r="2720" spans="1:8">
      <c r="A2720" t="s">
        <v>4</v>
      </c>
      <c r="B2720" s="4" t="s">
        <v>5</v>
      </c>
      <c r="C2720" s="4" t="s">
        <v>10</v>
      </c>
      <c r="D2720" s="4" t="s">
        <v>14</v>
      </c>
      <c r="E2720" s="4" t="s">
        <v>6</v>
      </c>
      <c r="F2720" s="4" t="s">
        <v>20</v>
      </c>
      <c r="G2720" s="4" t="s">
        <v>20</v>
      </c>
      <c r="H2720" s="4" t="s">
        <v>20</v>
      </c>
    </row>
    <row r="2721" spans="1:8">
      <c r="A2721" t="n">
        <v>22627</v>
      </c>
      <c r="B2721" s="58" t="n">
        <v>48</v>
      </c>
      <c r="C2721" s="7" t="n">
        <v>25</v>
      </c>
      <c r="D2721" s="7" t="n">
        <v>0</v>
      </c>
      <c r="E2721" s="7" t="s">
        <v>302</v>
      </c>
      <c r="F2721" s="7" t="n">
        <v>-1</v>
      </c>
      <c r="G2721" s="7" t="n">
        <v>1</v>
      </c>
      <c r="H2721" s="7" t="n">
        <v>0</v>
      </c>
    </row>
    <row r="2722" spans="1:8">
      <c r="A2722" t="s">
        <v>4</v>
      </c>
      <c r="B2722" s="4" t="s">
        <v>5</v>
      </c>
      <c r="C2722" s="4" t="s">
        <v>10</v>
      </c>
      <c r="D2722" s="4" t="s">
        <v>14</v>
      </c>
      <c r="E2722" s="4" t="s">
        <v>6</v>
      </c>
      <c r="F2722" s="4" t="s">
        <v>20</v>
      </c>
      <c r="G2722" s="4" t="s">
        <v>20</v>
      </c>
      <c r="H2722" s="4" t="s">
        <v>20</v>
      </c>
    </row>
    <row r="2723" spans="1:8">
      <c r="A2723" t="n">
        <v>22653</v>
      </c>
      <c r="B2723" s="58" t="n">
        <v>48</v>
      </c>
      <c r="C2723" s="7" t="n">
        <v>24</v>
      </c>
      <c r="D2723" s="7" t="n">
        <v>0</v>
      </c>
      <c r="E2723" s="7" t="s">
        <v>302</v>
      </c>
      <c r="F2723" s="7" t="n">
        <v>-1</v>
      </c>
      <c r="G2723" s="7" t="n">
        <v>1</v>
      </c>
      <c r="H2723" s="7" t="n">
        <v>0</v>
      </c>
    </row>
    <row r="2724" spans="1:8">
      <c r="A2724" t="s">
        <v>4</v>
      </c>
      <c r="B2724" s="4" t="s">
        <v>5</v>
      </c>
      <c r="C2724" s="4" t="s">
        <v>10</v>
      </c>
      <c r="D2724" s="4" t="s">
        <v>14</v>
      </c>
      <c r="E2724" s="4" t="s">
        <v>14</v>
      </c>
      <c r="F2724" s="4" t="s">
        <v>6</v>
      </c>
    </row>
    <row r="2725" spans="1:8">
      <c r="A2725" t="n">
        <v>22679</v>
      </c>
      <c r="B2725" s="49" t="n">
        <v>47</v>
      </c>
      <c r="C2725" s="7" t="n">
        <v>24</v>
      </c>
      <c r="D2725" s="7" t="n">
        <v>0</v>
      </c>
      <c r="E2725" s="7" t="n">
        <v>0</v>
      </c>
      <c r="F2725" s="7" t="s">
        <v>139</v>
      </c>
    </row>
    <row r="2726" spans="1:8">
      <c r="A2726" t="s">
        <v>4</v>
      </c>
      <c r="B2726" s="4" t="s">
        <v>5</v>
      </c>
      <c r="C2726" s="4" t="s">
        <v>10</v>
      </c>
      <c r="D2726" s="4" t="s">
        <v>14</v>
      </c>
      <c r="E2726" s="4" t="s">
        <v>14</v>
      </c>
      <c r="F2726" s="4" t="s">
        <v>6</v>
      </c>
    </row>
    <row r="2727" spans="1:8">
      <c r="A2727" t="n">
        <v>22701</v>
      </c>
      <c r="B2727" s="49" t="n">
        <v>47</v>
      </c>
      <c r="C2727" s="7" t="n">
        <v>25</v>
      </c>
      <c r="D2727" s="7" t="n">
        <v>0</v>
      </c>
      <c r="E2727" s="7" t="n">
        <v>0</v>
      </c>
      <c r="F2727" s="7" t="s">
        <v>139</v>
      </c>
    </row>
    <row r="2728" spans="1:8">
      <c r="A2728" t="s">
        <v>4</v>
      </c>
      <c r="B2728" s="4" t="s">
        <v>5</v>
      </c>
      <c r="C2728" s="4" t="s">
        <v>10</v>
      </c>
      <c r="D2728" s="4" t="s">
        <v>14</v>
      </c>
      <c r="E2728" s="4" t="s">
        <v>14</v>
      </c>
      <c r="F2728" s="4" t="s">
        <v>6</v>
      </c>
    </row>
    <row r="2729" spans="1:8">
      <c r="A2729" t="n">
        <v>22723</v>
      </c>
      <c r="B2729" s="49" t="n">
        <v>47</v>
      </c>
      <c r="C2729" s="7" t="n">
        <v>14</v>
      </c>
      <c r="D2729" s="7" t="n">
        <v>0</v>
      </c>
      <c r="E2729" s="7" t="n">
        <v>0</v>
      </c>
      <c r="F2729" s="7" t="s">
        <v>139</v>
      </c>
    </row>
    <row r="2730" spans="1:8">
      <c r="A2730" t="s">
        <v>4</v>
      </c>
      <c r="B2730" s="4" t="s">
        <v>5</v>
      </c>
      <c r="C2730" s="4" t="s">
        <v>10</v>
      </c>
      <c r="D2730" s="4" t="s">
        <v>14</v>
      </c>
      <c r="E2730" s="4" t="s">
        <v>14</v>
      </c>
      <c r="F2730" s="4" t="s">
        <v>6</v>
      </c>
    </row>
    <row r="2731" spans="1:8">
      <c r="A2731" t="n">
        <v>22745</v>
      </c>
      <c r="B2731" s="49" t="n">
        <v>47</v>
      </c>
      <c r="C2731" s="7" t="n">
        <v>15</v>
      </c>
      <c r="D2731" s="7" t="n">
        <v>0</v>
      </c>
      <c r="E2731" s="7" t="n">
        <v>0</v>
      </c>
      <c r="F2731" s="7" t="s">
        <v>139</v>
      </c>
    </row>
    <row r="2732" spans="1:8">
      <c r="A2732" t="s">
        <v>4</v>
      </c>
      <c r="B2732" s="4" t="s">
        <v>5</v>
      </c>
      <c r="C2732" s="4" t="s">
        <v>10</v>
      </c>
      <c r="D2732" s="4" t="s">
        <v>14</v>
      </c>
      <c r="E2732" s="4" t="s">
        <v>6</v>
      </c>
      <c r="F2732" s="4" t="s">
        <v>20</v>
      </c>
      <c r="G2732" s="4" t="s">
        <v>20</v>
      </c>
      <c r="H2732" s="4" t="s">
        <v>20</v>
      </c>
    </row>
    <row r="2733" spans="1:8">
      <c r="A2733" t="n">
        <v>22767</v>
      </c>
      <c r="B2733" s="58" t="n">
        <v>48</v>
      </c>
      <c r="C2733" s="7" t="n">
        <v>14</v>
      </c>
      <c r="D2733" s="7" t="n">
        <v>0</v>
      </c>
      <c r="E2733" s="7" t="s">
        <v>137</v>
      </c>
      <c r="F2733" s="7" t="n">
        <v>0</v>
      </c>
      <c r="G2733" s="7" t="n">
        <v>1</v>
      </c>
      <c r="H2733" s="7" t="n">
        <v>0</v>
      </c>
    </row>
    <row r="2734" spans="1:8">
      <c r="A2734" t="s">
        <v>4</v>
      </c>
      <c r="B2734" s="4" t="s">
        <v>5</v>
      </c>
      <c r="C2734" s="4" t="s">
        <v>10</v>
      </c>
      <c r="D2734" s="4" t="s">
        <v>14</v>
      </c>
      <c r="E2734" s="4" t="s">
        <v>6</v>
      </c>
      <c r="F2734" s="4" t="s">
        <v>20</v>
      </c>
      <c r="G2734" s="4" t="s">
        <v>20</v>
      </c>
      <c r="H2734" s="4" t="s">
        <v>20</v>
      </c>
    </row>
    <row r="2735" spans="1:8">
      <c r="A2735" t="n">
        <v>22796</v>
      </c>
      <c r="B2735" s="58" t="n">
        <v>48</v>
      </c>
      <c r="C2735" s="7" t="n">
        <v>15</v>
      </c>
      <c r="D2735" s="7" t="n">
        <v>0</v>
      </c>
      <c r="E2735" s="7" t="s">
        <v>137</v>
      </c>
      <c r="F2735" s="7" t="n">
        <v>0</v>
      </c>
      <c r="G2735" s="7" t="n">
        <v>1</v>
      </c>
      <c r="H2735" s="7" t="n">
        <v>0</v>
      </c>
    </row>
    <row r="2736" spans="1:8">
      <c r="A2736" t="s">
        <v>4</v>
      </c>
      <c r="B2736" s="4" t="s">
        <v>5</v>
      </c>
      <c r="C2736" s="4" t="s">
        <v>10</v>
      </c>
    </row>
    <row r="2737" spans="1:8">
      <c r="A2737" t="n">
        <v>22825</v>
      </c>
      <c r="B2737" s="24" t="n">
        <v>13</v>
      </c>
      <c r="C2737" s="7" t="n">
        <v>6465</v>
      </c>
    </row>
    <row r="2738" spans="1:8">
      <c r="A2738" t="s">
        <v>4</v>
      </c>
      <c r="B2738" s="4" t="s">
        <v>5</v>
      </c>
      <c r="C2738" s="4" t="s">
        <v>14</v>
      </c>
      <c r="D2738" s="4" t="s">
        <v>10</v>
      </c>
    </row>
    <row r="2739" spans="1:8">
      <c r="A2739" t="n">
        <v>22828</v>
      </c>
      <c r="B2739" s="14" t="n">
        <v>50</v>
      </c>
      <c r="C2739" s="7" t="n">
        <v>55</v>
      </c>
      <c r="D2739" s="7" t="n">
        <v>34358</v>
      </c>
    </row>
    <row r="2740" spans="1:8">
      <c r="A2740" t="s">
        <v>4</v>
      </c>
      <c r="B2740" s="4" t="s">
        <v>5</v>
      </c>
      <c r="C2740" s="4" t="s">
        <v>14</v>
      </c>
      <c r="D2740" s="4" t="s">
        <v>10</v>
      </c>
      <c r="E2740" s="4" t="s">
        <v>9</v>
      </c>
      <c r="F2740" s="4" t="s">
        <v>10</v>
      </c>
    </row>
    <row r="2741" spans="1:8">
      <c r="A2741" t="n">
        <v>22832</v>
      </c>
      <c r="B2741" s="14" t="n">
        <v>50</v>
      </c>
      <c r="C2741" s="7" t="n">
        <v>3</v>
      </c>
      <c r="D2741" s="7" t="n">
        <v>8200</v>
      </c>
      <c r="E2741" s="7" t="n">
        <v>1050253722</v>
      </c>
      <c r="F2741" s="7" t="n">
        <v>1000</v>
      </c>
    </row>
    <row r="2742" spans="1:8">
      <c r="A2742" t="s">
        <v>4</v>
      </c>
      <c r="B2742" s="4" t="s">
        <v>5</v>
      </c>
      <c r="C2742" s="4" t="s">
        <v>10</v>
      </c>
      <c r="D2742" s="4" t="s">
        <v>20</v>
      </c>
      <c r="E2742" s="4" t="s">
        <v>20</v>
      </c>
      <c r="F2742" s="4" t="s">
        <v>20</v>
      </c>
      <c r="G2742" s="4" t="s">
        <v>20</v>
      </c>
    </row>
    <row r="2743" spans="1:8">
      <c r="A2743" t="n">
        <v>22842</v>
      </c>
      <c r="B2743" s="46" t="n">
        <v>46</v>
      </c>
      <c r="C2743" s="7" t="n">
        <v>0</v>
      </c>
      <c r="D2743" s="7" t="n">
        <v>-0.800000011920929</v>
      </c>
      <c r="E2743" s="7" t="n">
        <v>3.70000004768372</v>
      </c>
      <c r="F2743" s="7" t="n">
        <v>-117.699996948242</v>
      </c>
      <c r="G2743" s="7" t="n">
        <v>180</v>
      </c>
    </row>
    <row r="2744" spans="1:8">
      <c r="A2744" t="s">
        <v>4</v>
      </c>
      <c r="B2744" s="4" t="s">
        <v>5</v>
      </c>
      <c r="C2744" s="4" t="s">
        <v>10</v>
      </c>
      <c r="D2744" s="4" t="s">
        <v>20</v>
      </c>
      <c r="E2744" s="4" t="s">
        <v>20</v>
      </c>
      <c r="F2744" s="4" t="s">
        <v>20</v>
      </c>
      <c r="G2744" s="4" t="s">
        <v>20</v>
      </c>
    </row>
    <row r="2745" spans="1:8">
      <c r="A2745" t="n">
        <v>22861</v>
      </c>
      <c r="B2745" s="46" t="n">
        <v>46</v>
      </c>
      <c r="C2745" s="7" t="n">
        <v>7</v>
      </c>
      <c r="D2745" s="7" t="n">
        <v>0.800000011920929</v>
      </c>
      <c r="E2745" s="7" t="n">
        <v>3.70000004768372</v>
      </c>
      <c r="F2745" s="7" t="n">
        <v>-117.699996948242</v>
      </c>
      <c r="G2745" s="7" t="n">
        <v>180</v>
      </c>
    </row>
    <row r="2746" spans="1:8">
      <c r="A2746" t="s">
        <v>4</v>
      </c>
      <c r="B2746" s="4" t="s">
        <v>5</v>
      </c>
      <c r="C2746" s="4" t="s">
        <v>10</v>
      </c>
      <c r="D2746" s="4" t="s">
        <v>20</v>
      </c>
      <c r="E2746" s="4" t="s">
        <v>20</v>
      </c>
      <c r="F2746" s="4" t="s">
        <v>20</v>
      </c>
      <c r="G2746" s="4" t="s">
        <v>20</v>
      </c>
    </row>
    <row r="2747" spans="1:8">
      <c r="A2747" t="n">
        <v>22880</v>
      </c>
      <c r="B2747" s="46" t="n">
        <v>46</v>
      </c>
      <c r="C2747" s="7" t="n">
        <v>61491</v>
      </c>
      <c r="D2747" s="7" t="n">
        <v>-1.5</v>
      </c>
      <c r="E2747" s="7" t="n">
        <v>3.70000004768372</v>
      </c>
      <c r="F2747" s="7" t="n">
        <v>-116.300003051758</v>
      </c>
      <c r="G2747" s="7" t="n">
        <v>180</v>
      </c>
    </row>
    <row r="2748" spans="1:8">
      <c r="A2748" t="s">
        <v>4</v>
      </c>
      <c r="B2748" s="4" t="s">
        <v>5</v>
      </c>
      <c r="C2748" s="4" t="s">
        <v>10</v>
      </c>
      <c r="D2748" s="4" t="s">
        <v>20</v>
      </c>
      <c r="E2748" s="4" t="s">
        <v>20</v>
      </c>
      <c r="F2748" s="4" t="s">
        <v>20</v>
      </c>
      <c r="G2748" s="4" t="s">
        <v>20</v>
      </c>
    </row>
    <row r="2749" spans="1:8">
      <c r="A2749" t="n">
        <v>22899</v>
      </c>
      <c r="B2749" s="46" t="n">
        <v>46</v>
      </c>
      <c r="C2749" s="7" t="n">
        <v>61492</v>
      </c>
      <c r="D2749" s="7" t="n">
        <v>0</v>
      </c>
      <c r="E2749" s="7" t="n">
        <v>3.70000004768372</v>
      </c>
      <c r="F2749" s="7" t="n">
        <v>-116.300003051758</v>
      </c>
      <c r="G2749" s="7" t="n">
        <v>180</v>
      </c>
    </row>
    <row r="2750" spans="1:8">
      <c r="A2750" t="s">
        <v>4</v>
      </c>
      <c r="B2750" s="4" t="s">
        <v>5</v>
      </c>
      <c r="C2750" s="4" t="s">
        <v>10</v>
      </c>
      <c r="D2750" s="4" t="s">
        <v>20</v>
      </c>
      <c r="E2750" s="4" t="s">
        <v>20</v>
      </c>
      <c r="F2750" s="4" t="s">
        <v>20</v>
      </c>
      <c r="G2750" s="4" t="s">
        <v>20</v>
      </c>
    </row>
    <row r="2751" spans="1:8">
      <c r="A2751" t="n">
        <v>22918</v>
      </c>
      <c r="B2751" s="46" t="n">
        <v>46</v>
      </c>
      <c r="C2751" s="7" t="n">
        <v>61493</v>
      </c>
      <c r="D2751" s="7" t="n">
        <v>1.5</v>
      </c>
      <c r="E2751" s="7" t="n">
        <v>3.70000004768372</v>
      </c>
      <c r="F2751" s="7" t="n">
        <v>-116.300003051758</v>
      </c>
      <c r="G2751" s="7" t="n">
        <v>180</v>
      </c>
    </row>
    <row r="2752" spans="1:8">
      <c r="A2752" t="s">
        <v>4</v>
      </c>
      <c r="B2752" s="4" t="s">
        <v>5</v>
      </c>
      <c r="C2752" s="4" t="s">
        <v>10</v>
      </c>
      <c r="D2752" s="4" t="s">
        <v>20</v>
      </c>
      <c r="E2752" s="4" t="s">
        <v>20</v>
      </c>
      <c r="F2752" s="4" t="s">
        <v>20</v>
      </c>
      <c r="G2752" s="4" t="s">
        <v>20</v>
      </c>
    </row>
    <row r="2753" spans="1:7">
      <c r="A2753" t="n">
        <v>22937</v>
      </c>
      <c r="B2753" s="46" t="n">
        <v>46</v>
      </c>
      <c r="C2753" s="7" t="n">
        <v>61494</v>
      </c>
      <c r="D2753" s="7" t="n">
        <v>-0.800000011920929</v>
      </c>
      <c r="E2753" s="7" t="n">
        <v>3.70000004768372</v>
      </c>
      <c r="F2753" s="7" t="n">
        <v>-115</v>
      </c>
      <c r="G2753" s="7" t="n">
        <v>180</v>
      </c>
    </row>
    <row r="2754" spans="1:7">
      <c r="A2754" t="s">
        <v>4</v>
      </c>
      <c r="B2754" s="4" t="s">
        <v>5</v>
      </c>
      <c r="C2754" s="4" t="s">
        <v>10</v>
      </c>
      <c r="D2754" s="4" t="s">
        <v>20</v>
      </c>
      <c r="E2754" s="4" t="s">
        <v>20</v>
      </c>
      <c r="F2754" s="4" t="s">
        <v>20</v>
      </c>
      <c r="G2754" s="4" t="s">
        <v>20</v>
      </c>
    </row>
    <row r="2755" spans="1:7">
      <c r="A2755" t="n">
        <v>22956</v>
      </c>
      <c r="B2755" s="46" t="n">
        <v>46</v>
      </c>
      <c r="C2755" s="7" t="n">
        <v>61495</v>
      </c>
      <c r="D2755" s="7" t="n">
        <v>0.800000011920929</v>
      </c>
      <c r="E2755" s="7" t="n">
        <v>3.70000004768372</v>
      </c>
      <c r="F2755" s="7" t="n">
        <v>-115</v>
      </c>
      <c r="G2755" s="7" t="n">
        <v>180</v>
      </c>
    </row>
    <row r="2756" spans="1:7">
      <c r="A2756" t="s">
        <v>4</v>
      </c>
      <c r="B2756" s="4" t="s">
        <v>5</v>
      </c>
      <c r="C2756" s="4" t="s">
        <v>14</v>
      </c>
      <c r="D2756" s="4" t="s">
        <v>14</v>
      </c>
      <c r="E2756" s="4" t="s">
        <v>20</v>
      </c>
      <c r="F2756" s="4" t="s">
        <v>20</v>
      </c>
      <c r="G2756" s="4" t="s">
        <v>20</v>
      </c>
      <c r="H2756" s="4" t="s">
        <v>10</v>
      </c>
    </row>
    <row r="2757" spans="1:7">
      <c r="A2757" t="n">
        <v>22975</v>
      </c>
      <c r="B2757" s="40" t="n">
        <v>45</v>
      </c>
      <c r="C2757" s="7" t="n">
        <v>2</v>
      </c>
      <c r="D2757" s="7" t="n">
        <v>3</v>
      </c>
      <c r="E2757" s="7" t="n">
        <v>-0.189999997615814</v>
      </c>
      <c r="F2757" s="7" t="n">
        <v>4.78999996185303</v>
      </c>
      <c r="G2757" s="7" t="n">
        <v>-118.879997253418</v>
      </c>
      <c r="H2757" s="7" t="n">
        <v>0</v>
      </c>
    </row>
    <row r="2758" spans="1:7">
      <c r="A2758" t="s">
        <v>4</v>
      </c>
      <c r="B2758" s="4" t="s">
        <v>5</v>
      </c>
      <c r="C2758" s="4" t="s">
        <v>14</v>
      </c>
      <c r="D2758" s="4" t="s">
        <v>14</v>
      </c>
      <c r="E2758" s="4" t="s">
        <v>20</v>
      </c>
      <c r="F2758" s="4" t="s">
        <v>20</v>
      </c>
      <c r="G2758" s="4" t="s">
        <v>20</v>
      </c>
      <c r="H2758" s="4" t="s">
        <v>10</v>
      </c>
      <c r="I2758" s="4" t="s">
        <v>14</v>
      </c>
    </row>
    <row r="2759" spans="1:7">
      <c r="A2759" t="n">
        <v>22992</v>
      </c>
      <c r="B2759" s="40" t="n">
        <v>45</v>
      </c>
      <c r="C2759" s="7" t="n">
        <v>4</v>
      </c>
      <c r="D2759" s="7" t="n">
        <v>3</v>
      </c>
      <c r="E2759" s="7" t="n">
        <v>12.9200000762939</v>
      </c>
      <c r="F2759" s="7" t="n">
        <v>24.3700008392334</v>
      </c>
      <c r="G2759" s="7" t="n">
        <v>0</v>
      </c>
      <c r="H2759" s="7" t="n">
        <v>0</v>
      </c>
      <c r="I2759" s="7" t="n">
        <v>1</v>
      </c>
    </row>
    <row r="2760" spans="1:7">
      <c r="A2760" t="s">
        <v>4</v>
      </c>
      <c r="B2760" s="4" t="s">
        <v>5</v>
      </c>
      <c r="C2760" s="4" t="s">
        <v>14</v>
      </c>
      <c r="D2760" s="4" t="s">
        <v>14</v>
      </c>
      <c r="E2760" s="4" t="s">
        <v>20</v>
      </c>
      <c r="F2760" s="4" t="s">
        <v>10</v>
      </c>
    </row>
    <row r="2761" spans="1:7">
      <c r="A2761" t="n">
        <v>23010</v>
      </c>
      <c r="B2761" s="40" t="n">
        <v>45</v>
      </c>
      <c r="C2761" s="7" t="n">
        <v>5</v>
      </c>
      <c r="D2761" s="7" t="n">
        <v>3</v>
      </c>
      <c r="E2761" s="7" t="n">
        <v>12.3999996185303</v>
      </c>
      <c r="F2761" s="7" t="n">
        <v>0</v>
      </c>
    </row>
    <row r="2762" spans="1:7">
      <c r="A2762" t="s">
        <v>4</v>
      </c>
      <c r="B2762" s="4" t="s">
        <v>5</v>
      </c>
      <c r="C2762" s="4" t="s">
        <v>14</v>
      </c>
      <c r="D2762" s="4" t="s">
        <v>14</v>
      </c>
      <c r="E2762" s="4" t="s">
        <v>20</v>
      </c>
      <c r="F2762" s="4" t="s">
        <v>10</v>
      </c>
    </row>
    <row r="2763" spans="1:7">
      <c r="A2763" t="n">
        <v>23019</v>
      </c>
      <c r="B2763" s="40" t="n">
        <v>45</v>
      </c>
      <c r="C2763" s="7" t="n">
        <v>11</v>
      </c>
      <c r="D2763" s="7" t="n">
        <v>3</v>
      </c>
      <c r="E2763" s="7" t="n">
        <v>17.3999996185303</v>
      </c>
      <c r="F2763" s="7" t="n">
        <v>0</v>
      </c>
    </row>
    <row r="2764" spans="1:7">
      <c r="A2764" t="s">
        <v>4</v>
      </c>
      <c r="B2764" s="4" t="s">
        <v>5</v>
      </c>
      <c r="C2764" s="4" t="s">
        <v>14</v>
      </c>
      <c r="D2764" s="4" t="s">
        <v>14</v>
      </c>
      <c r="E2764" s="4" t="s">
        <v>20</v>
      </c>
      <c r="F2764" s="4" t="s">
        <v>20</v>
      </c>
      <c r="G2764" s="4" t="s">
        <v>20</v>
      </c>
      <c r="H2764" s="4" t="s">
        <v>10</v>
      </c>
    </row>
    <row r="2765" spans="1:7">
      <c r="A2765" t="n">
        <v>23028</v>
      </c>
      <c r="B2765" s="40" t="n">
        <v>45</v>
      </c>
      <c r="C2765" s="7" t="n">
        <v>2</v>
      </c>
      <c r="D2765" s="7" t="n">
        <v>3</v>
      </c>
      <c r="E2765" s="7" t="n">
        <v>-0.189999997615814</v>
      </c>
      <c r="F2765" s="7" t="n">
        <v>4.78999996185303</v>
      </c>
      <c r="G2765" s="7" t="n">
        <v>-118.879997253418</v>
      </c>
      <c r="H2765" s="7" t="n">
        <v>15000</v>
      </c>
    </row>
    <row r="2766" spans="1:7">
      <c r="A2766" t="s">
        <v>4</v>
      </c>
      <c r="B2766" s="4" t="s">
        <v>5</v>
      </c>
      <c r="C2766" s="4" t="s">
        <v>14</v>
      </c>
      <c r="D2766" s="4" t="s">
        <v>14</v>
      </c>
      <c r="E2766" s="4" t="s">
        <v>20</v>
      </c>
      <c r="F2766" s="4" t="s">
        <v>20</v>
      </c>
      <c r="G2766" s="4" t="s">
        <v>20</v>
      </c>
      <c r="H2766" s="4" t="s">
        <v>10</v>
      </c>
      <c r="I2766" s="4" t="s">
        <v>14</v>
      </c>
    </row>
    <row r="2767" spans="1:7">
      <c r="A2767" t="n">
        <v>23045</v>
      </c>
      <c r="B2767" s="40" t="n">
        <v>45</v>
      </c>
      <c r="C2767" s="7" t="n">
        <v>4</v>
      </c>
      <c r="D2767" s="7" t="n">
        <v>3</v>
      </c>
      <c r="E2767" s="7" t="n">
        <v>12.9200000762939</v>
      </c>
      <c r="F2767" s="7" t="n">
        <v>16.6499996185303</v>
      </c>
      <c r="G2767" s="7" t="n">
        <v>0</v>
      </c>
      <c r="H2767" s="7" t="n">
        <v>15000</v>
      </c>
      <c r="I2767" s="7" t="n">
        <v>1</v>
      </c>
    </row>
    <row r="2768" spans="1:7">
      <c r="A2768" t="s">
        <v>4</v>
      </c>
      <c r="B2768" s="4" t="s">
        <v>5</v>
      </c>
      <c r="C2768" s="4" t="s">
        <v>14</v>
      </c>
      <c r="D2768" s="4" t="s">
        <v>14</v>
      </c>
      <c r="E2768" s="4" t="s">
        <v>20</v>
      </c>
      <c r="F2768" s="4" t="s">
        <v>10</v>
      </c>
    </row>
    <row r="2769" spans="1:9">
      <c r="A2769" t="n">
        <v>23063</v>
      </c>
      <c r="B2769" s="40" t="n">
        <v>45</v>
      </c>
      <c r="C2769" s="7" t="n">
        <v>5</v>
      </c>
      <c r="D2769" s="7" t="n">
        <v>3</v>
      </c>
      <c r="E2769" s="7" t="n">
        <v>11.3999996185303</v>
      </c>
      <c r="F2769" s="7" t="n">
        <v>15000</v>
      </c>
    </row>
    <row r="2770" spans="1:9">
      <c r="A2770" t="s">
        <v>4</v>
      </c>
      <c r="B2770" s="4" t="s">
        <v>5</v>
      </c>
      <c r="C2770" s="4" t="s">
        <v>14</v>
      </c>
      <c r="D2770" s="4" t="s">
        <v>14</v>
      </c>
      <c r="E2770" s="4" t="s">
        <v>20</v>
      </c>
      <c r="F2770" s="4" t="s">
        <v>10</v>
      </c>
    </row>
    <row r="2771" spans="1:9">
      <c r="A2771" t="n">
        <v>23072</v>
      </c>
      <c r="B2771" s="40" t="n">
        <v>45</v>
      </c>
      <c r="C2771" s="7" t="n">
        <v>11</v>
      </c>
      <c r="D2771" s="7" t="n">
        <v>3</v>
      </c>
      <c r="E2771" s="7" t="n">
        <v>17.3999996185303</v>
      </c>
      <c r="F2771" s="7" t="n">
        <v>15000</v>
      </c>
    </row>
    <row r="2772" spans="1:9">
      <c r="A2772" t="s">
        <v>4</v>
      </c>
      <c r="B2772" s="4" t="s">
        <v>5</v>
      </c>
      <c r="C2772" s="4" t="s">
        <v>14</v>
      </c>
    </row>
    <row r="2773" spans="1:9">
      <c r="A2773" t="n">
        <v>23081</v>
      </c>
      <c r="B2773" s="59" t="n">
        <v>116</v>
      </c>
      <c r="C2773" s="7" t="n">
        <v>0</v>
      </c>
    </row>
    <row r="2774" spans="1:9">
      <c r="A2774" t="s">
        <v>4</v>
      </c>
      <c r="B2774" s="4" t="s">
        <v>5</v>
      </c>
      <c r="C2774" s="4" t="s">
        <v>14</v>
      </c>
      <c r="D2774" s="4" t="s">
        <v>10</v>
      </c>
    </row>
    <row r="2775" spans="1:9">
      <c r="A2775" t="n">
        <v>23083</v>
      </c>
      <c r="B2775" s="59" t="n">
        <v>116</v>
      </c>
      <c r="C2775" s="7" t="n">
        <v>2</v>
      </c>
      <c r="D2775" s="7" t="n">
        <v>1</v>
      </c>
    </row>
    <row r="2776" spans="1:9">
      <c r="A2776" t="s">
        <v>4</v>
      </c>
      <c r="B2776" s="4" t="s">
        <v>5</v>
      </c>
      <c r="C2776" s="4" t="s">
        <v>14</v>
      </c>
      <c r="D2776" s="4" t="s">
        <v>9</v>
      </c>
    </row>
    <row r="2777" spans="1:9">
      <c r="A2777" t="n">
        <v>23087</v>
      </c>
      <c r="B2777" s="59" t="n">
        <v>116</v>
      </c>
      <c r="C2777" s="7" t="n">
        <v>5</v>
      </c>
      <c r="D2777" s="7" t="n">
        <v>1112014848</v>
      </c>
    </row>
    <row r="2778" spans="1:9">
      <c r="A2778" t="s">
        <v>4</v>
      </c>
      <c r="B2778" s="4" t="s">
        <v>5</v>
      </c>
      <c r="C2778" s="4" t="s">
        <v>14</v>
      </c>
      <c r="D2778" s="4" t="s">
        <v>10</v>
      </c>
    </row>
    <row r="2779" spans="1:9">
      <c r="A2779" t="n">
        <v>23093</v>
      </c>
      <c r="B2779" s="59" t="n">
        <v>116</v>
      </c>
      <c r="C2779" s="7" t="n">
        <v>6</v>
      </c>
      <c r="D2779" s="7" t="n">
        <v>1</v>
      </c>
    </row>
    <row r="2780" spans="1:9">
      <c r="A2780" t="s">
        <v>4</v>
      </c>
      <c r="B2780" s="4" t="s">
        <v>5</v>
      </c>
      <c r="C2780" s="4" t="s">
        <v>14</v>
      </c>
      <c r="D2780" s="4" t="s">
        <v>10</v>
      </c>
      <c r="E2780" s="4" t="s">
        <v>9</v>
      </c>
      <c r="F2780" s="4" t="s">
        <v>10</v>
      </c>
      <c r="G2780" s="4" t="s">
        <v>9</v>
      </c>
      <c r="H2780" s="4" t="s">
        <v>14</v>
      </c>
    </row>
    <row r="2781" spans="1:9">
      <c r="A2781" t="n">
        <v>23097</v>
      </c>
      <c r="B2781" s="13" t="n">
        <v>49</v>
      </c>
      <c r="C2781" s="7" t="n">
        <v>0</v>
      </c>
      <c r="D2781" s="7" t="n">
        <v>555</v>
      </c>
      <c r="E2781" s="7" t="n">
        <v>1060320051</v>
      </c>
      <c r="F2781" s="7" t="n">
        <v>0</v>
      </c>
      <c r="G2781" s="7" t="n">
        <v>0</v>
      </c>
      <c r="H2781" s="7" t="n">
        <v>0</v>
      </c>
    </row>
    <row r="2782" spans="1:9">
      <c r="A2782" t="s">
        <v>4</v>
      </c>
      <c r="B2782" s="4" t="s">
        <v>5</v>
      </c>
      <c r="C2782" s="4" t="s">
        <v>14</v>
      </c>
      <c r="D2782" s="4" t="s">
        <v>10</v>
      </c>
      <c r="E2782" s="4" t="s">
        <v>20</v>
      </c>
      <c r="F2782" s="4" t="s">
        <v>10</v>
      </c>
      <c r="G2782" s="4" t="s">
        <v>9</v>
      </c>
      <c r="H2782" s="4" t="s">
        <v>9</v>
      </c>
      <c r="I2782" s="4" t="s">
        <v>10</v>
      </c>
      <c r="J2782" s="4" t="s">
        <v>10</v>
      </c>
      <c r="K2782" s="4" t="s">
        <v>9</v>
      </c>
      <c r="L2782" s="4" t="s">
        <v>9</v>
      </c>
      <c r="M2782" s="4" t="s">
        <v>9</v>
      </c>
      <c r="N2782" s="4" t="s">
        <v>9</v>
      </c>
      <c r="O2782" s="4" t="s">
        <v>6</v>
      </c>
    </row>
    <row r="2783" spans="1:9">
      <c r="A2783" t="n">
        <v>23112</v>
      </c>
      <c r="B2783" s="14" t="n">
        <v>50</v>
      </c>
      <c r="C2783" s="7" t="n">
        <v>0</v>
      </c>
      <c r="D2783" s="7" t="n">
        <v>2004</v>
      </c>
      <c r="E2783" s="7" t="n">
        <v>0.5</v>
      </c>
      <c r="F2783" s="7" t="n">
        <v>0</v>
      </c>
      <c r="G2783" s="7" t="n">
        <v>0</v>
      </c>
      <c r="H2783" s="7" t="n">
        <v>0</v>
      </c>
      <c r="I2783" s="7" t="n">
        <v>0</v>
      </c>
      <c r="J2783" s="7" t="n">
        <v>65533</v>
      </c>
      <c r="K2783" s="7" t="n">
        <v>0</v>
      </c>
      <c r="L2783" s="7" t="n">
        <v>0</v>
      </c>
      <c r="M2783" s="7" t="n">
        <v>0</v>
      </c>
      <c r="N2783" s="7" t="n">
        <v>0</v>
      </c>
      <c r="O2783" s="7" t="s">
        <v>13</v>
      </c>
    </row>
    <row r="2784" spans="1:9">
      <c r="A2784" t="s">
        <v>4</v>
      </c>
      <c r="B2784" s="4" t="s">
        <v>5</v>
      </c>
      <c r="C2784" s="4" t="s">
        <v>14</v>
      </c>
      <c r="D2784" s="4" t="s">
        <v>10</v>
      </c>
      <c r="E2784" s="4" t="s">
        <v>20</v>
      </c>
    </row>
    <row r="2785" spans="1:15">
      <c r="A2785" t="n">
        <v>23151</v>
      </c>
      <c r="B2785" s="30" t="n">
        <v>58</v>
      </c>
      <c r="C2785" s="7" t="n">
        <v>100</v>
      </c>
      <c r="D2785" s="7" t="n">
        <v>1000</v>
      </c>
      <c r="E2785" s="7" t="n">
        <v>1</v>
      </c>
    </row>
    <row r="2786" spans="1:15">
      <c r="A2786" t="s">
        <v>4</v>
      </c>
      <c r="B2786" s="4" t="s">
        <v>5</v>
      </c>
      <c r="C2786" s="4" t="s">
        <v>14</v>
      </c>
      <c r="D2786" s="4" t="s">
        <v>10</v>
      </c>
    </row>
    <row r="2787" spans="1:15">
      <c r="A2787" t="n">
        <v>23159</v>
      </c>
      <c r="B2787" s="30" t="n">
        <v>58</v>
      </c>
      <c r="C2787" s="7" t="n">
        <v>255</v>
      </c>
      <c r="D2787" s="7" t="n">
        <v>0</v>
      </c>
    </row>
    <row r="2788" spans="1:15">
      <c r="A2788" t="s">
        <v>4</v>
      </c>
      <c r="B2788" s="4" t="s">
        <v>5</v>
      </c>
      <c r="C2788" s="4" t="s">
        <v>10</v>
      </c>
    </row>
    <row r="2789" spans="1:15">
      <c r="A2789" t="n">
        <v>23163</v>
      </c>
      <c r="B2789" s="28" t="n">
        <v>16</v>
      </c>
      <c r="C2789" s="7" t="n">
        <v>1500</v>
      </c>
    </row>
    <row r="2790" spans="1:15">
      <c r="A2790" t="s">
        <v>4</v>
      </c>
      <c r="B2790" s="4" t="s">
        <v>5</v>
      </c>
      <c r="C2790" s="4" t="s">
        <v>14</v>
      </c>
      <c r="D2790" s="4" t="s">
        <v>10</v>
      </c>
      <c r="E2790" s="4" t="s">
        <v>6</v>
      </c>
    </row>
    <row r="2791" spans="1:15">
      <c r="A2791" t="n">
        <v>23166</v>
      </c>
      <c r="B2791" s="35" t="n">
        <v>51</v>
      </c>
      <c r="C2791" s="7" t="n">
        <v>4</v>
      </c>
      <c r="D2791" s="7" t="n">
        <v>7</v>
      </c>
      <c r="E2791" s="7" t="s">
        <v>314</v>
      </c>
    </row>
    <row r="2792" spans="1:15">
      <c r="A2792" t="s">
        <v>4</v>
      </c>
      <c r="B2792" s="4" t="s">
        <v>5</v>
      </c>
      <c r="C2792" s="4" t="s">
        <v>10</v>
      </c>
    </row>
    <row r="2793" spans="1:15">
      <c r="A2793" t="n">
        <v>23180</v>
      </c>
      <c r="B2793" s="28" t="n">
        <v>16</v>
      </c>
      <c r="C2793" s="7" t="n">
        <v>0</v>
      </c>
    </row>
    <row r="2794" spans="1:15">
      <c r="A2794" t="s">
        <v>4</v>
      </c>
      <c r="B2794" s="4" t="s">
        <v>5</v>
      </c>
      <c r="C2794" s="4" t="s">
        <v>10</v>
      </c>
      <c r="D2794" s="4" t="s">
        <v>14</v>
      </c>
      <c r="E2794" s="4" t="s">
        <v>9</v>
      </c>
      <c r="F2794" s="4" t="s">
        <v>57</v>
      </c>
      <c r="G2794" s="4" t="s">
        <v>14</v>
      </c>
      <c r="H2794" s="4" t="s">
        <v>14</v>
      </c>
    </row>
    <row r="2795" spans="1:15">
      <c r="A2795" t="n">
        <v>23183</v>
      </c>
      <c r="B2795" s="36" t="n">
        <v>26</v>
      </c>
      <c r="C2795" s="7" t="n">
        <v>7</v>
      </c>
      <c r="D2795" s="7" t="n">
        <v>17</v>
      </c>
      <c r="E2795" s="7" t="n">
        <v>4464</v>
      </c>
      <c r="F2795" s="7" t="s">
        <v>315</v>
      </c>
      <c r="G2795" s="7" t="n">
        <v>2</v>
      </c>
      <c r="H2795" s="7" t="n">
        <v>0</v>
      </c>
    </row>
    <row r="2796" spans="1:15">
      <c r="A2796" t="s">
        <v>4</v>
      </c>
      <c r="B2796" s="4" t="s">
        <v>5</v>
      </c>
    </row>
    <row r="2797" spans="1:15">
      <c r="A2797" t="n">
        <v>23221</v>
      </c>
      <c r="B2797" s="37" t="n">
        <v>28</v>
      </c>
    </row>
    <row r="2798" spans="1:15">
      <c r="A2798" t="s">
        <v>4</v>
      </c>
      <c r="B2798" s="4" t="s">
        <v>5</v>
      </c>
      <c r="C2798" s="4" t="s">
        <v>10</v>
      </c>
      <c r="D2798" s="4" t="s">
        <v>14</v>
      </c>
    </row>
    <row r="2799" spans="1:15">
      <c r="A2799" t="n">
        <v>23222</v>
      </c>
      <c r="B2799" s="39" t="n">
        <v>89</v>
      </c>
      <c r="C2799" s="7" t="n">
        <v>65533</v>
      </c>
      <c r="D2799" s="7" t="n">
        <v>1</v>
      </c>
    </row>
    <row r="2800" spans="1:15">
      <c r="A2800" t="s">
        <v>4</v>
      </c>
      <c r="B2800" s="4" t="s">
        <v>5</v>
      </c>
      <c r="C2800" s="4" t="s">
        <v>14</v>
      </c>
      <c r="D2800" s="4" t="s">
        <v>10</v>
      </c>
      <c r="E2800" s="4" t="s">
        <v>6</v>
      </c>
    </row>
    <row r="2801" spans="1:8">
      <c r="A2801" t="n">
        <v>23226</v>
      </c>
      <c r="B2801" s="35" t="n">
        <v>51</v>
      </c>
      <c r="C2801" s="7" t="n">
        <v>4</v>
      </c>
      <c r="D2801" s="7" t="n">
        <v>0</v>
      </c>
      <c r="E2801" s="7" t="s">
        <v>104</v>
      </c>
    </row>
    <row r="2802" spans="1:8">
      <c r="A2802" t="s">
        <v>4</v>
      </c>
      <c r="B2802" s="4" t="s">
        <v>5</v>
      </c>
      <c r="C2802" s="4" t="s">
        <v>10</v>
      </c>
    </row>
    <row r="2803" spans="1:8">
      <c r="A2803" t="n">
        <v>23239</v>
      </c>
      <c r="B2803" s="28" t="n">
        <v>16</v>
      </c>
      <c r="C2803" s="7" t="n">
        <v>0</v>
      </c>
    </row>
    <row r="2804" spans="1:8">
      <c r="A2804" t="s">
        <v>4</v>
      </c>
      <c r="B2804" s="4" t="s">
        <v>5</v>
      </c>
      <c r="C2804" s="4" t="s">
        <v>10</v>
      </c>
      <c r="D2804" s="4" t="s">
        <v>14</v>
      </c>
      <c r="E2804" s="4" t="s">
        <v>9</v>
      </c>
      <c r="F2804" s="4" t="s">
        <v>57</v>
      </c>
      <c r="G2804" s="4" t="s">
        <v>14</v>
      </c>
      <c r="H2804" s="4" t="s">
        <v>14</v>
      </c>
    </row>
    <row r="2805" spans="1:8">
      <c r="A2805" t="n">
        <v>23242</v>
      </c>
      <c r="B2805" s="36" t="n">
        <v>26</v>
      </c>
      <c r="C2805" s="7" t="n">
        <v>0</v>
      </c>
      <c r="D2805" s="7" t="n">
        <v>17</v>
      </c>
      <c r="E2805" s="7" t="n">
        <v>53051</v>
      </c>
      <c r="F2805" s="7" t="s">
        <v>316</v>
      </c>
      <c r="G2805" s="7" t="n">
        <v>2</v>
      </c>
      <c r="H2805" s="7" t="n">
        <v>0</v>
      </c>
    </row>
    <row r="2806" spans="1:8">
      <c r="A2806" t="s">
        <v>4</v>
      </c>
      <c r="B2806" s="4" t="s">
        <v>5</v>
      </c>
    </row>
    <row r="2807" spans="1:8">
      <c r="A2807" t="n">
        <v>23332</v>
      </c>
      <c r="B2807" s="37" t="n">
        <v>28</v>
      </c>
    </row>
    <row r="2808" spans="1:8">
      <c r="A2808" t="s">
        <v>4</v>
      </c>
      <c r="B2808" s="4" t="s">
        <v>5</v>
      </c>
      <c r="C2808" s="4" t="s">
        <v>10</v>
      </c>
      <c r="D2808" s="4" t="s">
        <v>14</v>
      </c>
    </row>
    <row r="2809" spans="1:8">
      <c r="A2809" t="n">
        <v>23333</v>
      </c>
      <c r="B2809" s="39" t="n">
        <v>89</v>
      </c>
      <c r="C2809" s="7" t="n">
        <v>65533</v>
      </c>
      <c r="D2809" s="7" t="n">
        <v>1</v>
      </c>
    </row>
    <row r="2810" spans="1:8">
      <c r="A2810" t="s">
        <v>4</v>
      </c>
      <c r="B2810" s="4" t="s">
        <v>5</v>
      </c>
      <c r="C2810" s="4" t="s">
        <v>14</v>
      </c>
      <c r="D2810" s="21" t="s">
        <v>31</v>
      </c>
      <c r="E2810" s="4" t="s">
        <v>5</v>
      </c>
      <c r="F2810" s="4" t="s">
        <v>14</v>
      </c>
      <c r="G2810" s="4" t="s">
        <v>10</v>
      </c>
      <c r="H2810" s="21" t="s">
        <v>32</v>
      </c>
      <c r="I2810" s="4" t="s">
        <v>14</v>
      </c>
      <c r="J2810" s="4" t="s">
        <v>21</v>
      </c>
    </row>
    <row r="2811" spans="1:8">
      <c r="A2811" t="n">
        <v>23337</v>
      </c>
      <c r="B2811" s="11" t="n">
        <v>5</v>
      </c>
      <c r="C2811" s="7" t="n">
        <v>28</v>
      </c>
      <c r="D2811" s="21" t="s">
        <v>3</v>
      </c>
      <c r="E2811" s="22" t="n">
        <v>64</v>
      </c>
      <c r="F2811" s="7" t="n">
        <v>5</v>
      </c>
      <c r="G2811" s="7" t="n">
        <v>1</v>
      </c>
      <c r="H2811" s="21" t="s">
        <v>3</v>
      </c>
      <c r="I2811" s="7" t="n">
        <v>1</v>
      </c>
      <c r="J2811" s="12" t="n">
        <f t="normal" ca="1">A2823</f>
        <v>0</v>
      </c>
    </row>
    <row r="2812" spans="1:8">
      <c r="A2812" t="s">
        <v>4</v>
      </c>
      <c r="B2812" s="4" t="s">
        <v>5</v>
      </c>
      <c r="C2812" s="4" t="s">
        <v>14</v>
      </c>
      <c r="D2812" s="4" t="s">
        <v>10</v>
      </c>
      <c r="E2812" s="4" t="s">
        <v>6</v>
      </c>
    </row>
    <row r="2813" spans="1:8">
      <c r="A2813" t="n">
        <v>23348</v>
      </c>
      <c r="B2813" s="35" t="n">
        <v>51</v>
      </c>
      <c r="C2813" s="7" t="n">
        <v>4</v>
      </c>
      <c r="D2813" s="7" t="n">
        <v>1</v>
      </c>
      <c r="E2813" s="7" t="s">
        <v>167</v>
      </c>
    </row>
    <row r="2814" spans="1:8">
      <c r="A2814" t="s">
        <v>4</v>
      </c>
      <c r="B2814" s="4" t="s">
        <v>5</v>
      </c>
      <c r="C2814" s="4" t="s">
        <v>10</v>
      </c>
    </row>
    <row r="2815" spans="1:8">
      <c r="A2815" t="n">
        <v>23361</v>
      </c>
      <c r="B2815" s="28" t="n">
        <v>16</v>
      </c>
      <c r="C2815" s="7" t="n">
        <v>0</v>
      </c>
    </row>
    <row r="2816" spans="1:8">
      <c r="A2816" t="s">
        <v>4</v>
      </c>
      <c r="B2816" s="4" t="s">
        <v>5</v>
      </c>
      <c r="C2816" s="4" t="s">
        <v>10</v>
      </c>
      <c r="D2816" s="4" t="s">
        <v>14</v>
      </c>
      <c r="E2816" s="4" t="s">
        <v>9</v>
      </c>
      <c r="F2816" s="4" t="s">
        <v>57</v>
      </c>
      <c r="G2816" s="4" t="s">
        <v>14</v>
      </c>
      <c r="H2816" s="4" t="s">
        <v>14</v>
      </c>
    </row>
    <row r="2817" spans="1:10">
      <c r="A2817" t="n">
        <v>23364</v>
      </c>
      <c r="B2817" s="36" t="n">
        <v>26</v>
      </c>
      <c r="C2817" s="7" t="n">
        <v>1</v>
      </c>
      <c r="D2817" s="7" t="n">
        <v>17</v>
      </c>
      <c r="E2817" s="7" t="n">
        <v>1378</v>
      </c>
      <c r="F2817" s="7" t="s">
        <v>317</v>
      </c>
      <c r="G2817" s="7" t="n">
        <v>2</v>
      </c>
      <c r="H2817" s="7" t="n">
        <v>0</v>
      </c>
    </row>
    <row r="2818" spans="1:10">
      <c r="A2818" t="s">
        <v>4</v>
      </c>
      <c r="B2818" s="4" t="s">
        <v>5</v>
      </c>
    </row>
    <row r="2819" spans="1:10">
      <c r="A2819" t="n">
        <v>23408</v>
      </c>
      <c r="B2819" s="37" t="n">
        <v>28</v>
      </c>
    </row>
    <row r="2820" spans="1:10">
      <c r="A2820" t="s">
        <v>4</v>
      </c>
      <c r="B2820" s="4" t="s">
        <v>5</v>
      </c>
      <c r="C2820" s="4" t="s">
        <v>10</v>
      </c>
      <c r="D2820" s="4" t="s">
        <v>14</v>
      </c>
    </row>
    <row r="2821" spans="1:10">
      <c r="A2821" t="n">
        <v>23409</v>
      </c>
      <c r="B2821" s="39" t="n">
        <v>89</v>
      </c>
      <c r="C2821" s="7" t="n">
        <v>65533</v>
      </c>
      <c r="D2821" s="7" t="n">
        <v>1</v>
      </c>
    </row>
    <row r="2822" spans="1:10">
      <c r="A2822" t="s">
        <v>4</v>
      </c>
      <c r="B2822" s="4" t="s">
        <v>5</v>
      </c>
      <c r="C2822" s="4" t="s">
        <v>14</v>
      </c>
      <c r="D2822" s="21" t="s">
        <v>31</v>
      </c>
      <c r="E2822" s="4" t="s">
        <v>5</v>
      </c>
      <c r="F2822" s="4" t="s">
        <v>14</v>
      </c>
      <c r="G2822" s="4" t="s">
        <v>10</v>
      </c>
      <c r="H2822" s="21" t="s">
        <v>32</v>
      </c>
      <c r="I2822" s="4" t="s">
        <v>14</v>
      </c>
      <c r="J2822" s="4" t="s">
        <v>21</v>
      </c>
    </row>
    <row r="2823" spans="1:10">
      <c r="A2823" t="n">
        <v>23413</v>
      </c>
      <c r="B2823" s="11" t="n">
        <v>5</v>
      </c>
      <c r="C2823" s="7" t="n">
        <v>28</v>
      </c>
      <c r="D2823" s="21" t="s">
        <v>3</v>
      </c>
      <c r="E2823" s="22" t="n">
        <v>64</v>
      </c>
      <c r="F2823" s="7" t="n">
        <v>5</v>
      </c>
      <c r="G2823" s="7" t="n">
        <v>3</v>
      </c>
      <c r="H2823" s="21" t="s">
        <v>3</v>
      </c>
      <c r="I2823" s="7" t="n">
        <v>1</v>
      </c>
      <c r="J2823" s="12" t="n">
        <f t="normal" ca="1">A2835</f>
        <v>0</v>
      </c>
    </row>
    <row r="2824" spans="1:10">
      <c r="A2824" t="s">
        <v>4</v>
      </c>
      <c r="B2824" s="4" t="s">
        <v>5</v>
      </c>
      <c r="C2824" s="4" t="s">
        <v>14</v>
      </c>
      <c r="D2824" s="4" t="s">
        <v>10</v>
      </c>
      <c r="E2824" s="4" t="s">
        <v>6</v>
      </c>
    </row>
    <row r="2825" spans="1:10">
      <c r="A2825" t="n">
        <v>23424</v>
      </c>
      <c r="B2825" s="35" t="n">
        <v>51</v>
      </c>
      <c r="C2825" s="7" t="n">
        <v>4</v>
      </c>
      <c r="D2825" s="7" t="n">
        <v>3</v>
      </c>
      <c r="E2825" s="7" t="s">
        <v>104</v>
      </c>
    </row>
    <row r="2826" spans="1:10">
      <c r="A2826" t="s">
        <v>4</v>
      </c>
      <c r="B2826" s="4" t="s">
        <v>5</v>
      </c>
      <c r="C2826" s="4" t="s">
        <v>10</v>
      </c>
    </row>
    <row r="2827" spans="1:10">
      <c r="A2827" t="n">
        <v>23437</v>
      </c>
      <c r="B2827" s="28" t="n">
        <v>16</v>
      </c>
      <c r="C2827" s="7" t="n">
        <v>0</v>
      </c>
    </row>
    <row r="2828" spans="1:10">
      <c r="A2828" t="s">
        <v>4</v>
      </c>
      <c r="B2828" s="4" t="s">
        <v>5</v>
      </c>
      <c r="C2828" s="4" t="s">
        <v>10</v>
      </c>
      <c r="D2828" s="4" t="s">
        <v>14</v>
      </c>
      <c r="E2828" s="4" t="s">
        <v>9</v>
      </c>
      <c r="F2828" s="4" t="s">
        <v>57</v>
      </c>
      <c r="G2828" s="4" t="s">
        <v>14</v>
      </c>
      <c r="H2828" s="4" t="s">
        <v>14</v>
      </c>
    </row>
    <row r="2829" spans="1:10">
      <c r="A2829" t="n">
        <v>23440</v>
      </c>
      <c r="B2829" s="36" t="n">
        <v>26</v>
      </c>
      <c r="C2829" s="7" t="n">
        <v>3</v>
      </c>
      <c r="D2829" s="7" t="n">
        <v>17</v>
      </c>
      <c r="E2829" s="7" t="n">
        <v>2429</v>
      </c>
      <c r="F2829" s="7" t="s">
        <v>318</v>
      </c>
      <c r="G2829" s="7" t="n">
        <v>2</v>
      </c>
      <c r="H2829" s="7" t="n">
        <v>0</v>
      </c>
    </row>
    <row r="2830" spans="1:10">
      <c r="A2830" t="s">
        <v>4</v>
      </c>
      <c r="B2830" s="4" t="s">
        <v>5</v>
      </c>
    </row>
    <row r="2831" spans="1:10">
      <c r="A2831" t="n">
        <v>23528</v>
      </c>
      <c r="B2831" s="37" t="n">
        <v>28</v>
      </c>
    </row>
    <row r="2832" spans="1:10">
      <c r="A2832" t="s">
        <v>4</v>
      </c>
      <c r="B2832" s="4" t="s">
        <v>5</v>
      </c>
      <c r="C2832" s="4" t="s">
        <v>10</v>
      </c>
      <c r="D2832" s="4" t="s">
        <v>14</v>
      </c>
    </row>
    <row r="2833" spans="1:10">
      <c r="A2833" t="n">
        <v>23529</v>
      </c>
      <c r="B2833" s="39" t="n">
        <v>89</v>
      </c>
      <c r="C2833" s="7" t="n">
        <v>65533</v>
      </c>
      <c r="D2833" s="7" t="n">
        <v>1</v>
      </c>
    </row>
    <row r="2834" spans="1:10">
      <c r="A2834" t="s">
        <v>4</v>
      </c>
      <c r="B2834" s="4" t="s">
        <v>5</v>
      </c>
      <c r="C2834" s="4" t="s">
        <v>14</v>
      </c>
      <c r="D2834" s="21" t="s">
        <v>31</v>
      </c>
      <c r="E2834" s="4" t="s">
        <v>5</v>
      </c>
      <c r="F2834" s="4" t="s">
        <v>14</v>
      </c>
      <c r="G2834" s="4" t="s">
        <v>10</v>
      </c>
      <c r="H2834" s="21" t="s">
        <v>32</v>
      </c>
      <c r="I2834" s="4" t="s">
        <v>14</v>
      </c>
      <c r="J2834" s="4" t="s">
        <v>21</v>
      </c>
    </row>
    <row r="2835" spans="1:10">
      <c r="A2835" t="n">
        <v>23533</v>
      </c>
      <c r="B2835" s="11" t="n">
        <v>5</v>
      </c>
      <c r="C2835" s="7" t="n">
        <v>28</v>
      </c>
      <c r="D2835" s="21" t="s">
        <v>3</v>
      </c>
      <c r="E2835" s="22" t="n">
        <v>64</v>
      </c>
      <c r="F2835" s="7" t="n">
        <v>5</v>
      </c>
      <c r="G2835" s="7" t="n">
        <v>4</v>
      </c>
      <c r="H2835" s="21" t="s">
        <v>3</v>
      </c>
      <c r="I2835" s="7" t="n">
        <v>1</v>
      </c>
      <c r="J2835" s="12" t="n">
        <f t="normal" ca="1">A2847</f>
        <v>0</v>
      </c>
    </row>
    <row r="2836" spans="1:10">
      <c r="A2836" t="s">
        <v>4</v>
      </c>
      <c r="B2836" s="4" t="s">
        <v>5</v>
      </c>
      <c r="C2836" s="4" t="s">
        <v>14</v>
      </c>
      <c r="D2836" s="4" t="s">
        <v>10</v>
      </c>
      <c r="E2836" s="4" t="s">
        <v>6</v>
      </c>
    </row>
    <row r="2837" spans="1:10">
      <c r="A2837" t="n">
        <v>23544</v>
      </c>
      <c r="B2837" s="35" t="n">
        <v>51</v>
      </c>
      <c r="C2837" s="7" t="n">
        <v>4</v>
      </c>
      <c r="D2837" s="7" t="n">
        <v>4</v>
      </c>
      <c r="E2837" s="7" t="s">
        <v>99</v>
      </c>
    </row>
    <row r="2838" spans="1:10">
      <c r="A2838" t="s">
        <v>4</v>
      </c>
      <c r="B2838" s="4" t="s">
        <v>5</v>
      </c>
      <c r="C2838" s="4" t="s">
        <v>10</v>
      </c>
    </row>
    <row r="2839" spans="1:10">
      <c r="A2839" t="n">
        <v>23557</v>
      </c>
      <c r="B2839" s="28" t="n">
        <v>16</v>
      </c>
      <c r="C2839" s="7" t="n">
        <v>0</v>
      </c>
    </row>
    <row r="2840" spans="1:10">
      <c r="A2840" t="s">
        <v>4</v>
      </c>
      <c r="B2840" s="4" t="s">
        <v>5</v>
      </c>
      <c r="C2840" s="4" t="s">
        <v>10</v>
      </c>
      <c r="D2840" s="4" t="s">
        <v>14</v>
      </c>
      <c r="E2840" s="4" t="s">
        <v>9</v>
      </c>
      <c r="F2840" s="4" t="s">
        <v>57</v>
      </c>
      <c r="G2840" s="4" t="s">
        <v>14</v>
      </c>
      <c r="H2840" s="4" t="s">
        <v>14</v>
      </c>
    </row>
    <row r="2841" spans="1:10">
      <c r="A2841" t="n">
        <v>23560</v>
      </c>
      <c r="B2841" s="36" t="n">
        <v>26</v>
      </c>
      <c r="C2841" s="7" t="n">
        <v>4</v>
      </c>
      <c r="D2841" s="7" t="n">
        <v>17</v>
      </c>
      <c r="E2841" s="7" t="n">
        <v>7445</v>
      </c>
      <c r="F2841" s="7" t="s">
        <v>319</v>
      </c>
      <c r="G2841" s="7" t="n">
        <v>2</v>
      </c>
      <c r="H2841" s="7" t="n">
        <v>0</v>
      </c>
    </row>
    <row r="2842" spans="1:10">
      <c r="A2842" t="s">
        <v>4</v>
      </c>
      <c r="B2842" s="4" t="s">
        <v>5</v>
      </c>
    </row>
    <row r="2843" spans="1:10">
      <c r="A2843" t="n">
        <v>23606</v>
      </c>
      <c r="B2843" s="37" t="n">
        <v>28</v>
      </c>
    </row>
    <row r="2844" spans="1:10">
      <c r="A2844" t="s">
        <v>4</v>
      </c>
      <c r="B2844" s="4" t="s">
        <v>5</v>
      </c>
      <c r="C2844" s="4" t="s">
        <v>10</v>
      </c>
      <c r="D2844" s="4" t="s">
        <v>14</v>
      </c>
    </row>
    <row r="2845" spans="1:10">
      <c r="A2845" t="n">
        <v>23607</v>
      </c>
      <c r="B2845" s="39" t="n">
        <v>89</v>
      </c>
      <c r="C2845" s="7" t="n">
        <v>65533</v>
      </c>
      <c r="D2845" s="7" t="n">
        <v>1</v>
      </c>
    </row>
    <row r="2846" spans="1:10">
      <c r="A2846" t="s">
        <v>4</v>
      </c>
      <c r="B2846" s="4" t="s">
        <v>5</v>
      </c>
      <c r="C2846" s="4" t="s">
        <v>14</v>
      </c>
      <c r="D2846" s="21" t="s">
        <v>31</v>
      </c>
      <c r="E2846" s="4" t="s">
        <v>5</v>
      </c>
      <c r="F2846" s="4" t="s">
        <v>14</v>
      </c>
      <c r="G2846" s="4" t="s">
        <v>10</v>
      </c>
      <c r="H2846" s="21" t="s">
        <v>32</v>
      </c>
      <c r="I2846" s="4" t="s">
        <v>14</v>
      </c>
      <c r="J2846" s="4" t="s">
        <v>21</v>
      </c>
    </row>
    <row r="2847" spans="1:10">
      <c r="A2847" t="n">
        <v>23611</v>
      </c>
      <c r="B2847" s="11" t="n">
        <v>5</v>
      </c>
      <c r="C2847" s="7" t="n">
        <v>28</v>
      </c>
      <c r="D2847" s="21" t="s">
        <v>3</v>
      </c>
      <c r="E2847" s="22" t="n">
        <v>64</v>
      </c>
      <c r="F2847" s="7" t="n">
        <v>5</v>
      </c>
      <c r="G2847" s="7" t="n">
        <v>9</v>
      </c>
      <c r="H2847" s="21" t="s">
        <v>3</v>
      </c>
      <c r="I2847" s="7" t="n">
        <v>1</v>
      </c>
      <c r="J2847" s="12" t="n">
        <f t="normal" ca="1">A2859</f>
        <v>0</v>
      </c>
    </row>
    <row r="2848" spans="1:10">
      <c r="A2848" t="s">
        <v>4</v>
      </c>
      <c r="B2848" s="4" t="s">
        <v>5</v>
      </c>
      <c r="C2848" s="4" t="s">
        <v>14</v>
      </c>
      <c r="D2848" s="4" t="s">
        <v>10</v>
      </c>
      <c r="E2848" s="4" t="s">
        <v>6</v>
      </c>
    </row>
    <row r="2849" spans="1:10">
      <c r="A2849" t="n">
        <v>23622</v>
      </c>
      <c r="B2849" s="35" t="n">
        <v>51</v>
      </c>
      <c r="C2849" s="7" t="n">
        <v>4</v>
      </c>
      <c r="D2849" s="7" t="n">
        <v>9</v>
      </c>
      <c r="E2849" s="7" t="s">
        <v>314</v>
      </c>
    </row>
    <row r="2850" spans="1:10">
      <c r="A2850" t="s">
        <v>4</v>
      </c>
      <c r="B2850" s="4" t="s">
        <v>5</v>
      </c>
      <c r="C2850" s="4" t="s">
        <v>10</v>
      </c>
    </row>
    <row r="2851" spans="1:10">
      <c r="A2851" t="n">
        <v>23636</v>
      </c>
      <c r="B2851" s="28" t="n">
        <v>16</v>
      </c>
      <c r="C2851" s="7" t="n">
        <v>0</v>
      </c>
    </row>
    <row r="2852" spans="1:10">
      <c r="A2852" t="s">
        <v>4</v>
      </c>
      <c r="B2852" s="4" t="s">
        <v>5</v>
      </c>
      <c r="C2852" s="4" t="s">
        <v>10</v>
      </c>
      <c r="D2852" s="4" t="s">
        <v>14</v>
      </c>
      <c r="E2852" s="4" t="s">
        <v>9</v>
      </c>
      <c r="F2852" s="4" t="s">
        <v>57</v>
      </c>
      <c r="G2852" s="4" t="s">
        <v>14</v>
      </c>
      <c r="H2852" s="4" t="s">
        <v>14</v>
      </c>
    </row>
    <row r="2853" spans="1:10">
      <c r="A2853" t="n">
        <v>23639</v>
      </c>
      <c r="B2853" s="36" t="n">
        <v>26</v>
      </c>
      <c r="C2853" s="7" t="n">
        <v>9</v>
      </c>
      <c r="D2853" s="7" t="n">
        <v>17</v>
      </c>
      <c r="E2853" s="7" t="n">
        <v>5398</v>
      </c>
      <c r="F2853" s="7" t="s">
        <v>320</v>
      </c>
      <c r="G2853" s="7" t="n">
        <v>2</v>
      </c>
      <c r="H2853" s="7" t="n">
        <v>0</v>
      </c>
    </row>
    <row r="2854" spans="1:10">
      <c r="A2854" t="s">
        <v>4</v>
      </c>
      <c r="B2854" s="4" t="s">
        <v>5</v>
      </c>
    </row>
    <row r="2855" spans="1:10">
      <c r="A2855" t="n">
        <v>23716</v>
      </c>
      <c r="B2855" s="37" t="n">
        <v>28</v>
      </c>
    </row>
    <row r="2856" spans="1:10">
      <c r="A2856" t="s">
        <v>4</v>
      </c>
      <c r="B2856" s="4" t="s">
        <v>5</v>
      </c>
      <c r="C2856" s="4" t="s">
        <v>10</v>
      </c>
      <c r="D2856" s="4" t="s">
        <v>14</v>
      </c>
    </row>
    <row r="2857" spans="1:10">
      <c r="A2857" t="n">
        <v>23717</v>
      </c>
      <c r="B2857" s="39" t="n">
        <v>89</v>
      </c>
      <c r="C2857" s="7" t="n">
        <v>65533</v>
      </c>
      <c r="D2857" s="7" t="n">
        <v>1</v>
      </c>
    </row>
    <row r="2858" spans="1:10">
      <c r="A2858" t="s">
        <v>4</v>
      </c>
      <c r="B2858" s="4" t="s">
        <v>5</v>
      </c>
      <c r="C2858" s="4" t="s">
        <v>14</v>
      </c>
      <c r="D2858" s="4" t="s">
        <v>10</v>
      </c>
      <c r="E2858" s="4" t="s">
        <v>6</v>
      </c>
    </row>
    <row r="2859" spans="1:10">
      <c r="A2859" t="n">
        <v>23721</v>
      </c>
      <c r="B2859" s="35" t="n">
        <v>51</v>
      </c>
      <c r="C2859" s="7" t="n">
        <v>4</v>
      </c>
      <c r="D2859" s="7" t="n">
        <v>24</v>
      </c>
      <c r="E2859" s="7" t="s">
        <v>193</v>
      </c>
    </row>
    <row r="2860" spans="1:10">
      <c r="A2860" t="s">
        <v>4</v>
      </c>
      <c r="B2860" s="4" t="s">
        <v>5</v>
      </c>
      <c r="C2860" s="4" t="s">
        <v>10</v>
      </c>
    </row>
    <row r="2861" spans="1:10">
      <c r="A2861" t="n">
        <v>23735</v>
      </c>
      <c r="B2861" s="28" t="n">
        <v>16</v>
      </c>
      <c r="C2861" s="7" t="n">
        <v>0</v>
      </c>
    </row>
    <row r="2862" spans="1:10">
      <c r="A2862" t="s">
        <v>4</v>
      </c>
      <c r="B2862" s="4" t="s">
        <v>5</v>
      </c>
      <c r="C2862" s="4" t="s">
        <v>10</v>
      </c>
      <c r="D2862" s="4" t="s">
        <v>14</v>
      </c>
      <c r="E2862" s="4" t="s">
        <v>9</v>
      </c>
      <c r="F2862" s="4" t="s">
        <v>57</v>
      </c>
      <c r="G2862" s="4" t="s">
        <v>14</v>
      </c>
      <c r="H2862" s="4" t="s">
        <v>14</v>
      </c>
      <c r="I2862" s="4" t="s">
        <v>14</v>
      </c>
      <c r="J2862" s="4" t="s">
        <v>9</v>
      </c>
      <c r="K2862" s="4" t="s">
        <v>57</v>
      </c>
      <c r="L2862" s="4" t="s">
        <v>14</v>
      </c>
      <c r="M2862" s="4" t="s">
        <v>14</v>
      </c>
    </row>
    <row r="2863" spans="1:10">
      <c r="A2863" t="n">
        <v>23738</v>
      </c>
      <c r="B2863" s="36" t="n">
        <v>26</v>
      </c>
      <c r="C2863" s="7" t="n">
        <v>24</v>
      </c>
      <c r="D2863" s="7" t="n">
        <v>17</v>
      </c>
      <c r="E2863" s="7" t="n">
        <v>27373</v>
      </c>
      <c r="F2863" s="7" t="s">
        <v>321</v>
      </c>
      <c r="G2863" s="7" t="n">
        <v>2</v>
      </c>
      <c r="H2863" s="7" t="n">
        <v>3</v>
      </c>
      <c r="I2863" s="7" t="n">
        <v>17</v>
      </c>
      <c r="J2863" s="7" t="n">
        <v>27374</v>
      </c>
      <c r="K2863" s="7" t="s">
        <v>322</v>
      </c>
      <c r="L2863" s="7" t="n">
        <v>2</v>
      </c>
      <c r="M2863" s="7" t="n">
        <v>0</v>
      </c>
    </row>
    <row r="2864" spans="1:10">
      <c r="A2864" t="s">
        <v>4</v>
      </c>
      <c r="B2864" s="4" t="s">
        <v>5</v>
      </c>
    </row>
    <row r="2865" spans="1:13">
      <c r="A2865" t="n">
        <v>23866</v>
      </c>
      <c r="B2865" s="37" t="n">
        <v>28</v>
      </c>
    </row>
    <row r="2866" spans="1:13">
      <c r="A2866" t="s">
        <v>4</v>
      </c>
      <c r="B2866" s="4" t="s">
        <v>5</v>
      </c>
      <c r="C2866" s="4" t="s">
        <v>10</v>
      </c>
      <c r="D2866" s="4" t="s">
        <v>14</v>
      </c>
    </row>
    <row r="2867" spans="1:13">
      <c r="A2867" t="n">
        <v>23867</v>
      </c>
      <c r="B2867" s="39" t="n">
        <v>89</v>
      </c>
      <c r="C2867" s="7" t="n">
        <v>65533</v>
      </c>
      <c r="D2867" s="7" t="n">
        <v>1</v>
      </c>
    </row>
    <row r="2868" spans="1:13">
      <c r="A2868" t="s">
        <v>4</v>
      </c>
      <c r="B2868" s="4" t="s">
        <v>5</v>
      </c>
      <c r="C2868" s="4" t="s">
        <v>14</v>
      </c>
      <c r="D2868" s="4" t="s">
        <v>10</v>
      </c>
      <c r="E2868" s="4" t="s">
        <v>6</v>
      </c>
    </row>
    <row r="2869" spans="1:13">
      <c r="A2869" t="n">
        <v>23871</v>
      </c>
      <c r="B2869" s="35" t="n">
        <v>51</v>
      </c>
      <c r="C2869" s="7" t="n">
        <v>4</v>
      </c>
      <c r="D2869" s="7" t="n">
        <v>25</v>
      </c>
      <c r="E2869" s="7" t="s">
        <v>190</v>
      </c>
    </row>
    <row r="2870" spans="1:13">
      <c r="A2870" t="s">
        <v>4</v>
      </c>
      <c r="B2870" s="4" t="s">
        <v>5</v>
      </c>
      <c r="C2870" s="4" t="s">
        <v>10</v>
      </c>
    </row>
    <row r="2871" spans="1:13">
      <c r="A2871" t="n">
        <v>23885</v>
      </c>
      <c r="B2871" s="28" t="n">
        <v>16</v>
      </c>
      <c r="C2871" s="7" t="n">
        <v>0</v>
      </c>
    </row>
    <row r="2872" spans="1:13">
      <c r="A2872" t="s">
        <v>4</v>
      </c>
      <c r="B2872" s="4" t="s">
        <v>5</v>
      </c>
      <c r="C2872" s="4" t="s">
        <v>10</v>
      </c>
      <c r="D2872" s="4" t="s">
        <v>14</v>
      </c>
      <c r="E2872" s="4" t="s">
        <v>9</v>
      </c>
      <c r="F2872" s="4" t="s">
        <v>57</v>
      </c>
      <c r="G2872" s="4" t="s">
        <v>14</v>
      </c>
      <c r="H2872" s="4" t="s">
        <v>14</v>
      </c>
      <c r="I2872" s="4" t="s">
        <v>14</v>
      </c>
      <c r="J2872" s="4" t="s">
        <v>9</v>
      </c>
      <c r="K2872" s="4" t="s">
        <v>57</v>
      </c>
      <c r="L2872" s="4" t="s">
        <v>14</v>
      </c>
      <c r="M2872" s="4" t="s">
        <v>14</v>
      </c>
    </row>
    <row r="2873" spans="1:13">
      <c r="A2873" t="n">
        <v>23888</v>
      </c>
      <c r="B2873" s="36" t="n">
        <v>26</v>
      </c>
      <c r="C2873" s="7" t="n">
        <v>25</v>
      </c>
      <c r="D2873" s="7" t="n">
        <v>17</v>
      </c>
      <c r="E2873" s="7" t="n">
        <v>34355</v>
      </c>
      <c r="F2873" s="7" t="s">
        <v>323</v>
      </c>
      <c r="G2873" s="7" t="n">
        <v>2</v>
      </c>
      <c r="H2873" s="7" t="n">
        <v>3</v>
      </c>
      <c r="I2873" s="7" t="n">
        <v>17</v>
      </c>
      <c r="J2873" s="7" t="n">
        <v>34356</v>
      </c>
      <c r="K2873" s="7" t="s">
        <v>324</v>
      </c>
      <c r="L2873" s="7" t="n">
        <v>2</v>
      </c>
      <c r="M2873" s="7" t="n">
        <v>0</v>
      </c>
    </row>
    <row r="2874" spans="1:13">
      <c r="A2874" t="s">
        <v>4</v>
      </c>
      <c r="B2874" s="4" t="s">
        <v>5</v>
      </c>
    </row>
    <row r="2875" spans="1:13">
      <c r="A2875" t="n">
        <v>23986</v>
      </c>
      <c r="B2875" s="37" t="n">
        <v>28</v>
      </c>
    </row>
    <row r="2876" spans="1:13">
      <c r="A2876" t="s">
        <v>4</v>
      </c>
      <c r="B2876" s="4" t="s">
        <v>5</v>
      </c>
      <c r="C2876" s="4" t="s">
        <v>10</v>
      </c>
      <c r="D2876" s="4" t="s">
        <v>14</v>
      </c>
    </row>
    <row r="2877" spans="1:13">
      <c r="A2877" t="n">
        <v>23987</v>
      </c>
      <c r="B2877" s="39" t="n">
        <v>89</v>
      </c>
      <c r="C2877" s="7" t="n">
        <v>65533</v>
      </c>
      <c r="D2877" s="7" t="n">
        <v>1</v>
      </c>
    </row>
    <row r="2878" spans="1:13">
      <c r="A2878" t="s">
        <v>4</v>
      </c>
      <c r="B2878" s="4" t="s">
        <v>5</v>
      </c>
      <c r="C2878" s="4" t="s">
        <v>14</v>
      </c>
      <c r="D2878" s="4" t="s">
        <v>10</v>
      </c>
      <c r="E2878" s="4" t="s">
        <v>6</v>
      </c>
    </row>
    <row r="2879" spans="1:13">
      <c r="A2879" t="n">
        <v>23991</v>
      </c>
      <c r="B2879" s="35" t="n">
        <v>51</v>
      </c>
      <c r="C2879" s="7" t="n">
        <v>4</v>
      </c>
      <c r="D2879" s="7" t="n">
        <v>0</v>
      </c>
      <c r="E2879" s="7" t="s">
        <v>325</v>
      </c>
    </row>
    <row r="2880" spans="1:13">
      <c r="A2880" t="s">
        <v>4</v>
      </c>
      <c r="B2880" s="4" t="s">
        <v>5</v>
      </c>
      <c r="C2880" s="4" t="s">
        <v>10</v>
      </c>
    </row>
    <row r="2881" spans="1:13">
      <c r="A2881" t="n">
        <v>24006</v>
      </c>
      <c r="B2881" s="28" t="n">
        <v>16</v>
      </c>
      <c r="C2881" s="7" t="n">
        <v>0</v>
      </c>
    </row>
    <row r="2882" spans="1:13">
      <c r="A2882" t="s">
        <v>4</v>
      </c>
      <c r="B2882" s="4" t="s">
        <v>5</v>
      </c>
      <c r="C2882" s="4" t="s">
        <v>10</v>
      </c>
      <c r="D2882" s="4" t="s">
        <v>14</v>
      </c>
      <c r="E2882" s="4" t="s">
        <v>9</v>
      </c>
      <c r="F2882" s="4" t="s">
        <v>57</v>
      </c>
      <c r="G2882" s="4" t="s">
        <v>14</v>
      </c>
      <c r="H2882" s="4" t="s">
        <v>14</v>
      </c>
    </row>
    <row r="2883" spans="1:13">
      <c r="A2883" t="n">
        <v>24009</v>
      </c>
      <c r="B2883" s="36" t="n">
        <v>26</v>
      </c>
      <c r="C2883" s="7" t="n">
        <v>0</v>
      </c>
      <c r="D2883" s="7" t="n">
        <v>17</v>
      </c>
      <c r="E2883" s="7" t="n">
        <v>53052</v>
      </c>
      <c r="F2883" s="7" t="s">
        <v>326</v>
      </c>
      <c r="G2883" s="7" t="n">
        <v>2</v>
      </c>
      <c r="H2883" s="7" t="n">
        <v>0</v>
      </c>
    </row>
    <row r="2884" spans="1:13">
      <c r="A2884" t="s">
        <v>4</v>
      </c>
      <c r="B2884" s="4" t="s">
        <v>5</v>
      </c>
    </row>
    <row r="2885" spans="1:13">
      <c r="A2885" t="n">
        <v>24036</v>
      </c>
      <c r="B2885" s="37" t="n">
        <v>28</v>
      </c>
    </row>
    <row r="2886" spans="1:13">
      <c r="A2886" t="s">
        <v>4</v>
      </c>
      <c r="B2886" s="4" t="s">
        <v>5</v>
      </c>
      <c r="C2886" s="4" t="s">
        <v>10</v>
      </c>
      <c r="D2886" s="4" t="s">
        <v>14</v>
      </c>
    </row>
    <row r="2887" spans="1:13">
      <c r="A2887" t="n">
        <v>24037</v>
      </c>
      <c r="B2887" s="39" t="n">
        <v>89</v>
      </c>
      <c r="C2887" s="7" t="n">
        <v>65533</v>
      </c>
      <c r="D2887" s="7" t="n">
        <v>1</v>
      </c>
    </row>
    <row r="2888" spans="1:13">
      <c r="A2888" t="s">
        <v>4</v>
      </c>
      <c r="B2888" s="4" t="s">
        <v>5</v>
      </c>
      <c r="C2888" s="4" t="s">
        <v>14</v>
      </c>
      <c r="D2888" s="4" t="s">
        <v>10</v>
      </c>
      <c r="E2888" s="4" t="s">
        <v>6</v>
      </c>
    </row>
    <row r="2889" spans="1:13">
      <c r="A2889" t="n">
        <v>24041</v>
      </c>
      <c r="B2889" s="35" t="n">
        <v>51</v>
      </c>
      <c r="C2889" s="7" t="n">
        <v>4</v>
      </c>
      <c r="D2889" s="7" t="n">
        <v>7</v>
      </c>
      <c r="E2889" s="7" t="s">
        <v>251</v>
      </c>
    </row>
    <row r="2890" spans="1:13">
      <c r="A2890" t="s">
        <v>4</v>
      </c>
      <c r="B2890" s="4" t="s">
        <v>5</v>
      </c>
      <c r="C2890" s="4" t="s">
        <v>10</v>
      </c>
    </row>
    <row r="2891" spans="1:13">
      <c r="A2891" t="n">
        <v>24055</v>
      </c>
      <c r="B2891" s="28" t="n">
        <v>16</v>
      </c>
      <c r="C2891" s="7" t="n">
        <v>0</v>
      </c>
    </row>
    <row r="2892" spans="1:13">
      <c r="A2892" t="s">
        <v>4</v>
      </c>
      <c r="B2892" s="4" t="s">
        <v>5</v>
      </c>
      <c r="C2892" s="4" t="s">
        <v>10</v>
      </c>
      <c r="D2892" s="4" t="s">
        <v>14</v>
      </c>
      <c r="E2892" s="4" t="s">
        <v>9</v>
      </c>
      <c r="F2892" s="4" t="s">
        <v>57</v>
      </c>
      <c r="G2892" s="4" t="s">
        <v>14</v>
      </c>
      <c r="H2892" s="4" t="s">
        <v>14</v>
      </c>
    </row>
    <row r="2893" spans="1:13">
      <c r="A2893" t="n">
        <v>24058</v>
      </c>
      <c r="B2893" s="36" t="n">
        <v>26</v>
      </c>
      <c r="C2893" s="7" t="n">
        <v>7</v>
      </c>
      <c r="D2893" s="7" t="n">
        <v>17</v>
      </c>
      <c r="E2893" s="7" t="n">
        <v>4465</v>
      </c>
      <c r="F2893" s="7" t="s">
        <v>327</v>
      </c>
      <c r="G2893" s="7" t="n">
        <v>2</v>
      </c>
      <c r="H2893" s="7" t="n">
        <v>0</v>
      </c>
    </row>
    <row r="2894" spans="1:13">
      <c r="A2894" t="s">
        <v>4</v>
      </c>
      <c r="B2894" s="4" t="s">
        <v>5</v>
      </c>
    </row>
    <row r="2895" spans="1:13">
      <c r="A2895" t="n">
        <v>24077</v>
      </c>
      <c r="B2895" s="37" t="n">
        <v>28</v>
      </c>
    </row>
    <row r="2896" spans="1:13">
      <c r="A2896" t="s">
        <v>4</v>
      </c>
      <c r="B2896" s="4" t="s">
        <v>5</v>
      </c>
      <c r="C2896" s="4" t="s">
        <v>10</v>
      </c>
      <c r="D2896" s="4" t="s">
        <v>14</v>
      </c>
    </row>
    <row r="2897" spans="1:8">
      <c r="A2897" t="n">
        <v>24078</v>
      </c>
      <c r="B2897" s="39" t="n">
        <v>89</v>
      </c>
      <c r="C2897" s="7" t="n">
        <v>65533</v>
      </c>
      <c r="D2897" s="7" t="n">
        <v>1</v>
      </c>
    </row>
    <row r="2898" spans="1:8">
      <c r="A2898" t="s">
        <v>4</v>
      </c>
      <c r="B2898" s="4" t="s">
        <v>5</v>
      </c>
      <c r="C2898" s="4" t="s">
        <v>14</v>
      </c>
      <c r="D2898" s="4" t="s">
        <v>10</v>
      </c>
      <c r="E2898" s="4" t="s">
        <v>20</v>
      </c>
    </row>
    <row r="2899" spans="1:8">
      <c r="A2899" t="n">
        <v>24082</v>
      </c>
      <c r="B2899" s="30" t="n">
        <v>58</v>
      </c>
      <c r="C2899" s="7" t="n">
        <v>101</v>
      </c>
      <c r="D2899" s="7" t="n">
        <v>500</v>
      </c>
      <c r="E2899" s="7" t="n">
        <v>1</v>
      </c>
    </row>
    <row r="2900" spans="1:8">
      <c r="A2900" t="s">
        <v>4</v>
      </c>
      <c r="B2900" s="4" t="s">
        <v>5</v>
      </c>
      <c r="C2900" s="4" t="s">
        <v>14</v>
      </c>
      <c r="D2900" s="4" t="s">
        <v>10</v>
      </c>
    </row>
    <row r="2901" spans="1:8">
      <c r="A2901" t="n">
        <v>24090</v>
      </c>
      <c r="B2901" s="30" t="n">
        <v>58</v>
      </c>
      <c r="C2901" s="7" t="n">
        <v>254</v>
      </c>
      <c r="D2901" s="7" t="n">
        <v>0</v>
      </c>
    </row>
    <row r="2902" spans="1:8">
      <c r="A2902" t="s">
        <v>4</v>
      </c>
      <c r="B2902" s="4" t="s">
        <v>5</v>
      </c>
      <c r="C2902" s="4" t="s">
        <v>14</v>
      </c>
      <c r="D2902" s="4" t="s">
        <v>14</v>
      </c>
      <c r="E2902" s="4" t="s">
        <v>20</v>
      </c>
      <c r="F2902" s="4" t="s">
        <v>20</v>
      </c>
      <c r="G2902" s="4" t="s">
        <v>20</v>
      </c>
      <c r="H2902" s="4" t="s">
        <v>10</v>
      </c>
    </row>
    <row r="2903" spans="1:8">
      <c r="A2903" t="n">
        <v>24094</v>
      </c>
      <c r="B2903" s="40" t="n">
        <v>45</v>
      </c>
      <c r="C2903" s="7" t="n">
        <v>2</v>
      </c>
      <c r="D2903" s="7" t="n">
        <v>3</v>
      </c>
      <c r="E2903" s="7" t="n">
        <v>-0.0799999982118607</v>
      </c>
      <c r="F2903" s="7" t="n">
        <v>4.78999996185303</v>
      </c>
      <c r="G2903" s="7" t="n">
        <v>-124.519996643066</v>
      </c>
      <c r="H2903" s="7" t="n">
        <v>0</v>
      </c>
    </row>
    <row r="2904" spans="1:8">
      <c r="A2904" t="s">
        <v>4</v>
      </c>
      <c r="B2904" s="4" t="s">
        <v>5</v>
      </c>
      <c r="C2904" s="4" t="s">
        <v>14</v>
      </c>
      <c r="D2904" s="4" t="s">
        <v>14</v>
      </c>
      <c r="E2904" s="4" t="s">
        <v>20</v>
      </c>
      <c r="F2904" s="4" t="s">
        <v>20</v>
      </c>
      <c r="G2904" s="4" t="s">
        <v>20</v>
      </c>
      <c r="H2904" s="4" t="s">
        <v>10</v>
      </c>
      <c r="I2904" s="4" t="s">
        <v>14</v>
      </c>
    </row>
    <row r="2905" spans="1:8">
      <c r="A2905" t="n">
        <v>24111</v>
      </c>
      <c r="B2905" s="40" t="n">
        <v>45</v>
      </c>
      <c r="C2905" s="7" t="n">
        <v>4</v>
      </c>
      <c r="D2905" s="7" t="n">
        <v>3</v>
      </c>
      <c r="E2905" s="7" t="n">
        <v>7.82999992370605</v>
      </c>
      <c r="F2905" s="7" t="n">
        <v>178.100006103516</v>
      </c>
      <c r="G2905" s="7" t="n">
        <v>356</v>
      </c>
      <c r="H2905" s="7" t="n">
        <v>0</v>
      </c>
      <c r="I2905" s="7" t="n">
        <v>1</v>
      </c>
    </row>
    <row r="2906" spans="1:8">
      <c r="A2906" t="s">
        <v>4</v>
      </c>
      <c r="B2906" s="4" t="s">
        <v>5</v>
      </c>
      <c r="C2906" s="4" t="s">
        <v>14</v>
      </c>
      <c r="D2906" s="4" t="s">
        <v>14</v>
      </c>
      <c r="E2906" s="4" t="s">
        <v>20</v>
      </c>
      <c r="F2906" s="4" t="s">
        <v>10</v>
      </c>
    </row>
    <row r="2907" spans="1:8">
      <c r="A2907" t="n">
        <v>24129</v>
      </c>
      <c r="B2907" s="40" t="n">
        <v>45</v>
      </c>
      <c r="C2907" s="7" t="n">
        <v>5</v>
      </c>
      <c r="D2907" s="7" t="n">
        <v>3</v>
      </c>
      <c r="E2907" s="7" t="n">
        <v>8.89999961853027</v>
      </c>
      <c r="F2907" s="7" t="n">
        <v>0</v>
      </c>
    </row>
    <row r="2908" spans="1:8">
      <c r="A2908" t="s">
        <v>4</v>
      </c>
      <c r="B2908" s="4" t="s">
        <v>5</v>
      </c>
      <c r="C2908" s="4" t="s">
        <v>14</v>
      </c>
      <c r="D2908" s="4" t="s">
        <v>14</v>
      </c>
      <c r="E2908" s="4" t="s">
        <v>20</v>
      </c>
      <c r="F2908" s="4" t="s">
        <v>10</v>
      </c>
    </row>
    <row r="2909" spans="1:8">
      <c r="A2909" t="n">
        <v>24138</v>
      </c>
      <c r="B2909" s="40" t="n">
        <v>45</v>
      </c>
      <c r="C2909" s="7" t="n">
        <v>11</v>
      </c>
      <c r="D2909" s="7" t="n">
        <v>3</v>
      </c>
      <c r="E2909" s="7" t="n">
        <v>20.7999992370605</v>
      </c>
      <c r="F2909" s="7" t="n">
        <v>0</v>
      </c>
    </row>
    <row r="2910" spans="1:8">
      <c r="A2910" t="s">
        <v>4</v>
      </c>
      <c r="B2910" s="4" t="s">
        <v>5</v>
      </c>
      <c r="C2910" s="4" t="s">
        <v>14</v>
      </c>
      <c r="D2910" s="4" t="s">
        <v>14</v>
      </c>
      <c r="E2910" s="4" t="s">
        <v>20</v>
      </c>
      <c r="F2910" s="4" t="s">
        <v>20</v>
      </c>
      <c r="G2910" s="4" t="s">
        <v>20</v>
      </c>
      <c r="H2910" s="4" t="s">
        <v>10</v>
      </c>
      <c r="I2910" s="4" t="s">
        <v>14</v>
      </c>
    </row>
    <row r="2911" spans="1:8">
      <c r="A2911" t="n">
        <v>24147</v>
      </c>
      <c r="B2911" s="40" t="n">
        <v>45</v>
      </c>
      <c r="C2911" s="7" t="n">
        <v>4</v>
      </c>
      <c r="D2911" s="7" t="n">
        <v>3</v>
      </c>
      <c r="E2911" s="7" t="n">
        <v>9.47000026702881</v>
      </c>
      <c r="F2911" s="7" t="n">
        <v>194.429992675781</v>
      </c>
      <c r="G2911" s="7" t="n">
        <v>356</v>
      </c>
      <c r="H2911" s="7" t="n">
        <v>10000</v>
      </c>
      <c r="I2911" s="7" t="n">
        <v>1</v>
      </c>
    </row>
    <row r="2912" spans="1:8">
      <c r="A2912" t="s">
        <v>4</v>
      </c>
      <c r="B2912" s="4" t="s">
        <v>5</v>
      </c>
      <c r="C2912" s="4" t="s">
        <v>14</v>
      </c>
      <c r="D2912" s="4" t="s">
        <v>14</v>
      </c>
      <c r="E2912" s="4" t="s">
        <v>20</v>
      </c>
      <c r="F2912" s="4" t="s">
        <v>10</v>
      </c>
    </row>
    <row r="2913" spans="1:9">
      <c r="A2913" t="n">
        <v>24165</v>
      </c>
      <c r="B2913" s="40" t="n">
        <v>45</v>
      </c>
      <c r="C2913" s="7" t="n">
        <v>5</v>
      </c>
      <c r="D2913" s="7" t="n">
        <v>3</v>
      </c>
      <c r="E2913" s="7" t="n">
        <v>10.3000001907349</v>
      </c>
      <c r="F2913" s="7" t="n">
        <v>10000</v>
      </c>
    </row>
    <row r="2914" spans="1:9">
      <c r="A2914" t="s">
        <v>4</v>
      </c>
      <c r="B2914" s="4" t="s">
        <v>5</v>
      </c>
      <c r="C2914" s="4" t="s">
        <v>14</v>
      </c>
      <c r="D2914" s="4" t="s">
        <v>10</v>
      </c>
    </row>
    <row r="2915" spans="1:9">
      <c r="A2915" t="n">
        <v>24174</v>
      </c>
      <c r="B2915" s="30" t="n">
        <v>58</v>
      </c>
      <c r="C2915" s="7" t="n">
        <v>255</v>
      </c>
      <c r="D2915" s="7" t="n">
        <v>0</v>
      </c>
    </row>
    <row r="2916" spans="1:9">
      <c r="A2916" t="s">
        <v>4</v>
      </c>
      <c r="B2916" s="4" t="s">
        <v>5</v>
      </c>
      <c r="C2916" s="4" t="s">
        <v>14</v>
      </c>
      <c r="D2916" s="4" t="s">
        <v>10</v>
      </c>
      <c r="E2916" s="4" t="s">
        <v>10</v>
      </c>
      <c r="F2916" s="4" t="s">
        <v>10</v>
      </c>
      <c r="G2916" s="4" t="s">
        <v>10</v>
      </c>
      <c r="H2916" s="4" t="s">
        <v>10</v>
      </c>
      <c r="I2916" s="4" t="s">
        <v>6</v>
      </c>
      <c r="J2916" s="4" t="s">
        <v>20</v>
      </c>
      <c r="K2916" s="4" t="s">
        <v>20</v>
      </c>
      <c r="L2916" s="4" t="s">
        <v>20</v>
      </c>
      <c r="M2916" s="4" t="s">
        <v>9</v>
      </c>
      <c r="N2916" s="4" t="s">
        <v>9</v>
      </c>
      <c r="O2916" s="4" t="s">
        <v>20</v>
      </c>
      <c r="P2916" s="4" t="s">
        <v>20</v>
      </c>
      <c r="Q2916" s="4" t="s">
        <v>20</v>
      </c>
      <c r="R2916" s="4" t="s">
        <v>20</v>
      </c>
      <c r="S2916" s="4" t="s">
        <v>14</v>
      </c>
    </row>
    <row r="2917" spans="1:9">
      <c r="A2917" t="n">
        <v>24178</v>
      </c>
      <c r="B2917" s="10" t="n">
        <v>39</v>
      </c>
      <c r="C2917" s="7" t="n">
        <v>12</v>
      </c>
      <c r="D2917" s="7" t="n">
        <v>65533</v>
      </c>
      <c r="E2917" s="7" t="n">
        <v>200</v>
      </c>
      <c r="F2917" s="7" t="n">
        <v>0</v>
      </c>
      <c r="G2917" s="7" t="n">
        <v>24</v>
      </c>
      <c r="H2917" s="7" t="n">
        <v>259</v>
      </c>
      <c r="I2917" s="7" t="s">
        <v>13</v>
      </c>
      <c r="J2917" s="7" t="n">
        <v>0</v>
      </c>
      <c r="K2917" s="7" t="n">
        <v>0</v>
      </c>
      <c r="L2917" s="7" t="n">
        <v>0</v>
      </c>
      <c r="M2917" s="7" t="n">
        <v>0</v>
      </c>
      <c r="N2917" s="7" t="n">
        <v>0</v>
      </c>
      <c r="O2917" s="7" t="n">
        <v>0</v>
      </c>
      <c r="P2917" s="7" t="n">
        <v>1.5</v>
      </c>
      <c r="Q2917" s="7" t="n">
        <v>1</v>
      </c>
      <c r="R2917" s="7" t="n">
        <v>1</v>
      </c>
      <c r="S2917" s="7" t="n">
        <v>255</v>
      </c>
    </row>
    <row r="2918" spans="1:9">
      <c r="A2918" t="s">
        <v>4</v>
      </c>
      <c r="B2918" s="4" t="s">
        <v>5</v>
      </c>
      <c r="C2918" s="4" t="s">
        <v>14</v>
      </c>
      <c r="D2918" s="4" t="s">
        <v>10</v>
      </c>
      <c r="E2918" s="4" t="s">
        <v>10</v>
      </c>
      <c r="F2918" s="4" t="s">
        <v>10</v>
      </c>
      <c r="G2918" s="4" t="s">
        <v>10</v>
      </c>
      <c r="H2918" s="4" t="s">
        <v>10</v>
      </c>
      <c r="I2918" s="4" t="s">
        <v>6</v>
      </c>
      <c r="J2918" s="4" t="s">
        <v>20</v>
      </c>
      <c r="K2918" s="4" t="s">
        <v>20</v>
      </c>
      <c r="L2918" s="4" t="s">
        <v>20</v>
      </c>
      <c r="M2918" s="4" t="s">
        <v>9</v>
      </c>
      <c r="N2918" s="4" t="s">
        <v>9</v>
      </c>
      <c r="O2918" s="4" t="s">
        <v>20</v>
      </c>
      <c r="P2918" s="4" t="s">
        <v>20</v>
      </c>
      <c r="Q2918" s="4" t="s">
        <v>20</v>
      </c>
      <c r="R2918" s="4" t="s">
        <v>20</v>
      </c>
      <c r="S2918" s="4" t="s">
        <v>14</v>
      </c>
    </row>
    <row r="2919" spans="1:9">
      <c r="A2919" t="n">
        <v>24228</v>
      </c>
      <c r="B2919" s="10" t="n">
        <v>39</v>
      </c>
      <c r="C2919" s="7" t="n">
        <v>12</v>
      </c>
      <c r="D2919" s="7" t="n">
        <v>65533</v>
      </c>
      <c r="E2919" s="7" t="n">
        <v>200</v>
      </c>
      <c r="F2919" s="7" t="n">
        <v>0</v>
      </c>
      <c r="G2919" s="7" t="n">
        <v>25</v>
      </c>
      <c r="H2919" s="7" t="n">
        <v>259</v>
      </c>
      <c r="I2919" s="7" t="s">
        <v>13</v>
      </c>
      <c r="J2919" s="7" t="n">
        <v>0</v>
      </c>
      <c r="K2919" s="7" t="n">
        <v>0</v>
      </c>
      <c r="L2919" s="7" t="n">
        <v>0</v>
      </c>
      <c r="M2919" s="7" t="n">
        <v>0</v>
      </c>
      <c r="N2919" s="7" t="n">
        <v>0</v>
      </c>
      <c r="O2919" s="7" t="n">
        <v>0</v>
      </c>
      <c r="P2919" s="7" t="n">
        <v>1</v>
      </c>
      <c r="Q2919" s="7" t="n">
        <v>1</v>
      </c>
      <c r="R2919" s="7" t="n">
        <v>1</v>
      </c>
      <c r="S2919" s="7" t="n">
        <v>255</v>
      </c>
    </row>
    <row r="2920" spans="1:9">
      <c r="A2920" t="s">
        <v>4</v>
      </c>
      <c r="B2920" s="4" t="s">
        <v>5</v>
      </c>
      <c r="C2920" s="4" t="s">
        <v>14</v>
      </c>
      <c r="D2920" s="4" t="s">
        <v>10</v>
      </c>
      <c r="E2920" s="4" t="s">
        <v>20</v>
      </c>
      <c r="F2920" s="4" t="s">
        <v>10</v>
      </c>
      <c r="G2920" s="4" t="s">
        <v>9</v>
      </c>
      <c r="H2920" s="4" t="s">
        <v>9</v>
      </c>
      <c r="I2920" s="4" t="s">
        <v>10</v>
      </c>
      <c r="J2920" s="4" t="s">
        <v>10</v>
      </c>
      <c r="K2920" s="4" t="s">
        <v>9</v>
      </c>
      <c r="L2920" s="4" t="s">
        <v>9</v>
      </c>
      <c r="M2920" s="4" t="s">
        <v>9</v>
      </c>
      <c r="N2920" s="4" t="s">
        <v>9</v>
      </c>
      <c r="O2920" s="4" t="s">
        <v>6</v>
      </c>
    </row>
    <row r="2921" spans="1:9">
      <c r="A2921" t="n">
        <v>24278</v>
      </c>
      <c r="B2921" s="14" t="n">
        <v>50</v>
      </c>
      <c r="C2921" s="7" t="n">
        <v>0</v>
      </c>
      <c r="D2921" s="7" t="n">
        <v>4520</v>
      </c>
      <c r="E2921" s="7" t="n">
        <v>0.200000002980232</v>
      </c>
      <c r="F2921" s="7" t="n">
        <v>1000</v>
      </c>
      <c r="G2921" s="7" t="n">
        <v>0</v>
      </c>
      <c r="H2921" s="7" t="n">
        <v>0</v>
      </c>
      <c r="I2921" s="7" t="n">
        <v>0</v>
      </c>
      <c r="J2921" s="7" t="n">
        <v>65533</v>
      </c>
      <c r="K2921" s="7" t="n">
        <v>0</v>
      </c>
      <c r="L2921" s="7" t="n">
        <v>0</v>
      </c>
      <c r="M2921" s="7" t="n">
        <v>0</v>
      </c>
      <c r="N2921" s="7" t="n">
        <v>0</v>
      </c>
      <c r="O2921" s="7" t="s">
        <v>13</v>
      </c>
    </row>
    <row r="2922" spans="1:9">
      <c r="A2922" t="s">
        <v>4</v>
      </c>
      <c r="B2922" s="4" t="s">
        <v>5</v>
      </c>
      <c r="C2922" s="4" t="s">
        <v>14</v>
      </c>
      <c r="D2922" s="4" t="s">
        <v>10</v>
      </c>
      <c r="E2922" s="4" t="s">
        <v>20</v>
      </c>
      <c r="F2922" s="4" t="s">
        <v>10</v>
      </c>
      <c r="G2922" s="4" t="s">
        <v>9</v>
      </c>
      <c r="H2922" s="4" t="s">
        <v>9</v>
      </c>
      <c r="I2922" s="4" t="s">
        <v>10</v>
      </c>
      <c r="J2922" s="4" t="s">
        <v>10</v>
      </c>
      <c r="K2922" s="4" t="s">
        <v>9</v>
      </c>
      <c r="L2922" s="4" t="s">
        <v>9</v>
      </c>
      <c r="M2922" s="4" t="s">
        <v>9</v>
      </c>
      <c r="N2922" s="4" t="s">
        <v>9</v>
      </c>
      <c r="O2922" s="4" t="s">
        <v>6</v>
      </c>
    </row>
    <row r="2923" spans="1:9">
      <c r="A2923" t="n">
        <v>24317</v>
      </c>
      <c r="B2923" s="14" t="n">
        <v>50</v>
      </c>
      <c r="C2923" s="7" t="n">
        <v>0</v>
      </c>
      <c r="D2923" s="7" t="n">
        <v>4148</v>
      </c>
      <c r="E2923" s="7" t="n">
        <v>0.800000011920929</v>
      </c>
      <c r="F2923" s="7" t="n">
        <v>100</v>
      </c>
      <c r="G2923" s="7" t="n">
        <v>0</v>
      </c>
      <c r="H2923" s="7" t="n">
        <v>0</v>
      </c>
      <c r="I2923" s="7" t="n">
        <v>0</v>
      </c>
      <c r="J2923" s="7" t="n">
        <v>65533</v>
      </c>
      <c r="K2923" s="7" t="n">
        <v>0</v>
      </c>
      <c r="L2923" s="7" t="n">
        <v>0</v>
      </c>
      <c r="M2923" s="7" t="n">
        <v>0</v>
      </c>
      <c r="N2923" s="7" t="n">
        <v>0</v>
      </c>
      <c r="O2923" s="7" t="s">
        <v>13</v>
      </c>
    </row>
    <row r="2924" spans="1:9">
      <c r="A2924" t="s">
        <v>4</v>
      </c>
      <c r="B2924" s="4" t="s">
        <v>5</v>
      </c>
      <c r="C2924" s="4" t="s">
        <v>10</v>
      </c>
      <c r="D2924" s="4" t="s">
        <v>14</v>
      </c>
      <c r="E2924" s="4" t="s">
        <v>6</v>
      </c>
      <c r="F2924" s="4" t="s">
        <v>20</v>
      </c>
      <c r="G2924" s="4" t="s">
        <v>20</v>
      </c>
      <c r="H2924" s="4" t="s">
        <v>20</v>
      </c>
    </row>
    <row r="2925" spans="1:9">
      <c r="A2925" t="n">
        <v>24356</v>
      </c>
      <c r="B2925" s="58" t="n">
        <v>48</v>
      </c>
      <c r="C2925" s="7" t="n">
        <v>25</v>
      </c>
      <c r="D2925" s="7" t="n">
        <v>0</v>
      </c>
      <c r="E2925" s="7" t="s">
        <v>286</v>
      </c>
      <c r="F2925" s="7" t="n">
        <v>0.200000002980232</v>
      </c>
      <c r="G2925" s="7" t="n">
        <v>0.600000023841858</v>
      </c>
      <c r="H2925" s="7" t="n">
        <v>0</v>
      </c>
    </row>
    <row r="2926" spans="1:9">
      <c r="A2926" t="s">
        <v>4</v>
      </c>
      <c r="B2926" s="4" t="s">
        <v>5</v>
      </c>
      <c r="C2926" s="4" t="s">
        <v>10</v>
      </c>
      <c r="D2926" s="4" t="s">
        <v>14</v>
      </c>
      <c r="E2926" s="4" t="s">
        <v>6</v>
      </c>
      <c r="F2926" s="4" t="s">
        <v>20</v>
      </c>
      <c r="G2926" s="4" t="s">
        <v>20</v>
      </c>
      <c r="H2926" s="4" t="s">
        <v>20</v>
      </c>
    </row>
    <row r="2927" spans="1:9">
      <c r="A2927" t="n">
        <v>24382</v>
      </c>
      <c r="B2927" s="58" t="n">
        <v>48</v>
      </c>
      <c r="C2927" s="7" t="n">
        <v>24</v>
      </c>
      <c r="D2927" s="7" t="n">
        <v>0</v>
      </c>
      <c r="E2927" s="7" t="s">
        <v>286</v>
      </c>
      <c r="F2927" s="7" t="n">
        <v>0.200000002980232</v>
      </c>
      <c r="G2927" s="7" t="n">
        <v>0.600000023841858</v>
      </c>
      <c r="H2927" s="7" t="n">
        <v>0</v>
      </c>
    </row>
    <row r="2928" spans="1:9">
      <c r="A2928" t="s">
        <v>4</v>
      </c>
      <c r="B2928" s="4" t="s">
        <v>5</v>
      </c>
      <c r="C2928" s="4" t="s">
        <v>10</v>
      </c>
      <c r="D2928" s="4" t="s">
        <v>14</v>
      </c>
      <c r="E2928" s="4" t="s">
        <v>20</v>
      </c>
      <c r="F2928" s="4" t="s">
        <v>10</v>
      </c>
    </row>
    <row r="2929" spans="1:19">
      <c r="A2929" t="n">
        <v>24408</v>
      </c>
      <c r="B2929" s="52" t="n">
        <v>59</v>
      </c>
      <c r="C2929" s="7" t="n">
        <v>61440</v>
      </c>
      <c r="D2929" s="7" t="n">
        <v>1</v>
      </c>
      <c r="E2929" s="7" t="n">
        <v>0.150000005960464</v>
      </c>
      <c r="F2929" s="7" t="n">
        <v>0</v>
      </c>
    </row>
    <row r="2930" spans="1:19">
      <c r="A2930" t="s">
        <v>4</v>
      </c>
      <c r="B2930" s="4" t="s">
        <v>5</v>
      </c>
      <c r="C2930" s="4" t="s">
        <v>10</v>
      </c>
      <c r="D2930" s="4" t="s">
        <v>14</v>
      </c>
      <c r="E2930" s="4" t="s">
        <v>20</v>
      </c>
      <c r="F2930" s="4" t="s">
        <v>10</v>
      </c>
    </row>
    <row r="2931" spans="1:19">
      <c r="A2931" t="n">
        <v>24418</v>
      </c>
      <c r="B2931" s="52" t="n">
        <v>59</v>
      </c>
      <c r="C2931" s="7" t="n">
        <v>61441</v>
      </c>
      <c r="D2931" s="7" t="n">
        <v>1</v>
      </c>
      <c r="E2931" s="7" t="n">
        <v>0.150000005960464</v>
      </c>
      <c r="F2931" s="7" t="n">
        <v>0</v>
      </c>
    </row>
    <row r="2932" spans="1:19">
      <c r="A2932" t="s">
        <v>4</v>
      </c>
      <c r="B2932" s="4" t="s">
        <v>5</v>
      </c>
      <c r="C2932" s="4" t="s">
        <v>10</v>
      </c>
    </row>
    <row r="2933" spans="1:19">
      <c r="A2933" t="n">
        <v>24428</v>
      </c>
      <c r="B2933" s="28" t="n">
        <v>16</v>
      </c>
      <c r="C2933" s="7" t="n">
        <v>50</v>
      </c>
    </row>
    <row r="2934" spans="1:19">
      <c r="A2934" t="s">
        <v>4</v>
      </c>
      <c r="B2934" s="4" t="s">
        <v>5</v>
      </c>
      <c r="C2934" s="4" t="s">
        <v>10</v>
      </c>
      <c r="D2934" s="4" t="s">
        <v>14</v>
      </c>
      <c r="E2934" s="4" t="s">
        <v>20</v>
      </c>
      <c r="F2934" s="4" t="s">
        <v>10</v>
      </c>
    </row>
    <row r="2935" spans="1:19">
      <c r="A2935" t="n">
        <v>24431</v>
      </c>
      <c r="B2935" s="52" t="n">
        <v>59</v>
      </c>
      <c r="C2935" s="7" t="n">
        <v>61442</v>
      </c>
      <c r="D2935" s="7" t="n">
        <v>1</v>
      </c>
      <c r="E2935" s="7" t="n">
        <v>0.150000005960464</v>
      </c>
      <c r="F2935" s="7" t="n">
        <v>0</v>
      </c>
    </row>
    <row r="2936" spans="1:19">
      <c r="A2936" t="s">
        <v>4</v>
      </c>
      <c r="B2936" s="4" t="s">
        <v>5</v>
      </c>
      <c r="C2936" s="4" t="s">
        <v>10</v>
      </c>
      <c r="D2936" s="4" t="s">
        <v>14</v>
      </c>
      <c r="E2936" s="4" t="s">
        <v>20</v>
      </c>
      <c r="F2936" s="4" t="s">
        <v>10</v>
      </c>
    </row>
    <row r="2937" spans="1:19">
      <c r="A2937" t="n">
        <v>24441</v>
      </c>
      <c r="B2937" s="52" t="n">
        <v>59</v>
      </c>
      <c r="C2937" s="7" t="n">
        <v>61443</v>
      </c>
      <c r="D2937" s="7" t="n">
        <v>1</v>
      </c>
      <c r="E2937" s="7" t="n">
        <v>0.150000005960464</v>
      </c>
      <c r="F2937" s="7" t="n">
        <v>0</v>
      </c>
    </row>
    <row r="2938" spans="1:19">
      <c r="A2938" t="s">
        <v>4</v>
      </c>
      <c r="B2938" s="4" t="s">
        <v>5</v>
      </c>
      <c r="C2938" s="4" t="s">
        <v>10</v>
      </c>
    </row>
    <row r="2939" spans="1:19">
      <c r="A2939" t="n">
        <v>24451</v>
      </c>
      <c r="B2939" s="28" t="n">
        <v>16</v>
      </c>
      <c r="C2939" s="7" t="n">
        <v>50</v>
      </c>
    </row>
    <row r="2940" spans="1:19">
      <c r="A2940" t="s">
        <v>4</v>
      </c>
      <c r="B2940" s="4" t="s">
        <v>5</v>
      </c>
      <c r="C2940" s="4" t="s">
        <v>10</v>
      </c>
      <c r="D2940" s="4" t="s">
        <v>14</v>
      </c>
      <c r="E2940" s="4" t="s">
        <v>20</v>
      </c>
      <c r="F2940" s="4" t="s">
        <v>10</v>
      </c>
    </row>
    <row r="2941" spans="1:19">
      <c r="A2941" t="n">
        <v>24454</v>
      </c>
      <c r="B2941" s="52" t="n">
        <v>59</v>
      </c>
      <c r="C2941" s="7" t="n">
        <v>61444</v>
      </c>
      <c r="D2941" s="7" t="n">
        <v>1</v>
      </c>
      <c r="E2941" s="7" t="n">
        <v>0.150000005960464</v>
      </c>
      <c r="F2941" s="7" t="n">
        <v>0</v>
      </c>
    </row>
    <row r="2942" spans="1:19">
      <c r="A2942" t="s">
        <v>4</v>
      </c>
      <c r="B2942" s="4" t="s">
        <v>5</v>
      </c>
      <c r="C2942" s="4" t="s">
        <v>10</v>
      </c>
      <c r="D2942" s="4" t="s">
        <v>14</v>
      </c>
      <c r="E2942" s="4" t="s">
        <v>20</v>
      </c>
      <c r="F2942" s="4" t="s">
        <v>10</v>
      </c>
    </row>
    <row r="2943" spans="1:19">
      <c r="A2943" t="n">
        <v>24464</v>
      </c>
      <c r="B2943" s="52" t="n">
        <v>59</v>
      </c>
      <c r="C2943" s="7" t="n">
        <v>61445</v>
      </c>
      <c r="D2943" s="7" t="n">
        <v>1</v>
      </c>
      <c r="E2943" s="7" t="n">
        <v>0.150000005960464</v>
      </c>
      <c r="F2943" s="7" t="n">
        <v>0</v>
      </c>
    </row>
    <row r="2944" spans="1:19">
      <c r="A2944" t="s">
        <v>4</v>
      </c>
      <c r="B2944" s="4" t="s">
        <v>5</v>
      </c>
      <c r="C2944" s="4" t="s">
        <v>10</v>
      </c>
    </row>
    <row r="2945" spans="1:6">
      <c r="A2945" t="n">
        <v>24474</v>
      </c>
      <c r="B2945" s="28" t="n">
        <v>16</v>
      </c>
      <c r="C2945" s="7" t="n">
        <v>50</v>
      </c>
    </row>
    <row r="2946" spans="1:6">
      <c r="A2946" t="s">
        <v>4</v>
      </c>
      <c r="B2946" s="4" t="s">
        <v>5</v>
      </c>
      <c r="C2946" s="4" t="s">
        <v>10</v>
      </c>
      <c r="D2946" s="4" t="s">
        <v>14</v>
      </c>
      <c r="E2946" s="4" t="s">
        <v>20</v>
      </c>
      <c r="F2946" s="4" t="s">
        <v>10</v>
      </c>
    </row>
    <row r="2947" spans="1:6">
      <c r="A2947" t="n">
        <v>24477</v>
      </c>
      <c r="B2947" s="52" t="n">
        <v>59</v>
      </c>
      <c r="C2947" s="7" t="n">
        <v>61446</v>
      </c>
      <c r="D2947" s="7" t="n">
        <v>1</v>
      </c>
      <c r="E2947" s="7" t="n">
        <v>0.150000005960464</v>
      </c>
      <c r="F2947" s="7" t="n">
        <v>0</v>
      </c>
    </row>
    <row r="2948" spans="1:6">
      <c r="A2948" t="s">
        <v>4</v>
      </c>
      <c r="B2948" s="4" t="s">
        <v>5</v>
      </c>
      <c r="C2948" s="4" t="s">
        <v>10</v>
      </c>
      <c r="D2948" s="4" t="s">
        <v>14</v>
      </c>
      <c r="E2948" s="4" t="s">
        <v>20</v>
      </c>
      <c r="F2948" s="4" t="s">
        <v>10</v>
      </c>
    </row>
    <row r="2949" spans="1:6">
      <c r="A2949" t="n">
        <v>24487</v>
      </c>
      <c r="B2949" s="52" t="n">
        <v>59</v>
      </c>
      <c r="C2949" s="7" t="n">
        <v>7032</v>
      </c>
      <c r="D2949" s="7" t="n">
        <v>1</v>
      </c>
      <c r="E2949" s="7" t="n">
        <v>0.150000005960464</v>
      </c>
      <c r="F2949" s="7" t="n">
        <v>0</v>
      </c>
    </row>
    <row r="2950" spans="1:6">
      <c r="A2950" t="s">
        <v>4</v>
      </c>
      <c r="B2950" s="4" t="s">
        <v>5</v>
      </c>
      <c r="C2950" s="4" t="s">
        <v>10</v>
      </c>
    </row>
    <row r="2951" spans="1:6">
      <c r="A2951" t="n">
        <v>24497</v>
      </c>
      <c r="B2951" s="28" t="n">
        <v>16</v>
      </c>
      <c r="C2951" s="7" t="n">
        <v>1300</v>
      </c>
    </row>
    <row r="2952" spans="1:6">
      <c r="A2952" t="s">
        <v>4</v>
      </c>
      <c r="B2952" s="4" t="s">
        <v>5</v>
      </c>
      <c r="C2952" s="4" t="s">
        <v>14</v>
      </c>
      <c r="D2952" s="4" t="s">
        <v>14</v>
      </c>
      <c r="E2952" s="4" t="s">
        <v>14</v>
      </c>
      <c r="F2952" s="4" t="s">
        <v>14</v>
      </c>
    </row>
    <row r="2953" spans="1:6">
      <c r="A2953" t="n">
        <v>24500</v>
      </c>
      <c r="B2953" s="33" t="n">
        <v>14</v>
      </c>
      <c r="C2953" s="7" t="n">
        <v>0</v>
      </c>
      <c r="D2953" s="7" t="n">
        <v>1</v>
      </c>
      <c r="E2953" s="7" t="n">
        <v>0</v>
      </c>
      <c r="F2953" s="7" t="n">
        <v>0</v>
      </c>
    </row>
    <row r="2954" spans="1:6">
      <c r="A2954" t="s">
        <v>4</v>
      </c>
      <c r="B2954" s="4" t="s">
        <v>5</v>
      </c>
      <c r="C2954" s="4" t="s">
        <v>14</v>
      </c>
      <c r="D2954" s="21" t="s">
        <v>31</v>
      </c>
      <c r="E2954" s="4" t="s">
        <v>5</v>
      </c>
      <c r="F2954" s="4" t="s">
        <v>14</v>
      </c>
      <c r="G2954" s="4" t="s">
        <v>10</v>
      </c>
      <c r="H2954" s="21" t="s">
        <v>32</v>
      </c>
      <c r="I2954" s="4" t="s">
        <v>14</v>
      </c>
      <c r="J2954" s="4" t="s">
        <v>21</v>
      </c>
    </row>
    <row r="2955" spans="1:6">
      <c r="A2955" t="n">
        <v>24505</v>
      </c>
      <c r="B2955" s="11" t="n">
        <v>5</v>
      </c>
      <c r="C2955" s="7" t="n">
        <v>28</v>
      </c>
      <c r="D2955" s="21" t="s">
        <v>3</v>
      </c>
      <c r="E2955" s="22" t="n">
        <v>64</v>
      </c>
      <c r="F2955" s="7" t="n">
        <v>5</v>
      </c>
      <c r="G2955" s="7" t="n">
        <v>2</v>
      </c>
      <c r="H2955" s="21" t="s">
        <v>3</v>
      </c>
      <c r="I2955" s="7" t="n">
        <v>1</v>
      </c>
      <c r="J2955" s="12" t="n">
        <f t="normal" ca="1">A2965</f>
        <v>0</v>
      </c>
    </row>
    <row r="2956" spans="1:6">
      <c r="A2956" t="s">
        <v>4</v>
      </c>
      <c r="B2956" s="4" t="s">
        <v>5</v>
      </c>
      <c r="C2956" s="4" t="s">
        <v>14</v>
      </c>
      <c r="D2956" s="4" t="s">
        <v>10</v>
      </c>
      <c r="E2956" s="4" t="s">
        <v>6</v>
      </c>
    </row>
    <row r="2957" spans="1:6">
      <c r="A2957" t="n">
        <v>24516</v>
      </c>
      <c r="B2957" s="35" t="n">
        <v>51</v>
      </c>
      <c r="C2957" s="7" t="n">
        <v>4</v>
      </c>
      <c r="D2957" s="7" t="n">
        <v>2</v>
      </c>
      <c r="E2957" s="7" t="s">
        <v>99</v>
      </c>
    </row>
    <row r="2958" spans="1:6">
      <c r="A2958" t="s">
        <v>4</v>
      </c>
      <c r="B2958" s="4" t="s">
        <v>5</v>
      </c>
      <c r="C2958" s="4" t="s">
        <v>10</v>
      </c>
    </row>
    <row r="2959" spans="1:6">
      <c r="A2959" t="n">
        <v>24529</v>
      </c>
      <c r="B2959" s="28" t="n">
        <v>16</v>
      </c>
      <c r="C2959" s="7" t="n">
        <v>0</v>
      </c>
    </row>
    <row r="2960" spans="1:6">
      <c r="A2960" t="s">
        <v>4</v>
      </c>
      <c r="B2960" s="4" t="s">
        <v>5</v>
      </c>
      <c r="C2960" s="4" t="s">
        <v>10</v>
      </c>
      <c r="D2960" s="4" t="s">
        <v>14</v>
      </c>
      <c r="E2960" s="4" t="s">
        <v>9</v>
      </c>
      <c r="F2960" s="4" t="s">
        <v>57</v>
      </c>
      <c r="G2960" s="4" t="s">
        <v>14</v>
      </c>
      <c r="H2960" s="4" t="s">
        <v>14</v>
      </c>
    </row>
    <row r="2961" spans="1:10">
      <c r="A2961" t="n">
        <v>24532</v>
      </c>
      <c r="B2961" s="36" t="n">
        <v>26</v>
      </c>
      <c r="C2961" s="7" t="n">
        <v>2</v>
      </c>
      <c r="D2961" s="7" t="n">
        <v>17</v>
      </c>
      <c r="E2961" s="7" t="n">
        <v>6456</v>
      </c>
      <c r="F2961" s="7" t="s">
        <v>328</v>
      </c>
      <c r="G2961" s="7" t="n">
        <v>2</v>
      </c>
      <c r="H2961" s="7" t="n">
        <v>0</v>
      </c>
    </row>
    <row r="2962" spans="1:10">
      <c r="A2962" t="s">
        <v>4</v>
      </c>
      <c r="B2962" s="4" t="s">
        <v>5</v>
      </c>
    </row>
    <row r="2963" spans="1:10">
      <c r="A2963" t="n">
        <v>24554</v>
      </c>
      <c r="B2963" s="37" t="n">
        <v>28</v>
      </c>
    </row>
    <row r="2964" spans="1:10">
      <c r="A2964" t="s">
        <v>4</v>
      </c>
      <c r="B2964" s="4" t="s">
        <v>5</v>
      </c>
      <c r="C2964" s="4" t="s">
        <v>14</v>
      </c>
      <c r="D2964" s="21" t="s">
        <v>31</v>
      </c>
      <c r="E2964" s="4" t="s">
        <v>5</v>
      </c>
      <c r="F2964" s="4" t="s">
        <v>14</v>
      </c>
      <c r="G2964" s="4" t="s">
        <v>10</v>
      </c>
      <c r="H2964" s="21" t="s">
        <v>32</v>
      </c>
      <c r="I2964" s="4" t="s">
        <v>14</v>
      </c>
      <c r="J2964" s="21" t="s">
        <v>31</v>
      </c>
      <c r="K2964" s="4" t="s">
        <v>5</v>
      </c>
      <c r="L2964" s="4" t="s">
        <v>14</v>
      </c>
      <c r="M2964" s="4" t="s">
        <v>10</v>
      </c>
      <c r="N2964" s="21" t="s">
        <v>32</v>
      </c>
      <c r="O2964" s="4" t="s">
        <v>14</v>
      </c>
      <c r="P2964" s="21" t="s">
        <v>31</v>
      </c>
      <c r="Q2964" s="4" t="s">
        <v>5</v>
      </c>
      <c r="R2964" s="4" t="s">
        <v>14</v>
      </c>
      <c r="S2964" s="4" t="s">
        <v>10</v>
      </c>
      <c r="T2964" s="21" t="s">
        <v>32</v>
      </c>
      <c r="U2964" s="4" t="s">
        <v>14</v>
      </c>
      <c r="V2964" s="4" t="s">
        <v>14</v>
      </c>
      <c r="W2964" s="4" t="s">
        <v>14</v>
      </c>
      <c r="X2964" s="4" t="s">
        <v>21</v>
      </c>
    </row>
    <row r="2965" spans="1:10">
      <c r="A2965" t="n">
        <v>24555</v>
      </c>
      <c r="B2965" s="11" t="n">
        <v>5</v>
      </c>
      <c r="C2965" s="7" t="n">
        <v>28</v>
      </c>
      <c r="D2965" s="21" t="s">
        <v>3</v>
      </c>
      <c r="E2965" s="22" t="n">
        <v>64</v>
      </c>
      <c r="F2965" s="7" t="n">
        <v>5</v>
      </c>
      <c r="G2965" s="7" t="n">
        <v>5</v>
      </c>
      <c r="H2965" s="21" t="s">
        <v>3</v>
      </c>
      <c r="I2965" s="7" t="n">
        <v>28</v>
      </c>
      <c r="J2965" s="21" t="s">
        <v>3</v>
      </c>
      <c r="K2965" s="22" t="n">
        <v>64</v>
      </c>
      <c r="L2965" s="7" t="n">
        <v>5</v>
      </c>
      <c r="M2965" s="7" t="n">
        <v>8</v>
      </c>
      <c r="N2965" s="21" t="s">
        <v>3</v>
      </c>
      <c r="O2965" s="7" t="n">
        <v>28</v>
      </c>
      <c r="P2965" s="21" t="s">
        <v>3</v>
      </c>
      <c r="Q2965" s="22" t="n">
        <v>64</v>
      </c>
      <c r="R2965" s="7" t="n">
        <v>5</v>
      </c>
      <c r="S2965" s="7" t="n">
        <v>6</v>
      </c>
      <c r="T2965" s="21" t="s">
        <v>3</v>
      </c>
      <c r="U2965" s="7" t="n">
        <v>11</v>
      </c>
      <c r="V2965" s="7" t="n">
        <v>9</v>
      </c>
      <c r="W2965" s="7" t="n">
        <v>1</v>
      </c>
      <c r="X2965" s="12" t="n">
        <f t="normal" ca="1">A2975</f>
        <v>0</v>
      </c>
    </row>
    <row r="2966" spans="1:10">
      <c r="A2966" t="s">
        <v>4</v>
      </c>
      <c r="B2966" s="4" t="s">
        <v>5</v>
      </c>
      <c r="C2966" s="4" t="s">
        <v>14</v>
      </c>
      <c r="D2966" s="4" t="s">
        <v>10</v>
      </c>
      <c r="E2966" s="4" t="s">
        <v>6</v>
      </c>
    </row>
    <row r="2967" spans="1:10">
      <c r="A2967" t="n">
        <v>24578</v>
      </c>
      <c r="B2967" s="35" t="n">
        <v>51</v>
      </c>
      <c r="C2967" s="7" t="n">
        <v>4</v>
      </c>
      <c r="D2967" s="7" t="n">
        <v>5</v>
      </c>
      <c r="E2967" s="7" t="s">
        <v>99</v>
      </c>
    </row>
    <row r="2968" spans="1:10">
      <c r="A2968" t="s">
        <v>4</v>
      </c>
      <c r="B2968" s="4" t="s">
        <v>5</v>
      </c>
      <c r="C2968" s="4" t="s">
        <v>10</v>
      </c>
    </row>
    <row r="2969" spans="1:10">
      <c r="A2969" t="n">
        <v>24591</v>
      </c>
      <c r="B2969" s="28" t="n">
        <v>16</v>
      </c>
      <c r="C2969" s="7" t="n">
        <v>0</v>
      </c>
    </row>
    <row r="2970" spans="1:10">
      <c r="A2970" t="s">
        <v>4</v>
      </c>
      <c r="B2970" s="4" t="s">
        <v>5</v>
      </c>
      <c r="C2970" s="4" t="s">
        <v>10</v>
      </c>
      <c r="D2970" s="4" t="s">
        <v>14</v>
      </c>
      <c r="E2970" s="4" t="s">
        <v>9</v>
      </c>
      <c r="F2970" s="4" t="s">
        <v>57</v>
      </c>
      <c r="G2970" s="4" t="s">
        <v>14</v>
      </c>
      <c r="H2970" s="4" t="s">
        <v>14</v>
      </c>
    </row>
    <row r="2971" spans="1:10">
      <c r="A2971" t="n">
        <v>24594</v>
      </c>
      <c r="B2971" s="36" t="n">
        <v>26</v>
      </c>
      <c r="C2971" s="7" t="n">
        <v>5</v>
      </c>
      <c r="D2971" s="7" t="n">
        <v>17</v>
      </c>
      <c r="E2971" s="7" t="n">
        <v>3447</v>
      </c>
      <c r="F2971" s="7" t="s">
        <v>329</v>
      </c>
      <c r="G2971" s="7" t="n">
        <v>2</v>
      </c>
      <c r="H2971" s="7" t="n">
        <v>0</v>
      </c>
    </row>
    <row r="2972" spans="1:10">
      <c r="A2972" t="s">
        <v>4</v>
      </c>
      <c r="B2972" s="4" t="s">
        <v>5</v>
      </c>
    </row>
    <row r="2973" spans="1:10">
      <c r="A2973" t="n">
        <v>24638</v>
      </c>
      <c r="B2973" s="37" t="n">
        <v>28</v>
      </c>
    </row>
    <row r="2974" spans="1:10">
      <c r="A2974" t="s">
        <v>4</v>
      </c>
      <c r="B2974" s="4" t="s">
        <v>5</v>
      </c>
      <c r="C2974" s="4" t="s">
        <v>14</v>
      </c>
      <c r="D2974" s="21" t="s">
        <v>31</v>
      </c>
      <c r="E2974" s="4" t="s">
        <v>5</v>
      </c>
      <c r="F2974" s="4" t="s">
        <v>14</v>
      </c>
      <c r="G2974" s="4" t="s">
        <v>10</v>
      </c>
      <c r="H2974" s="21" t="s">
        <v>32</v>
      </c>
      <c r="I2974" s="4" t="s">
        <v>14</v>
      </c>
      <c r="J2974" s="4" t="s">
        <v>21</v>
      </c>
    </row>
    <row r="2975" spans="1:10">
      <c r="A2975" t="n">
        <v>24639</v>
      </c>
      <c r="B2975" s="11" t="n">
        <v>5</v>
      </c>
      <c r="C2975" s="7" t="n">
        <v>28</v>
      </c>
      <c r="D2975" s="21" t="s">
        <v>3</v>
      </c>
      <c r="E2975" s="22" t="n">
        <v>64</v>
      </c>
      <c r="F2975" s="7" t="n">
        <v>5</v>
      </c>
      <c r="G2975" s="7" t="n">
        <v>8</v>
      </c>
      <c r="H2975" s="21" t="s">
        <v>3</v>
      </c>
      <c r="I2975" s="7" t="n">
        <v>1</v>
      </c>
      <c r="J2975" s="12" t="n">
        <f t="normal" ca="1">A2987</f>
        <v>0</v>
      </c>
    </row>
    <row r="2976" spans="1:10">
      <c r="A2976" t="s">
        <v>4</v>
      </c>
      <c r="B2976" s="4" t="s">
        <v>5</v>
      </c>
      <c r="C2976" s="4" t="s">
        <v>14</v>
      </c>
      <c r="D2976" s="4" t="s">
        <v>10</v>
      </c>
      <c r="E2976" s="4" t="s">
        <v>6</v>
      </c>
    </row>
    <row r="2977" spans="1:24">
      <c r="A2977" t="n">
        <v>24650</v>
      </c>
      <c r="B2977" s="35" t="n">
        <v>51</v>
      </c>
      <c r="C2977" s="7" t="n">
        <v>4</v>
      </c>
      <c r="D2977" s="7" t="n">
        <v>8</v>
      </c>
      <c r="E2977" s="7" t="s">
        <v>254</v>
      </c>
    </row>
    <row r="2978" spans="1:24">
      <c r="A2978" t="s">
        <v>4</v>
      </c>
      <c r="B2978" s="4" t="s">
        <v>5</v>
      </c>
      <c r="C2978" s="4" t="s">
        <v>10</v>
      </c>
    </row>
    <row r="2979" spans="1:24">
      <c r="A2979" t="n">
        <v>24663</v>
      </c>
      <c r="B2979" s="28" t="n">
        <v>16</v>
      </c>
      <c r="C2979" s="7" t="n">
        <v>0</v>
      </c>
    </row>
    <row r="2980" spans="1:24">
      <c r="A2980" t="s">
        <v>4</v>
      </c>
      <c r="B2980" s="4" t="s">
        <v>5</v>
      </c>
      <c r="C2980" s="4" t="s">
        <v>10</v>
      </c>
      <c r="D2980" s="4" t="s">
        <v>14</v>
      </c>
      <c r="E2980" s="4" t="s">
        <v>9</v>
      </c>
      <c r="F2980" s="4" t="s">
        <v>57</v>
      </c>
      <c r="G2980" s="4" t="s">
        <v>14</v>
      </c>
      <c r="H2980" s="4" t="s">
        <v>14</v>
      </c>
    </row>
    <row r="2981" spans="1:24">
      <c r="A2981" t="n">
        <v>24666</v>
      </c>
      <c r="B2981" s="36" t="n">
        <v>26</v>
      </c>
      <c r="C2981" s="7" t="n">
        <v>8</v>
      </c>
      <c r="D2981" s="7" t="n">
        <v>17</v>
      </c>
      <c r="E2981" s="7" t="n">
        <v>9397</v>
      </c>
      <c r="F2981" s="7" t="s">
        <v>330</v>
      </c>
      <c r="G2981" s="7" t="n">
        <v>2</v>
      </c>
      <c r="H2981" s="7" t="n">
        <v>0</v>
      </c>
    </row>
    <row r="2982" spans="1:24">
      <c r="A2982" t="s">
        <v>4</v>
      </c>
      <c r="B2982" s="4" t="s">
        <v>5</v>
      </c>
    </row>
    <row r="2983" spans="1:24">
      <c r="A2983" t="n">
        <v>24701</v>
      </c>
      <c r="B2983" s="37" t="n">
        <v>28</v>
      </c>
    </row>
    <row r="2984" spans="1:24">
      <c r="A2984" t="s">
        <v>4</v>
      </c>
      <c r="B2984" s="4" t="s">
        <v>5</v>
      </c>
      <c r="C2984" s="4" t="s">
        <v>21</v>
      </c>
    </row>
    <row r="2985" spans="1:24">
      <c r="A2985" t="n">
        <v>24702</v>
      </c>
      <c r="B2985" s="15" t="n">
        <v>3</v>
      </c>
      <c r="C2985" s="12" t="n">
        <f t="normal" ca="1">A3009</f>
        <v>0</v>
      </c>
    </row>
    <row r="2986" spans="1:24">
      <c r="A2986" t="s">
        <v>4</v>
      </c>
      <c r="B2986" s="4" t="s">
        <v>5</v>
      </c>
      <c r="C2986" s="4" t="s">
        <v>14</v>
      </c>
      <c r="D2986" s="21" t="s">
        <v>31</v>
      </c>
      <c r="E2986" s="4" t="s">
        <v>5</v>
      </c>
      <c r="F2986" s="4" t="s">
        <v>14</v>
      </c>
      <c r="G2986" s="4" t="s">
        <v>10</v>
      </c>
      <c r="H2986" s="21" t="s">
        <v>32</v>
      </c>
      <c r="I2986" s="4" t="s">
        <v>14</v>
      </c>
      <c r="J2986" s="4" t="s">
        <v>21</v>
      </c>
    </row>
    <row r="2987" spans="1:24">
      <c r="A2987" t="n">
        <v>24707</v>
      </c>
      <c r="B2987" s="11" t="n">
        <v>5</v>
      </c>
      <c r="C2987" s="7" t="n">
        <v>28</v>
      </c>
      <c r="D2987" s="21" t="s">
        <v>3</v>
      </c>
      <c r="E2987" s="22" t="n">
        <v>64</v>
      </c>
      <c r="F2987" s="7" t="n">
        <v>5</v>
      </c>
      <c r="G2987" s="7" t="n">
        <v>6</v>
      </c>
      <c r="H2987" s="21" t="s">
        <v>3</v>
      </c>
      <c r="I2987" s="7" t="n">
        <v>1</v>
      </c>
      <c r="J2987" s="12" t="n">
        <f t="normal" ca="1">A2999</f>
        <v>0</v>
      </c>
    </row>
    <row r="2988" spans="1:24">
      <c r="A2988" t="s">
        <v>4</v>
      </c>
      <c r="B2988" s="4" t="s">
        <v>5</v>
      </c>
      <c r="C2988" s="4" t="s">
        <v>14</v>
      </c>
      <c r="D2988" s="4" t="s">
        <v>10</v>
      </c>
      <c r="E2988" s="4" t="s">
        <v>6</v>
      </c>
    </row>
    <row r="2989" spans="1:24">
      <c r="A2989" t="n">
        <v>24718</v>
      </c>
      <c r="B2989" s="35" t="n">
        <v>51</v>
      </c>
      <c r="C2989" s="7" t="n">
        <v>4</v>
      </c>
      <c r="D2989" s="7" t="n">
        <v>6</v>
      </c>
      <c r="E2989" s="7" t="s">
        <v>254</v>
      </c>
    </row>
    <row r="2990" spans="1:24">
      <c r="A2990" t="s">
        <v>4</v>
      </c>
      <c r="B2990" s="4" t="s">
        <v>5</v>
      </c>
      <c r="C2990" s="4" t="s">
        <v>10</v>
      </c>
    </row>
    <row r="2991" spans="1:24">
      <c r="A2991" t="n">
        <v>24731</v>
      </c>
      <c r="B2991" s="28" t="n">
        <v>16</v>
      </c>
      <c r="C2991" s="7" t="n">
        <v>0</v>
      </c>
    </row>
    <row r="2992" spans="1:24">
      <c r="A2992" t="s">
        <v>4</v>
      </c>
      <c r="B2992" s="4" t="s">
        <v>5</v>
      </c>
      <c r="C2992" s="4" t="s">
        <v>10</v>
      </c>
      <c r="D2992" s="4" t="s">
        <v>14</v>
      </c>
      <c r="E2992" s="4" t="s">
        <v>9</v>
      </c>
      <c r="F2992" s="4" t="s">
        <v>57</v>
      </c>
      <c r="G2992" s="4" t="s">
        <v>14</v>
      </c>
      <c r="H2992" s="4" t="s">
        <v>14</v>
      </c>
    </row>
    <row r="2993" spans="1:10">
      <c r="A2993" t="n">
        <v>24734</v>
      </c>
      <c r="B2993" s="36" t="n">
        <v>26</v>
      </c>
      <c r="C2993" s="7" t="n">
        <v>6</v>
      </c>
      <c r="D2993" s="7" t="n">
        <v>17</v>
      </c>
      <c r="E2993" s="7" t="n">
        <v>8471</v>
      </c>
      <c r="F2993" s="7" t="s">
        <v>330</v>
      </c>
      <c r="G2993" s="7" t="n">
        <v>2</v>
      </c>
      <c r="H2993" s="7" t="n">
        <v>0</v>
      </c>
    </row>
    <row r="2994" spans="1:10">
      <c r="A2994" t="s">
        <v>4</v>
      </c>
      <c r="B2994" s="4" t="s">
        <v>5</v>
      </c>
    </row>
    <row r="2995" spans="1:10">
      <c r="A2995" t="n">
        <v>24769</v>
      </c>
      <c r="B2995" s="37" t="n">
        <v>28</v>
      </c>
    </row>
    <row r="2996" spans="1:10">
      <c r="A2996" t="s">
        <v>4</v>
      </c>
      <c r="B2996" s="4" t="s">
        <v>5</v>
      </c>
      <c r="C2996" s="4" t="s">
        <v>21</v>
      </c>
    </row>
    <row r="2997" spans="1:10">
      <c r="A2997" t="n">
        <v>24770</v>
      </c>
      <c r="B2997" s="15" t="n">
        <v>3</v>
      </c>
      <c r="C2997" s="12" t="n">
        <f t="normal" ca="1">A3009</f>
        <v>0</v>
      </c>
    </row>
    <row r="2998" spans="1:10">
      <c r="A2998" t="s">
        <v>4</v>
      </c>
      <c r="B2998" s="4" t="s">
        <v>5</v>
      </c>
      <c r="C2998" s="4" t="s">
        <v>14</v>
      </c>
      <c r="D2998" s="21" t="s">
        <v>31</v>
      </c>
      <c r="E2998" s="4" t="s">
        <v>5</v>
      </c>
      <c r="F2998" s="4" t="s">
        <v>14</v>
      </c>
      <c r="G2998" s="4" t="s">
        <v>10</v>
      </c>
      <c r="H2998" s="21" t="s">
        <v>32</v>
      </c>
      <c r="I2998" s="4" t="s">
        <v>14</v>
      </c>
      <c r="J2998" s="4" t="s">
        <v>21</v>
      </c>
    </row>
    <row r="2999" spans="1:10">
      <c r="A2999" t="n">
        <v>24775</v>
      </c>
      <c r="B2999" s="11" t="n">
        <v>5</v>
      </c>
      <c r="C2999" s="7" t="n">
        <v>28</v>
      </c>
      <c r="D2999" s="21" t="s">
        <v>3</v>
      </c>
      <c r="E2999" s="22" t="n">
        <v>64</v>
      </c>
      <c r="F2999" s="7" t="n">
        <v>5</v>
      </c>
      <c r="G2999" s="7" t="n">
        <v>5</v>
      </c>
      <c r="H2999" s="21" t="s">
        <v>3</v>
      </c>
      <c r="I2999" s="7" t="n">
        <v>1</v>
      </c>
      <c r="J2999" s="12" t="n">
        <f t="normal" ca="1">A3009</f>
        <v>0</v>
      </c>
    </row>
    <row r="3000" spans="1:10">
      <c r="A3000" t="s">
        <v>4</v>
      </c>
      <c r="B3000" s="4" t="s">
        <v>5</v>
      </c>
      <c r="C3000" s="4" t="s">
        <v>14</v>
      </c>
      <c r="D3000" s="4" t="s">
        <v>10</v>
      </c>
      <c r="E3000" s="4" t="s">
        <v>6</v>
      </c>
    </row>
    <row r="3001" spans="1:10">
      <c r="A3001" t="n">
        <v>24786</v>
      </c>
      <c r="B3001" s="35" t="n">
        <v>51</v>
      </c>
      <c r="C3001" s="7" t="n">
        <v>4</v>
      </c>
      <c r="D3001" s="7" t="n">
        <v>5</v>
      </c>
      <c r="E3001" s="7" t="s">
        <v>99</v>
      </c>
    </row>
    <row r="3002" spans="1:10">
      <c r="A3002" t="s">
        <v>4</v>
      </c>
      <c r="B3002" s="4" t="s">
        <v>5</v>
      </c>
      <c r="C3002" s="4" t="s">
        <v>10</v>
      </c>
    </row>
    <row r="3003" spans="1:10">
      <c r="A3003" t="n">
        <v>24799</v>
      </c>
      <c r="B3003" s="28" t="n">
        <v>16</v>
      </c>
      <c r="C3003" s="7" t="n">
        <v>0</v>
      </c>
    </row>
    <row r="3004" spans="1:10">
      <c r="A3004" t="s">
        <v>4</v>
      </c>
      <c r="B3004" s="4" t="s">
        <v>5</v>
      </c>
      <c r="C3004" s="4" t="s">
        <v>10</v>
      </c>
      <c r="D3004" s="4" t="s">
        <v>14</v>
      </c>
      <c r="E3004" s="4" t="s">
        <v>9</v>
      </c>
      <c r="F3004" s="4" t="s">
        <v>57</v>
      </c>
      <c r="G3004" s="4" t="s">
        <v>14</v>
      </c>
      <c r="H3004" s="4" t="s">
        <v>14</v>
      </c>
    </row>
    <row r="3005" spans="1:10">
      <c r="A3005" t="n">
        <v>24802</v>
      </c>
      <c r="B3005" s="36" t="n">
        <v>26</v>
      </c>
      <c r="C3005" s="7" t="n">
        <v>5</v>
      </c>
      <c r="D3005" s="7" t="n">
        <v>17</v>
      </c>
      <c r="E3005" s="7" t="n">
        <v>3448</v>
      </c>
      <c r="F3005" s="7" t="s">
        <v>330</v>
      </c>
      <c r="G3005" s="7" t="n">
        <v>2</v>
      </c>
      <c r="H3005" s="7" t="n">
        <v>0</v>
      </c>
    </row>
    <row r="3006" spans="1:10">
      <c r="A3006" t="s">
        <v>4</v>
      </c>
      <c r="B3006" s="4" t="s">
        <v>5</v>
      </c>
    </row>
    <row r="3007" spans="1:10">
      <c r="A3007" t="n">
        <v>24837</v>
      </c>
      <c r="B3007" s="37" t="n">
        <v>28</v>
      </c>
    </row>
    <row r="3008" spans="1:10">
      <c r="A3008" t="s">
        <v>4</v>
      </c>
      <c r="B3008" s="4" t="s">
        <v>5</v>
      </c>
      <c r="C3008" s="4" t="s">
        <v>9</v>
      </c>
    </row>
    <row r="3009" spans="1:10">
      <c r="A3009" t="n">
        <v>24838</v>
      </c>
      <c r="B3009" s="38" t="n">
        <v>15</v>
      </c>
      <c r="C3009" s="7" t="n">
        <v>256</v>
      </c>
    </row>
    <row r="3010" spans="1:10">
      <c r="A3010" t="s">
        <v>4</v>
      </c>
      <c r="B3010" s="4" t="s">
        <v>5</v>
      </c>
      <c r="C3010" s="4" t="s">
        <v>14</v>
      </c>
      <c r="D3010" s="4" t="s">
        <v>10</v>
      </c>
      <c r="E3010" s="4" t="s">
        <v>6</v>
      </c>
    </row>
    <row r="3011" spans="1:10">
      <c r="A3011" t="n">
        <v>24843</v>
      </c>
      <c r="B3011" s="35" t="n">
        <v>51</v>
      </c>
      <c r="C3011" s="7" t="n">
        <v>4</v>
      </c>
      <c r="D3011" s="7" t="n">
        <v>25</v>
      </c>
      <c r="E3011" s="7" t="s">
        <v>212</v>
      </c>
    </row>
    <row r="3012" spans="1:10">
      <c r="A3012" t="s">
        <v>4</v>
      </c>
      <c r="B3012" s="4" t="s">
        <v>5</v>
      </c>
      <c r="C3012" s="4" t="s">
        <v>10</v>
      </c>
    </row>
    <row r="3013" spans="1:10">
      <c r="A3013" t="n">
        <v>24856</v>
      </c>
      <c r="B3013" s="28" t="n">
        <v>16</v>
      </c>
      <c r="C3013" s="7" t="n">
        <v>0</v>
      </c>
    </row>
    <row r="3014" spans="1:10">
      <c r="A3014" t="s">
        <v>4</v>
      </c>
      <c r="B3014" s="4" t="s">
        <v>5</v>
      </c>
      <c r="C3014" s="4" t="s">
        <v>10</v>
      </c>
      <c r="D3014" s="4" t="s">
        <v>14</v>
      </c>
      <c r="E3014" s="4" t="s">
        <v>9</v>
      </c>
      <c r="F3014" s="4" t="s">
        <v>57</v>
      </c>
      <c r="G3014" s="4" t="s">
        <v>14</v>
      </c>
      <c r="H3014" s="4" t="s">
        <v>14</v>
      </c>
    </row>
    <row r="3015" spans="1:10">
      <c r="A3015" t="n">
        <v>24859</v>
      </c>
      <c r="B3015" s="36" t="n">
        <v>26</v>
      </c>
      <c r="C3015" s="7" t="n">
        <v>25</v>
      </c>
      <c r="D3015" s="7" t="n">
        <v>17</v>
      </c>
      <c r="E3015" s="7" t="n">
        <v>34357</v>
      </c>
      <c r="F3015" s="7" t="s">
        <v>331</v>
      </c>
      <c r="G3015" s="7" t="n">
        <v>2</v>
      </c>
      <c r="H3015" s="7" t="n">
        <v>0</v>
      </c>
    </row>
    <row r="3016" spans="1:10">
      <c r="A3016" t="s">
        <v>4</v>
      </c>
      <c r="B3016" s="4" t="s">
        <v>5</v>
      </c>
    </row>
    <row r="3017" spans="1:10">
      <c r="A3017" t="n">
        <v>24989</v>
      </c>
      <c r="B3017" s="37" t="n">
        <v>28</v>
      </c>
    </row>
    <row r="3018" spans="1:10">
      <c r="A3018" t="s">
        <v>4</v>
      </c>
      <c r="B3018" s="4" t="s">
        <v>5</v>
      </c>
      <c r="C3018" s="4" t="s">
        <v>14</v>
      </c>
      <c r="D3018" s="4" t="s">
        <v>10</v>
      </c>
      <c r="E3018" s="4" t="s">
        <v>6</v>
      </c>
    </row>
    <row r="3019" spans="1:10">
      <c r="A3019" t="n">
        <v>24990</v>
      </c>
      <c r="B3019" s="35" t="n">
        <v>51</v>
      </c>
      <c r="C3019" s="7" t="n">
        <v>4</v>
      </c>
      <c r="D3019" s="7" t="n">
        <v>24</v>
      </c>
      <c r="E3019" s="7" t="s">
        <v>215</v>
      </c>
    </row>
    <row r="3020" spans="1:10">
      <c r="A3020" t="s">
        <v>4</v>
      </c>
      <c r="B3020" s="4" t="s">
        <v>5</v>
      </c>
      <c r="C3020" s="4" t="s">
        <v>10</v>
      </c>
    </row>
    <row r="3021" spans="1:10">
      <c r="A3021" t="n">
        <v>25004</v>
      </c>
      <c r="B3021" s="28" t="n">
        <v>16</v>
      </c>
      <c r="C3021" s="7" t="n">
        <v>0</v>
      </c>
    </row>
    <row r="3022" spans="1:10">
      <c r="A3022" t="s">
        <v>4</v>
      </c>
      <c r="B3022" s="4" t="s">
        <v>5</v>
      </c>
      <c r="C3022" s="4" t="s">
        <v>10</v>
      </c>
      <c r="D3022" s="4" t="s">
        <v>14</v>
      </c>
      <c r="E3022" s="4" t="s">
        <v>9</v>
      </c>
      <c r="F3022" s="4" t="s">
        <v>57</v>
      </c>
      <c r="G3022" s="4" t="s">
        <v>14</v>
      </c>
      <c r="H3022" s="4" t="s">
        <v>14</v>
      </c>
      <c r="I3022" s="4" t="s">
        <v>14</v>
      </c>
      <c r="J3022" s="4" t="s">
        <v>9</v>
      </c>
      <c r="K3022" s="4" t="s">
        <v>57</v>
      </c>
      <c r="L3022" s="4" t="s">
        <v>14</v>
      </c>
      <c r="M3022" s="4" t="s">
        <v>14</v>
      </c>
    </row>
    <row r="3023" spans="1:10">
      <c r="A3023" t="n">
        <v>25007</v>
      </c>
      <c r="B3023" s="36" t="n">
        <v>26</v>
      </c>
      <c r="C3023" s="7" t="n">
        <v>24</v>
      </c>
      <c r="D3023" s="7" t="n">
        <v>17</v>
      </c>
      <c r="E3023" s="7" t="n">
        <v>27375</v>
      </c>
      <c r="F3023" s="7" t="s">
        <v>332</v>
      </c>
      <c r="G3023" s="7" t="n">
        <v>2</v>
      </c>
      <c r="H3023" s="7" t="n">
        <v>3</v>
      </c>
      <c r="I3023" s="7" t="n">
        <v>17</v>
      </c>
      <c r="J3023" s="7" t="n">
        <v>27376</v>
      </c>
      <c r="K3023" s="7" t="s">
        <v>333</v>
      </c>
      <c r="L3023" s="7" t="n">
        <v>2</v>
      </c>
      <c r="M3023" s="7" t="n">
        <v>0</v>
      </c>
    </row>
    <row r="3024" spans="1:10">
      <c r="A3024" t="s">
        <v>4</v>
      </c>
      <c r="B3024" s="4" t="s">
        <v>5</v>
      </c>
    </row>
    <row r="3025" spans="1:13">
      <c r="A3025" t="n">
        <v>25144</v>
      </c>
      <c r="B3025" s="37" t="n">
        <v>28</v>
      </c>
    </row>
    <row r="3026" spans="1:13">
      <c r="A3026" t="s">
        <v>4</v>
      </c>
      <c r="B3026" s="4" t="s">
        <v>5</v>
      </c>
      <c r="C3026" s="4" t="s">
        <v>10</v>
      </c>
      <c r="D3026" s="4" t="s">
        <v>14</v>
      </c>
    </row>
    <row r="3027" spans="1:13">
      <c r="A3027" t="n">
        <v>25145</v>
      </c>
      <c r="B3027" s="39" t="n">
        <v>89</v>
      </c>
      <c r="C3027" s="7" t="n">
        <v>65533</v>
      </c>
      <c r="D3027" s="7" t="n">
        <v>1</v>
      </c>
    </row>
    <row r="3028" spans="1:13">
      <c r="A3028" t="s">
        <v>4</v>
      </c>
      <c r="B3028" s="4" t="s">
        <v>5</v>
      </c>
      <c r="C3028" s="4" t="s">
        <v>14</v>
      </c>
      <c r="D3028" s="4" t="s">
        <v>10</v>
      </c>
      <c r="E3028" s="4" t="s">
        <v>20</v>
      </c>
    </row>
    <row r="3029" spans="1:13">
      <c r="A3029" t="n">
        <v>25149</v>
      </c>
      <c r="B3029" s="30" t="n">
        <v>58</v>
      </c>
      <c r="C3029" s="7" t="n">
        <v>101</v>
      </c>
      <c r="D3029" s="7" t="n">
        <v>300</v>
      </c>
      <c r="E3029" s="7" t="n">
        <v>1</v>
      </c>
    </row>
    <row r="3030" spans="1:13">
      <c r="A3030" t="s">
        <v>4</v>
      </c>
      <c r="B3030" s="4" t="s">
        <v>5</v>
      </c>
      <c r="C3030" s="4" t="s">
        <v>14</v>
      </c>
      <c r="D3030" s="4" t="s">
        <v>10</v>
      </c>
    </row>
    <row r="3031" spans="1:13">
      <c r="A3031" t="n">
        <v>25157</v>
      </c>
      <c r="B3031" s="30" t="n">
        <v>58</v>
      </c>
      <c r="C3031" s="7" t="n">
        <v>254</v>
      </c>
      <c r="D3031" s="7" t="n">
        <v>0</v>
      </c>
    </row>
    <row r="3032" spans="1:13">
      <c r="A3032" t="s">
        <v>4</v>
      </c>
      <c r="B3032" s="4" t="s">
        <v>5</v>
      </c>
      <c r="C3032" s="4" t="s">
        <v>14</v>
      </c>
      <c r="D3032" s="4" t="s">
        <v>14</v>
      </c>
      <c r="E3032" s="4" t="s">
        <v>20</v>
      </c>
      <c r="F3032" s="4" t="s">
        <v>20</v>
      </c>
      <c r="G3032" s="4" t="s">
        <v>20</v>
      </c>
      <c r="H3032" s="4" t="s">
        <v>10</v>
      </c>
    </row>
    <row r="3033" spans="1:13">
      <c r="A3033" t="n">
        <v>25161</v>
      </c>
      <c r="B3033" s="40" t="n">
        <v>45</v>
      </c>
      <c r="C3033" s="7" t="n">
        <v>2</v>
      </c>
      <c r="D3033" s="7" t="n">
        <v>3</v>
      </c>
      <c r="E3033" s="7" t="n">
        <v>-0.529999971389771</v>
      </c>
      <c r="F3033" s="7" t="n">
        <v>4.78999996185303</v>
      </c>
      <c r="G3033" s="7" t="n">
        <v>-124.75</v>
      </c>
      <c r="H3033" s="7" t="n">
        <v>0</v>
      </c>
    </row>
    <row r="3034" spans="1:13">
      <c r="A3034" t="s">
        <v>4</v>
      </c>
      <c r="B3034" s="4" t="s">
        <v>5</v>
      </c>
      <c r="C3034" s="4" t="s">
        <v>14</v>
      </c>
      <c r="D3034" s="4" t="s">
        <v>14</v>
      </c>
      <c r="E3034" s="4" t="s">
        <v>20</v>
      </c>
      <c r="F3034" s="4" t="s">
        <v>20</v>
      </c>
      <c r="G3034" s="4" t="s">
        <v>20</v>
      </c>
      <c r="H3034" s="4" t="s">
        <v>10</v>
      </c>
      <c r="I3034" s="4" t="s">
        <v>14</v>
      </c>
    </row>
    <row r="3035" spans="1:13">
      <c r="A3035" t="n">
        <v>25178</v>
      </c>
      <c r="B3035" s="40" t="n">
        <v>45</v>
      </c>
      <c r="C3035" s="7" t="n">
        <v>4</v>
      </c>
      <c r="D3035" s="7" t="n">
        <v>3</v>
      </c>
      <c r="E3035" s="7" t="n">
        <v>352.839996337891</v>
      </c>
      <c r="F3035" s="7" t="n">
        <v>328.809997558594</v>
      </c>
      <c r="G3035" s="7" t="n">
        <v>356</v>
      </c>
      <c r="H3035" s="7" t="n">
        <v>0</v>
      </c>
      <c r="I3035" s="7" t="n">
        <v>1</v>
      </c>
    </row>
    <row r="3036" spans="1:13">
      <c r="A3036" t="s">
        <v>4</v>
      </c>
      <c r="B3036" s="4" t="s">
        <v>5</v>
      </c>
      <c r="C3036" s="4" t="s">
        <v>14</v>
      </c>
      <c r="D3036" s="4" t="s">
        <v>14</v>
      </c>
      <c r="E3036" s="4" t="s">
        <v>20</v>
      </c>
      <c r="F3036" s="4" t="s">
        <v>10</v>
      </c>
    </row>
    <row r="3037" spans="1:13">
      <c r="A3037" t="n">
        <v>25196</v>
      </c>
      <c r="B3037" s="40" t="n">
        <v>45</v>
      </c>
      <c r="C3037" s="7" t="n">
        <v>5</v>
      </c>
      <c r="D3037" s="7" t="n">
        <v>3</v>
      </c>
      <c r="E3037" s="7" t="n">
        <v>5</v>
      </c>
      <c r="F3037" s="7" t="n">
        <v>0</v>
      </c>
    </row>
    <row r="3038" spans="1:13">
      <c r="A3038" t="s">
        <v>4</v>
      </c>
      <c r="B3038" s="4" t="s">
        <v>5</v>
      </c>
      <c r="C3038" s="4" t="s">
        <v>14</v>
      </c>
      <c r="D3038" s="4" t="s">
        <v>14</v>
      </c>
      <c r="E3038" s="4" t="s">
        <v>20</v>
      </c>
      <c r="F3038" s="4" t="s">
        <v>10</v>
      </c>
    </row>
    <row r="3039" spans="1:13">
      <c r="A3039" t="n">
        <v>25205</v>
      </c>
      <c r="B3039" s="40" t="n">
        <v>45</v>
      </c>
      <c r="C3039" s="7" t="n">
        <v>11</v>
      </c>
      <c r="D3039" s="7" t="n">
        <v>3</v>
      </c>
      <c r="E3039" s="7" t="n">
        <v>30.6000003814697</v>
      </c>
      <c r="F3039" s="7" t="n">
        <v>0</v>
      </c>
    </row>
    <row r="3040" spans="1:13">
      <c r="A3040" t="s">
        <v>4</v>
      </c>
      <c r="B3040" s="4" t="s">
        <v>5</v>
      </c>
      <c r="C3040" s="4" t="s">
        <v>14</v>
      </c>
      <c r="D3040" s="4" t="s">
        <v>14</v>
      </c>
      <c r="E3040" s="4" t="s">
        <v>20</v>
      </c>
      <c r="F3040" s="4" t="s">
        <v>20</v>
      </c>
      <c r="G3040" s="4" t="s">
        <v>20</v>
      </c>
      <c r="H3040" s="4" t="s">
        <v>10</v>
      </c>
    </row>
    <row r="3041" spans="1:9">
      <c r="A3041" t="n">
        <v>25214</v>
      </c>
      <c r="B3041" s="40" t="n">
        <v>45</v>
      </c>
      <c r="C3041" s="7" t="n">
        <v>2</v>
      </c>
      <c r="D3041" s="7" t="n">
        <v>3</v>
      </c>
      <c r="E3041" s="7" t="n">
        <v>0.300000011920929</v>
      </c>
      <c r="F3041" s="7" t="n">
        <v>4.78999996185303</v>
      </c>
      <c r="G3041" s="7" t="n">
        <v>-125.190002441406</v>
      </c>
      <c r="H3041" s="7" t="n">
        <v>5000</v>
      </c>
    </row>
    <row r="3042" spans="1:9">
      <c r="A3042" t="s">
        <v>4</v>
      </c>
      <c r="B3042" s="4" t="s">
        <v>5</v>
      </c>
      <c r="C3042" s="4" t="s">
        <v>14</v>
      </c>
      <c r="D3042" s="4" t="s">
        <v>14</v>
      </c>
      <c r="E3042" s="4" t="s">
        <v>20</v>
      </c>
      <c r="F3042" s="4" t="s">
        <v>20</v>
      </c>
      <c r="G3042" s="4" t="s">
        <v>20</v>
      </c>
      <c r="H3042" s="4" t="s">
        <v>10</v>
      </c>
      <c r="I3042" s="4" t="s">
        <v>14</v>
      </c>
    </row>
    <row r="3043" spans="1:9">
      <c r="A3043" t="n">
        <v>25231</v>
      </c>
      <c r="B3043" s="40" t="n">
        <v>45</v>
      </c>
      <c r="C3043" s="7" t="n">
        <v>4</v>
      </c>
      <c r="D3043" s="7" t="n">
        <v>3</v>
      </c>
      <c r="E3043" s="7" t="n">
        <v>350.640014648438</v>
      </c>
      <c r="F3043" s="7" t="n">
        <v>31.7999992370605</v>
      </c>
      <c r="G3043" s="7" t="n">
        <v>350</v>
      </c>
      <c r="H3043" s="7" t="n">
        <v>5000</v>
      </c>
      <c r="I3043" s="7" t="n">
        <v>1</v>
      </c>
    </row>
    <row r="3044" spans="1:9">
      <c r="A3044" t="s">
        <v>4</v>
      </c>
      <c r="B3044" s="4" t="s">
        <v>5</v>
      </c>
      <c r="C3044" s="4" t="s">
        <v>14</v>
      </c>
      <c r="D3044" s="4" t="s">
        <v>14</v>
      </c>
      <c r="E3044" s="4" t="s">
        <v>20</v>
      </c>
      <c r="F3044" s="4" t="s">
        <v>10</v>
      </c>
    </row>
    <row r="3045" spans="1:9">
      <c r="A3045" t="n">
        <v>25249</v>
      </c>
      <c r="B3045" s="40" t="n">
        <v>45</v>
      </c>
      <c r="C3045" s="7" t="n">
        <v>5</v>
      </c>
      <c r="D3045" s="7" t="n">
        <v>3</v>
      </c>
      <c r="E3045" s="7" t="n">
        <v>4.40000009536743</v>
      </c>
      <c r="F3045" s="7" t="n">
        <v>5000</v>
      </c>
    </row>
    <row r="3046" spans="1:9">
      <c r="A3046" t="s">
        <v>4</v>
      </c>
      <c r="B3046" s="4" t="s">
        <v>5</v>
      </c>
      <c r="C3046" s="4" t="s">
        <v>14</v>
      </c>
      <c r="D3046" s="4" t="s">
        <v>14</v>
      </c>
      <c r="E3046" s="4" t="s">
        <v>20</v>
      </c>
      <c r="F3046" s="4" t="s">
        <v>10</v>
      </c>
    </row>
    <row r="3047" spans="1:9">
      <c r="A3047" t="n">
        <v>25258</v>
      </c>
      <c r="B3047" s="40" t="n">
        <v>45</v>
      </c>
      <c r="C3047" s="7" t="n">
        <v>11</v>
      </c>
      <c r="D3047" s="7" t="n">
        <v>3</v>
      </c>
      <c r="E3047" s="7" t="n">
        <v>30.6000003814697</v>
      </c>
      <c r="F3047" s="7" t="n">
        <v>5000</v>
      </c>
    </row>
    <row r="3048" spans="1:9">
      <c r="A3048" t="s">
        <v>4</v>
      </c>
      <c r="B3048" s="4" t="s">
        <v>5</v>
      </c>
      <c r="C3048" s="4" t="s">
        <v>14</v>
      </c>
      <c r="D3048" s="4" t="s">
        <v>10</v>
      </c>
    </row>
    <row r="3049" spans="1:9">
      <c r="A3049" t="n">
        <v>25267</v>
      </c>
      <c r="B3049" s="30" t="n">
        <v>58</v>
      </c>
      <c r="C3049" s="7" t="n">
        <v>255</v>
      </c>
      <c r="D3049" s="7" t="n">
        <v>0</v>
      </c>
    </row>
    <row r="3050" spans="1:9">
      <c r="A3050" t="s">
        <v>4</v>
      </c>
      <c r="B3050" s="4" t="s">
        <v>5</v>
      </c>
      <c r="C3050" s="4" t="s">
        <v>10</v>
      </c>
      <c r="D3050" s="4" t="s">
        <v>14</v>
      </c>
      <c r="E3050" s="4" t="s">
        <v>6</v>
      </c>
      <c r="F3050" s="4" t="s">
        <v>20</v>
      </c>
      <c r="G3050" s="4" t="s">
        <v>20</v>
      </c>
      <c r="H3050" s="4" t="s">
        <v>20</v>
      </c>
    </row>
    <row r="3051" spans="1:9">
      <c r="A3051" t="n">
        <v>25271</v>
      </c>
      <c r="B3051" s="58" t="n">
        <v>48</v>
      </c>
      <c r="C3051" s="7" t="n">
        <v>24</v>
      </c>
      <c r="D3051" s="7" t="n">
        <v>0</v>
      </c>
      <c r="E3051" s="7" t="s">
        <v>298</v>
      </c>
      <c r="F3051" s="7" t="n">
        <v>-1</v>
      </c>
      <c r="G3051" s="7" t="n">
        <v>0.699999988079071</v>
      </c>
      <c r="H3051" s="7" t="n">
        <v>0</v>
      </c>
    </row>
    <row r="3052" spans="1:9">
      <c r="A3052" t="s">
        <v>4</v>
      </c>
      <c r="B3052" s="4" t="s">
        <v>5</v>
      </c>
      <c r="C3052" s="4" t="s">
        <v>10</v>
      </c>
      <c r="D3052" s="4" t="s">
        <v>14</v>
      </c>
      <c r="E3052" s="4" t="s">
        <v>6</v>
      </c>
      <c r="F3052" s="4" t="s">
        <v>20</v>
      </c>
      <c r="G3052" s="4" t="s">
        <v>20</v>
      </c>
      <c r="H3052" s="4" t="s">
        <v>20</v>
      </c>
    </row>
    <row r="3053" spans="1:9">
      <c r="A3053" t="n">
        <v>25297</v>
      </c>
      <c r="B3053" s="58" t="n">
        <v>48</v>
      </c>
      <c r="C3053" s="7" t="n">
        <v>25</v>
      </c>
      <c r="D3053" s="7" t="n">
        <v>0</v>
      </c>
      <c r="E3053" s="7" t="s">
        <v>298</v>
      </c>
      <c r="F3053" s="7" t="n">
        <v>-1</v>
      </c>
      <c r="G3053" s="7" t="n">
        <v>0.699999988079071</v>
      </c>
      <c r="H3053" s="7" t="n">
        <v>0</v>
      </c>
    </row>
    <row r="3054" spans="1:9">
      <c r="A3054" t="s">
        <v>4</v>
      </c>
      <c r="B3054" s="4" t="s">
        <v>5</v>
      </c>
      <c r="C3054" s="4" t="s">
        <v>14</v>
      </c>
      <c r="D3054" s="4" t="s">
        <v>10</v>
      </c>
      <c r="E3054" s="4" t="s">
        <v>10</v>
      </c>
      <c r="F3054" s="4" t="s">
        <v>10</v>
      </c>
      <c r="G3054" s="4" t="s">
        <v>10</v>
      </c>
      <c r="H3054" s="4" t="s">
        <v>10</v>
      </c>
      <c r="I3054" s="4" t="s">
        <v>6</v>
      </c>
      <c r="J3054" s="4" t="s">
        <v>20</v>
      </c>
      <c r="K3054" s="4" t="s">
        <v>20</v>
      </c>
      <c r="L3054" s="4" t="s">
        <v>20</v>
      </c>
      <c r="M3054" s="4" t="s">
        <v>9</v>
      </c>
      <c r="N3054" s="4" t="s">
        <v>9</v>
      </c>
      <c r="O3054" s="4" t="s">
        <v>20</v>
      </c>
      <c r="P3054" s="4" t="s">
        <v>20</v>
      </c>
      <c r="Q3054" s="4" t="s">
        <v>20</v>
      </c>
      <c r="R3054" s="4" t="s">
        <v>20</v>
      </c>
      <c r="S3054" s="4" t="s">
        <v>14</v>
      </c>
    </row>
    <row r="3055" spans="1:9">
      <c r="A3055" t="n">
        <v>25323</v>
      </c>
      <c r="B3055" s="10" t="n">
        <v>39</v>
      </c>
      <c r="C3055" s="7" t="n">
        <v>12</v>
      </c>
      <c r="D3055" s="7" t="n">
        <v>65533</v>
      </c>
      <c r="E3055" s="7" t="n">
        <v>201</v>
      </c>
      <c r="F3055" s="7" t="n">
        <v>0</v>
      </c>
      <c r="G3055" s="7" t="n">
        <v>24</v>
      </c>
      <c r="H3055" s="7" t="n">
        <v>259</v>
      </c>
      <c r="I3055" s="7" t="s">
        <v>13</v>
      </c>
      <c r="J3055" s="7" t="n">
        <v>0</v>
      </c>
      <c r="K3055" s="7" t="n">
        <v>0</v>
      </c>
      <c r="L3055" s="7" t="n">
        <v>0</v>
      </c>
      <c r="M3055" s="7" t="n">
        <v>0</v>
      </c>
      <c r="N3055" s="7" t="n">
        <v>0</v>
      </c>
      <c r="O3055" s="7" t="n">
        <v>0</v>
      </c>
      <c r="P3055" s="7" t="n">
        <v>1</v>
      </c>
      <c r="Q3055" s="7" t="n">
        <v>1</v>
      </c>
      <c r="R3055" s="7" t="n">
        <v>1</v>
      </c>
      <c r="S3055" s="7" t="n">
        <v>255</v>
      </c>
    </row>
    <row r="3056" spans="1:9">
      <c r="A3056" t="s">
        <v>4</v>
      </c>
      <c r="B3056" s="4" t="s">
        <v>5</v>
      </c>
      <c r="C3056" s="4" t="s">
        <v>14</v>
      </c>
      <c r="D3056" s="4" t="s">
        <v>10</v>
      </c>
      <c r="E3056" s="4" t="s">
        <v>10</v>
      </c>
      <c r="F3056" s="4" t="s">
        <v>10</v>
      </c>
      <c r="G3056" s="4" t="s">
        <v>10</v>
      </c>
      <c r="H3056" s="4" t="s">
        <v>10</v>
      </c>
      <c r="I3056" s="4" t="s">
        <v>6</v>
      </c>
      <c r="J3056" s="4" t="s">
        <v>20</v>
      </c>
      <c r="K3056" s="4" t="s">
        <v>20</v>
      </c>
      <c r="L3056" s="4" t="s">
        <v>20</v>
      </c>
      <c r="M3056" s="4" t="s">
        <v>9</v>
      </c>
      <c r="N3056" s="4" t="s">
        <v>9</v>
      </c>
      <c r="O3056" s="4" t="s">
        <v>20</v>
      </c>
      <c r="P3056" s="4" t="s">
        <v>20</v>
      </c>
      <c r="Q3056" s="4" t="s">
        <v>20</v>
      </c>
      <c r="R3056" s="4" t="s">
        <v>20</v>
      </c>
      <c r="S3056" s="4" t="s">
        <v>14</v>
      </c>
    </row>
    <row r="3057" spans="1:19">
      <c r="A3057" t="n">
        <v>25373</v>
      </c>
      <c r="B3057" s="10" t="n">
        <v>39</v>
      </c>
      <c r="C3057" s="7" t="n">
        <v>12</v>
      </c>
      <c r="D3057" s="7" t="n">
        <v>65533</v>
      </c>
      <c r="E3057" s="7" t="n">
        <v>201</v>
      </c>
      <c r="F3057" s="7" t="n">
        <v>0</v>
      </c>
      <c r="G3057" s="7" t="n">
        <v>25</v>
      </c>
      <c r="H3057" s="7" t="n">
        <v>259</v>
      </c>
      <c r="I3057" s="7" t="s">
        <v>13</v>
      </c>
      <c r="J3057" s="7" t="n">
        <v>0</v>
      </c>
      <c r="K3057" s="7" t="n">
        <v>0</v>
      </c>
      <c r="L3057" s="7" t="n">
        <v>0</v>
      </c>
      <c r="M3057" s="7" t="n">
        <v>0</v>
      </c>
      <c r="N3057" s="7" t="n">
        <v>0</v>
      </c>
      <c r="O3057" s="7" t="n">
        <v>0</v>
      </c>
      <c r="P3057" s="7" t="n">
        <v>1</v>
      </c>
      <c r="Q3057" s="7" t="n">
        <v>1</v>
      </c>
      <c r="R3057" s="7" t="n">
        <v>1</v>
      </c>
      <c r="S3057" s="7" t="n">
        <v>255</v>
      </c>
    </row>
    <row r="3058" spans="1:19">
      <c r="A3058" t="s">
        <v>4</v>
      </c>
      <c r="B3058" s="4" t="s">
        <v>5</v>
      </c>
      <c r="C3058" s="4" t="s">
        <v>14</v>
      </c>
      <c r="D3058" s="4" t="s">
        <v>10</v>
      </c>
      <c r="E3058" s="4" t="s">
        <v>20</v>
      </c>
      <c r="F3058" s="4" t="s">
        <v>10</v>
      </c>
      <c r="G3058" s="4" t="s">
        <v>9</v>
      </c>
      <c r="H3058" s="4" t="s">
        <v>9</v>
      </c>
      <c r="I3058" s="4" t="s">
        <v>10</v>
      </c>
      <c r="J3058" s="4" t="s">
        <v>10</v>
      </c>
      <c r="K3058" s="4" t="s">
        <v>9</v>
      </c>
      <c r="L3058" s="4" t="s">
        <v>9</v>
      </c>
      <c r="M3058" s="4" t="s">
        <v>9</v>
      </c>
      <c r="N3058" s="4" t="s">
        <v>9</v>
      </c>
      <c r="O3058" s="4" t="s">
        <v>6</v>
      </c>
    </row>
    <row r="3059" spans="1:19">
      <c r="A3059" t="n">
        <v>25423</v>
      </c>
      <c r="B3059" s="14" t="n">
        <v>50</v>
      </c>
      <c r="C3059" s="7" t="n">
        <v>0</v>
      </c>
      <c r="D3059" s="7" t="n">
        <v>4408</v>
      </c>
      <c r="E3059" s="7" t="n">
        <v>0.699999988079071</v>
      </c>
      <c r="F3059" s="7" t="n">
        <v>400</v>
      </c>
      <c r="G3059" s="7" t="n">
        <v>0</v>
      </c>
      <c r="H3059" s="7" t="n">
        <v>-1061158912</v>
      </c>
      <c r="I3059" s="7" t="n">
        <v>0</v>
      </c>
      <c r="J3059" s="7" t="n">
        <v>65533</v>
      </c>
      <c r="K3059" s="7" t="n">
        <v>0</v>
      </c>
      <c r="L3059" s="7" t="n">
        <v>0</v>
      </c>
      <c r="M3059" s="7" t="n">
        <v>0</v>
      </c>
      <c r="N3059" s="7" t="n">
        <v>0</v>
      </c>
      <c r="O3059" s="7" t="s">
        <v>13</v>
      </c>
    </row>
    <row r="3060" spans="1:19">
      <c r="A3060" t="s">
        <v>4</v>
      </c>
      <c r="B3060" s="4" t="s">
        <v>5</v>
      </c>
      <c r="C3060" s="4" t="s">
        <v>14</v>
      </c>
      <c r="D3060" s="4" t="s">
        <v>10</v>
      </c>
      <c r="E3060" s="4" t="s">
        <v>20</v>
      </c>
      <c r="F3060" s="4" t="s">
        <v>10</v>
      </c>
      <c r="G3060" s="4" t="s">
        <v>9</v>
      </c>
      <c r="H3060" s="4" t="s">
        <v>9</v>
      </c>
      <c r="I3060" s="4" t="s">
        <v>10</v>
      </c>
      <c r="J3060" s="4" t="s">
        <v>10</v>
      </c>
      <c r="K3060" s="4" t="s">
        <v>9</v>
      </c>
      <c r="L3060" s="4" t="s">
        <v>9</v>
      </c>
      <c r="M3060" s="4" t="s">
        <v>9</v>
      </c>
      <c r="N3060" s="4" t="s">
        <v>9</v>
      </c>
      <c r="O3060" s="4" t="s">
        <v>6</v>
      </c>
    </row>
    <row r="3061" spans="1:19">
      <c r="A3061" t="n">
        <v>25462</v>
      </c>
      <c r="B3061" s="14" t="n">
        <v>50</v>
      </c>
      <c r="C3061" s="7" t="n">
        <v>50</v>
      </c>
      <c r="D3061" s="7" t="n">
        <v>34358</v>
      </c>
      <c r="E3061" s="7" t="n">
        <v>1</v>
      </c>
      <c r="F3061" s="7" t="n">
        <v>0</v>
      </c>
      <c r="G3061" s="7" t="n">
        <v>0</v>
      </c>
      <c r="H3061" s="7" t="n">
        <v>0</v>
      </c>
      <c r="I3061" s="7" t="n">
        <v>0</v>
      </c>
      <c r="J3061" s="7" t="n">
        <v>65533</v>
      </c>
      <c r="K3061" s="7" t="n">
        <v>0</v>
      </c>
      <c r="L3061" s="7" t="n">
        <v>0</v>
      </c>
      <c r="M3061" s="7" t="n">
        <v>0</v>
      </c>
      <c r="N3061" s="7" t="n">
        <v>0</v>
      </c>
      <c r="O3061" s="7" t="s">
        <v>13</v>
      </c>
    </row>
    <row r="3062" spans="1:19">
      <c r="A3062" t="s">
        <v>4</v>
      </c>
      <c r="B3062" s="4" t="s">
        <v>5</v>
      </c>
      <c r="C3062" s="4" t="s">
        <v>14</v>
      </c>
      <c r="D3062" s="4" t="s">
        <v>20</v>
      </c>
      <c r="E3062" s="4" t="s">
        <v>20</v>
      </c>
      <c r="F3062" s="4" t="s">
        <v>20</v>
      </c>
    </row>
    <row r="3063" spans="1:19">
      <c r="A3063" t="n">
        <v>25501</v>
      </c>
      <c r="B3063" s="40" t="n">
        <v>45</v>
      </c>
      <c r="C3063" s="7" t="n">
        <v>9</v>
      </c>
      <c r="D3063" s="7" t="n">
        <v>0.100000001490116</v>
      </c>
      <c r="E3063" s="7" t="n">
        <v>0.100000001490116</v>
      </c>
      <c r="F3063" s="7" t="n">
        <v>2</v>
      </c>
    </row>
    <row r="3064" spans="1:19">
      <c r="A3064" t="s">
        <v>4</v>
      </c>
      <c r="B3064" s="4" t="s">
        <v>5</v>
      </c>
      <c r="C3064" s="4" t="s">
        <v>14</v>
      </c>
      <c r="D3064" s="4" t="s">
        <v>10</v>
      </c>
      <c r="E3064" s="4" t="s">
        <v>10</v>
      </c>
      <c r="F3064" s="4" t="s">
        <v>14</v>
      </c>
    </row>
    <row r="3065" spans="1:19">
      <c r="A3065" t="n">
        <v>25515</v>
      </c>
      <c r="B3065" s="34" t="n">
        <v>25</v>
      </c>
      <c r="C3065" s="7" t="n">
        <v>1</v>
      </c>
      <c r="D3065" s="7" t="n">
        <v>65535</v>
      </c>
      <c r="E3065" s="7" t="n">
        <v>140</v>
      </c>
      <c r="F3065" s="7" t="n">
        <v>5</v>
      </c>
    </row>
    <row r="3066" spans="1:19">
      <c r="A3066" t="s">
        <v>4</v>
      </c>
      <c r="B3066" s="4" t="s">
        <v>5</v>
      </c>
      <c r="C3066" s="4" t="s">
        <v>6</v>
      </c>
      <c r="D3066" s="4" t="s">
        <v>10</v>
      </c>
    </row>
    <row r="3067" spans="1:19">
      <c r="A3067" t="n">
        <v>25522</v>
      </c>
      <c r="B3067" s="61" t="n">
        <v>29</v>
      </c>
      <c r="C3067" s="7" t="s">
        <v>334</v>
      </c>
      <c r="D3067" s="7" t="n">
        <v>65533</v>
      </c>
    </row>
    <row r="3068" spans="1:19">
      <c r="A3068" t="s">
        <v>4</v>
      </c>
      <c r="B3068" s="4" t="s">
        <v>5</v>
      </c>
      <c r="C3068" s="4" t="s">
        <v>14</v>
      </c>
      <c r="D3068" s="4" t="s">
        <v>10</v>
      </c>
      <c r="E3068" s="4" t="s">
        <v>6</v>
      </c>
    </row>
    <row r="3069" spans="1:19">
      <c r="A3069" t="n">
        <v>25541</v>
      </c>
      <c r="B3069" s="35" t="n">
        <v>51</v>
      </c>
      <c r="C3069" s="7" t="n">
        <v>4</v>
      </c>
      <c r="D3069" s="7" t="n">
        <v>24</v>
      </c>
      <c r="E3069" s="7" t="s">
        <v>335</v>
      </c>
    </row>
    <row r="3070" spans="1:19">
      <c r="A3070" t="s">
        <v>4</v>
      </c>
      <c r="B3070" s="4" t="s">
        <v>5</v>
      </c>
      <c r="C3070" s="4" t="s">
        <v>10</v>
      </c>
    </row>
    <row r="3071" spans="1:19">
      <c r="A3071" t="n">
        <v>25555</v>
      </c>
      <c r="B3071" s="28" t="n">
        <v>16</v>
      </c>
      <c r="C3071" s="7" t="n">
        <v>0</v>
      </c>
    </row>
    <row r="3072" spans="1:19">
      <c r="A3072" t="s">
        <v>4</v>
      </c>
      <c r="B3072" s="4" t="s">
        <v>5</v>
      </c>
      <c r="C3072" s="4" t="s">
        <v>10</v>
      </c>
      <c r="D3072" s="4" t="s">
        <v>14</v>
      </c>
      <c r="E3072" s="4" t="s">
        <v>9</v>
      </c>
      <c r="F3072" s="4" t="s">
        <v>57</v>
      </c>
      <c r="G3072" s="4" t="s">
        <v>14</v>
      </c>
      <c r="H3072" s="4" t="s">
        <v>14</v>
      </c>
      <c r="I3072" s="4" t="s">
        <v>14</v>
      </c>
    </row>
    <row r="3073" spans="1:19">
      <c r="A3073" t="n">
        <v>25558</v>
      </c>
      <c r="B3073" s="36" t="n">
        <v>26</v>
      </c>
      <c r="C3073" s="7" t="n">
        <v>24</v>
      </c>
      <c r="D3073" s="7" t="n">
        <v>17</v>
      </c>
      <c r="E3073" s="7" t="n">
        <v>27377</v>
      </c>
      <c r="F3073" s="7" t="s">
        <v>336</v>
      </c>
      <c r="G3073" s="7" t="n">
        <v>8</v>
      </c>
      <c r="H3073" s="7" t="n">
        <v>2</v>
      </c>
      <c r="I3073" s="7" t="n">
        <v>0</v>
      </c>
    </row>
    <row r="3074" spans="1:19">
      <c r="A3074" t="s">
        <v>4</v>
      </c>
      <c r="B3074" s="4" t="s">
        <v>5</v>
      </c>
      <c r="C3074" s="4" t="s">
        <v>10</v>
      </c>
    </row>
    <row r="3075" spans="1:19">
      <c r="A3075" t="n">
        <v>25590</v>
      </c>
      <c r="B3075" s="28" t="n">
        <v>16</v>
      </c>
      <c r="C3075" s="7" t="n">
        <v>1500</v>
      </c>
    </row>
    <row r="3076" spans="1:19">
      <c r="A3076" t="s">
        <v>4</v>
      </c>
      <c r="B3076" s="4" t="s">
        <v>5</v>
      </c>
      <c r="C3076" s="4" t="s">
        <v>14</v>
      </c>
      <c r="D3076" s="4" t="s">
        <v>10</v>
      </c>
      <c r="E3076" s="4" t="s">
        <v>20</v>
      </c>
      <c r="F3076" s="4" t="s">
        <v>10</v>
      </c>
      <c r="G3076" s="4" t="s">
        <v>9</v>
      </c>
      <c r="H3076" s="4" t="s">
        <v>9</v>
      </c>
      <c r="I3076" s="4" t="s">
        <v>10</v>
      </c>
      <c r="J3076" s="4" t="s">
        <v>10</v>
      </c>
      <c r="K3076" s="4" t="s">
        <v>9</v>
      </c>
      <c r="L3076" s="4" t="s">
        <v>9</v>
      </c>
      <c r="M3076" s="4" t="s">
        <v>9</v>
      </c>
      <c r="N3076" s="4" t="s">
        <v>9</v>
      </c>
      <c r="O3076" s="4" t="s">
        <v>6</v>
      </c>
    </row>
    <row r="3077" spans="1:19">
      <c r="A3077" t="n">
        <v>25593</v>
      </c>
      <c r="B3077" s="14" t="n">
        <v>50</v>
      </c>
      <c r="C3077" s="7" t="n">
        <v>0</v>
      </c>
      <c r="D3077" s="7" t="n">
        <v>4402</v>
      </c>
      <c r="E3077" s="7" t="n">
        <v>0.800000011920929</v>
      </c>
      <c r="F3077" s="7" t="n">
        <v>0</v>
      </c>
      <c r="G3077" s="7" t="n">
        <v>0</v>
      </c>
      <c r="H3077" s="7" t="n">
        <v>0</v>
      </c>
      <c r="I3077" s="7" t="n">
        <v>0</v>
      </c>
      <c r="J3077" s="7" t="n">
        <v>65533</v>
      </c>
      <c r="K3077" s="7" t="n">
        <v>0</v>
      </c>
      <c r="L3077" s="7" t="n">
        <v>0</v>
      </c>
      <c r="M3077" s="7" t="n">
        <v>0</v>
      </c>
      <c r="N3077" s="7" t="n">
        <v>0</v>
      </c>
      <c r="O3077" s="7" t="s">
        <v>13</v>
      </c>
    </row>
    <row r="3078" spans="1:19">
      <c r="A3078" t="s">
        <v>4</v>
      </c>
      <c r="B3078" s="4" t="s">
        <v>5</v>
      </c>
      <c r="C3078" s="4" t="s">
        <v>14</v>
      </c>
      <c r="D3078" s="4" t="s">
        <v>10</v>
      </c>
      <c r="E3078" s="4" t="s">
        <v>20</v>
      </c>
      <c r="F3078" s="4" t="s">
        <v>10</v>
      </c>
      <c r="G3078" s="4" t="s">
        <v>9</v>
      </c>
      <c r="H3078" s="4" t="s">
        <v>9</v>
      </c>
      <c r="I3078" s="4" t="s">
        <v>10</v>
      </c>
      <c r="J3078" s="4" t="s">
        <v>10</v>
      </c>
      <c r="K3078" s="4" t="s">
        <v>9</v>
      </c>
      <c r="L3078" s="4" t="s">
        <v>9</v>
      </c>
      <c r="M3078" s="4" t="s">
        <v>9</v>
      </c>
      <c r="N3078" s="4" t="s">
        <v>9</v>
      </c>
      <c r="O3078" s="4" t="s">
        <v>6</v>
      </c>
    </row>
    <row r="3079" spans="1:19">
      <c r="A3079" t="n">
        <v>25632</v>
      </c>
      <c r="B3079" s="14" t="n">
        <v>50</v>
      </c>
      <c r="C3079" s="7" t="n">
        <v>0</v>
      </c>
      <c r="D3079" s="7" t="n">
        <v>4336</v>
      </c>
      <c r="E3079" s="7" t="n">
        <v>0.800000011920929</v>
      </c>
      <c r="F3079" s="7" t="n">
        <v>0</v>
      </c>
      <c r="G3079" s="7" t="n">
        <v>0</v>
      </c>
      <c r="H3079" s="7" t="n">
        <v>0</v>
      </c>
      <c r="I3079" s="7" t="n">
        <v>0</v>
      </c>
      <c r="J3079" s="7" t="n">
        <v>65533</v>
      </c>
      <c r="K3079" s="7" t="n">
        <v>0</v>
      </c>
      <c r="L3079" s="7" t="n">
        <v>0</v>
      </c>
      <c r="M3079" s="7" t="n">
        <v>0</v>
      </c>
      <c r="N3079" s="7" t="n">
        <v>0</v>
      </c>
      <c r="O3079" s="7" t="s">
        <v>13</v>
      </c>
    </row>
    <row r="3080" spans="1:19">
      <c r="A3080" t="s">
        <v>4</v>
      </c>
      <c r="B3080" s="4" t="s">
        <v>5</v>
      </c>
      <c r="C3080" s="4" t="s">
        <v>14</v>
      </c>
      <c r="D3080" s="4" t="s">
        <v>10</v>
      </c>
      <c r="E3080" s="4" t="s">
        <v>9</v>
      </c>
      <c r="F3080" s="4" t="s">
        <v>10</v>
      </c>
    </row>
    <row r="3081" spans="1:19">
      <c r="A3081" t="n">
        <v>25671</v>
      </c>
      <c r="B3081" s="14" t="n">
        <v>50</v>
      </c>
      <c r="C3081" s="7" t="n">
        <v>3</v>
      </c>
      <c r="D3081" s="7" t="n">
        <v>4520</v>
      </c>
      <c r="E3081" s="7" t="n">
        <v>1056964608</v>
      </c>
      <c r="F3081" s="7" t="n">
        <v>500</v>
      </c>
    </row>
    <row r="3082" spans="1:19">
      <c r="A3082" t="s">
        <v>4</v>
      </c>
      <c r="B3082" s="4" t="s">
        <v>5</v>
      </c>
      <c r="C3082" s="4" t="s">
        <v>10</v>
      </c>
    </row>
    <row r="3083" spans="1:19">
      <c r="A3083" t="n">
        <v>25681</v>
      </c>
      <c r="B3083" s="28" t="n">
        <v>16</v>
      </c>
      <c r="C3083" s="7" t="n">
        <v>500</v>
      </c>
    </row>
    <row r="3084" spans="1:19">
      <c r="A3084" t="s">
        <v>4</v>
      </c>
      <c r="B3084" s="4" t="s">
        <v>5</v>
      </c>
      <c r="C3084" s="4" t="s">
        <v>14</v>
      </c>
      <c r="D3084" s="4" t="s">
        <v>20</v>
      </c>
      <c r="E3084" s="4" t="s">
        <v>20</v>
      </c>
      <c r="F3084" s="4" t="s">
        <v>20</v>
      </c>
    </row>
    <row r="3085" spans="1:19">
      <c r="A3085" t="n">
        <v>25684</v>
      </c>
      <c r="B3085" s="40" t="n">
        <v>45</v>
      </c>
      <c r="C3085" s="7" t="n">
        <v>9</v>
      </c>
      <c r="D3085" s="7" t="n">
        <v>0.00999999977648258</v>
      </c>
      <c r="E3085" s="7" t="n">
        <v>0.00999999977648258</v>
      </c>
      <c r="F3085" s="7" t="n">
        <v>10000</v>
      </c>
    </row>
    <row r="3086" spans="1:19">
      <c r="A3086" t="s">
        <v>4</v>
      </c>
      <c r="B3086" s="4" t="s">
        <v>5</v>
      </c>
      <c r="C3086" s="4" t="s">
        <v>14</v>
      </c>
      <c r="D3086" s="4" t="s">
        <v>9</v>
      </c>
      <c r="E3086" s="4" t="s">
        <v>9</v>
      </c>
      <c r="F3086" s="4" t="s">
        <v>9</v>
      </c>
    </row>
    <row r="3087" spans="1:19">
      <c r="A3087" t="n">
        <v>25698</v>
      </c>
      <c r="B3087" s="14" t="n">
        <v>50</v>
      </c>
      <c r="C3087" s="7" t="n">
        <v>255</v>
      </c>
      <c r="D3087" s="7" t="n">
        <v>1050253722</v>
      </c>
      <c r="E3087" s="7" t="n">
        <v>1065353216</v>
      </c>
      <c r="F3087" s="7" t="n">
        <v>1045220557</v>
      </c>
    </row>
    <row r="3088" spans="1:19">
      <c r="A3088" t="s">
        <v>4</v>
      </c>
      <c r="B3088" s="4" t="s">
        <v>5</v>
      </c>
      <c r="C3088" s="4" t="s">
        <v>10</v>
      </c>
    </row>
    <row r="3089" spans="1:15">
      <c r="A3089" t="n">
        <v>25712</v>
      </c>
      <c r="B3089" s="28" t="n">
        <v>16</v>
      </c>
      <c r="C3089" s="7" t="n">
        <v>2000</v>
      </c>
    </row>
    <row r="3090" spans="1:15">
      <c r="A3090" t="s">
        <v>4</v>
      </c>
      <c r="B3090" s="4" t="s">
        <v>5</v>
      </c>
      <c r="C3090" s="4" t="s">
        <v>10</v>
      </c>
      <c r="D3090" s="4" t="s">
        <v>14</v>
      </c>
    </row>
    <row r="3091" spans="1:15">
      <c r="A3091" t="n">
        <v>25715</v>
      </c>
      <c r="B3091" s="39" t="n">
        <v>89</v>
      </c>
      <c r="C3091" s="7" t="n">
        <v>65533</v>
      </c>
      <c r="D3091" s="7" t="n">
        <v>0</v>
      </c>
    </row>
    <row r="3092" spans="1:15">
      <c r="A3092" t="s">
        <v>4</v>
      </c>
      <c r="B3092" s="4" t="s">
        <v>5</v>
      </c>
      <c r="C3092" s="4" t="s">
        <v>10</v>
      </c>
      <c r="D3092" s="4" t="s">
        <v>14</v>
      </c>
    </row>
    <row r="3093" spans="1:15">
      <c r="A3093" t="n">
        <v>25719</v>
      </c>
      <c r="B3093" s="39" t="n">
        <v>89</v>
      </c>
      <c r="C3093" s="7" t="n">
        <v>65533</v>
      </c>
      <c r="D3093" s="7" t="n">
        <v>1</v>
      </c>
    </row>
    <row r="3094" spans="1:15">
      <c r="A3094" t="s">
        <v>4</v>
      </c>
      <c r="B3094" s="4" t="s">
        <v>5</v>
      </c>
      <c r="C3094" s="4" t="s">
        <v>14</v>
      </c>
      <c r="D3094" s="4" t="s">
        <v>10</v>
      </c>
      <c r="E3094" s="4" t="s">
        <v>10</v>
      </c>
      <c r="F3094" s="4" t="s">
        <v>14</v>
      </c>
    </row>
    <row r="3095" spans="1:15">
      <c r="A3095" t="n">
        <v>25723</v>
      </c>
      <c r="B3095" s="34" t="n">
        <v>25</v>
      </c>
      <c r="C3095" s="7" t="n">
        <v>1</v>
      </c>
      <c r="D3095" s="7" t="n">
        <v>65535</v>
      </c>
      <c r="E3095" s="7" t="n">
        <v>65535</v>
      </c>
      <c r="F3095" s="7" t="n">
        <v>0</v>
      </c>
    </row>
    <row r="3096" spans="1:15">
      <c r="A3096" t="s">
        <v>4</v>
      </c>
      <c r="B3096" s="4" t="s">
        <v>5</v>
      </c>
      <c r="C3096" s="4" t="s">
        <v>6</v>
      </c>
      <c r="D3096" s="4" t="s">
        <v>10</v>
      </c>
    </row>
    <row r="3097" spans="1:15">
      <c r="A3097" t="n">
        <v>25730</v>
      </c>
      <c r="B3097" s="61" t="n">
        <v>29</v>
      </c>
      <c r="C3097" s="7" t="s">
        <v>13</v>
      </c>
      <c r="D3097" s="7" t="n">
        <v>65533</v>
      </c>
    </row>
    <row r="3098" spans="1:15">
      <c r="A3098" t="s">
        <v>4</v>
      </c>
      <c r="B3098" s="4" t="s">
        <v>5</v>
      </c>
      <c r="C3098" s="4" t="s">
        <v>14</v>
      </c>
      <c r="D3098" s="4" t="s">
        <v>10</v>
      </c>
      <c r="E3098" s="4" t="s">
        <v>10</v>
      </c>
    </row>
    <row r="3099" spans="1:15">
      <c r="A3099" t="n">
        <v>25734</v>
      </c>
      <c r="B3099" s="14" t="n">
        <v>50</v>
      </c>
      <c r="C3099" s="7" t="n">
        <v>51</v>
      </c>
      <c r="D3099" s="7" t="n">
        <v>34358</v>
      </c>
      <c r="E3099" s="7" t="n">
        <v>0</v>
      </c>
    </row>
    <row r="3100" spans="1:15">
      <c r="A3100" t="s">
        <v>4</v>
      </c>
      <c r="B3100" s="4" t="s">
        <v>5</v>
      </c>
      <c r="C3100" s="4" t="s">
        <v>10</v>
      </c>
    </row>
    <row r="3101" spans="1:15">
      <c r="A3101" t="n">
        <v>25740</v>
      </c>
      <c r="B3101" s="28" t="n">
        <v>16</v>
      </c>
      <c r="C3101" s="7" t="n">
        <v>1000</v>
      </c>
    </row>
    <row r="3102" spans="1:15">
      <c r="A3102" t="s">
        <v>4</v>
      </c>
      <c r="B3102" s="4" t="s">
        <v>5</v>
      </c>
      <c r="C3102" s="4" t="s">
        <v>14</v>
      </c>
      <c r="D3102" s="4" t="s">
        <v>10</v>
      </c>
      <c r="E3102" s="4" t="s">
        <v>20</v>
      </c>
    </row>
    <row r="3103" spans="1:15">
      <c r="A3103" t="n">
        <v>25743</v>
      </c>
      <c r="B3103" s="30" t="n">
        <v>58</v>
      </c>
      <c r="C3103" s="7" t="n">
        <v>101</v>
      </c>
      <c r="D3103" s="7" t="n">
        <v>300</v>
      </c>
      <c r="E3103" s="7" t="n">
        <v>1</v>
      </c>
    </row>
    <row r="3104" spans="1:15">
      <c r="A3104" t="s">
        <v>4</v>
      </c>
      <c r="B3104" s="4" t="s">
        <v>5</v>
      </c>
      <c r="C3104" s="4" t="s">
        <v>14</v>
      </c>
      <c r="D3104" s="4" t="s">
        <v>10</v>
      </c>
    </row>
    <row r="3105" spans="1:6">
      <c r="A3105" t="n">
        <v>25751</v>
      </c>
      <c r="B3105" s="30" t="n">
        <v>58</v>
      </c>
      <c r="C3105" s="7" t="n">
        <v>254</v>
      </c>
      <c r="D3105" s="7" t="n">
        <v>0</v>
      </c>
    </row>
    <row r="3106" spans="1:6">
      <c r="A3106" t="s">
        <v>4</v>
      </c>
      <c r="B3106" s="4" t="s">
        <v>5</v>
      </c>
      <c r="C3106" s="4" t="s">
        <v>14</v>
      </c>
      <c r="D3106" s="4" t="s">
        <v>14</v>
      </c>
      <c r="E3106" s="4" t="s">
        <v>20</v>
      </c>
      <c r="F3106" s="4" t="s">
        <v>20</v>
      </c>
      <c r="G3106" s="4" t="s">
        <v>20</v>
      </c>
      <c r="H3106" s="4" t="s">
        <v>10</v>
      </c>
    </row>
    <row r="3107" spans="1:6">
      <c r="A3107" t="n">
        <v>25755</v>
      </c>
      <c r="B3107" s="40" t="n">
        <v>45</v>
      </c>
      <c r="C3107" s="7" t="n">
        <v>2</v>
      </c>
      <c r="D3107" s="7" t="n">
        <v>3</v>
      </c>
      <c r="E3107" s="7" t="n">
        <v>-0.0299999993294477</v>
      </c>
      <c r="F3107" s="7" t="n">
        <v>4.8899998664856</v>
      </c>
      <c r="G3107" s="7" t="n">
        <v>-123.550003051758</v>
      </c>
      <c r="H3107" s="7" t="n">
        <v>0</v>
      </c>
    </row>
    <row r="3108" spans="1:6">
      <c r="A3108" t="s">
        <v>4</v>
      </c>
      <c r="B3108" s="4" t="s">
        <v>5</v>
      </c>
      <c r="C3108" s="4" t="s">
        <v>14</v>
      </c>
      <c r="D3108" s="4" t="s">
        <v>14</v>
      </c>
      <c r="E3108" s="4" t="s">
        <v>20</v>
      </c>
      <c r="F3108" s="4" t="s">
        <v>20</v>
      </c>
      <c r="G3108" s="4" t="s">
        <v>20</v>
      </c>
      <c r="H3108" s="4" t="s">
        <v>10</v>
      </c>
      <c r="I3108" s="4" t="s">
        <v>14</v>
      </c>
    </row>
    <row r="3109" spans="1:6">
      <c r="A3109" t="n">
        <v>25772</v>
      </c>
      <c r="B3109" s="40" t="n">
        <v>45</v>
      </c>
      <c r="C3109" s="7" t="n">
        <v>4</v>
      </c>
      <c r="D3109" s="7" t="n">
        <v>3</v>
      </c>
      <c r="E3109" s="7" t="n">
        <v>355.670013427734</v>
      </c>
      <c r="F3109" s="7" t="n">
        <v>180.800003051758</v>
      </c>
      <c r="G3109" s="7" t="n">
        <v>0</v>
      </c>
      <c r="H3109" s="7" t="n">
        <v>0</v>
      </c>
      <c r="I3109" s="7" t="n">
        <v>1</v>
      </c>
    </row>
    <row r="3110" spans="1:6">
      <c r="A3110" t="s">
        <v>4</v>
      </c>
      <c r="B3110" s="4" t="s">
        <v>5</v>
      </c>
      <c r="C3110" s="4" t="s">
        <v>14</v>
      </c>
      <c r="D3110" s="4" t="s">
        <v>14</v>
      </c>
      <c r="E3110" s="4" t="s">
        <v>20</v>
      </c>
      <c r="F3110" s="4" t="s">
        <v>10</v>
      </c>
    </row>
    <row r="3111" spans="1:6">
      <c r="A3111" t="n">
        <v>25790</v>
      </c>
      <c r="B3111" s="40" t="n">
        <v>45</v>
      </c>
      <c r="C3111" s="7" t="n">
        <v>5</v>
      </c>
      <c r="D3111" s="7" t="n">
        <v>3</v>
      </c>
      <c r="E3111" s="7" t="n">
        <v>6.69999980926514</v>
      </c>
      <c r="F3111" s="7" t="n">
        <v>0</v>
      </c>
    </row>
    <row r="3112" spans="1:6">
      <c r="A3112" t="s">
        <v>4</v>
      </c>
      <c r="B3112" s="4" t="s">
        <v>5</v>
      </c>
      <c r="C3112" s="4" t="s">
        <v>14</v>
      </c>
      <c r="D3112" s="4" t="s">
        <v>14</v>
      </c>
      <c r="E3112" s="4" t="s">
        <v>20</v>
      </c>
      <c r="F3112" s="4" t="s">
        <v>10</v>
      </c>
    </row>
    <row r="3113" spans="1:6">
      <c r="A3113" t="n">
        <v>25799</v>
      </c>
      <c r="B3113" s="40" t="n">
        <v>45</v>
      </c>
      <c r="C3113" s="7" t="n">
        <v>11</v>
      </c>
      <c r="D3113" s="7" t="n">
        <v>3</v>
      </c>
      <c r="E3113" s="7" t="n">
        <v>28.7999992370605</v>
      </c>
      <c r="F3113" s="7" t="n">
        <v>0</v>
      </c>
    </row>
    <row r="3114" spans="1:6">
      <c r="A3114" t="s">
        <v>4</v>
      </c>
      <c r="B3114" s="4" t="s">
        <v>5</v>
      </c>
      <c r="C3114" s="4" t="s">
        <v>14</v>
      </c>
      <c r="D3114" s="4" t="s">
        <v>14</v>
      </c>
      <c r="E3114" s="4" t="s">
        <v>20</v>
      </c>
      <c r="F3114" s="4" t="s">
        <v>20</v>
      </c>
      <c r="G3114" s="4" t="s">
        <v>20</v>
      </c>
      <c r="H3114" s="4" t="s">
        <v>10</v>
      </c>
      <c r="I3114" s="4" t="s">
        <v>14</v>
      </c>
    </row>
    <row r="3115" spans="1:6">
      <c r="A3115" t="n">
        <v>25808</v>
      </c>
      <c r="B3115" s="40" t="n">
        <v>45</v>
      </c>
      <c r="C3115" s="7" t="n">
        <v>4</v>
      </c>
      <c r="D3115" s="7" t="n">
        <v>3</v>
      </c>
      <c r="E3115" s="7" t="n">
        <v>2.72000002861023</v>
      </c>
      <c r="F3115" s="7" t="n">
        <v>180.800003051758</v>
      </c>
      <c r="G3115" s="7" t="n">
        <v>353</v>
      </c>
      <c r="H3115" s="7" t="n">
        <v>10000</v>
      </c>
      <c r="I3115" s="7" t="n">
        <v>1</v>
      </c>
    </row>
    <row r="3116" spans="1:6">
      <c r="A3116" t="s">
        <v>4</v>
      </c>
      <c r="B3116" s="4" t="s">
        <v>5</v>
      </c>
      <c r="C3116" s="4" t="s">
        <v>10</v>
      </c>
      <c r="D3116" s="4" t="s">
        <v>9</v>
      </c>
    </row>
    <row r="3117" spans="1:6">
      <c r="A3117" t="n">
        <v>25826</v>
      </c>
      <c r="B3117" s="66" t="n">
        <v>98</v>
      </c>
      <c r="C3117" s="7" t="n">
        <v>24</v>
      </c>
      <c r="D3117" s="7" t="n">
        <v>1069547520</v>
      </c>
    </row>
    <row r="3118" spans="1:6">
      <c r="A3118" t="s">
        <v>4</v>
      </c>
      <c r="B3118" s="4" t="s">
        <v>5</v>
      </c>
      <c r="C3118" s="4" t="s">
        <v>10</v>
      </c>
      <c r="D3118" s="4" t="s">
        <v>9</v>
      </c>
    </row>
    <row r="3119" spans="1:6">
      <c r="A3119" t="n">
        <v>25833</v>
      </c>
      <c r="B3119" s="66" t="n">
        <v>98</v>
      </c>
      <c r="C3119" s="7" t="n">
        <v>25</v>
      </c>
      <c r="D3119" s="7" t="n">
        <v>1069547520</v>
      </c>
    </row>
    <row r="3120" spans="1:6">
      <c r="A3120" t="s">
        <v>4</v>
      </c>
      <c r="B3120" s="4" t="s">
        <v>5</v>
      </c>
      <c r="C3120" s="4" t="s">
        <v>14</v>
      </c>
      <c r="D3120" s="4" t="s">
        <v>10</v>
      </c>
    </row>
    <row r="3121" spans="1:9">
      <c r="A3121" t="n">
        <v>25840</v>
      </c>
      <c r="B3121" s="30" t="n">
        <v>58</v>
      </c>
      <c r="C3121" s="7" t="n">
        <v>255</v>
      </c>
      <c r="D3121" s="7" t="n">
        <v>0</v>
      </c>
    </row>
    <row r="3122" spans="1:9">
      <c r="A3122" t="s">
        <v>4</v>
      </c>
      <c r="B3122" s="4" t="s">
        <v>5</v>
      </c>
      <c r="C3122" s="4" t="s">
        <v>14</v>
      </c>
      <c r="D3122" s="4" t="s">
        <v>14</v>
      </c>
      <c r="E3122" s="4" t="s">
        <v>14</v>
      </c>
      <c r="F3122" s="4" t="s">
        <v>14</v>
      </c>
    </row>
    <row r="3123" spans="1:9">
      <c r="A3123" t="n">
        <v>25844</v>
      </c>
      <c r="B3123" s="33" t="n">
        <v>14</v>
      </c>
      <c r="C3123" s="7" t="n">
        <v>0</v>
      </c>
      <c r="D3123" s="7" t="n">
        <v>1</v>
      </c>
      <c r="E3123" s="7" t="n">
        <v>0</v>
      </c>
      <c r="F3123" s="7" t="n">
        <v>0</v>
      </c>
    </row>
    <row r="3124" spans="1:9">
      <c r="A3124" t="s">
        <v>4</v>
      </c>
      <c r="B3124" s="4" t="s">
        <v>5</v>
      </c>
      <c r="C3124" s="4" t="s">
        <v>14</v>
      </c>
      <c r="D3124" s="4" t="s">
        <v>10</v>
      </c>
      <c r="E3124" s="4" t="s">
        <v>6</v>
      </c>
    </row>
    <row r="3125" spans="1:9">
      <c r="A3125" t="n">
        <v>25849</v>
      </c>
      <c r="B3125" s="35" t="n">
        <v>51</v>
      </c>
      <c r="C3125" s="7" t="n">
        <v>4</v>
      </c>
      <c r="D3125" s="7" t="n">
        <v>7</v>
      </c>
      <c r="E3125" s="7" t="s">
        <v>254</v>
      </c>
    </row>
    <row r="3126" spans="1:9">
      <c r="A3126" t="s">
        <v>4</v>
      </c>
      <c r="B3126" s="4" t="s">
        <v>5</v>
      </c>
      <c r="C3126" s="4" t="s">
        <v>10</v>
      </c>
    </row>
    <row r="3127" spans="1:9">
      <c r="A3127" t="n">
        <v>25862</v>
      </c>
      <c r="B3127" s="28" t="n">
        <v>16</v>
      </c>
      <c r="C3127" s="7" t="n">
        <v>0</v>
      </c>
    </row>
    <row r="3128" spans="1:9">
      <c r="A3128" t="s">
        <v>4</v>
      </c>
      <c r="B3128" s="4" t="s">
        <v>5</v>
      </c>
      <c r="C3128" s="4" t="s">
        <v>10</v>
      </c>
      <c r="D3128" s="4" t="s">
        <v>14</v>
      </c>
      <c r="E3128" s="4" t="s">
        <v>9</v>
      </c>
      <c r="F3128" s="4" t="s">
        <v>57</v>
      </c>
      <c r="G3128" s="4" t="s">
        <v>14</v>
      </c>
      <c r="H3128" s="4" t="s">
        <v>14</v>
      </c>
    </row>
    <row r="3129" spans="1:9">
      <c r="A3129" t="n">
        <v>25865</v>
      </c>
      <c r="B3129" s="36" t="n">
        <v>26</v>
      </c>
      <c r="C3129" s="7" t="n">
        <v>7</v>
      </c>
      <c r="D3129" s="7" t="n">
        <v>17</v>
      </c>
      <c r="E3129" s="7" t="n">
        <v>4466</v>
      </c>
      <c r="F3129" s="7" t="s">
        <v>337</v>
      </c>
      <c r="G3129" s="7" t="n">
        <v>2</v>
      </c>
      <c r="H3129" s="7" t="n">
        <v>0</v>
      </c>
    </row>
    <row r="3130" spans="1:9">
      <c r="A3130" t="s">
        <v>4</v>
      </c>
      <c r="B3130" s="4" t="s">
        <v>5</v>
      </c>
    </row>
    <row r="3131" spans="1:9">
      <c r="A3131" t="n">
        <v>25888</v>
      </c>
      <c r="B3131" s="37" t="n">
        <v>28</v>
      </c>
    </row>
    <row r="3132" spans="1:9">
      <c r="A3132" t="s">
        <v>4</v>
      </c>
      <c r="B3132" s="4" t="s">
        <v>5</v>
      </c>
      <c r="C3132" s="4" t="s">
        <v>14</v>
      </c>
      <c r="D3132" s="21" t="s">
        <v>31</v>
      </c>
      <c r="E3132" s="4" t="s">
        <v>5</v>
      </c>
      <c r="F3132" s="4" t="s">
        <v>14</v>
      </c>
      <c r="G3132" s="4" t="s">
        <v>10</v>
      </c>
      <c r="H3132" s="21" t="s">
        <v>32</v>
      </c>
      <c r="I3132" s="4" t="s">
        <v>14</v>
      </c>
      <c r="J3132" s="4" t="s">
        <v>21</v>
      </c>
    </row>
    <row r="3133" spans="1:9">
      <c r="A3133" t="n">
        <v>25889</v>
      </c>
      <c r="B3133" s="11" t="n">
        <v>5</v>
      </c>
      <c r="C3133" s="7" t="n">
        <v>28</v>
      </c>
      <c r="D3133" s="21" t="s">
        <v>3</v>
      </c>
      <c r="E3133" s="22" t="n">
        <v>64</v>
      </c>
      <c r="F3133" s="7" t="n">
        <v>5</v>
      </c>
      <c r="G3133" s="7" t="n">
        <v>11</v>
      </c>
      <c r="H3133" s="21" t="s">
        <v>3</v>
      </c>
      <c r="I3133" s="7" t="n">
        <v>1</v>
      </c>
      <c r="J3133" s="12" t="n">
        <f t="normal" ca="1">A3143</f>
        <v>0</v>
      </c>
    </row>
    <row r="3134" spans="1:9">
      <c r="A3134" t="s">
        <v>4</v>
      </c>
      <c r="B3134" s="4" t="s">
        <v>5</v>
      </c>
      <c r="C3134" s="4" t="s">
        <v>14</v>
      </c>
      <c r="D3134" s="4" t="s">
        <v>10</v>
      </c>
      <c r="E3134" s="4" t="s">
        <v>6</v>
      </c>
    </row>
    <row r="3135" spans="1:9">
      <c r="A3135" t="n">
        <v>25900</v>
      </c>
      <c r="B3135" s="35" t="n">
        <v>51</v>
      </c>
      <c r="C3135" s="7" t="n">
        <v>4</v>
      </c>
      <c r="D3135" s="7" t="n">
        <v>11</v>
      </c>
      <c r="E3135" s="7" t="s">
        <v>254</v>
      </c>
    </row>
    <row r="3136" spans="1:9">
      <c r="A3136" t="s">
        <v>4</v>
      </c>
      <c r="B3136" s="4" t="s">
        <v>5</v>
      </c>
      <c r="C3136" s="4" t="s">
        <v>10</v>
      </c>
    </row>
    <row r="3137" spans="1:10">
      <c r="A3137" t="n">
        <v>25913</v>
      </c>
      <c r="B3137" s="28" t="n">
        <v>16</v>
      </c>
      <c r="C3137" s="7" t="n">
        <v>0</v>
      </c>
    </row>
    <row r="3138" spans="1:10">
      <c r="A3138" t="s">
        <v>4</v>
      </c>
      <c r="B3138" s="4" t="s">
        <v>5</v>
      </c>
      <c r="C3138" s="4" t="s">
        <v>10</v>
      </c>
      <c r="D3138" s="4" t="s">
        <v>14</v>
      </c>
      <c r="E3138" s="4" t="s">
        <v>9</v>
      </c>
      <c r="F3138" s="4" t="s">
        <v>57</v>
      </c>
      <c r="G3138" s="4" t="s">
        <v>14</v>
      </c>
      <c r="H3138" s="4" t="s">
        <v>14</v>
      </c>
    </row>
    <row r="3139" spans="1:10">
      <c r="A3139" t="n">
        <v>25916</v>
      </c>
      <c r="B3139" s="36" t="n">
        <v>26</v>
      </c>
      <c r="C3139" s="7" t="n">
        <v>11</v>
      </c>
      <c r="D3139" s="7" t="n">
        <v>17</v>
      </c>
      <c r="E3139" s="7" t="n">
        <v>10424</v>
      </c>
      <c r="F3139" s="7" t="s">
        <v>338</v>
      </c>
      <c r="G3139" s="7" t="n">
        <v>2</v>
      </c>
      <c r="H3139" s="7" t="n">
        <v>0</v>
      </c>
    </row>
    <row r="3140" spans="1:10">
      <c r="A3140" t="s">
        <v>4</v>
      </c>
      <c r="B3140" s="4" t="s">
        <v>5</v>
      </c>
    </row>
    <row r="3141" spans="1:10">
      <c r="A3141" t="n">
        <v>25984</v>
      </c>
      <c r="B3141" s="37" t="n">
        <v>28</v>
      </c>
    </row>
    <row r="3142" spans="1:10">
      <c r="A3142" t="s">
        <v>4</v>
      </c>
      <c r="B3142" s="4" t="s">
        <v>5</v>
      </c>
      <c r="C3142" s="4" t="s">
        <v>9</v>
      </c>
    </row>
    <row r="3143" spans="1:10">
      <c r="A3143" t="n">
        <v>25985</v>
      </c>
      <c r="B3143" s="38" t="n">
        <v>15</v>
      </c>
      <c r="C3143" s="7" t="n">
        <v>256</v>
      </c>
    </row>
    <row r="3144" spans="1:10">
      <c r="A3144" t="s">
        <v>4</v>
      </c>
      <c r="B3144" s="4" t="s">
        <v>5</v>
      </c>
      <c r="C3144" s="4" t="s">
        <v>14</v>
      </c>
      <c r="D3144" s="4" t="s">
        <v>10</v>
      </c>
      <c r="E3144" s="4" t="s">
        <v>6</v>
      </c>
    </row>
    <row r="3145" spans="1:10">
      <c r="A3145" t="n">
        <v>25990</v>
      </c>
      <c r="B3145" s="35" t="n">
        <v>51</v>
      </c>
      <c r="C3145" s="7" t="n">
        <v>4</v>
      </c>
      <c r="D3145" s="7" t="n">
        <v>0</v>
      </c>
      <c r="E3145" s="7" t="s">
        <v>210</v>
      </c>
    </row>
    <row r="3146" spans="1:10">
      <c r="A3146" t="s">
        <v>4</v>
      </c>
      <c r="B3146" s="4" t="s">
        <v>5</v>
      </c>
      <c r="C3146" s="4" t="s">
        <v>10</v>
      </c>
    </row>
    <row r="3147" spans="1:10">
      <c r="A3147" t="n">
        <v>26004</v>
      </c>
      <c r="B3147" s="28" t="n">
        <v>16</v>
      </c>
      <c r="C3147" s="7" t="n">
        <v>0</v>
      </c>
    </row>
    <row r="3148" spans="1:10">
      <c r="A3148" t="s">
        <v>4</v>
      </c>
      <c r="B3148" s="4" t="s">
        <v>5</v>
      </c>
      <c r="C3148" s="4" t="s">
        <v>10</v>
      </c>
      <c r="D3148" s="4" t="s">
        <v>14</v>
      </c>
      <c r="E3148" s="4" t="s">
        <v>9</v>
      </c>
      <c r="F3148" s="4" t="s">
        <v>57</v>
      </c>
      <c r="G3148" s="4" t="s">
        <v>14</v>
      </c>
      <c r="H3148" s="4" t="s">
        <v>14</v>
      </c>
    </row>
    <row r="3149" spans="1:10">
      <c r="A3149" t="n">
        <v>26007</v>
      </c>
      <c r="B3149" s="36" t="n">
        <v>26</v>
      </c>
      <c r="C3149" s="7" t="n">
        <v>0</v>
      </c>
      <c r="D3149" s="7" t="n">
        <v>17</v>
      </c>
      <c r="E3149" s="7" t="n">
        <v>53053</v>
      </c>
      <c r="F3149" s="7" t="s">
        <v>339</v>
      </c>
      <c r="G3149" s="7" t="n">
        <v>2</v>
      </c>
      <c r="H3149" s="7" t="n">
        <v>0</v>
      </c>
    </row>
    <row r="3150" spans="1:10">
      <c r="A3150" t="s">
        <v>4</v>
      </c>
      <c r="B3150" s="4" t="s">
        <v>5</v>
      </c>
    </row>
    <row r="3151" spans="1:10">
      <c r="A3151" t="n">
        <v>26065</v>
      </c>
      <c r="B3151" s="37" t="n">
        <v>28</v>
      </c>
    </row>
    <row r="3152" spans="1:10">
      <c r="A3152" t="s">
        <v>4</v>
      </c>
      <c r="B3152" s="4" t="s">
        <v>5</v>
      </c>
      <c r="C3152" s="4" t="s">
        <v>14</v>
      </c>
      <c r="D3152" s="4" t="s">
        <v>10</v>
      </c>
      <c r="E3152" s="4" t="s">
        <v>14</v>
      </c>
    </row>
    <row r="3153" spans="1:8">
      <c r="A3153" t="n">
        <v>26066</v>
      </c>
      <c r="B3153" s="13" t="n">
        <v>49</v>
      </c>
      <c r="C3153" s="7" t="n">
        <v>1</v>
      </c>
      <c r="D3153" s="7" t="n">
        <v>6000</v>
      </c>
      <c r="E3153" s="7" t="n">
        <v>0</v>
      </c>
    </row>
    <row r="3154" spans="1:8">
      <c r="A3154" t="s">
        <v>4</v>
      </c>
      <c r="B3154" s="4" t="s">
        <v>5</v>
      </c>
      <c r="C3154" s="4" t="s">
        <v>14</v>
      </c>
      <c r="D3154" s="4" t="s">
        <v>10</v>
      </c>
      <c r="E3154" s="4" t="s">
        <v>9</v>
      </c>
      <c r="F3154" s="4" t="s">
        <v>10</v>
      </c>
    </row>
    <row r="3155" spans="1:8">
      <c r="A3155" t="n">
        <v>26071</v>
      </c>
      <c r="B3155" s="14" t="n">
        <v>50</v>
      </c>
      <c r="C3155" s="7" t="n">
        <v>3</v>
      </c>
      <c r="D3155" s="7" t="n">
        <v>4520</v>
      </c>
      <c r="E3155" s="7" t="n">
        <v>1045220557</v>
      </c>
      <c r="F3155" s="7" t="n">
        <v>2000</v>
      </c>
    </row>
    <row r="3156" spans="1:8">
      <c r="A3156" t="s">
        <v>4</v>
      </c>
      <c r="B3156" s="4" t="s">
        <v>5</v>
      </c>
      <c r="C3156" s="4" t="s">
        <v>14</v>
      </c>
      <c r="D3156" s="4" t="s">
        <v>10</v>
      </c>
      <c r="E3156" s="4" t="s">
        <v>10</v>
      </c>
      <c r="F3156" s="4" t="s">
        <v>14</v>
      </c>
    </row>
    <row r="3157" spans="1:8">
      <c r="A3157" t="n">
        <v>26081</v>
      </c>
      <c r="B3157" s="34" t="n">
        <v>25</v>
      </c>
      <c r="C3157" s="7" t="n">
        <v>1</v>
      </c>
      <c r="D3157" s="7" t="n">
        <v>120</v>
      </c>
      <c r="E3157" s="7" t="n">
        <v>60</v>
      </c>
      <c r="F3157" s="7" t="n">
        <v>0</v>
      </c>
    </row>
    <row r="3158" spans="1:8">
      <c r="A3158" t="s">
        <v>4</v>
      </c>
      <c r="B3158" s="4" t="s">
        <v>5</v>
      </c>
      <c r="C3158" s="4" t="s">
        <v>6</v>
      </c>
      <c r="D3158" s="4" t="s">
        <v>10</v>
      </c>
    </row>
    <row r="3159" spans="1:8">
      <c r="A3159" t="n">
        <v>26088</v>
      </c>
      <c r="B3159" s="61" t="n">
        <v>29</v>
      </c>
      <c r="C3159" s="7" t="s">
        <v>340</v>
      </c>
      <c r="D3159" s="7" t="n">
        <v>65533</v>
      </c>
    </row>
    <row r="3160" spans="1:8">
      <c r="A3160" t="s">
        <v>4</v>
      </c>
      <c r="B3160" s="4" t="s">
        <v>5</v>
      </c>
      <c r="C3160" s="4" t="s">
        <v>14</v>
      </c>
      <c r="D3160" s="4" t="s">
        <v>10</v>
      </c>
      <c r="E3160" s="4" t="s">
        <v>6</v>
      </c>
    </row>
    <row r="3161" spans="1:8">
      <c r="A3161" t="n">
        <v>26104</v>
      </c>
      <c r="B3161" s="35" t="n">
        <v>51</v>
      </c>
      <c r="C3161" s="7" t="n">
        <v>4</v>
      </c>
      <c r="D3161" s="7" t="n">
        <v>15</v>
      </c>
      <c r="E3161" s="7" t="s">
        <v>104</v>
      </c>
    </row>
    <row r="3162" spans="1:8">
      <c r="A3162" t="s">
        <v>4</v>
      </c>
      <c r="B3162" s="4" t="s">
        <v>5</v>
      </c>
      <c r="C3162" s="4" t="s">
        <v>10</v>
      </c>
    </row>
    <row r="3163" spans="1:8">
      <c r="A3163" t="n">
        <v>26117</v>
      </c>
      <c r="B3163" s="28" t="n">
        <v>16</v>
      </c>
      <c r="C3163" s="7" t="n">
        <v>0</v>
      </c>
    </row>
    <row r="3164" spans="1:8">
      <c r="A3164" t="s">
        <v>4</v>
      </c>
      <c r="B3164" s="4" t="s">
        <v>5</v>
      </c>
      <c r="C3164" s="4" t="s">
        <v>10</v>
      </c>
      <c r="D3164" s="4" t="s">
        <v>14</v>
      </c>
      <c r="E3164" s="4" t="s">
        <v>9</v>
      </c>
      <c r="F3164" s="4" t="s">
        <v>57</v>
      </c>
      <c r="G3164" s="4" t="s">
        <v>14</v>
      </c>
      <c r="H3164" s="4" t="s">
        <v>14</v>
      </c>
    </row>
    <row r="3165" spans="1:8">
      <c r="A3165" t="n">
        <v>26120</v>
      </c>
      <c r="B3165" s="36" t="n">
        <v>26</v>
      </c>
      <c r="C3165" s="7" t="n">
        <v>15</v>
      </c>
      <c r="D3165" s="7" t="n">
        <v>17</v>
      </c>
      <c r="E3165" s="7" t="n">
        <v>13367</v>
      </c>
      <c r="F3165" s="7" t="s">
        <v>341</v>
      </c>
      <c r="G3165" s="7" t="n">
        <v>2</v>
      </c>
      <c r="H3165" s="7" t="n">
        <v>0</v>
      </c>
    </row>
    <row r="3166" spans="1:8">
      <c r="A3166" t="s">
        <v>4</v>
      </c>
      <c r="B3166" s="4" t="s">
        <v>5</v>
      </c>
    </row>
    <row r="3167" spans="1:8">
      <c r="A3167" t="n">
        <v>26165</v>
      </c>
      <c r="B3167" s="37" t="n">
        <v>28</v>
      </c>
    </row>
    <row r="3168" spans="1:8">
      <c r="A3168" t="s">
        <v>4</v>
      </c>
      <c r="B3168" s="4" t="s">
        <v>5</v>
      </c>
      <c r="C3168" s="4" t="s">
        <v>6</v>
      </c>
      <c r="D3168" s="4" t="s">
        <v>10</v>
      </c>
    </row>
    <row r="3169" spans="1:8">
      <c r="A3169" t="n">
        <v>26166</v>
      </c>
      <c r="B3169" s="61" t="n">
        <v>29</v>
      </c>
      <c r="C3169" s="7" t="s">
        <v>13</v>
      </c>
      <c r="D3169" s="7" t="n">
        <v>65533</v>
      </c>
    </row>
    <row r="3170" spans="1:8">
      <c r="A3170" t="s">
        <v>4</v>
      </c>
      <c r="B3170" s="4" t="s">
        <v>5</v>
      </c>
      <c r="C3170" s="4" t="s">
        <v>10</v>
      </c>
      <c r="D3170" s="4" t="s">
        <v>14</v>
      </c>
    </row>
    <row r="3171" spans="1:8">
      <c r="A3171" t="n">
        <v>26170</v>
      </c>
      <c r="B3171" s="39" t="n">
        <v>89</v>
      </c>
      <c r="C3171" s="7" t="n">
        <v>65533</v>
      </c>
      <c r="D3171" s="7" t="n">
        <v>1</v>
      </c>
    </row>
    <row r="3172" spans="1:8">
      <c r="A3172" t="s">
        <v>4</v>
      </c>
      <c r="B3172" s="4" t="s">
        <v>5</v>
      </c>
      <c r="C3172" s="4" t="s">
        <v>14</v>
      </c>
      <c r="D3172" s="4" t="s">
        <v>10</v>
      </c>
      <c r="E3172" s="4" t="s">
        <v>10</v>
      </c>
      <c r="F3172" s="4" t="s">
        <v>14</v>
      </c>
    </row>
    <row r="3173" spans="1:8">
      <c r="A3173" t="n">
        <v>26174</v>
      </c>
      <c r="B3173" s="34" t="n">
        <v>25</v>
      </c>
      <c r="C3173" s="7" t="n">
        <v>1</v>
      </c>
      <c r="D3173" s="7" t="n">
        <v>50</v>
      </c>
      <c r="E3173" s="7" t="n">
        <v>160</v>
      </c>
      <c r="F3173" s="7" t="n">
        <v>0</v>
      </c>
    </row>
    <row r="3174" spans="1:8">
      <c r="A3174" t="s">
        <v>4</v>
      </c>
      <c r="B3174" s="4" t="s">
        <v>5</v>
      </c>
      <c r="C3174" s="4" t="s">
        <v>6</v>
      </c>
      <c r="D3174" s="4" t="s">
        <v>10</v>
      </c>
    </row>
    <row r="3175" spans="1:8">
      <c r="A3175" t="n">
        <v>26181</v>
      </c>
      <c r="B3175" s="61" t="n">
        <v>29</v>
      </c>
      <c r="C3175" s="7" t="s">
        <v>342</v>
      </c>
      <c r="D3175" s="7" t="n">
        <v>65533</v>
      </c>
    </row>
    <row r="3176" spans="1:8">
      <c r="A3176" t="s">
        <v>4</v>
      </c>
      <c r="B3176" s="4" t="s">
        <v>5</v>
      </c>
      <c r="C3176" s="4" t="s">
        <v>14</v>
      </c>
      <c r="D3176" s="4" t="s">
        <v>10</v>
      </c>
      <c r="E3176" s="4" t="s">
        <v>6</v>
      </c>
    </row>
    <row r="3177" spans="1:8">
      <c r="A3177" t="n">
        <v>26195</v>
      </c>
      <c r="B3177" s="35" t="n">
        <v>51</v>
      </c>
      <c r="C3177" s="7" t="n">
        <v>4</v>
      </c>
      <c r="D3177" s="7" t="n">
        <v>14</v>
      </c>
      <c r="E3177" s="7" t="s">
        <v>104</v>
      </c>
    </row>
    <row r="3178" spans="1:8">
      <c r="A3178" t="s">
        <v>4</v>
      </c>
      <c r="B3178" s="4" t="s">
        <v>5</v>
      </c>
      <c r="C3178" s="4" t="s">
        <v>10</v>
      </c>
    </row>
    <row r="3179" spans="1:8">
      <c r="A3179" t="n">
        <v>26208</v>
      </c>
      <c r="B3179" s="28" t="n">
        <v>16</v>
      </c>
      <c r="C3179" s="7" t="n">
        <v>0</v>
      </c>
    </row>
    <row r="3180" spans="1:8">
      <c r="A3180" t="s">
        <v>4</v>
      </c>
      <c r="B3180" s="4" t="s">
        <v>5</v>
      </c>
      <c r="C3180" s="4" t="s">
        <v>10</v>
      </c>
      <c r="D3180" s="4" t="s">
        <v>14</v>
      </c>
      <c r="E3180" s="4" t="s">
        <v>9</v>
      </c>
      <c r="F3180" s="4" t="s">
        <v>57</v>
      </c>
      <c r="G3180" s="4" t="s">
        <v>14</v>
      </c>
      <c r="H3180" s="4" t="s">
        <v>14</v>
      </c>
    </row>
    <row r="3181" spans="1:8">
      <c r="A3181" t="n">
        <v>26211</v>
      </c>
      <c r="B3181" s="36" t="n">
        <v>26</v>
      </c>
      <c r="C3181" s="7" t="n">
        <v>14</v>
      </c>
      <c r="D3181" s="7" t="n">
        <v>17</v>
      </c>
      <c r="E3181" s="7" t="n">
        <v>15421</v>
      </c>
      <c r="F3181" s="7" t="s">
        <v>343</v>
      </c>
      <c r="G3181" s="7" t="n">
        <v>2</v>
      </c>
      <c r="H3181" s="7" t="n">
        <v>0</v>
      </c>
    </row>
    <row r="3182" spans="1:8">
      <c r="A3182" t="s">
        <v>4</v>
      </c>
      <c r="B3182" s="4" t="s">
        <v>5</v>
      </c>
    </row>
    <row r="3183" spans="1:8">
      <c r="A3183" t="n">
        <v>26253</v>
      </c>
      <c r="B3183" s="37" t="n">
        <v>28</v>
      </c>
    </row>
    <row r="3184" spans="1:8">
      <c r="A3184" t="s">
        <v>4</v>
      </c>
      <c r="B3184" s="4" t="s">
        <v>5</v>
      </c>
      <c r="C3184" s="4" t="s">
        <v>6</v>
      </c>
      <c r="D3184" s="4" t="s">
        <v>10</v>
      </c>
    </row>
    <row r="3185" spans="1:8">
      <c r="A3185" t="n">
        <v>26254</v>
      </c>
      <c r="B3185" s="61" t="n">
        <v>29</v>
      </c>
      <c r="C3185" s="7" t="s">
        <v>13</v>
      </c>
      <c r="D3185" s="7" t="n">
        <v>65533</v>
      </c>
    </row>
    <row r="3186" spans="1:8">
      <c r="A3186" t="s">
        <v>4</v>
      </c>
      <c r="B3186" s="4" t="s">
        <v>5</v>
      </c>
      <c r="C3186" s="4" t="s">
        <v>10</v>
      </c>
      <c r="D3186" s="4" t="s">
        <v>14</v>
      </c>
    </row>
    <row r="3187" spans="1:8">
      <c r="A3187" t="n">
        <v>26258</v>
      </c>
      <c r="B3187" s="39" t="n">
        <v>89</v>
      </c>
      <c r="C3187" s="7" t="n">
        <v>65533</v>
      </c>
      <c r="D3187" s="7" t="n">
        <v>1</v>
      </c>
    </row>
    <row r="3188" spans="1:8">
      <c r="A3188" t="s">
        <v>4</v>
      </c>
      <c r="B3188" s="4" t="s">
        <v>5</v>
      </c>
      <c r="C3188" s="4" t="s">
        <v>14</v>
      </c>
      <c r="D3188" s="4" t="s">
        <v>10</v>
      </c>
      <c r="E3188" s="4" t="s">
        <v>10</v>
      </c>
      <c r="F3188" s="4" t="s">
        <v>14</v>
      </c>
    </row>
    <row r="3189" spans="1:8">
      <c r="A3189" t="n">
        <v>26262</v>
      </c>
      <c r="B3189" s="34" t="n">
        <v>25</v>
      </c>
      <c r="C3189" s="7" t="n">
        <v>1</v>
      </c>
      <c r="D3189" s="7" t="n">
        <v>65535</v>
      </c>
      <c r="E3189" s="7" t="n">
        <v>65535</v>
      </c>
      <c r="F3189" s="7" t="n">
        <v>0</v>
      </c>
    </row>
    <row r="3190" spans="1:8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10</v>
      </c>
    </row>
    <row r="3191" spans="1:8">
      <c r="A3191" t="n">
        <v>26269</v>
      </c>
      <c r="B3191" s="62" t="n">
        <v>61</v>
      </c>
      <c r="C3191" s="7" t="n">
        <v>0</v>
      </c>
      <c r="D3191" s="7" t="n">
        <v>15</v>
      </c>
      <c r="E3191" s="7" t="n">
        <v>1000</v>
      </c>
    </row>
    <row r="3192" spans="1:8">
      <c r="A3192" t="s">
        <v>4</v>
      </c>
      <c r="B3192" s="4" t="s">
        <v>5</v>
      </c>
      <c r="C3192" s="4" t="s">
        <v>10</v>
      </c>
      <c r="D3192" s="4" t="s">
        <v>10</v>
      </c>
      <c r="E3192" s="4" t="s">
        <v>10</v>
      </c>
    </row>
    <row r="3193" spans="1:8">
      <c r="A3193" t="n">
        <v>26276</v>
      </c>
      <c r="B3193" s="62" t="n">
        <v>61</v>
      </c>
      <c r="C3193" s="7" t="n">
        <v>7</v>
      </c>
      <c r="D3193" s="7" t="n">
        <v>15</v>
      </c>
      <c r="E3193" s="7" t="n">
        <v>1000</v>
      </c>
    </row>
    <row r="3194" spans="1:8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10</v>
      </c>
    </row>
    <row r="3195" spans="1:8">
      <c r="A3195" t="n">
        <v>26283</v>
      </c>
      <c r="B3195" s="62" t="n">
        <v>61</v>
      </c>
      <c r="C3195" s="7" t="n">
        <v>61491</v>
      </c>
      <c r="D3195" s="7" t="n">
        <v>15</v>
      </c>
      <c r="E3195" s="7" t="n">
        <v>1000</v>
      </c>
    </row>
    <row r="3196" spans="1:8">
      <c r="A3196" t="s">
        <v>4</v>
      </c>
      <c r="B3196" s="4" t="s">
        <v>5</v>
      </c>
      <c r="C3196" s="4" t="s">
        <v>10</v>
      </c>
      <c r="D3196" s="4" t="s">
        <v>10</v>
      </c>
      <c r="E3196" s="4" t="s">
        <v>10</v>
      </c>
    </row>
    <row r="3197" spans="1:8">
      <c r="A3197" t="n">
        <v>26290</v>
      </c>
      <c r="B3197" s="62" t="n">
        <v>61</v>
      </c>
      <c r="C3197" s="7" t="n">
        <v>61492</v>
      </c>
      <c r="D3197" s="7" t="n">
        <v>15</v>
      </c>
      <c r="E3197" s="7" t="n">
        <v>1000</v>
      </c>
    </row>
    <row r="3198" spans="1:8">
      <c r="A3198" t="s">
        <v>4</v>
      </c>
      <c r="B3198" s="4" t="s">
        <v>5</v>
      </c>
      <c r="C3198" s="4" t="s">
        <v>10</v>
      </c>
      <c r="D3198" s="4" t="s">
        <v>10</v>
      </c>
      <c r="E3198" s="4" t="s">
        <v>10</v>
      </c>
    </row>
    <row r="3199" spans="1:8">
      <c r="A3199" t="n">
        <v>26297</v>
      </c>
      <c r="B3199" s="62" t="n">
        <v>61</v>
      </c>
      <c r="C3199" s="7" t="n">
        <v>61493</v>
      </c>
      <c r="D3199" s="7" t="n">
        <v>15</v>
      </c>
      <c r="E3199" s="7" t="n">
        <v>1000</v>
      </c>
    </row>
    <row r="3200" spans="1:8">
      <c r="A3200" t="s">
        <v>4</v>
      </c>
      <c r="B3200" s="4" t="s">
        <v>5</v>
      </c>
      <c r="C3200" s="4" t="s">
        <v>10</v>
      </c>
      <c r="D3200" s="4" t="s">
        <v>10</v>
      </c>
      <c r="E3200" s="4" t="s">
        <v>10</v>
      </c>
    </row>
    <row r="3201" spans="1:6">
      <c r="A3201" t="n">
        <v>26304</v>
      </c>
      <c r="B3201" s="62" t="n">
        <v>61</v>
      </c>
      <c r="C3201" s="7" t="n">
        <v>61494</v>
      </c>
      <c r="D3201" s="7" t="n">
        <v>15</v>
      </c>
      <c r="E3201" s="7" t="n">
        <v>1000</v>
      </c>
    </row>
    <row r="3202" spans="1:6">
      <c r="A3202" t="s">
        <v>4</v>
      </c>
      <c r="B3202" s="4" t="s">
        <v>5</v>
      </c>
      <c r="C3202" s="4" t="s">
        <v>10</v>
      </c>
      <c r="D3202" s="4" t="s">
        <v>10</v>
      </c>
      <c r="E3202" s="4" t="s">
        <v>10</v>
      </c>
    </row>
    <row r="3203" spans="1:6">
      <c r="A3203" t="n">
        <v>26311</v>
      </c>
      <c r="B3203" s="62" t="n">
        <v>61</v>
      </c>
      <c r="C3203" s="7" t="n">
        <v>61495</v>
      </c>
      <c r="D3203" s="7" t="n">
        <v>15</v>
      </c>
      <c r="E3203" s="7" t="n">
        <v>1000</v>
      </c>
    </row>
    <row r="3204" spans="1:6">
      <c r="A3204" t="s">
        <v>4</v>
      </c>
      <c r="B3204" s="4" t="s">
        <v>5</v>
      </c>
      <c r="C3204" s="4" t="s">
        <v>10</v>
      </c>
      <c r="D3204" s="4" t="s">
        <v>10</v>
      </c>
      <c r="E3204" s="4" t="s">
        <v>10</v>
      </c>
    </row>
    <row r="3205" spans="1:6">
      <c r="A3205" t="n">
        <v>26318</v>
      </c>
      <c r="B3205" s="62" t="n">
        <v>61</v>
      </c>
      <c r="C3205" s="7" t="n">
        <v>14</v>
      </c>
      <c r="D3205" s="7" t="n">
        <v>25</v>
      </c>
      <c r="E3205" s="7" t="n">
        <v>1000</v>
      </c>
    </row>
    <row r="3206" spans="1:6">
      <c r="A3206" t="s">
        <v>4</v>
      </c>
      <c r="B3206" s="4" t="s">
        <v>5</v>
      </c>
      <c r="C3206" s="4" t="s">
        <v>10</v>
      </c>
      <c r="D3206" s="4" t="s">
        <v>10</v>
      </c>
      <c r="E3206" s="4" t="s">
        <v>10</v>
      </c>
    </row>
    <row r="3207" spans="1:6">
      <c r="A3207" t="n">
        <v>26325</v>
      </c>
      <c r="B3207" s="62" t="n">
        <v>61</v>
      </c>
      <c r="C3207" s="7" t="n">
        <v>15</v>
      </c>
      <c r="D3207" s="7" t="n">
        <v>24</v>
      </c>
      <c r="E3207" s="7" t="n">
        <v>1000</v>
      </c>
    </row>
    <row r="3208" spans="1:6">
      <c r="A3208" t="s">
        <v>4</v>
      </c>
      <c r="B3208" s="4" t="s">
        <v>5</v>
      </c>
      <c r="C3208" s="4" t="s">
        <v>10</v>
      </c>
    </row>
    <row r="3209" spans="1:6">
      <c r="A3209" t="n">
        <v>26332</v>
      </c>
      <c r="B3209" s="28" t="n">
        <v>16</v>
      </c>
      <c r="C3209" s="7" t="n">
        <v>500</v>
      </c>
    </row>
    <row r="3210" spans="1:6">
      <c r="A3210" t="s">
        <v>4</v>
      </c>
      <c r="B3210" s="4" t="s">
        <v>5</v>
      </c>
      <c r="C3210" s="4" t="s">
        <v>14</v>
      </c>
      <c r="D3210" s="4" t="s">
        <v>10</v>
      </c>
      <c r="E3210" s="4" t="s">
        <v>6</v>
      </c>
    </row>
    <row r="3211" spans="1:6">
      <c r="A3211" t="n">
        <v>26335</v>
      </c>
      <c r="B3211" s="35" t="n">
        <v>51</v>
      </c>
      <c r="C3211" s="7" t="n">
        <v>4</v>
      </c>
      <c r="D3211" s="7" t="n">
        <v>0</v>
      </c>
      <c r="E3211" s="7" t="s">
        <v>93</v>
      </c>
    </row>
    <row r="3212" spans="1:6">
      <c r="A3212" t="s">
        <v>4</v>
      </c>
      <c r="B3212" s="4" t="s">
        <v>5</v>
      </c>
      <c r="C3212" s="4" t="s">
        <v>10</v>
      </c>
    </row>
    <row r="3213" spans="1:6">
      <c r="A3213" t="n">
        <v>26349</v>
      </c>
      <c r="B3213" s="28" t="n">
        <v>16</v>
      </c>
      <c r="C3213" s="7" t="n">
        <v>0</v>
      </c>
    </row>
    <row r="3214" spans="1:6">
      <c r="A3214" t="s">
        <v>4</v>
      </c>
      <c r="B3214" s="4" t="s">
        <v>5</v>
      </c>
      <c r="C3214" s="4" t="s">
        <v>10</v>
      </c>
      <c r="D3214" s="4" t="s">
        <v>14</v>
      </c>
      <c r="E3214" s="4" t="s">
        <v>9</v>
      </c>
      <c r="F3214" s="4" t="s">
        <v>57</v>
      </c>
      <c r="G3214" s="4" t="s">
        <v>14</v>
      </c>
      <c r="H3214" s="4" t="s">
        <v>14</v>
      </c>
    </row>
    <row r="3215" spans="1:6">
      <c r="A3215" t="n">
        <v>26352</v>
      </c>
      <c r="B3215" s="36" t="n">
        <v>26</v>
      </c>
      <c r="C3215" s="7" t="n">
        <v>0</v>
      </c>
      <c r="D3215" s="7" t="n">
        <v>17</v>
      </c>
      <c r="E3215" s="7" t="n">
        <v>53054</v>
      </c>
      <c r="F3215" s="7" t="s">
        <v>344</v>
      </c>
      <c r="G3215" s="7" t="n">
        <v>2</v>
      </c>
      <c r="H3215" s="7" t="n">
        <v>0</v>
      </c>
    </row>
    <row r="3216" spans="1:6">
      <c r="A3216" t="s">
        <v>4</v>
      </c>
      <c r="B3216" s="4" t="s">
        <v>5</v>
      </c>
    </row>
    <row r="3217" spans="1:8">
      <c r="A3217" t="n">
        <v>26372</v>
      </c>
      <c r="B3217" s="37" t="n">
        <v>28</v>
      </c>
    </row>
    <row r="3218" spans="1:8">
      <c r="A3218" t="s">
        <v>4</v>
      </c>
      <c r="B3218" s="4" t="s">
        <v>5</v>
      </c>
      <c r="C3218" s="4" t="s">
        <v>14</v>
      </c>
      <c r="D3218" s="21" t="s">
        <v>31</v>
      </c>
      <c r="E3218" s="4" t="s">
        <v>5</v>
      </c>
      <c r="F3218" s="4" t="s">
        <v>14</v>
      </c>
      <c r="G3218" s="4" t="s">
        <v>10</v>
      </c>
      <c r="H3218" s="21" t="s">
        <v>32</v>
      </c>
      <c r="I3218" s="4" t="s">
        <v>14</v>
      </c>
      <c r="J3218" s="4" t="s">
        <v>21</v>
      </c>
    </row>
    <row r="3219" spans="1:8">
      <c r="A3219" t="n">
        <v>26373</v>
      </c>
      <c r="B3219" s="11" t="n">
        <v>5</v>
      </c>
      <c r="C3219" s="7" t="n">
        <v>28</v>
      </c>
      <c r="D3219" s="21" t="s">
        <v>3</v>
      </c>
      <c r="E3219" s="22" t="n">
        <v>64</v>
      </c>
      <c r="F3219" s="7" t="n">
        <v>5</v>
      </c>
      <c r="G3219" s="7" t="n">
        <v>1</v>
      </c>
      <c r="H3219" s="21" t="s">
        <v>3</v>
      </c>
      <c r="I3219" s="7" t="n">
        <v>1</v>
      </c>
      <c r="J3219" s="12" t="n">
        <f t="normal" ca="1">A3229</f>
        <v>0</v>
      </c>
    </row>
    <row r="3220" spans="1:8">
      <c r="A3220" t="s">
        <v>4</v>
      </c>
      <c r="B3220" s="4" t="s">
        <v>5</v>
      </c>
      <c r="C3220" s="4" t="s">
        <v>14</v>
      </c>
      <c r="D3220" s="4" t="s">
        <v>10</v>
      </c>
      <c r="E3220" s="4" t="s">
        <v>6</v>
      </c>
    </row>
    <row r="3221" spans="1:8">
      <c r="A3221" t="n">
        <v>26384</v>
      </c>
      <c r="B3221" s="35" t="n">
        <v>51</v>
      </c>
      <c r="C3221" s="7" t="n">
        <v>4</v>
      </c>
      <c r="D3221" s="7" t="n">
        <v>1</v>
      </c>
      <c r="E3221" s="7" t="s">
        <v>325</v>
      </c>
    </row>
    <row r="3222" spans="1:8">
      <c r="A3222" t="s">
        <v>4</v>
      </c>
      <c r="B3222" s="4" t="s">
        <v>5</v>
      </c>
      <c r="C3222" s="4" t="s">
        <v>10</v>
      </c>
    </row>
    <row r="3223" spans="1:8">
      <c r="A3223" t="n">
        <v>26399</v>
      </c>
      <c r="B3223" s="28" t="n">
        <v>16</v>
      </c>
      <c r="C3223" s="7" t="n">
        <v>0</v>
      </c>
    </row>
    <row r="3224" spans="1:8">
      <c r="A3224" t="s">
        <v>4</v>
      </c>
      <c r="B3224" s="4" t="s">
        <v>5</v>
      </c>
      <c r="C3224" s="4" t="s">
        <v>10</v>
      </c>
      <c r="D3224" s="4" t="s">
        <v>14</v>
      </c>
      <c r="E3224" s="4" t="s">
        <v>9</v>
      </c>
      <c r="F3224" s="4" t="s">
        <v>57</v>
      </c>
      <c r="G3224" s="4" t="s">
        <v>14</v>
      </c>
      <c r="H3224" s="4" t="s">
        <v>14</v>
      </c>
    </row>
    <row r="3225" spans="1:8">
      <c r="A3225" t="n">
        <v>26402</v>
      </c>
      <c r="B3225" s="36" t="n">
        <v>26</v>
      </c>
      <c r="C3225" s="7" t="n">
        <v>1</v>
      </c>
      <c r="D3225" s="7" t="n">
        <v>17</v>
      </c>
      <c r="E3225" s="7" t="n">
        <v>1448</v>
      </c>
      <c r="F3225" s="7" t="s">
        <v>345</v>
      </c>
      <c r="G3225" s="7" t="n">
        <v>2</v>
      </c>
      <c r="H3225" s="7" t="n">
        <v>0</v>
      </c>
    </row>
    <row r="3226" spans="1:8">
      <c r="A3226" t="s">
        <v>4</v>
      </c>
      <c r="B3226" s="4" t="s">
        <v>5</v>
      </c>
    </row>
    <row r="3227" spans="1:8">
      <c r="A3227" t="n">
        <v>26422</v>
      </c>
      <c r="B3227" s="37" t="n">
        <v>28</v>
      </c>
    </row>
    <row r="3228" spans="1:8">
      <c r="A3228" t="s">
        <v>4</v>
      </c>
      <c r="B3228" s="4" t="s">
        <v>5</v>
      </c>
      <c r="C3228" s="4" t="s">
        <v>14</v>
      </c>
      <c r="D3228" s="21" t="s">
        <v>31</v>
      </c>
      <c r="E3228" s="4" t="s">
        <v>5</v>
      </c>
      <c r="F3228" s="4" t="s">
        <v>14</v>
      </c>
      <c r="G3228" s="4" t="s">
        <v>10</v>
      </c>
      <c r="H3228" s="21" t="s">
        <v>32</v>
      </c>
      <c r="I3228" s="4" t="s">
        <v>14</v>
      </c>
      <c r="J3228" s="4" t="s">
        <v>21</v>
      </c>
    </row>
    <row r="3229" spans="1:8">
      <c r="A3229" t="n">
        <v>26423</v>
      </c>
      <c r="B3229" s="11" t="n">
        <v>5</v>
      </c>
      <c r="C3229" s="7" t="n">
        <v>28</v>
      </c>
      <c r="D3229" s="21" t="s">
        <v>3</v>
      </c>
      <c r="E3229" s="22" t="n">
        <v>64</v>
      </c>
      <c r="F3229" s="7" t="n">
        <v>5</v>
      </c>
      <c r="G3229" s="7" t="n">
        <v>9</v>
      </c>
      <c r="H3229" s="21" t="s">
        <v>3</v>
      </c>
      <c r="I3229" s="7" t="n">
        <v>1</v>
      </c>
      <c r="J3229" s="12" t="n">
        <f t="normal" ca="1">A3239</f>
        <v>0</v>
      </c>
    </row>
    <row r="3230" spans="1:8">
      <c r="A3230" t="s">
        <v>4</v>
      </c>
      <c r="B3230" s="4" t="s">
        <v>5</v>
      </c>
      <c r="C3230" s="4" t="s">
        <v>14</v>
      </c>
      <c r="D3230" s="4" t="s">
        <v>10</v>
      </c>
      <c r="E3230" s="4" t="s">
        <v>6</v>
      </c>
    </row>
    <row r="3231" spans="1:8">
      <c r="A3231" t="n">
        <v>26434</v>
      </c>
      <c r="B3231" s="35" t="n">
        <v>51</v>
      </c>
      <c r="C3231" s="7" t="n">
        <v>4</v>
      </c>
      <c r="D3231" s="7" t="n">
        <v>9</v>
      </c>
      <c r="E3231" s="7" t="s">
        <v>346</v>
      </c>
    </row>
    <row r="3232" spans="1:8">
      <c r="A3232" t="s">
        <v>4</v>
      </c>
      <c r="B3232" s="4" t="s">
        <v>5</v>
      </c>
      <c r="C3232" s="4" t="s">
        <v>10</v>
      </c>
    </row>
    <row r="3233" spans="1:10">
      <c r="A3233" t="n">
        <v>26449</v>
      </c>
      <c r="B3233" s="28" t="n">
        <v>16</v>
      </c>
      <c r="C3233" s="7" t="n">
        <v>0</v>
      </c>
    </row>
    <row r="3234" spans="1:10">
      <c r="A3234" t="s">
        <v>4</v>
      </c>
      <c r="B3234" s="4" t="s">
        <v>5</v>
      </c>
      <c r="C3234" s="4" t="s">
        <v>10</v>
      </c>
      <c r="D3234" s="4" t="s">
        <v>14</v>
      </c>
      <c r="E3234" s="4" t="s">
        <v>9</v>
      </c>
      <c r="F3234" s="4" t="s">
        <v>57</v>
      </c>
      <c r="G3234" s="4" t="s">
        <v>14</v>
      </c>
      <c r="H3234" s="4" t="s">
        <v>14</v>
      </c>
    </row>
    <row r="3235" spans="1:10">
      <c r="A3235" t="n">
        <v>26452</v>
      </c>
      <c r="B3235" s="36" t="n">
        <v>26</v>
      </c>
      <c r="C3235" s="7" t="n">
        <v>9</v>
      </c>
      <c r="D3235" s="7" t="n">
        <v>17</v>
      </c>
      <c r="E3235" s="7" t="n">
        <v>5399</v>
      </c>
      <c r="F3235" s="7" t="s">
        <v>347</v>
      </c>
      <c r="G3235" s="7" t="n">
        <v>2</v>
      </c>
      <c r="H3235" s="7" t="n">
        <v>0</v>
      </c>
    </row>
    <row r="3236" spans="1:10">
      <c r="A3236" t="s">
        <v>4</v>
      </c>
      <c r="B3236" s="4" t="s">
        <v>5</v>
      </c>
    </row>
    <row r="3237" spans="1:10">
      <c r="A3237" t="n">
        <v>26469</v>
      </c>
      <c r="B3237" s="37" t="n">
        <v>28</v>
      </c>
    </row>
    <row r="3238" spans="1:10">
      <c r="A3238" t="s">
        <v>4</v>
      </c>
      <c r="B3238" s="4" t="s">
        <v>5</v>
      </c>
      <c r="C3238" s="4" t="s">
        <v>10</v>
      </c>
      <c r="D3238" s="4" t="s">
        <v>14</v>
      </c>
    </row>
    <row r="3239" spans="1:10">
      <c r="A3239" t="n">
        <v>26470</v>
      </c>
      <c r="B3239" s="39" t="n">
        <v>89</v>
      </c>
      <c r="C3239" s="7" t="n">
        <v>65533</v>
      </c>
      <c r="D3239" s="7" t="n">
        <v>1</v>
      </c>
    </row>
    <row r="3240" spans="1:10">
      <c r="A3240" t="s">
        <v>4</v>
      </c>
      <c r="B3240" s="4" t="s">
        <v>5</v>
      </c>
      <c r="C3240" s="4" t="s">
        <v>14</v>
      </c>
      <c r="D3240" s="4" t="s">
        <v>14</v>
      </c>
    </row>
    <row r="3241" spans="1:10">
      <c r="A3241" t="n">
        <v>26474</v>
      </c>
      <c r="B3241" s="13" t="n">
        <v>49</v>
      </c>
      <c r="C3241" s="7" t="n">
        <v>2</v>
      </c>
      <c r="D3241" s="7" t="n">
        <v>0</v>
      </c>
    </row>
    <row r="3242" spans="1:10">
      <c r="A3242" t="s">
        <v>4</v>
      </c>
      <c r="B3242" s="4" t="s">
        <v>5</v>
      </c>
      <c r="C3242" s="4" t="s">
        <v>14</v>
      </c>
      <c r="D3242" s="4" t="s">
        <v>10</v>
      </c>
      <c r="E3242" s="4" t="s">
        <v>9</v>
      </c>
      <c r="F3242" s="4" t="s">
        <v>10</v>
      </c>
      <c r="G3242" s="4" t="s">
        <v>9</v>
      </c>
      <c r="H3242" s="4" t="s">
        <v>14</v>
      </c>
    </row>
    <row r="3243" spans="1:10">
      <c r="A3243" t="n">
        <v>26477</v>
      </c>
      <c r="B3243" s="13" t="n">
        <v>49</v>
      </c>
      <c r="C3243" s="7" t="n">
        <v>0</v>
      </c>
      <c r="D3243" s="7" t="n">
        <v>308</v>
      </c>
      <c r="E3243" s="7" t="n">
        <v>1065353216</v>
      </c>
      <c r="F3243" s="7" t="n">
        <v>0</v>
      </c>
      <c r="G3243" s="7" t="n">
        <v>0</v>
      </c>
      <c r="H3243" s="7" t="n">
        <v>0</v>
      </c>
    </row>
    <row r="3244" spans="1:10">
      <c r="A3244" t="s">
        <v>4</v>
      </c>
      <c r="B3244" s="4" t="s">
        <v>5</v>
      </c>
      <c r="C3244" s="4" t="s">
        <v>14</v>
      </c>
      <c r="D3244" s="4" t="s">
        <v>10</v>
      </c>
      <c r="E3244" s="4" t="s">
        <v>20</v>
      </c>
    </row>
    <row r="3245" spans="1:10">
      <c r="A3245" t="n">
        <v>26492</v>
      </c>
      <c r="B3245" s="30" t="n">
        <v>58</v>
      </c>
      <c r="C3245" s="7" t="n">
        <v>101</v>
      </c>
      <c r="D3245" s="7" t="n">
        <v>300</v>
      </c>
      <c r="E3245" s="7" t="n">
        <v>1</v>
      </c>
    </row>
    <row r="3246" spans="1:10">
      <c r="A3246" t="s">
        <v>4</v>
      </c>
      <c r="B3246" s="4" t="s">
        <v>5</v>
      </c>
      <c r="C3246" s="4" t="s">
        <v>14</v>
      </c>
      <c r="D3246" s="4" t="s">
        <v>10</v>
      </c>
    </row>
    <row r="3247" spans="1:10">
      <c r="A3247" t="n">
        <v>26500</v>
      </c>
      <c r="B3247" s="30" t="n">
        <v>58</v>
      </c>
      <c r="C3247" s="7" t="n">
        <v>254</v>
      </c>
      <c r="D3247" s="7" t="n">
        <v>0</v>
      </c>
    </row>
    <row r="3248" spans="1:10">
      <c r="A3248" t="s">
        <v>4</v>
      </c>
      <c r="B3248" s="4" t="s">
        <v>5</v>
      </c>
      <c r="C3248" s="4" t="s">
        <v>14</v>
      </c>
      <c r="D3248" s="4" t="s">
        <v>14</v>
      </c>
      <c r="E3248" s="4" t="s">
        <v>20</v>
      </c>
      <c r="F3248" s="4" t="s">
        <v>20</v>
      </c>
      <c r="G3248" s="4" t="s">
        <v>20</v>
      </c>
      <c r="H3248" s="4" t="s">
        <v>10</v>
      </c>
    </row>
    <row r="3249" spans="1:8">
      <c r="A3249" t="n">
        <v>26504</v>
      </c>
      <c r="B3249" s="40" t="n">
        <v>45</v>
      </c>
      <c r="C3249" s="7" t="n">
        <v>2</v>
      </c>
      <c r="D3249" s="7" t="n">
        <v>3</v>
      </c>
      <c r="E3249" s="7" t="n">
        <v>0.189999997615814</v>
      </c>
      <c r="F3249" s="7" t="n">
        <v>4.78999996185303</v>
      </c>
      <c r="G3249" s="7" t="n">
        <v>-126.360000610352</v>
      </c>
      <c r="H3249" s="7" t="n">
        <v>0</v>
      </c>
    </row>
    <row r="3250" spans="1:8">
      <c r="A3250" t="s">
        <v>4</v>
      </c>
      <c r="B3250" s="4" t="s">
        <v>5</v>
      </c>
      <c r="C3250" s="4" t="s">
        <v>14</v>
      </c>
      <c r="D3250" s="4" t="s">
        <v>14</v>
      </c>
      <c r="E3250" s="4" t="s">
        <v>20</v>
      </c>
      <c r="F3250" s="4" t="s">
        <v>20</v>
      </c>
      <c r="G3250" s="4" t="s">
        <v>20</v>
      </c>
      <c r="H3250" s="4" t="s">
        <v>10</v>
      </c>
      <c r="I3250" s="4" t="s">
        <v>14</v>
      </c>
    </row>
    <row r="3251" spans="1:8">
      <c r="A3251" t="n">
        <v>26521</v>
      </c>
      <c r="B3251" s="40" t="n">
        <v>45</v>
      </c>
      <c r="C3251" s="7" t="n">
        <v>4</v>
      </c>
      <c r="D3251" s="7" t="n">
        <v>3</v>
      </c>
      <c r="E3251" s="7" t="n">
        <v>359.799987792969</v>
      </c>
      <c r="F3251" s="7" t="n">
        <v>298.149993896484</v>
      </c>
      <c r="G3251" s="7" t="n">
        <v>350</v>
      </c>
      <c r="H3251" s="7" t="n">
        <v>0</v>
      </c>
      <c r="I3251" s="7" t="n">
        <v>1</v>
      </c>
    </row>
    <row r="3252" spans="1:8">
      <c r="A3252" t="s">
        <v>4</v>
      </c>
      <c r="B3252" s="4" t="s">
        <v>5</v>
      </c>
      <c r="C3252" s="4" t="s">
        <v>14</v>
      </c>
      <c r="D3252" s="4" t="s">
        <v>14</v>
      </c>
      <c r="E3252" s="4" t="s">
        <v>20</v>
      </c>
      <c r="F3252" s="4" t="s">
        <v>10</v>
      </c>
    </row>
    <row r="3253" spans="1:8">
      <c r="A3253" t="n">
        <v>26539</v>
      </c>
      <c r="B3253" s="40" t="n">
        <v>45</v>
      </c>
      <c r="C3253" s="7" t="n">
        <v>5</v>
      </c>
      <c r="D3253" s="7" t="n">
        <v>3</v>
      </c>
      <c r="E3253" s="7" t="n">
        <v>6.80000019073486</v>
      </c>
      <c r="F3253" s="7" t="n">
        <v>0</v>
      </c>
    </row>
    <row r="3254" spans="1:8">
      <c r="A3254" t="s">
        <v>4</v>
      </c>
      <c r="B3254" s="4" t="s">
        <v>5</v>
      </c>
      <c r="C3254" s="4" t="s">
        <v>14</v>
      </c>
      <c r="D3254" s="4" t="s">
        <v>14</v>
      </c>
      <c r="E3254" s="4" t="s">
        <v>20</v>
      </c>
      <c r="F3254" s="4" t="s">
        <v>10</v>
      </c>
    </row>
    <row r="3255" spans="1:8">
      <c r="A3255" t="n">
        <v>26548</v>
      </c>
      <c r="B3255" s="40" t="n">
        <v>45</v>
      </c>
      <c r="C3255" s="7" t="n">
        <v>11</v>
      </c>
      <c r="D3255" s="7" t="n">
        <v>3</v>
      </c>
      <c r="E3255" s="7" t="n">
        <v>20.7999992370605</v>
      </c>
      <c r="F3255" s="7" t="n">
        <v>0</v>
      </c>
    </row>
    <row r="3256" spans="1:8">
      <c r="A3256" t="s">
        <v>4</v>
      </c>
      <c r="B3256" s="4" t="s">
        <v>5</v>
      </c>
      <c r="C3256" s="4" t="s">
        <v>14</v>
      </c>
      <c r="D3256" s="4" t="s">
        <v>14</v>
      </c>
      <c r="E3256" s="4" t="s">
        <v>20</v>
      </c>
      <c r="F3256" s="4" t="s">
        <v>20</v>
      </c>
      <c r="G3256" s="4" t="s">
        <v>20</v>
      </c>
      <c r="H3256" s="4" t="s">
        <v>10</v>
      </c>
    </row>
    <row r="3257" spans="1:8">
      <c r="A3257" t="n">
        <v>26557</v>
      </c>
      <c r="B3257" s="40" t="n">
        <v>45</v>
      </c>
      <c r="C3257" s="7" t="n">
        <v>2</v>
      </c>
      <c r="D3257" s="7" t="n">
        <v>3</v>
      </c>
      <c r="E3257" s="7" t="n">
        <v>0.189999997615814</v>
      </c>
      <c r="F3257" s="7" t="n">
        <v>4.98999977111816</v>
      </c>
      <c r="G3257" s="7" t="n">
        <v>-126.360000610352</v>
      </c>
      <c r="H3257" s="7" t="n">
        <v>8000</v>
      </c>
    </row>
    <row r="3258" spans="1:8">
      <c r="A3258" t="s">
        <v>4</v>
      </c>
      <c r="B3258" s="4" t="s">
        <v>5</v>
      </c>
      <c r="C3258" s="4" t="s">
        <v>14</v>
      </c>
      <c r="D3258" s="4" t="s">
        <v>14</v>
      </c>
      <c r="E3258" s="4" t="s">
        <v>20</v>
      </c>
      <c r="F3258" s="4" t="s">
        <v>20</v>
      </c>
      <c r="G3258" s="4" t="s">
        <v>20</v>
      </c>
      <c r="H3258" s="4" t="s">
        <v>10</v>
      </c>
      <c r="I3258" s="4" t="s">
        <v>14</v>
      </c>
    </row>
    <row r="3259" spans="1:8">
      <c r="A3259" t="n">
        <v>26574</v>
      </c>
      <c r="B3259" s="40" t="n">
        <v>45</v>
      </c>
      <c r="C3259" s="7" t="n">
        <v>4</v>
      </c>
      <c r="D3259" s="7" t="n">
        <v>3</v>
      </c>
      <c r="E3259" s="7" t="n">
        <v>353.880004882813</v>
      </c>
      <c r="F3259" s="7" t="n">
        <v>309.459991455078</v>
      </c>
      <c r="G3259" s="7" t="n">
        <v>350</v>
      </c>
      <c r="H3259" s="7" t="n">
        <v>8000</v>
      </c>
      <c r="I3259" s="7" t="n">
        <v>1</v>
      </c>
    </row>
    <row r="3260" spans="1:8">
      <c r="A3260" t="s">
        <v>4</v>
      </c>
      <c r="B3260" s="4" t="s">
        <v>5</v>
      </c>
      <c r="C3260" s="4" t="s">
        <v>14</v>
      </c>
      <c r="D3260" s="4" t="s">
        <v>14</v>
      </c>
      <c r="E3260" s="4" t="s">
        <v>20</v>
      </c>
      <c r="F3260" s="4" t="s">
        <v>10</v>
      </c>
    </row>
    <row r="3261" spans="1:8">
      <c r="A3261" t="n">
        <v>26592</v>
      </c>
      <c r="B3261" s="40" t="n">
        <v>45</v>
      </c>
      <c r="C3261" s="7" t="n">
        <v>5</v>
      </c>
      <c r="D3261" s="7" t="n">
        <v>3</v>
      </c>
      <c r="E3261" s="7" t="n">
        <v>7.80000019073486</v>
      </c>
      <c r="F3261" s="7" t="n">
        <v>8000</v>
      </c>
    </row>
    <row r="3262" spans="1:8">
      <c r="A3262" t="s">
        <v>4</v>
      </c>
      <c r="B3262" s="4" t="s">
        <v>5</v>
      </c>
      <c r="C3262" s="4" t="s">
        <v>14</v>
      </c>
      <c r="D3262" s="4" t="s">
        <v>14</v>
      </c>
      <c r="E3262" s="4" t="s">
        <v>20</v>
      </c>
      <c r="F3262" s="4" t="s">
        <v>10</v>
      </c>
    </row>
    <row r="3263" spans="1:8">
      <c r="A3263" t="n">
        <v>26601</v>
      </c>
      <c r="B3263" s="40" t="n">
        <v>45</v>
      </c>
      <c r="C3263" s="7" t="n">
        <v>11</v>
      </c>
      <c r="D3263" s="7" t="n">
        <v>3</v>
      </c>
      <c r="E3263" s="7" t="n">
        <v>20.7999992370605</v>
      </c>
      <c r="F3263" s="7" t="n">
        <v>8000</v>
      </c>
    </row>
    <row r="3264" spans="1:8">
      <c r="A3264" t="s">
        <v>4</v>
      </c>
      <c r="B3264" s="4" t="s">
        <v>5</v>
      </c>
      <c r="C3264" s="4" t="s">
        <v>14</v>
      </c>
      <c r="D3264" s="4" t="s">
        <v>10</v>
      </c>
    </row>
    <row r="3265" spans="1:9">
      <c r="A3265" t="n">
        <v>26610</v>
      </c>
      <c r="B3265" s="30" t="n">
        <v>58</v>
      </c>
      <c r="C3265" s="7" t="n">
        <v>255</v>
      </c>
      <c r="D3265" s="7" t="n">
        <v>0</v>
      </c>
    </row>
    <row r="3266" spans="1:9">
      <c r="A3266" t="s">
        <v>4</v>
      </c>
      <c r="B3266" s="4" t="s">
        <v>5</v>
      </c>
      <c r="C3266" s="4" t="s">
        <v>10</v>
      </c>
      <c r="D3266" s="4" t="s">
        <v>10</v>
      </c>
      <c r="E3266" s="4" t="s">
        <v>20</v>
      </c>
      <c r="F3266" s="4" t="s">
        <v>20</v>
      </c>
      <c r="G3266" s="4" t="s">
        <v>20</v>
      </c>
      <c r="H3266" s="4" t="s">
        <v>20</v>
      </c>
      <c r="I3266" s="4" t="s">
        <v>20</v>
      </c>
      <c r="J3266" s="4" t="s">
        <v>14</v>
      </c>
      <c r="K3266" s="4" t="s">
        <v>10</v>
      </c>
    </row>
    <row r="3267" spans="1:9">
      <c r="A3267" t="n">
        <v>26614</v>
      </c>
      <c r="B3267" s="60" t="n">
        <v>55</v>
      </c>
      <c r="C3267" s="7" t="n">
        <v>15</v>
      </c>
      <c r="D3267" s="7" t="n">
        <v>65026</v>
      </c>
      <c r="E3267" s="7" t="n">
        <v>5.80999994277954</v>
      </c>
      <c r="F3267" s="7" t="n">
        <v>3.61999988555908</v>
      </c>
      <c r="G3267" s="7" t="n">
        <v>-120.800003051758</v>
      </c>
      <c r="H3267" s="7" t="n">
        <v>1</v>
      </c>
      <c r="I3267" s="7" t="n">
        <v>15</v>
      </c>
      <c r="J3267" s="7" t="n">
        <v>0</v>
      </c>
      <c r="K3267" s="7" t="n">
        <v>1</v>
      </c>
    </row>
    <row r="3268" spans="1:9">
      <c r="A3268" t="s">
        <v>4</v>
      </c>
      <c r="B3268" s="4" t="s">
        <v>5</v>
      </c>
      <c r="C3268" s="4" t="s">
        <v>10</v>
      </c>
      <c r="D3268" s="4" t="s">
        <v>10</v>
      </c>
      <c r="E3268" s="4" t="s">
        <v>20</v>
      </c>
      <c r="F3268" s="4" t="s">
        <v>20</v>
      </c>
      <c r="G3268" s="4" t="s">
        <v>20</v>
      </c>
      <c r="H3268" s="4" t="s">
        <v>20</v>
      </c>
      <c r="I3268" s="4" t="s">
        <v>20</v>
      </c>
      <c r="J3268" s="4" t="s">
        <v>14</v>
      </c>
      <c r="K3268" s="4" t="s">
        <v>10</v>
      </c>
    </row>
    <row r="3269" spans="1:9">
      <c r="A3269" t="n">
        <v>26642</v>
      </c>
      <c r="B3269" s="60" t="n">
        <v>55</v>
      </c>
      <c r="C3269" s="7" t="n">
        <v>14</v>
      </c>
      <c r="D3269" s="7" t="n">
        <v>65026</v>
      </c>
      <c r="E3269" s="7" t="n">
        <v>5.23000001907349</v>
      </c>
      <c r="F3269" s="7" t="n">
        <v>3.6800000667572</v>
      </c>
      <c r="G3269" s="7" t="n">
        <v>-119.98999786377</v>
      </c>
      <c r="H3269" s="7" t="n">
        <v>1</v>
      </c>
      <c r="I3269" s="7" t="n">
        <v>15</v>
      </c>
      <c r="J3269" s="7" t="n">
        <v>0</v>
      </c>
      <c r="K3269" s="7" t="n">
        <v>1</v>
      </c>
    </row>
    <row r="3270" spans="1:9">
      <c r="A3270" t="s">
        <v>4</v>
      </c>
      <c r="B3270" s="4" t="s">
        <v>5</v>
      </c>
      <c r="C3270" s="4" t="s">
        <v>10</v>
      </c>
      <c r="D3270" s="4" t="s">
        <v>10</v>
      </c>
      <c r="E3270" s="4" t="s">
        <v>10</v>
      </c>
    </row>
    <row r="3271" spans="1:9">
      <c r="A3271" t="n">
        <v>26670</v>
      </c>
      <c r="B3271" s="62" t="n">
        <v>61</v>
      </c>
      <c r="C3271" s="7" t="n">
        <v>25</v>
      </c>
      <c r="D3271" s="7" t="n">
        <v>14</v>
      </c>
      <c r="E3271" s="7" t="n">
        <v>1000</v>
      </c>
    </row>
    <row r="3272" spans="1:9">
      <c r="A3272" t="s">
        <v>4</v>
      </c>
      <c r="B3272" s="4" t="s">
        <v>5</v>
      </c>
      <c r="C3272" s="4" t="s">
        <v>10</v>
      </c>
      <c r="D3272" s="4" t="s">
        <v>10</v>
      </c>
      <c r="E3272" s="4" t="s">
        <v>10</v>
      </c>
    </row>
    <row r="3273" spans="1:9">
      <c r="A3273" t="n">
        <v>26677</v>
      </c>
      <c r="B3273" s="62" t="n">
        <v>61</v>
      </c>
      <c r="C3273" s="7" t="n">
        <v>24</v>
      </c>
      <c r="D3273" s="7" t="n">
        <v>15</v>
      </c>
      <c r="E3273" s="7" t="n">
        <v>1000</v>
      </c>
    </row>
    <row r="3274" spans="1:9">
      <c r="A3274" t="s">
        <v>4</v>
      </c>
      <c r="B3274" s="4" t="s">
        <v>5</v>
      </c>
      <c r="C3274" s="4" t="s">
        <v>14</v>
      </c>
      <c r="D3274" s="4" t="s">
        <v>20</v>
      </c>
      <c r="E3274" s="4" t="s">
        <v>10</v>
      </c>
      <c r="F3274" s="4" t="s">
        <v>14</v>
      </c>
    </row>
    <row r="3275" spans="1:9">
      <c r="A3275" t="n">
        <v>26684</v>
      </c>
      <c r="B3275" s="13" t="n">
        <v>49</v>
      </c>
      <c r="C3275" s="7" t="n">
        <v>3</v>
      </c>
      <c r="D3275" s="7" t="n">
        <v>0.699999988079071</v>
      </c>
      <c r="E3275" s="7" t="n">
        <v>500</v>
      </c>
      <c r="F3275" s="7" t="n">
        <v>0</v>
      </c>
    </row>
    <row r="3276" spans="1:9">
      <c r="A3276" t="s">
        <v>4</v>
      </c>
      <c r="B3276" s="4" t="s">
        <v>5</v>
      </c>
      <c r="C3276" s="4" t="s">
        <v>14</v>
      </c>
      <c r="D3276" s="4" t="s">
        <v>10</v>
      </c>
      <c r="E3276" s="4" t="s">
        <v>10</v>
      </c>
      <c r="F3276" s="4" t="s">
        <v>10</v>
      </c>
      <c r="G3276" s="4" t="s">
        <v>10</v>
      </c>
      <c r="H3276" s="4" t="s">
        <v>10</v>
      </c>
      <c r="I3276" s="4" t="s">
        <v>6</v>
      </c>
      <c r="J3276" s="4" t="s">
        <v>20</v>
      </c>
      <c r="K3276" s="4" t="s">
        <v>20</v>
      </c>
      <c r="L3276" s="4" t="s">
        <v>20</v>
      </c>
      <c r="M3276" s="4" t="s">
        <v>9</v>
      </c>
      <c r="N3276" s="4" t="s">
        <v>9</v>
      </c>
      <c r="O3276" s="4" t="s">
        <v>20</v>
      </c>
      <c r="P3276" s="4" t="s">
        <v>20</v>
      </c>
      <c r="Q3276" s="4" t="s">
        <v>20</v>
      </c>
      <c r="R3276" s="4" t="s">
        <v>20</v>
      </c>
      <c r="S3276" s="4" t="s">
        <v>14</v>
      </c>
    </row>
    <row r="3277" spans="1:9">
      <c r="A3277" t="n">
        <v>26693</v>
      </c>
      <c r="B3277" s="10" t="n">
        <v>39</v>
      </c>
      <c r="C3277" s="7" t="n">
        <v>12</v>
      </c>
      <c r="D3277" s="7" t="n">
        <v>65533</v>
      </c>
      <c r="E3277" s="7" t="n">
        <v>212</v>
      </c>
      <c r="F3277" s="7" t="n">
        <v>0</v>
      </c>
      <c r="G3277" s="7" t="n">
        <v>25</v>
      </c>
      <c r="H3277" s="7" t="n">
        <v>3</v>
      </c>
      <c r="I3277" s="7" t="s">
        <v>348</v>
      </c>
      <c r="J3277" s="7" t="n">
        <v>0</v>
      </c>
      <c r="K3277" s="7" t="n">
        <v>0</v>
      </c>
      <c r="L3277" s="7" t="n">
        <v>10</v>
      </c>
      <c r="M3277" s="7" t="n">
        <v>1127481344</v>
      </c>
      <c r="N3277" s="7" t="n">
        <v>0</v>
      </c>
      <c r="O3277" s="7" t="n">
        <v>0</v>
      </c>
      <c r="P3277" s="7" t="n">
        <v>1</v>
      </c>
      <c r="Q3277" s="7" t="n">
        <v>1</v>
      </c>
      <c r="R3277" s="7" t="n">
        <v>1</v>
      </c>
      <c r="S3277" s="7" t="n">
        <v>255</v>
      </c>
    </row>
    <row r="3278" spans="1:9">
      <c r="A3278" t="s">
        <v>4</v>
      </c>
      <c r="B3278" s="4" t="s">
        <v>5</v>
      </c>
      <c r="C3278" s="4" t="s">
        <v>10</v>
      </c>
      <c r="D3278" s="4" t="s">
        <v>14</v>
      </c>
      <c r="E3278" s="4" t="s">
        <v>6</v>
      </c>
      <c r="F3278" s="4" t="s">
        <v>20</v>
      </c>
      <c r="G3278" s="4" t="s">
        <v>20</v>
      </c>
      <c r="H3278" s="4" t="s">
        <v>20</v>
      </c>
    </row>
    <row r="3279" spans="1:9">
      <c r="A3279" t="n">
        <v>26755</v>
      </c>
      <c r="B3279" s="58" t="n">
        <v>48</v>
      </c>
      <c r="C3279" s="7" t="n">
        <v>25</v>
      </c>
      <c r="D3279" s="7" t="n">
        <v>0</v>
      </c>
      <c r="E3279" s="7" t="s">
        <v>304</v>
      </c>
      <c r="F3279" s="7" t="n">
        <v>-1</v>
      </c>
      <c r="G3279" s="7" t="n">
        <v>1</v>
      </c>
      <c r="H3279" s="7" t="n">
        <v>0</v>
      </c>
    </row>
    <row r="3280" spans="1:9">
      <c r="A3280" t="s">
        <v>4</v>
      </c>
      <c r="B3280" s="4" t="s">
        <v>5</v>
      </c>
      <c r="C3280" s="4" t="s">
        <v>14</v>
      </c>
      <c r="D3280" s="4" t="s">
        <v>10</v>
      </c>
      <c r="E3280" s="4" t="s">
        <v>20</v>
      </c>
      <c r="F3280" s="4" t="s">
        <v>10</v>
      </c>
      <c r="G3280" s="4" t="s">
        <v>9</v>
      </c>
      <c r="H3280" s="4" t="s">
        <v>9</v>
      </c>
      <c r="I3280" s="4" t="s">
        <v>10</v>
      </c>
      <c r="J3280" s="4" t="s">
        <v>10</v>
      </c>
      <c r="K3280" s="4" t="s">
        <v>9</v>
      </c>
      <c r="L3280" s="4" t="s">
        <v>9</v>
      </c>
      <c r="M3280" s="4" t="s">
        <v>9</v>
      </c>
      <c r="N3280" s="4" t="s">
        <v>9</v>
      </c>
      <c r="O3280" s="4" t="s">
        <v>6</v>
      </c>
    </row>
    <row r="3281" spans="1:19">
      <c r="A3281" t="n">
        <v>26781</v>
      </c>
      <c r="B3281" s="14" t="n">
        <v>50</v>
      </c>
      <c r="C3281" s="7" t="n">
        <v>0</v>
      </c>
      <c r="D3281" s="7" t="n">
        <v>4310</v>
      </c>
      <c r="E3281" s="7" t="n">
        <v>0.800000011920929</v>
      </c>
      <c r="F3281" s="7" t="n">
        <v>0</v>
      </c>
      <c r="G3281" s="7" t="n">
        <v>0</v>
      </c>
      <c r="H3281" s="7" t="n">
        <v>1082130432</v>
      </c>
      <c r="I3281" s="7" t="n">
        <v>0</v>
      </c>
      <c r="J3281" s="7" t="n">
        <v>65533</v>
      </c>
      <c r="K3281" s="7" t="n">
        <v>0</v>
      </c>
      <c r="L3281" s="7" t="n">
        <v>0</v>
      </c>
      <c r="M3281" s="7" t="n">
        <v>0</v>
      </c>
      <c r="N3281" s="7" t="n">
        <v>0</v>
      </c>
      <c r="O3281" s="7" t="s">
        <v>13</v>
      </c>
    </row>
    <row r="3282" spans="1:19">
      <c r="A3282" t="s">
        <v>4</v>
      </c>
      <c r="B3282" s="4" t="s">
        <v>5</v>
      </c>
      <c r="C3282" s="4" t="s">
        <v>14</v>
      </c>
      <c r="D3282" s="4" t="s">
        <v>10</v>
      </c>
      <c r="E3282" s="4" t="s">
        <v>20</v>
      </c>
      <c r="F3282" s="4" t="s">
        <v>10</v>
      </c>
      <c r="G3282" s="4" t="s">
        <v>9</v>
      </c>
      <c r="H3282" s="4" t="s">
        <v>9</v>
      </c>
      <c r="I3282" s="4" t="s">
        <v>10</v>
      </c>
      <c r="J3282" s="4" t="s">
        <v>10</v>
      </c>
      <c r="K3282" s="4" t="s">
        <v>9</v>
      </c>
      <c r="L3282" s="4" t="s">
        <v>9</v>
      </c>
      <c r="M3282" s="4" t="s">
        <v>9</v>
      </c>
      <c r="N3282" s="4" t="s">
        <v>9</v>
      </c>
      <c r="O3282" s="4" t="s">
        <v>6</v>
      </c>
    </row>
    <row r="3283" spans="1:19">
      <c r="A3283" t="n">
        <v>26820</v>
      </c>
      <c r="B3283" s="14" t="n">
        <v>50</v>
      </c>
      <c r="C3283" s="7" t="n">
        <v>0</v>
      </c>
      <c r="D3283" s="7" t="n">
        <v>5116</v>
      </c>
      <c r="E3283" s="7" t="n">
        <v>0.800000011920929</v>
      </c>
      <c r="F3283" s="7" t="n">
        <v>0</v>
      </c>
      <c r="G3283" s="7" t="n">
        <v>0</v>
      </c>
      <c r="H3283" s="7" t="n">
        <v>1082130432</v>
      </c>
      <c r="I3283" s="7" t="n">
        <v>0</v>
      </c>
      <c r="J3283" s="7" t="n">
        <v>65533</v>
      </c>
      <c r="K3283" s="7" t="n">
        <v>0</v>
      </c>
      <c r="L3283" s="7" t="n">
        <v>0</v>
      </c>
      <c r="M3283" s="7" t="n">
        <v>0</v>
      </c>
      <c r="N3283" s="7" t="n">
        <v>0</v>
      </c>
      <c r="O3283" s="7" t="s">
        <v>13</v>
      </c>
    </row>
    <row r="3284" spans="1:19">
      <c r="A3284" t="s">
        <v>4</v>
      </c>
      <c r="B3284" s="4" t="s">
        <v>5</v>
      </c>
      <c r="C3284" s="4" t="s">
        <v>10</v>
      </c>
    </row>
    <row r="3285" spans="1:19">
      <c r="A3285" t="n">
        <v>26859</v>
      </c>
      <c r="B3285" s="28" t="n">
        <v>16</v>
      </c>
      <c r="C3285" s="7" t="n">
        <v>1000</v>
      </c>
    </row>
    <row r="3286" spans="1:19">
      <c r="A3286" t="s">
        <v>4</v>
      </c>
      <c r="B3286" s="4" t="s">
        <v>5</v>
      </c>
      <c r="C3286" s="4" t="s">
        <v>14</v>
      </c>
      <c r="D3286" s="4" t="s">
        <v>10</v>
      </c>
      <c r="E3286" s="4" t="s">
        <v>20</v>
      </c>
      <c r="F3286" s="4" t="s">
        <v>10</v>
      </c>
      <c r="G3286" s="4" t="s">
        <v>9</v>
      </c>
      <c r="H3286" s="4" t="s">
        <v>9</v>
      </c>
      <c r="I3286" s="4" t="s">
        <v>10</v>
      </c>
      <c r="J3286" s="4" t="s">
        <v>10</v>
      </c>
      <c r="K3286" s="4" t="s">
        <v>9</v>
      </c>
      <c r="L3286" s="4" t="s">
        <v>9</v>
      </c>
      <c r="M3286" s="4" t="s">
        <v>9</v>
      </c>
      <c r="N3286" s="4" t="s">
        <v>9</v>
      </c>
      <c r="O3286" s="4" t="s">
        <v>6</v>
      </c>
    </row>
    <row r="3287" spans="1:19">
      <c r="A3287" t="n">
        <v>26862</v>
      </c>
      <c r="B3287" s="14" t="n">
        <v>50</v>
      </c>
      <c r="C3287" s="7" t="n">
        <v>0</v>
      </c>
      <c r="D3287" s="7" t="n">
        <v>2140</v>
      </c>
      <c r="E3287" s="7" t="n">
        <v>1</v>
      </c>
      <c r="F3287" s="7" t="n">
        <v>0</v>
      </c>
      <c r="G3287" s="7" t="n">
        <v>0</v>
      </c>
      <c r="H3287" s="7" t="n">
        <v>1090519040</v>
      </c>
      <c r="I3287" s="7" t="n">
        <v>0</v>
      </c>
      <c r="J3287" s="7" t="n">
        <v>65533</v>
      </c>
      <c r="K3287" s="7" t="n">
        <v>0</v>
      </c>
      <c r="L3287" s="7" t="n">
        <v>0</v>
      </c>
      <c r="M3287" s="7" t="n">
        <v>0</v>
      </c>
      <c r="N3287" s="7" t="n">
        <v>0</v>
      </c>
      <c r="O3287" s="7" t="s">
        <v>13</v>
      </c>
    </row>
    <row r="3288" spans="1:19">
      <c r="A3288" t="s">
        <v>4</v>
      </c>
      <c r="B3288" s="4" t="s">
        <v>5</v>
      </c>
      <c r="C3288" s="4" t="s">
        <v>14</v>
      </c>
      <c r="D3288" s="4" t="s">
        <v>10</v>
      </c>
      <c r="E3288" s="4" t="s">
        <v>10</v>
      </c>
      <c r="F3288" s="4" t="s">
        <v>10</v>
      </c>
      <c r="G3288" s="4" t="s">
        <v>10</v>
      </c>
      <c r="H3288" s="4" t="s">
        <v>10</v>
      </c>
      <c r="I3288" s="4" t="s">
        <v>6</v>
      </c>
      <c r="J3288" s="4" t="s">
        <v>20</v>
      </c>
      <c r="K3288" s="4" t="s">
        <v>20</v>
      </c>
      <c r="L3288" s="4" t="s">
        <v>20</v>
      </c>
      <c r="M3288" s="4" t="s">
        <v>9</v>
      </c>
      <c r="N3288" s="4" t="s">
        <v>9</v>
      </c>
      <c r="O3288" s="4" t="s">
        <v>20</v>
      </c>
      <c r="P3288" s="4" t="s">
        <v>20</v>
      </c>
      <c r="Q3288" s="4" t="s">
        <v>20</v>
      </c>
      <c r="R3288" s="4" t="s">
        <v>20</v>
      </c>
      <c r="S3288" s="4" t="s">
        <v>14</v>
      </c>
    </row>
    <row r="3289" spans="1:19">
      <c r="A3289" t="n">
        <v>26901</v>
      </c>
      <c r="B3289" s="10" t="n">
        <v>39</v>
      </c>
      <c r="C3289" s="7" t="n">
        <v>12</v>
      </c>
      <c r="D3289" s="7" t="n">
        <v>65533</v>
      </c>
      <c r="E3289" s="7" t="n">
        <v>210</v>
      </c>
      <c r="F3289" s="7" t="n">
        <v>0</v>
      </c>
      <c r="G3289" s="7" t="n">
        <v>25</v>
      </c>
      <c r="H3289" s="7" t="n">
        <v>259</v>
      </c>
      <c r="I3289" s="7" t="s">
        <v>348</v>
      </c>
      <c r="J3289" s="7" t="n">
        <v>0</v>
      </c>
      <c r="K3289" s="7" t="n">
        <v>0</v>
      </c>
      <c r="L3289" s="7" t="n">
        <v>0</v>
      </c>
      <c r="M3289" s="7" t="n">
        <v>0</v>
      </c>
      <c r="N3289" s="7" t="n">
        <v>0</v>
      </c>
      <c r="O3289" s="7" t="n">
        <v>0</v>
      </c>
      <c r="P3289" s="7" t="n">
        <v>1</v>
      </c>
      <c r="Q3289" s="7" t="n">
        <v>1</v>
      </c>
      <c r="R3289" s="7" t="n">
        <v>1</v>
      </c>
      <c r="S3289" s="7" t="n">
        <v>255</v>
      </c>
    </row>
    <row r="3290" spans="1:19">
      <c r="A3290" t="s">
        <v>4</v>
      </c>
      <c r="B3290" s="4" t="s">
        <v>5</v>
      </c>
      <c r="C3290" s="4" t="s">
        <v>10</v>
      </c>
      <c r="D3290" s="4" t="s">
        <v>9</v>
      </c>
    </row>
    <row r="3291" spans="1:19">
      <c r="A3291" t="n">
        <v>26963</v>
      </c>
      <c r="B3291" s="66" t="n">
        <v>98</v>
      </c>
      <c r="C3291" s="7" t="n">
        <v>25</v>
      </c>
      <c r="D3291" s="7" t="n">
        <v>0</v>
      </c>
    </row>
    <row r="3292" spans="1:19">
      <c r="A3292" t="s">
        <v>4</v>
      </c>
      <c r="B3292" s="4" t="s">
        <v>5</v>
      </c>
      <c r="C3292" s="4" t="s">
        <v>10</v>
      </c>
      <c r="D3292" s="4" t="s">
        <v>14</v>
      </c>
      <c r="E3292" s="4" t="s">
        <v>20</v>
      </c>
      <c r="F3292" s="4" t="s">
        <v>10</v>
      </c>
    </row>
    <row r="3293" spans="1:19">
      <c r="A3293" t="n">
        <v>26970</v>
      </c>
      <c r="B3293" s="52" t="n">
        <v>59</v>
      </c>
      <c r="C3293" s="7" t="n">
        <v>25</v>
      </c>
      <c r="D3293" s="7" t="n">
        <v>16</v>
      </c>
      <c r="E3293" s="7" t="n">
        <v>0.150000005960464</v>
      </c>
      <c r="F3293" s="7" t="n">
        <v>0</v>
      </c>
    </row>
    <row r="3294" spans="1:19">
      <c r="A3294" t="s">
        <v>4</v>
      </c>
      <c r="B3294" s="4" t="s">
        <v>5</v>
      </c>
      <c r="C3294" s="4" t="s">
        <v>10</v>
      </c>
    </row>
    <row r="3295" spans="1:19">
      <c r="A3295" t="n">
        <v>26980</v>
      </c>
      <c r="B3295" s="28" t="n">
        <v>16</v>
      </c>
      <c r="C3295" s="7" t="n">
        <v>1000</v>
      </c>
    </row>
    <row r="3296" spans="1:19">
      <c r="A3296" t="s">
        <v>4</v>
      </c>
      <c r="B3296" s="4" t="s">
        <v>5</v>
      </c>
      <c r="C3296" s="4" t="s">
        <v>14</v>
      </c>
      <c r="D3296" s="4" t="s">
        <v>10</v>
      </c>
      <c r="E3296" s="4" t="s">
        <v>6</v>
      </c>
    </row>
    <row r="3297" spans="1:19">
      <c r="A3297" t="n">
        <v>26983</v>
      </c>
      <c r="B3297" s="35" t="n">
        <v>51</v>
      </c>
      <c r="C3297" s="7" t="n">
        <v>4</v>
      </c>
      <c r="D3297" s="7" t="n">
        <v>25</v>
      </c>
      <c r="E3297" s="7" t="s">
        <v>349</v>
      </c>
    </row>
    <row r="3298" spans="1:19">
      <c r="A3298" t="s">
        <v>4</v>
      </c>
      <c r="B3298" s="4" t="s">
        <v>5</v>
      </c>
      <c r="C3298" s="4" t="s">
        <v>10</v>
      </c>
    </row>
    <row r="3299" spans="1:19">
      <c r="A3299" t="n">
        <v>26997</v>
      </c>
      <c r="B3299" s="28" t="n">
        <v>16</v>
      </c>
      <c r="C3299" s="7" t="n">
        <v>0</v>
      </c>
    </row>
    <row r="3300" spans="1:19">
      <c r="A3300" t="s">
        <v>4</v>
      </c>
      <c r="B3300" s="4" t="s">
        <v>5</v>
      </c>
      <c r="C3300" s="4" t="s">
        <v>10</v>
      </c>
      <c r="D3300" s="4" t="s">
        <v>14</v>
      </c>
      <c r="E3300" s="4" t="s">
        <v>9</v>
      </c>
      <c r="F3300" s="4" t="s">
        <v>57</v>
      </c>
      <c r="G3300" s="4" t="s">
        <v>14</v>
      </c>
      <c r="H3300" s="4" t="s">
        <v>14</v>
      </c>
      <c r="I3300" s="4" t="s">
        <v>14</v>
      </c>
    </row>
    <row r="3301" spans="1:19">
      <c r="A3301" t="n">
        <v>27000</v>
      </c>
      <c r="B3301" s="36" t="n">
        <v>26</v>
      </c>
      <c r="C3301" s="7" t="n">
        <v>25</v>
      </c>
      <c r="D3301" s="7" t="n">
        <v>17</v>
      </c>
      <c r="E3301" s="7" t="n">
        <v>34359</v>
      </c>
      <c r="F3301" s="7" t="s">
        <v>350</v>
      </c>
      <c r="G3301" s="7" t="n">
        <v>8</v>
      </c>
      <c r="H3301" s="7" t="n">
        <v>2</v>
      </c>
      <c r="I3301" s="7" t="n">
        <v>0</v>
      </c>
    </row>
    <row r="3302" spans="1:19">
      <c r="A3302" t="s">
        <v>4</v>
      </c>
      <c r="B3302" s="4" t="s">
        <v>5</v>
      </c>
      <c r="C3302" s="4" t="s">
        <v>10</v>
      </c>
    </row>
    <row r="3303" spans="1:19">
      <c r="A3303" t="n">
        <v>27018</v>
      </c>
      <c r="B3303" s="28" t="n">
        <v>16</v>
      </c>
      <c r="C3303" s="7" t="n">
        <v>1500</v>
      </c>
    </row>
    <row r="3304" spans="1:19">
      <c r="A3304" t="s">
        <v>4</v>
      </c>
      <c r="B3304" s="4" t="s">
        <v>5</v>
      </c>
      <c r="C3304" s="4" t="s">
        <v>10</v>
      </c>
      <c r="D3304" s="4" t="s">
        <v>14</v>
      </c>
    </row>
    <row r="3305" spans="1:19">
      <c r="A3305" t="n">
        <v>27021</v>
      </c>
      <c r="B3305" s="39" t="n">
        <v>89</v>
      </c>
      <c r="C3305" s="7" t="n">
        <v>65533</v>
      </c>
      <c r="D3305" s="7" t="n">
        <v>0</v>
      </c>
    </row>
    <row r="3306" spans="1:19">
      <c r="A3306" t="s">
        <v>4</v>
      </c>
      <c r="B3306" s="4" t="s">
        <v>5</v>
      </c>
      <c r="C3306" s="4" t="s">
        <v>14</v>
      </c>
      <c r="D3306" s="4" t="s">
        <v>10</v>
      </c>
      <c r="E3306" s="4" t="s">
        <v>6</v>
      </c>
    </row>
    <row r="3307" spans="1:19">
      <c r="A3307" t="n">
        <v>27025</v>
      </c>
      <c r="B3307" s="35" t="n">
        <v>51</v>
      </c>
      <c r="C3307" s="7" t="n">
        <v>4</v>
      </c>
      <c r="D3307" s="7" t="n">
        <v>24</v>
      </c>
      <c r="E3307" s="7" t="s">
        <v>351</v>
      </c>
    </row>
    <row r="3308" spans="1:19">
      <c r="A3308" t="s">
        <v>4</v>
      </c>
      <c r="B3308" s="4" t="s">
        <v>5</v>
      </c>
      <c r="C3308" s="4" t="s">
        <v>10</v>
      </c>
    </row>
    <row r="3309" spans="1:19">
      <c r="A3309" t="n">
        <v>27039</v>
      </c>
      <c r="B3309" s="28" t="n">
        <v>16</v>
      </c>
      <c r="C3309" s="7" t="n">
        <v>0</v>
      </c>
    </row>
    <row r="3310" spans="1:19">
      <c r="A3310" t="s">
        <v>4</v>
      </c>
      <c r="B3310" s="4" t="s">
        <v>5</v>
      </c>
      <c r="C3310" s="4" t="s">
        <v>10</v>
      </c>
      <c r="D3310" s="4" t="s">
        <v>14</v>
      </c>
      <c r="E3310" s="4" t="s">
        <v>9</v>
      </c>
      <c r="F3310" s="4" t="s">
        <v>57</v>
      </c>
      <c r="G3310" s="4" t="s">
        <v>14</v>
      </c>
      <c r="H3310" s="4" t="s">
        <v>14</v>
      </c>
      <c r="I3310" s="4" t="s">
        <v>14</v>
      </c>
    </row>
    <row r="3311" spans="1:19">
      <c r="A3311" t="n">
        <v>27042</v>
      </c>
      <c r="B3311" s="36" t="n">
        <v>26</v>
      </c>
      <c r="C3311" s="7" t="n">
        <v>24</v>
      </c>
      <c r="D3311" s="7" t="n">
        <v>17</v>
      </c>
      <c r="E3311" s="7" t="n">
        <v>27378</v>
      </c>
      <c r="F3311" s="7" t="s">
        <v>352</v>
      </c>
      <c r="G3311" s="7" t="n">
        <v>8</v>
      </c>
      <c r="H3311" s="7" t="n">
        <v>2</v>
      </c>
      <c r="I3311" s="7" t="n">
        <v>0</v>
      </c>
    </row>
    <row r="3312" spans="1:19">
      <c r="A3312" t="s">
        <v>4</v>
      </c>
      <c r="B3312" s="4" t="s">
        <v>5</v>
      </c>
      <c r="C3312" s="4" t="s">
        <v>10</v>
      </c>
    </row>
    <row r="3313" spans="1:9">
      <c r="A3313" t="n">
        <v>27065</v>
      </c>
      <c r="B3313" s="28" t="n">
        <v>16</v>
      </c>
      <c r="C3313" s="7" t="n">
        <v>1500</v>
      </c>
    </row>
    <row r="3314" spans="1:9">
      <c r="A3314" t="s">
        <v>4</v>
      </c>
      <c r="B3314" s="4" t="s">
        <v>5</v>
      </c>
      <c r="C3314" s="4" t="s">
        <v>10</v>
      </c>
      <c r="D3314" s="4" t="s">
        <v>14</v>
      </c>
    </row>
    <row r="3315" spans="1:9">
      <c r="A3315" t="n">
        <v>27068</v>
      </c>
      <c r="B3315" s="39" t="n">
        <v>89</v>
      </c>
      <c r="C3315" s="7" t="n">
        <v>65533</v>
      </c>
      <c r="D3315" s="7" t="n">
        <v>0</v>
      </c>
    </row>
    <row r="3316" spans="1:9">
      <c r="A3316" t="s">
        <v>4</v>
      </c>
      <c r="B3316" s="4" t="s">
        <v>5</v>
      </c>
      <c r="C3316" s="4" t="s">
        <v>10</v>
      </c>
      <c r="D3316" s="4" t="s">
        <v>14</v>
      </c>
      <c r="E3316" s="4" t="s">
        <v>20</v>
      </c>
      <c r="F3316" s="4" t="s">
        <v>10</v>
      </c>
    </row>
    <row r="3317" spans="1:9">
      <c r="A3317" t="n">
        <v>27072</v>
      </c>
      <c r="B3317" s="52" t="n">
        <v>59</v>
      </c>
      <c r="C3317" s="7" t="n">
        <v>24</v>
      </c>
      <c r="D3317" s="7" t="n">
        <v>16</v>
      </c>
      <c r="E3317" s="7" t="n">
        <v>0.150000005960464</v>
      </c>
      <c r="F3317" s="7" t="n">
        <v>0</v>
      </c>
    </row>
    <row r="3318" spans="1:9">
      <c r="A3318" t="s">
        <v>4</v>
      </c>
      <c r="B3318" s="4" t="s">
        <v>5</v>
      </c>
      <c r="C3318" s="4" t="s">
        <v>10</v>
      </c>
    </row>
    <row r="3319" spans="1:9">
      <c r="A3319" t="n">
        <v>27082</v>
      </c>
      <c r="B3319" s="28" t="n">
        <v>16</v>
      </c>
      <c r="C3319" s="7" t="n">
        <v>1000</v>
      </c>
    </row>
    <row r="3320" spans="1:9">
      <c r="A3320" t="s">
        <v>4</v>
      </c>
      <c r="B3320" s="4" t="s">
        <v>5</v>
      </c>
      <c r="C3320" s="4" t="s">
        <v>10</v>
      </c>
      <c r="D3320" s="4" t="s">
        <v>14</v>
      </c>
      <c r="E3320" s="4" t="s">
        <v>6</v>
      </c>
      <c r="F3320" s="4" t="s">
        <v>20</v>
      </c>
      <c r="G3320" s="4" t="s">
        <v>20</v>
      </c>
      <c r="H3320" s="4" t="s">
        <v>20</v>
      </c>
    </row>
    <row r="3321" spans="1:9">
      <c r="A3321" t="n">
        <v>27085</v>
      </c>
      <c r="B3321" s="58" t="n">
        <v>48</v>
      </c>
      <c r="C3321" s="7" t="n">
        <v>24</v>
      </c>
      <c r="D3321" s="7" t="n">
        <v>0</v>
      </c>
      <c r="E3321" s="7" t="s">
        <v>301</v>
      </c>
      <c r="F3321" s="7" t="n">
        <v>-1</v>
      </c>
      <c r="G3321" s="7" t="n">
        <v>0.600000023841858</v>
      </c>
      <c r="H3321" s="7" t="n">
        <v>0</v>
      </c>
    </row>
    <row r="3322" spans="1:9">
      <c r="A3322" t="s">
        <v>4</v>
      </c>
      <c r="B3322" s="4" t="s">
        <v>5</v>
      </c>
      <c r="C3322" s="4" t="s">
        <v>14</v>
      </c>
      <c r="D3322" s="4" t="s">
        <v>10</v>
      </c>
      <c r="E3322" s="4" t="s">
        <v>10</v>
      </c>
      <c r="F3322" s="4" t="s">
        <v>10</v>
      </c>
      <c r="G3322" s="4" t="s">
        <v>10</v>
      </c>
      <c r="H3322" s="4" t="s">
        <v>10</v>
      </c>
      <c r="I3322" s="4" t="s">
        <v>6</v>
      </c>
      <c r="J3322" s="4" t="s">
        <v>20</v>
      </c>
      <c r="K3322" s="4" t="s">
        <v>20</v>
      </c>
      <c r="L3322" s="4" t="s">
        <v>20</v>
      </c>
      <c r="M3322" s="4" t="s">
        <v>9</v>
      </c>
      <c r="N3322" s="4" t="s">
        <v>9</v>
      </c>
      <c r="O3322" s="4" t="s">
        <v>20</v>
      </c>
      <c r="P3322" s="4" t="s">
        <v>20</v>
      </c>
      <c r="Q3322" s="4" t="s">
        <v>20</v>
      </c>
      <c r="R3322" s="4" t="s">
        <v>20</v>
      </c>
      <c r="S3322" s="4" t="s">
        <v>14</v>
      </c>
    </row>
    <row r="3323" spans="1:9">
      <c r="A3323" t="n">
        <v>27111</v>
      </c>
      <c r="B3323" s="10" t="n">
        <v>39</v>
      </c>
      <c r="C3323" s="7" t="n">
        <v>12</v>
      </c>
      <c r="D3323" s="7" t="n">
        <v>65533</v>
      </c>
      <c r="E3323" s="7" t="n">
        <v>202</v>
      </c>
      <c r="F3323" s="7" t="n">
        <v>0</v>
      </c>
      <c r="G3323" s="7" t="n">
        <v>15</v>
      </c>
      <c r="H3323" s="7" t="n">
        <v>259</v>
      </c>
      <c r="I3323" s="7" t="s">
        <v>13</v>
      </c>
      <c r="J3323" s="7" t="n">
        <v>0</v>
      </c>
      <c r="K3323" s="7" t="n">
        <v>1</v>
      </c>
      <c r="L3323" s="7" t="n">
        <v>0</v>
      </c>
      <c r="M3323" s="7" t="n">
        <v>1084227584</v>
      </c>
      <c r="N3323" s="7" t="n">
        <v>-1046478848</v>
      </c>
      <c r="O3323" s="7" t="n">
        <v>0</v>
      </c>
      <c r="P3323" s="7" t="n">
        <v>1</v>
      </c>
      <c r="Q3323" s="7" t="n">
        <v>1</v>
      </c>
      <c r="R3323" s="7" t="n">
        <v>1</v>
      </c>
      <c r="S3323" s="7" t="n">
        <v>255</v>
      </c>
    </row>
    <row r="3324" spans="1:9">
      <c r="A3324" t="s">
        <v>4</v>
      </c>
      <c r="B3324" s="4" t="s">
        <v>5</v>
      </c>
      <c r="C3324" s="4" t="s">
        <v>14</v>
      </c>
      <c r="D3324" s="4" t="s">
        <v>20</v>
      </c>
      <c r="E3324" s="4" t="s">
        <v>20</v>
      </c>
      <c r="F3324" s="4" t="s">
        <v>20</v>
      </c>
    </row>
    <row r="3325" spans="1:9">
      <c r="A3325" t="n">
        <v>27161</v>
      </c>
      <c r="B3325" s="40" t="n">
        <v>45</v>
      </c>
      <c r="C3325" s="7" t="n">
        <v>9</v>
      </c>
      <c r="D3325" s="7" t="n">
        <v>0.100000001490116</v>
      </c>
      <c r="E3325" s="7" t="n">
        <v>0.100000001490116</v>
      </c>
      <c r="F3325" s="7" t="n">
        <v>0.100000001490116</v>
      </c>
    </row>
    <row r="3326" spans="1:9">
      <c r="A3326" t="s">
        <v>4</v>
      </c>
      <c r="B3326" s="4" t="s">
        <v>5</v>
      </c>
      <c r="C3326" s="4" t="s">
        <v>14</v>
      </c>
      <c r="D3326" s="4" t="s">
        <v>10</v>
      </c>
      <c r="E3326" s="4" t="s">
        <v>20</v>
      </c>
      <c r="F3326" s="4" t="s">
        <v>10</v>
      </c>
      <c r="G3326" s="4" t="s">
        <v>9</v>
      </c>
      <c r="H3326" s="4" t="s">
        <v>9</v>
      </c>
      <c r="I3326" s="4" t="s">
        <v>10</v>
      </c>
      <c r="J3326" s="4" t="s">
        <v>10</v>
      </c>
      <c r="K3326" s="4" t="s">
        <v>9</v>
      </c>
      <c r="L3326" s="4" t="s">
        <v>9</v>
      </c>
      <c r="M3326" s="4" t="s">
        <v>9</v>
      </c>
      <c r="N3326" s="4" t="s">
        <v>9</v>
      </c>
      <c r="O3326" s="4" t="s">
        <v>6</v>
      </c>
    </row>
    <row r="3327" spans="1:9">
      <c r="A3327" t="n">
        <v>27175</v>
      </c>
      <c r="B3327" s="14" t="n">
        <v>50</v>
      </c>
      <c r="C3327" s="7" t="n">
        <v>0</v>
      </c>
      <c r="D3327" s="7" t="n">
        <v>4333</v>
      </c>
      <c r="E3327" s="7" t="n">
        <v>0.800000011920929</v>
      </c>
      <c r="F3327" s="7" t="n">
        <v>100</v>
      </c>
      <c r="G3327" s="7" t="n">
        <v>0</v>
      </c>
      <c r="H3327" s="7" t="n">
        <v>1077936128</v>
      </c>
      <c r="I3327" s="7" t="n">
        <v>0</v>
      </c>
      <c r="J3327" s="7" t="n">
        <v>65533</v>
      </c>
      <c r="K3327" s="7" t="n">
        <v>0</v>
      </c>
      <c r="L3327" s="7" t="n">
        <v>0</v>
      </c>
      <c r="M3327" s="7" t="n">
        <v>0</v>
      </c>
      <c r="N3327" s="7" t="n">
        <v>0</v>
      </c>
      <c r="O3327" s="7" t="s">
        <v>13</v>
      </c>
    </row>
    <row r="3328" spans="1:9">
      <c r="A3328" t="s">
        <v>4</v>
      </c>
      <c r="B3328" s="4" t="s">
        <v>5</v>
      </c>
      <c r="C3328" s="4" t="s">
        <v>14</v>
      </c>
      <c r="D3328" s="4" t="s">
        <v>10</v>
      </c>
      <c r="E3328" s="4" t="s">
        <v>20</v>
      </c>
      <c r="F3328" s="4" t="s">
        <v>10</v>
      </c>
      <c r="G3328" s="4" t="s">
        <v>9</v>
      </c>
      <c r="H3328" s="4" t="s">
        <v>9</v>
      </c>
      <c r="I3328" s="4" t="s">
        <v>10</v>
      </c>
      <c r="J3328" s="4" t="s">
        <v>10</v>
      </c>
      <c r="K3328" s="4" t="s">
        <v>9</v>
      </c>
      <c r="L3328" s="4" t="s">
        <v>9</v>
      </c>
      <c r="M3328" s="4" t="s">
        <v>9</v>
      </c>
      <c r="N3328" s="4" t="s">
        <v>9</v>
      </c>
      <c r="O3328" s="4" t="s">
        <v>6</v>
      </c>
    </row>
    <row r="3329" spans="1:19">
      <c r="A3329" t="n">
        <v>27214</v>
      </c>
      <c r="B3329" s="14" t="n">
        <v>50</v>
      </c>
      <c r="C3329" s="7" t="n">
        <v>0</v>
      </c>
      <c r="D3329" s="7" t="n">
        <v>4137</v>
      </c>
      <c r="E3329" s="7" t="n">
        <v>1</v>
      </c>
      <c r="F3329" s="7" t="n">
        <v>0</v>
      </c>
      <c r="G3329" s="7" t="n">
        <v>0</v>
      </c>
      <c r="H3329" s="7" t="n">
        <v>0</v>
      </c>
      <c r="I3329" s="7" t="n">
        <v>0</v>
      </c>
      <c r="J3329" s="7" t="n">
        <v>65533</v>
      </c>
      <c r="K3329" s="7" t="n">
        <v>0</v>
      </c>
      <c r="L3329" s="7" t="n">
        <v>0</v>
      </c>
      <c r="M3329" s="7" t="n">
        <v>0</v>
      </c>
      <c r="N3329" s="7" t="n">
        <v>0</v>
      </c>
      <c r="O3329" s="7" t="s">
        <v>13</v>
      </c>
    </row>
    <row r="3330" spans="1:19">
      <c r="A3330" t="s">
        <v>4</v>
      </c>
      <c r="B3330" s="4" t="s">
        <v>5</v>
      </c>
      <c r="C3330" s="4" t="s">
        <v>10</v>
      </c>
    </row>
    <row r="3331" spans="1:19">
      <c r="A3331" t="n">
        <v>27253</v>
      </c>
      <c r="B3331" s="28" t="n">
        <v>16</v>
      </c>
      <c r="C3331" s="7" t="n">
        <v>300</v>
      </c>
    </row>
    <row r="3332" spans="1:19">
      <c r="A3332" t="s">
        <v>4</v>
      </c>
      <c r="B3332" s="4" t="s">
        <v>5</v>
      </c>
      <c r="C3332" s="4" t="s">
        <v>14</v>
      </c>
      <c r="D3332" s="4" t="s">
        <v>10</v>
      </c>
      <c r="E3332" s="4" t="s">
        <v>10</v>
      </c>
      <c r="F3332" s="4" t="s">
        <v>10</v>
      </c>
      <c r="G3332" s="4" t="s">
        <v>10</v>
      </c>
      <c r="H3332" s="4" t="s">
        <v>10</v>
      </c>
      <c r="I3332" s="4" t="s">
        <v>6</v>
      </c>
      <c r="J3332" s="4" t="s">
        <v>20</v>
      </c>
      <c r="K3332" s="4" t="s">
        <v>20</v>
      </c>
      <c r="L3332" s="4" t="s">
        <v>20</v>
      </c>
      <c r="M3332" s="4" t="s">
        <v>9</v>
      </c>
      <c r="N3332" s="4" t="s">
        <v>9</v>
      </c>
      <c r="O3332" s="4" t="s">
        <v>20</v>
      </c>
      <c r="P3332" s="4" t="s">
        <v>20</v>
      </c>
      <c r="Q3332" s="4" t="s">
        <v>20</v>
      </c>
      <c r="R3332" s="4" t="s">
        <v>20</v>
      </c>
      <c r="S3332" s="4" t="s">
        <v>14</v>
      </c>
    </row>
    <row r="3333" spans="1:19">
      <c r="A3333" t="n">
        <v>27256</v>
      </c>
      <c r="B3333" s="10" t="n">
        <v>39</v>
      </c>
      <c r="C3333" s="7" t="n">
        <v>12</v>
      </c>
      <c r="D3333" s="7" t="n">
        <v>65533</v>
      </c>
      <c r="E3333" s="7" t="n">
        <v>202</v>
      </c>
      <c r="F3333" s="7" t="n">
        <v>0</v>
      </c>
      <c r="G3333" s="7" t="n">
        <v>15</v>
      </c>
      <c r="H3333" s="7" t="n">
        <v>259</v>
      </c>
      <c r="I3333" s="7" t="s">
        <v>13</v>
      </c>
      <c r="J3333" s="7" t="n">
        <v>0</v>
      </c>
      <c r="K3333" s="7" t="n">
        <v>1</v>
      </c>
      <c r="L3333" s="7" t="n">
        <v>0</v>
      </c>
      <c r="M3333" s="7" t="n">
        <v>-1063256064</v>
      </c>
      <c r="N3333" s="7" t="n">
        <v>-1054867456</v>
      </c>
      <c r="O3333" s="7" t="n">
        <v>0</v>
      </c>
      <c r="P3333" s="7" t="n">
        <v>1</v>
      </c>
      <c r="Q3333" s="7" t="n">
        <v>1</v>
      </c>
      <c r="R3333" s="7" t="n">
        <v>1</v>
      </c>
      <c r="S3333" s="7" t="n">
        <v>255</v>
      </c>
    </row>
    <row r="3334" spans="1:19">
      <c r="A3334" t="s">
        <v>4</v>
      </c>
      <c r="B3334" s="4" t="s">
        <v>5</v>
      </c>
      <c r="C3334" s="4" t="s">
        <v>14</v>
      </c>
      <c r="D3334" s="4" t="s">
        <v>20</v>
      </c>
      <c r="E3334" s="4" t="s">
        <v>20</v>
      </c>
      <c r="F3334" s="4" t="s">
        <v>20</v>
      </c>
    </row>
    <row r="3335" spans="1:19">
      <c r="A3335" t="n">
        <v>27306</v>
      </c>
      <c r="B3335" s="40" t="n">
        <v>45</v>
      </c>
      <c r="C3335" s="7" t="n">
        <v>9</v>
      </c>
      <c r="D3335" s="7" t="n">
        <v>0.100000001490116</v>
      </c>
      <c r="E3335" s="7" t="n">
        <v>0.100000001490116</v>
      </c>
      <c r="F3335" s="7" t="n">
        <v>0.100000001490116</v>
      </c>
    </row>
    <row r="3336" spans="1:19">
      <c r="A3336" t="s">
        <v>4</v>
      </c>
      <c r="B3336" s="4" t="s">
        <v>5</v>
      </c>
      <c r="C3336" s="4" t="s">
        <v>14</v>
      </c>
      <c r="D3336" s="4" t="s">
        <v>10</v>
      </c>
      <c r="E3336" s="4" t="s">
        <v>20</v>
      </c>
      <c r="F3336" s="4" t="s">
        <v>10</v>
      </c>
      <c r="G3336" s="4" t="s">
        <v>9</v>
      </c>
      <c r="H3336" s="4" t="s">
        <v>9</v>
      </c>
      <c r="I3336" s="4" t="s">
        <v>10</v>
      </c>
      <c r="J3336" s="4" t="s">
        <v>10</v>
      </c>
      <c r="K3336" s="4" t="s">
        <v>9</v>
      </c>
      <c r="L3336" s="4" t="s">
        <v>9</v>
      </c>
      <c r="M3336" s="4" t="s">
        <v>9</v>
      </c>
      <c r="N3336" s="4" t="s">
        <v>9</v>
      </c>
      <c r="O3336" s="4" t="s">
        <v>6</v>
      </c>
    </row>
    <row r="3337" spans="1:19">
      <c r="A3337" t="n">
        <v>27320</v>
      </c>
      <c r="B3337" s="14" t="n">
        <v>50</v>
      </c>
      <c r="C3337" s="7" t="n">
        <v>0</v>
      </c>
      <c r="D3337" s="7" t="n">
        <v>4333</v>
      </c>
      <c r="E3337" s="7" t="n">
        <v>0.800000011920929</v>
      </c>
      <c r="F3337" s="7" t="n">
        <v>100</v>
      </c>
      <c r="G3337" s="7" t="n">
        <v>0</v>
      </c>
      <c r="H3337" s="7" t="n">
        <v>1077936128</v>
      </c>
      <c r="I3337" s="7" t="n">
        <v>0</v>
      </c>
      <c r="J3337" s="7" t="n">
        <v>65533</v>
      </c>
      <c r="K3337" s="7" t="n">
        <v>0</v>
      </c>
      <c r="L3337" s="7" t="n">
        <v>0</v>
      </c>
      <c r="M3337" s="7" t="n">
        <v>0</v>
      </c>
      <c r="N3337" s="7" t="n">
        <v>0</v>
      </c>
      <c r="O3337" s="7" t="s">
        <v>13</v>
      </c>
    </row>
    <row r="3338" spans="1:19">
      <c r="A3338" t="s">
        <v>4</v>
      </c>
      <c r="B3338" s="4" t="s">
        <v>5</v>
      </c>
      <c r="C3338" s="4" t="s">
        <v>14</v>
      </c>
      <c r="D3338" s="4" t="s">
        <v>10</v>
      </c>
      <c r="E3338" s="4" t="s">
        <v>20</v>
      </c>
      <c r="F3338" s="4" t="s">
        <v>10</v>
      </c>
      <c r="G3338" s="4" t="s">
        <v>9</v>
      </c>
      <c r="H3338" s="4" t="s">
        <v>9</v>
      </c>
      <c r="I3338" s="4" t="s">
        <v>10</v>
      </c>
      <c r="J3338" s="4" t="s">
        <v>10</v>
      </c>
      <c r="K3338" s="4" t="s">
        <v>9</v>
      </c>
      <c r="L3338" s="4" t="s">
        <v>9</v>
      </c>
      <c r="M3338" s="4" t="s">
        <v>9</v>
      </c>
      <c r="N3338" s="4" t="s">
        <v>9</v>
      </c>
      <c r="O3338" s="4" t="s">
        <v>6</v>
      </c>
    </row>
    <row r="3339" spans="1:19">
      <c r="A3339" t="n">
        <v>27359</v>
      </c>
      <c r="B3339" s="14" t="n">
        <v>50</v>
      </c>
      <c r="C3339" s="7" t="n">
        <v>0</v>
      </c>
      <c r="D3339" s="7" t="n">
        <v>4137</v>
      </c>
      <c r="E3339" s="7" t="n">
        <v>1</v>
      </c>
      <c r="F3339" s="7" t="n">
        <v>0</v>
      </c>
      <c r="G3339" s="7" t="n">
        <v>0</v>
      </c>
      <c r="H3339" s="7" t="n">
        <v>0</v>
      </c>
      <c r="I3339" s="7" t="n">
        <v>0</v>
      </c>
      <c r="J3339" s="7" t="n">
        <v>65533</v>
      </c>
      <c r="K3339" s="7" t="n">
        <v>0</v>
      </c>
      <c r="L3339" s="7" t="n">
        <v>0</v>
      </c>
      <c r="M3339" s="7" t="n">
        <v>0</v>
      </c>
      <c r="N3339" s="7" t="n">
        <v>0</v>
      </c>
      <c r="O3339" s="7" t="s">
        <v>13</v>
      </c>
    </row>
    <row r="3340" spans="1:19">
      <c r="A3340" t="s">
        <v>4</v>
      </c>
      <c r="B3340" s="4" t="s">
        <v>5</v>
      </c>
      <c r="C3340" s="4" t="s">
        <v>10</v>
      </c>
    </row>
    <row r="3341" spans="1:19">
      <c r="A3341" t="n">
        <v>27398</v>
      </c>
      <c r="B3341" s="28" t="n">
        <v>16</v>
      </c>
      <c r="C3341" s="7" t="n">
        <v>300</v>
      </c>
    </row>
    <row r="3342" spans="1:19">
      <c r="A3342" t="s">
        <v>4</v>
      </c>
      <c r="B3342" s="4" t="s">
        <v>5</v>
      </c>
      <c r="C3342" s="4" t="s">
        <v>14</v>
      </c>
      <c r="D3342" s="4" t="s">
        <v>10</v>
      </c>
      <c r="E3342" s="4" t="s">
        <v>10</v>
      </c>
      <c r="F3342" s="4" t="s">
        <v>10</v>
      </c>
      <c r="G3342" s="4" t="s">
        <v>10</v>
      </c>
      <c r="H3342" s="4" t="s">
        <v>10</v>
      </c>
      <c r="I3342" s="4" t="s">
        <v>6</v>
      </c>
      <c r="J3342" s="4" t="s">
        <v>20</v>
      </c>
      <c r="K3342" s="4" t="s">
        <v>20</v>
      </c>
      <c r="L3342" s="4" t="s">
        <v>20</v>
      </c>
      <c r="M3342" s="4" t="s">
        <v>9</v>
      </c>
      <c r="N3342" s="4" t="s">
        <v>9</v>
      </c>
      <c r="O3342" s="4" t="s">
        <v>20</v>
      </c>
      <c r="P3342" s="4" t="s">
        <v>20</v>
      </c>
      <c r="Q3342" s="4" t="s">
        <v>20</v>
      </c>
      <c r="R3342" s="4" t="s">
        <v>20</v>
      </c>
      <c r="S3342" s="4" t="s">
        <v>14</v>
      </c>
    </row>
    <row r="3343" spans="1:19">
      <c r="A3343" t="n">
        <v>27401</v>
      </c>
      <c r="B3343" s="10" t="n">
        <v>39</v>
      </c>
      <c r="C3343" s="7" t="n">
        <v>12</v>
      </c>
      <c r="D3343" s="7" t="n">
        <v>65533</v>
      </c>
      <c r="E3343" s="7" t="n">
        <v>202</v>
      </c>
      <c r="F3343" s="7" t="n">
        <v>0</v>
      </c>
      <c r="G3343" s="7" t="n">
        <v>15</v>
      </c>
      <c r="H3343" s="7" t="n">
        <v>259</v>
      </c>
      <c r="I3343" s="7" t="s">
        <v>13</v>
      </c>
      <c r="J3343" s="7" t="n">
        <v>0</v>
      </c>
      <c r="K3343" s="7" t="n">
        <v>1</v>
      </c>
      <c r="L3343" s="7" t="n">
        <v>0</v>
      </c>
      <c r="M3343" s="7" t="n">
        <v>0</v>
      </c>
      <c r="N3343" s="7" t="n">
        <v>-1054867456</v>
      </c>
      <c r="O3343" s="7" t="n">
        <v>0</v>
      </c>
      <c r="P3343" s="7" t="n">
        <v>1</v>
      </c>
      <c r="Q3343" s="7" t="n">
        <v>1</v>
      </c>
      <c r="R3343" s="7" t="n">
        <v>1</v>
      </c>
      <c r="S3343" s="7" t="n">
        <v>255</v>
      </c>
    </row>
    <row r="3344" spans="1:19">
      <c r="A3344" t="s">
        <v>4</v>
      </c>
      <c r="B3344" s="4" t="s">
        <v>5</v>
      </c>
      <c r="C3344" s="4" t="s">
        <v>14</v>
      </c>
      <c r="D3344" s="4" t="s">
        <v>20</v>
      </c>
      <c r="E3344" s="4" t="s">
        <v>20</v>
      </c>
      <c r="F3344" s="4" t="s">
        <v>20</v>
      </c>
    </row>
    <row r="3345" spans="1:19">
      <c r="A3345" t="n">
        <v>27451</v>
      </c>
      <c r="B3345" s="40" t="n">
        <v>45</v>
      </c>
      <c r="C3345" s="7" t="n">
        <v>9</v>
      </c>
      <c r="D3345" s="7" t="n">
        <v>0.100000001490116</v>
      </c>
      <c r="E3345" s="7" t="n">
        <v>0.100000001490116</v>
      </c>
      <c r="F3345" s="7" t="n">
        <v>0.100000001490116</v>
      </c>
    </row>
    <row r="3346" spans="1:19">
      <c r="A3346" t="s">
        <v>4</v>
      </c>
      <c r="B3346" s="4" t="s">
        <v>5</v>
      </c>
      <c r="C3346" s="4" t="s">
        <v>14</v>
      </c>
      <c r="D3346" s="4" t="s">
        <v>10</v>
      </c>
      <c r="E3346" s="4" t="s">
        <v>20</v>
      </c>
      <c r="F3346" s="4" t="s">
        <v>10</v>
      </c>
      <c r="G3346" s="4" t="s">
        <v>9</v>
      </c>
      <c r="H3346" s="4" t="s">
        <v>9</v>
      </c>
      <c r="I3346" s="4" t="s">
        <v>10</v>
      </c>
      <c r="J3346" s="4" t="s">
        <v>10</v>
      </c>
      <c r="K3346" s="4" t="s">
        <v>9</v>
      </c>
      <c r="L3346" s="4" t="s">
        <v>9</v>
      </c>
      <c r="M3346" s="4" t="s">
        <v>9</v>
      </c>
      <c r="N3346" s="4" t="s">
        <v>9</v>
      </c>
      <c r="O3346" s="4" t="s">
        <v>6</v>
      </c>
    </row>
    <row r="3347" spans="1:19">
      <c r="A3347" t="n">
        <v>27465</v>
      </c>
      <c r="B3347" s="14" t="n">
        <v>50</v>
      </c>
      <c r="C3347" s="7" t="n">
        <v>0</v>
      </c>
      <c r="D3347" s="7" t="n">
        <v>4333</v>
      </c>
      <c r="E3347" s="7" t="n">
        <v>0.800000011920929</v>
      </c>
      <c r="F3347" s="7" t="n">
        <v>100</v>
      </c>
      <c r="G3347" s="7" t="n">
        <v>0</v>
      </c>
      <c r="H3347" s="7" t="n">
        <v>1077936128</v>
      </c>
      <c r="I3347" s="7" t="n">
        <v>0</v>
      </c>
      <c r="J3347" s="7" t="n">
        <v>65533</v>
      </c>
      <c r="K3347" s="7" t="n">
        <v>0</v>
      </c>
      <c r="L3347" s="7" t="n">
        <v>0</v>
      </c>
      <c r="M3347" s="7" t="n">
        <v>0</v>
      </c>
      <c r="N3347" s="7" t="n">
        <v>0</v>
      </c>
      <c r="O3347" s="7" t="s">
        <v>13</v>
      </c>
    </row>
    <row r="3348" spans="1:19">
      <c r="A3348" t="s">
        <v>4</v>
      </c>
      <c r="B3348" s="4" t="s">
        <v>5</v>
      </c>
      <c r="C3348" s="4" t="s">
        <v>14</v>
      </c>
      <c r="D3348" s="4" t="s">
        <v>10</v>
      </c>
      <c r="E3348" s="4" t="s">
        <v>20</v>
      </c>
      <c r="F3348" s="4" t="s">
        <v>10</v>
      </c>
      <c r="G3348" s="4" t="s">
        <v>9</v>
      </c>
      <c r="H3348" s="4" t="s">
        <v>9</v>
      </c>
      <c r="I3348" s="4" t="s">
        <v>10</v>
      </c>
      <c r="J3348" s="4" t="s">
        <v>10</v>
      </c>
      <c r="K3348" s="4" t="s">
        <v>9</v>
      </c>
      <c r="L3348" s="4" t="s">
        <v>9</v>
      </c>
      <c r="M3348" s="4" t="s">
        <v>9</v>
      </c>
      <c r="N3348" s="4" t="s">
        <v>9</v>
      </c>
      <c r="O3348" s="4" t="s">
        <v>6</v>
      </c>
    </row>
    <row r="3349" spans="1:19">
      <c r="A3349" t="n">
        <v>27504</v>
      </c>
      <c r="B3349" s="14" t="n">
        <v>50</v>
      </c>
      <c r="C3349" s="7" t="n">
        <v>0</v>
      </c>
      <c r="D3349" s="7" t="n">
        <v>4137</v>
      </c>
      <c r="E3349" s="7" t="n">
        <v>1</v>
      </c>
      <c r="F3349" s="7" t="n">
        <v>0</v>
      </c>
      <c r="G3349" s="7" t="n">
        <v>0</v>
      </c>
      <c r="H3349" s="7" t="n">
        <v>0</v>
      </c>
      <c r="I3349" s="7" t="n">
        <v>0</v>
      </c>
      <c r="J3349" s="7" t="n">
        <v>65533</v>
      </c>
      <c r="K3349" s="7" t="n">
        <v>0</v>
      </c>
      <c r="L3349" s="7" t="n">
        <v>0</v>
      </c>
      <c r="M3349" s="7" t="n">
        <v>0</v>
      </c>
      <c r="N3349" s="7" t="n">
        <v>0</v>
      </c>
      <c r="O3349" s="7" t="s">
        <v>13</v>
      </c>
    </row>
    <row r="3350" spans="1:19">
      <c r="A3350" t="s">
        <v>4</v>
      </c>
      <c r="B3350" s="4" t="s">
        <v>5</v>
      </c>
      <c r="C3350" s="4" t="s">
        <v>10</v>
      </c>
      <c r="D3350" s="4" t="s">
        <v>9</v>
      </c>
    </row>
    <row r="3351" spans="1:19">
      <c r="A3351" t="n">
        <v>27543</v>
      </c>
      <c r="B3351" s="66" t="n">
        <v>98</v>
      </c>
      <c r="C3351" s="7" t="n">
        <v>25</v>
      </c>
      <c r="D3351" s="7" t="n">
        <v>0</v>
      </c>
    </row>
    <row r="3352" spans="1:19">
      <c r="A3352" t="s">
        <v>4</v>
      </c>
      <c r="B3352" s="4" t="s">
        <v>5</v>
      </c>
      <c r="C3352" s="4" t="s">
        <v>10</v>
      </c>
      <c r="D3352" s="4" t="s">
        <v>9</v>
      </c>
    </row>
    <row r="3353" spans="1:19">
      <c r="A3353" t="n">
        <v>27550</v>
      </c>
      <c r="B3353" s="66" t="n">
        <v>98</v>
      </c>
      <c r="C3353" s="7" t="n">
        <v>24</v>
      </c>
      <c r="D3353" s="7" t="n">
        <v>1045220557</v>
      </c>
    </row>
    <row r="3354" spans="1:19">
      <c r="A3354" t="s">
        <v>4</v>
      </c>
      <c r="B3354" s="4" t="s">
        <v>5</v>
      </c>
      <c r="C3354" s="4" t="s">
        <v>14</v>
      </c>
      <c r="D3354" s="4" t="s">
        <v>10</v>
      </c>
      <c r="E3354" s="4" t="s">
        <v>6</v>
      </c>
    </row>
    <row r="3355" spans="1:19">
      <c r="A3355" t="n">
        <v>27557</v>
      </c>
      <c r="B3355" s="35" t="n">
        <v>51</v>
      </c>
      <c r="C3355" s="7" t="n">
        <v>4</v>
      </c>
      <c r="D3355" s="7" t="n">
        <v>24</v>
      </c>
      <c r="E3355" s="7" t="s">
        <v>353</v>
      </c>
    </row>
    <row r="3356" spans="1:19">
      <c r="A3356" t="s">
        <v>4</v>
      </c>
      <c r="B3356" s="4" t="s">
        <v>5</v>
      </c>
      <c r="C3356" s="4" t="s">
        <v>10</v>
      </c>
    </row>
    <row r="3357" spans="1:19">
      <c r="A3357" t="n">
        <v>27572</v>
      </c>
      <c r="B3357" s="28" t="n">
        <v>16</v>
      </c>
      <c r="C3357" s="7" t="n">
        <v>0</v>
      </c>
    </row>
    <row r="3358" spans="1:19">
      <c r="A3358" t="s">
        <v>4</v>
      </c>
      <c r="B3358" s="4" t="s">
        <v>5</v>
      </c>
      <c r="C3358" s="4" t="s">
        <v>10</v>
      </c>
      <c r="D3358" s="4" t="s">
        <v>14</v>
      </c>
      <c r="E3358" s="4" t="s">
        <v>9</v>
      </c>
      <c r="F3358" s="4" t="s">
        <v>57</v>
      </c>
      <c r="G3358" s="4" t="s">
        <v>14</v>
      </c>
      <c r="H3358" s="4" t="s">
        <v>14</v>
      </c>
      <c r="I3358" s="4" t="s">
        <v>14</v>
      </c>
    </row>
    <row r="3359" spans="1:19">
      <c r="A3359" t="n">
        <v>27575</v>
      </c>
      <c r="B3359" s="36" t="n">
        <v>26</v>
      </c>
      <c r="C3359" s="7" t="n">
        <v>24</v>
      </c>
      <c r="D3359" s="7" t="n">
        <v>17</v>
      </c>
      <c r="E3359" s="7" t="n">
        <v>27379</v>
      </c>
      <c r="F3359" s="7" t="s">
        <v>354</v>
      </c>
      <c r="G3359" s="7" t="n">
        <v>8</v>
      </c>
      <c r="H3359" s="7" t="n">
        <v>2</v>
      </c>
      <c r="I3359" s="7" t="n">
        <v>0</v>
      </c>
    </row>
    <row r="3360" spans="1:19">
      <c r="A3360" t="s">
        <v>4</v>
      </c>
      <c r="B3360" s="4" t="s">
        <v>5</v>
      </c>
      <c r="C3360" s="4" t="s">
        <v>10</v>
      </c>
    </row>
    <row r="3361" spans="1:15">
      <c r="A3361" t="n">
        <v>27599</v>
      </c>
      <c r="B3361" s="28" t="n">
        <v>16</v>
      </c>
      <c r="C3361" s="7" t="n">
        <v>1500</v>
      </c>
    </row>
    <row r="3362" spans="1:15">
      <c r="A3362" t="s">
        <v>4</v>
      </c>
      <c r="B3362" s="4" t="s">
        <v>5</v>
      </c>
      <c r="C3362" s="4" t="s">
        <v>10</v>
      </c>
      <c r="D3362" s="4" t="s">
        <v>14</v>
      </c>
    </row>
    <row r="3363" spans="1:15">
      <c r="A3363" t="n">
        <v>27602</v>
      </c>
      <c r="B3363" s="39" t="n">
        <v>89</v>
      </c>
      <c r="C3363" s="7" t="n">
        <v>65533</v>
      </c>
      <c r="D3363" s="7" t="n">
        <v>0</v>
      </c>
    </row>
    <row r="3364" spans="1:15">
      <c r="A3364" t="s">
        <v>4</v>
      </c>
      <c r="B3364" s="4" t="s">
        <v>5</v>
      </c>
      <c r="C3364" s="4" t="s">
        <v>10</v>
      </c>
      <c r="D3364" s="4" t="s">
        <v>9</v>
      </c>
    </row>
    <row r="3365" spans="1:15">
      <c r="A3365" t="n">
        <v>27606</v>
      </c>
      <c r="B3365" s="66" t="n">
        <v>98</v>
      </c>
      <c r="C3365" s="7" t="n">
        <v>25</v>
      </c>
      <c r="D3365" s="7" t="n">
        <v>1045220557</v>
      </c>
    </row>
    <row r="3366" spans="1:15">
      <c r="A3366" t="s">
        <v>4</v>
      </c>
      <c r="B3366" s="4" t="s">
        <v>5</v>
      </c>
      <c r="C3366" s="4" t="s">
        <v>14</v>
      </c>
      <c r="D3366" s="4" t="s">
        <v>10</v>
      </c>
      <c r="E3366" s="4" t="s">
        <v>6</v>
      </c>
    </row>
    <row r="3367" spans="1:15">
      <c r="A3367" t="n">
        <v>27613</v>
      </c>
      <c r="B3367" s="35" t="n">
        <v>51</v>
      </c>
      <c r="C3367" s="7" t="n">
        <v>4</v>
      </c>
      <c r="D3367" s="7" t="n">
        <v>25</v>
      </c>
      <c r="E3367" s="7" t="s">
        <v>355</v>
      </c>
    </row>
    <row r="3368" spans="1:15">
      <c r="A3368" t="s">
        <v>4</v>
      </c>
      <c r="B3368" s="4" t="s">
        <v>5</v>
      </c>
      <c r="C3368" s="4" t="s">
        <v>10</v>
      </c>
    </row>
    <row r="3369" spans="1:15">
      <c r="A3369" t="n">
        <v>27634</v>
      </c>
      <c r="B3369" s="28" t="n">
        <v>16</v>
      </c>
      <c r="C3369" s="7" t="n">
        <v>0</v>
      </c>
    </row>
    <row r="3370" spans="1:15">
      <c r="A3370" t="s">
        <v>4</v>
      </c>
      <c r="B3370" s="4" t="s">
        <v>5</v>
      </c>
      <c r="C3370" s="4" t="s">
        <v>10</v>
      </c>
      <c r="D3370" s="4" t="s">
        <v>14</v>
      </c>
      <c r="E3370" s="4" t="s">
        <v>9</v>
      </c>
      <c r="F3370" s="4" t="s">
        <v>57</v>
      </c>
      <c r="G3370" s="4" t="s">
        <v>14</v>
      </c>
      <c r="H3370" s="4" t="s">
        <v>14</v>
      </c>
      <c r="I3370" s="4" t="s">
        <v>14</v>
      </c>
    </row>
    <row r="3371" spans="1:15">
      <c r="A3371" t="n">
        <v>27637</v>
      </c>
      <c r="B3371" s="36" t="n">
        <v>26</v>
      </c>
      <c r="C3371" s="7" t="n">
        <v>25</v>
      </c>
      <c r="D3371" s="7" t="n">
        <v>17</v>
      </c>
      <c r="E3371" s="7" t="n">
        <v>34360</v>
      </c>
      <c r="F3371" s="7" t="s">
        <v>356</v>
      </c>
      <c r="G3371" s="7" t="n">
        <v>8</v>
      </c>
      <c r="H3371" s="7" t="n">
        <v>2</v>
      </c>
      <c r="I3371" s="7" t="n">
        <v>0</v>
      </c>
    </row>
    <row r="3372" spans="1:15">
      <c r="A3372" t="s">
        <v>4</v>
      </c>
      <c r="B3372" s="4" t="s">
        <v>5</v>
      </c>
      <c r="C3372" s="4" t="s">
        <v>14</v>
      </c>
      <c r="D3372" s="4" t="s">
        <v>10</v>
      </c>
      <c r="E3372" s="4" t="s">
        <v>10</v>
      </c>
      <c r="F3372" s="4" t="s">
        <v>10</v>
      </c>
      <c r="G3372" s="4" t="s">
        <v>10</v>
      </c>
      <c r="H3372" s="4" t="s">
        <v>10</v>
      </c>
      <c r="I3372" s="4" t="s">
        <v>6</v>
      </c>
      <c r="J3372" s="4" t="s">
        <v>20</v>
      </c>
      <c r="K3372" s="4" t="s">
        <v>20</v>
      </c>
      <c r="L3372" s="4" t="s">
        <v>20</v>
      </c>
      <c r="M3372" s="4" t="s">
        <v>9</v>
      </c>
      <c r="N3372" s="4" t="s">
        <v>9</v>
      </c>
      <c r="O3372" s="4" t="s">
        <v>20</v>
      </c>
      <c r="P3372" s="4" t="s">
        <v>20</v>
      </c>
      <c r="Q3372" s="4" t="s">
        <v>20</v>
      </c>
      <c r="R3372" s="4" t="s">
        <v>20</v>
      </c>
      <c r="S3372" s="4" t="s">
        <v>14</v>
      </c>
    </row>
    <row r="3373" spans="1:15">
      <c r="A3373" t="n">
        <v>27660</v>
      </c>
      <c r="B3373" s="10" t="n">
        <v>39</v>
      </c>
      <c r="C3373" s="7" t="n">
        <v>12</v>
      </c>
      <c r="D3373" s="7" t="n">
        <v>65533</v>
      </c>
      <c r="E3373" s="7" t="n">
        <v>202</v>
      </c>
      <c r="F3373" s="7" t="n">
        <v>0</v>
      </c>
      <c r="G3373" s="7" t="n">
        <v>15</v>
      </c>
      <c r="H3373" s="7" t="n">
        <v>259</v>
      </c>
      <c r="I3373" s="7" t="s">
        <v>13</v>
      </c>
      <c r="J3373" s="7" t="n">
        <v>0</v>
      </c>
      <c r="K3373" s="7" t="n">
        <v>1</v>
      </c>
      <c r="L3373" s="7" t="n">
        <v>0</v>
      </c>
      <c r="M3373" s="7" t="n">
        <v>-1063256064</v>
      </c>
      <c r="N3373" s="7" t="n">
        <v>-1041235968</v>
      </c>
      <c r="O3373" s="7" t="n">
        <v>0</v>
      </c>
      <c r="P3373" s="7" t="n">
        <v>1</v>
      </c>
      <c r="Q3373" s="7" t="n">
        <v>1</v>
      </c>
      <c r="R3373" s="7" t="n">
        <v>1</v>
      </c>
      <c r="S3373" s="7" t="n">
        <v>255</v>
      </c>
    </row>
    <row r="3374" spans="1:15">
      <c r="A3374" t="s">
        <v>4</v>
      </c>
      <c r="B3374" s="4" t="s">
        <v>5</v>
      </c>
      <c r="C3374" s="4" t="s">
        <v>14</v>
      </c>
      <c r="D3374" s="4" t="s">
        <v>20</v>
      </c>
      <c r="E3374" s="4" t="s">
        <v>20</v>
      </c>
      <c r="F3374" s="4" t="s">
        <v>20</v>
      </c>
    </row>
    <row r="3375" spans="1:15">
      <c r="A3375" t="n">
        <v>27710</v>
      </c>
      <c r="B3375" s="40" t="n">
        <v>45</v>
      </c>
      <c r="C3375" s="7" t="n">
        <v>9</v>
      </c>
      <c r="D3375" s="7" t="n">
        <v>0.100000001490116</v>
      </c>
      <c r="E3375" s="7" t="n">
        <v>0.100000001490116</v>
      </c>
      <c r="F3375" s="7" t="n">
        <v>0.100000001490116</v>
      </c>
    </row>
    <row r="3376" spans="1:15">
      <c r="A3376" t="s">
        <v>4</v>
      </c>
      <c r="B3376" s="4" t="s">
        <v>5</v>
      </c>
      <c r="C3376" s="4" t="s">
        <v>14</v>
      </c>
      <c r="D3376" s="4" t="s">
        <v>10</v>
      </c>
      <c r="E3376" s="4" t="s">
        <v>20</v>
      </c>
      <c r="F3376" s="4" t="s">
        <v>10</v>
      </c>
      <c r="G3376" s="4" t="s">
        <v>9</v>
      </c>
      <c r="H3376" s="4" t="s">
        <v>9</v>
      </c>
      <c r="I3376" s="4" t="s">
        <v>10</v>
      </c>
      <c r="J3376" s="4" t="s">
        <v>10</v>
      </c>
      <c r="K3376" s="4" t="s">
        <v>9</v>
      </c>
      <c r="L3376" s="4" t="s">
        <v>9</v>
      </c>
      <c r="M3376" s="4" t="s">
        <v>9</v>
      </c>
      <c r="N3376" s="4" t="s">
        <v>9</v>
      </c>
      <c r="O3376" s="4" t="s">
        <v>6</v>
      </c>
    </row>
    <row r="3377" spans="1:19">
      <c r="A3377" t="n">
        <v>27724</v>
      </c>
      <c r="B3377" s="14" t="n">
        <v>50</v>
      </c>
      <c r="C3377" s="7" t="n">
        <v>0</v>
      </c>
      <c r="D3377" s="7" t="n">
        <v>4333</v>
      </c>
      <c r="E3377" s="7" t="n">
        <v>0.600000023841858</v>
      </c>
      <c r="F3377" s="7" t="n">
        <v>100</v>
      </c>
      <c r="G3377" s="7" t="n">
        <v>0</v>
      </c>
      <c r="H3377" s="7" t="n">
        <v>1077936128</v>
      </c>
      <c r="I3377" s="7" t="n">
        <v>0</v>
      </c>
      <c r="J3377" s="7" t="n">
        <v>65533</v>
      </c>
      <c r="K3377" s="7" t="n">
        <v>0</v>
      </c>
      <c r="L3377" s="7" t="n">
        <v>0</v>
      </c>
      <c r="M3377" s="7" t="n">
        <v>0</v>
      </c>
      <c r="N3377" s="7" t="n">
        <v>0</v>
      </c>
      <c r="O3377" s="7" t="s">
        <v>13</v>
      </c>
    </row>
    <row r="3378" spans="1:19">
      <c r="A3378" t="s">
        <v>4</v>
      </c>
      <c r="B3378" s="4" t="s">
        <v>5</v>
      </c>
      <c r="C3378" s="4" t="s">
        <v>14</v>
      </c>
      <c r="D3378" s="4" t="s">
        <v>10</v>
      </c>
      <c r="E3378" s="4" t="s">
        <v>20</v>
      </c>
      <c r="F3378" s="4" t="s">
        <v>10</v>
      </c>
      <c r="G3378" s="4" t="s">
        <v>9</v>
      </c>
      <c r="H3378" s="4" t="s">
        <v>9</v>
      </c>
      <c r="I3378" s="4" t="s">
        <v>10</v>
      </c>
      <c r="J3378" s="4" t="s">
        <v>10</v>
      </c>
      <c r="K3378" s="4" t="s">
        <v>9</v>
      </c>
      <c r="L3378" s="4" t="s">
        <v>9</v>
      </c>
      <c r="M3378" s="4" t="s">
        <v>9</v>
      </c>
      <c r="N3378" s="4" t="s">
        <v>9</v>
      </c>
      <c r="O3378" s="4" t="s">
        <v>6</v>
      </c>
    </row>
    <row r="3379" spans="1:19">
      <c r="A3379" t="n">
        <v>27763</v>
      </c>
      <c r="B3379" s="14" t="n">
        <v>50</v>
      </c>
      <c r="C3379" s="7" t="n">
        <v>0</v>
      </c>
      <c r="D3379" s="7" t="n">
        <v>4137</v>
      </c>
      <c r="E3379" s="7" t="n">
        <v>0.800000011920929</v>
      </c>
      <c r="F3379" s="7" t="n">
        <v>0</v>
      </c>
      <c r="G3379" s="7" t="n">
        <v>0</v>
      </c>
      <c r="H3379" s="7" t="n">
        <v>0</v>
      </c>
      <c r="I3379" s="7" t="n">
        <v>0</v>
      </c>
      <c r="J3379" s="7" t="n">
        <v>65533</v>
      </c>
      <c r="K3379" s="7" t="n">
        <v>0</v>
      </c>
      <c r="L3379" s="7" t="n">
        <v>0</v>
      </c>
      <c r="M3379" s="7" t="n">
        <v>0</v>
      </c>
      <c r="N3379" s="7" t="n">
        <v>0</v>
      </c>
      <c r="O3379" s="7" t="s">
        <v>13</v>
      </c>
    </row>
    <row r="3380" spans="1:19">
      <c r="A3380" t="s">
        <v>4</v>
      </c>
      <c r="B3380" s="4" t="s">
        <v>5</v>
      </c>
      <c r="C3380" s="4" t="s">
        <v>10</v>
      </c>
    </row>
    <row r="3381" spans="1:19">
      <c r="A3381" t="n">
        <v>27802</v>
      </c>
      <c r="B3381" s="28" t="n">
        <v>16</v>
      </c>
      <c r="C3381" s="7" t="n">
        <v>300</v>
      </c>
    </row>
    <row r="3382" spans="1:19">
      <c r="A3382" t="s">
        <v>4</v>
      </c>
      <c r="B3382" s="4" t="s">
        <v>5</v>
      </c>
      <c r="C3382" s="4" t="s">
        <v>14</v>
      </c>
      <c r="D3382" s="4" t="s">
        <v>10</v>
      </c>
      <c r="E3382" s="4" t="s">
        <v>10</v>
      </c>
      <c r="F3382" s="4" t="s">
        <v>10</v>
      </c>
      <c r="G3382" s="4" t="s">
        <v>10</v>
      </c>
      <c r="H3382" s="4" t="s">
        <v>10</v>
      </c>
      <c r="I3382" s="4" t="s">
        <v>6</v>
      </c>
      <c r="J3382" s="4" t="s">
        <v>20</v>
      </c>
      <c r="K3382" s="4" t="s">
        <v>20</v>
      </c>
      <c r="L3382" s="4" t="s">
        <v>20</v>
      </c>
      <c r="M3382" s="4" t="s">
        <v>9</v>
      </c>
      <c r="N3382" s="4" t="s">
        <v>9</v>
      </c>
      <c r="O3382" s="4" t="s">
        <v>20</v>
      </c>
      <c r="P3382" s="4" t="s">
        <v>20</v>
      </c>
      <c r="Q3382" s="4" t="s">
        <v>20</v>
      </c>
      <c r="R3382" s="4" t="s">
        <v>20</v>
      </c>
      <c r="S3382" s="4" t="s">
        <v>14</v>
      </c>
    </row>
    <row r="3383" spans="1:19">
      <c r="A3383" t="n">
        <v>27805</v>
      </c>
      <c r="B3383" s="10" t="n">
        <v>39</v>
      </c>
      <c r="C3383" s="7" t="n">
        <v>12</v>
      </c>
      <c r="D3383" s="7" t="n">
        <v>65533</v>
      </c>
      <c r="E3383" s="7" t="n">
        <v>202</v>
      </c>
      <c r="F3383" s="7" t="n">
        <v>0</v>
      </c>
      <c r="G3383" s="7" t="n">
        <v>15</v>
      </c>
      <c r="H3383" s="7" t="n">
        <v>259</v>
      </c>
      <c r="I3383" s="7" t="s">
        <v>13</v>
      </c>
      <c r="J3383" s="7" t="n">
        <v>0</v>
      </c>
      <c r="K3383" s="7" t="n">
        <v>1</v>
      </c>
      <c r="L3383" s="7" t="n">
        <v>0</v>
      </c>
      <c r="M3383" s="7" t="n">
        <v>0</v>
      </c>
      <c r="N3383" s="7" t="n">
        <v>-1038090240</v>
      </c>
      <c r="O3383" s="7" t="n">
        <v>0</v>
      </c>
      <c r="P3383" s="7" t="n">
        <v>1</v>
      </c>
      <c r="Q3383" s="7" t="n">
        <v>1</v>
      </c>
      <c r="R3383" s="7" t="n">
        <v>1</v>
      </c>
      <c r="S3383" s="7" t="n">
        <v>255</v>
      </c>
    </row>
    <row r="3384" spans="1:19">
      <c r="A3384" t="s">
        <v>4</v>
      </c>
      <c r="B3384" s="4" t="s">
        <v>5</v>
      </c>
      <c r="C3384" s="4" t="s">
        <v>14</v>
      </c>
      <c r="D3384" s="4" t="s">
        <v>20</v>
      </c>
      <c r="E3384" s="4" t="s">
        <v>20</v>
      </c>
      <c r="F3384" s="4" t="s">
        <v>20</v>
      </c>
    </row>
    <row r="3385" spans="1:19">
      <c r="A3385" t="n">
        <v>27855</v>
      </c>
      <c r="B3385" s="40" t="n">
        <v>45</v>
      </c>
      <c r="C3385" s="7" t="n">
        <v>9</v>
      </c>
      <c r="D3385" s="7" t="n">
        <v>0.100000001490116</v>
      </c>
      <c r="E3385" s="7" t="n">
        <v>0.100000001490116</v>
      </c>
      <c r="F3385" s="7" t="n">
        <v>0.100000001490116</v>
      </c>
    </row>
    <row r="3386" spans="1:19">
      <c r="A3386" t="s">
        <v>4</v>
      </c>
      <c r="B3386" s="4" t="s">
        <v>5</v>
      </c>
      <c r="C3386" s="4" t="s">
        <v>14</v>
      </c>
      <c r="D3386" s="4" t="s">
        <v>10</v>
      </c>
      <c r="E3386" s="4" t="s">
        <v>20</v>
      </c>
      <c r="F3386" s="4" t="s">
        <v>10</v>
      </c>
      <c r="G3386" s="4" t="s">
        <v>9</v>
      </c>
      <c r="H3386" s="4" t="s">
        <v>9</v>
      </c>
      <c r="I3386" s="4" t="s">
        <v>10</v>
      </c>
      <c r="J3386" s="4" t="s">
        <v>10</v>
      </c>
      <c r="K3386" s="4" t="s">
        <v>9</v>
      </c>
      <c r="L3386" s="4" t="s">
        <v>9</v>
      </c>
      <c r="M3386" s="4" t="s">
        <v>9</v>
      </c>
      <c r="N3386" s="4" t="s">
        <v>9</v>
      </c>
      <c r="O3386" s="4" t="s">
        <v>6</v>
      </c>
    </row>
    <row r="3387" spans="1:19">
      <c r="A3387" t="n">
        <v>27869</v>
      </c>
      <c r="B3387" s="14" t="n">
        <v>50</v>
      </c>
      <c r="C3387" s="7" t="n">
        <v>0</v>
      </c>
      <c r="D3387" s="7" t="n">
        <v>4333</v>
      </c>
      <c r="E3387" s="7" t="n">
        <v>0.600000023841858</v>
      </c>
      <c r="F3387" s="7" t="n">
        <v>100</v>
      </c>
      <c r="G3387" s="7" t="n">
        <v>0</v>
      </c>
      <c r="H3387" s="7" t="n">
        <v>1077936128</v>
      </c>
      <c r="I3387" s="7" t="n">
        <v>0</v>
      </c>
      <c r="J3387" s="7" t="n">
        <v>65533</v>
      </c>
      <c r="K3387" s="7" t="n">
        <v>0</v>
      </c>
      <c r="L3387" s="7" t="n">
        <v>0</v>
      </c>
      <c r="M3387" s="7" t="n">
        <v>0</v>
      </c>
      <c r="N3387" s="7" t="n">
        <v>0</v>
      </c>
      <c r="O3387" s="7" t="s">
        <v>13</v>
      </c>
    </row>
    <row r="3388" spans="1:19">
      <c r="A3388" t="s">
        <v>4</v>
      </c>
      <c r="B3388" s="4" t="s">
        <v>5</v>
      </c>
      <c r="C3388" s="4" t="s">
        <v>14</v>
      </c>
      <c r="D3388" s="4" t="s">
        <v>10</v>
      </c>
      <c r="E3388" s="4" t="s">
        <v>20</v>
      </c>
      <c r="F3388" s="4" t="s">
        <v>10</v>
      </c>
      <c r="G3388" s="4" t="s">
        <v>9</v>
      </c>
      <c r="H3388" s="4" t="s">
        <v>9</v>
      </c>
      <c r="I3388" s="4" t="s">
        <v>10</v>
      </c>
      <c r="J3388" s="4" t="s">
        <v>10</v>
      </c>
      <c r="K3388" s="4" t="s">
        <v>9</v>
      </c>
      <c r="L3388" s="4" t="s">
        <v>9</v>
      </c>
      <c r="M3388" s="4" t="s">
        <v>9</v>
      </c>
      <c r="N3388" s="4" t="s">
        <v>9</v>
      </c>
      <c r="O3388" s="4" t="s">
        <v>6</v>
      </c>
    </row>
    <row r="3389" spans="1:19">
      <c r="A3389" t="n">
        <v>27908</v>
      </c>
      <c r="B3389" s="14" t="n">
        <v>50</v>
      </c>
      <c r="C3389" s="7" t="n">
        <v>0</v>
      </c>
      <c r="D3389" s="7" t="n">
        <v>4137</v>
      </c>
      <c r="E3389" s="7" t="n">
        <v>0.800000011920929</v>
      </c>
      <c r="F3389" s="7" t="n">
        <v>0</v>
      </c>
      <c r="G3389" s="7" t="n">
        <v>0</v>
      </c>
      <c r="H3389" s="7" t="n">
        <v>0</v>
      </c>
      <c r="I3389" s="7" t="n">
        <v>0</v>
      </c>
      <c r="J3389" s="7" t="n">
        <v>65533</v>
      </c>
      <c r="K3389" s="7" t="n">
        <v>0</v>
      </c>
      <c r="L3389" s="7" t="n">
        <v>0</v>
      </c>
      <c r="M3389" s="7" t="n">
        <v>0</v>
      </c>
      <c r="N3389" s="7" t="n">
        <v>0</v>
      </c>
      <c r="O3389" s="7" t="s">
        <v>13</v>
      </c>
    </row>
    <row r="3390" spans="1:19">
      <c r="A3390" t="s">
        <v>4</v>
      </c>
      <c r="B3390" s="4" t="s">
        <v>5</v>
      </c>
      <c r="C3390" s="4" t="s">
        <v>10</v>
      </c>
    </row>
    <row r="3391" spans="1:19">
      <c r="A3391" t="n">
        <v>27947</v>
      </c>
      <c r="B3391" s="28" t="n">
        <v>16</v>
      </c>
      <c r="C3391" s="7" t="n">
        <v>300</v>
      </c>
    </row>
    <row r="3392" spans="1:19">
      <c r="A3392" t="s">
        <v>4</v>
      </c>
      <c r="B3392" s="4" t="s">
        <v>5</v>
      </c>
      <c r="C3392" s="4" t="s">
        <v>14</v>
      </c>
      <c r="D3392" s="4" t="s">
        <v>10</v>
      </c>
      <c r="E3392" s="4" t="s">
        <v>10</v>
      </c>
      <c r="F3392" s="4" t="s">
        <v>10</v>
      </c>
      <c r="G3392" s="4" t="s">
        <v>10</v>
      </c>
      <c r="H3392" s="4" t="s">
        <v>10</v>
      </c>
      <c r="I3392" s="4" t="s">
        <v>6</v>
      </c>
      <c r="J3392" s="4" t="s">
        <v>20</v>
      </c>
      <c r="K3392" s="4" t="s">
        <v>20</v>
      </c>
      <c r="L3392" s="4" t="s">
        <v>20</v>
      </c>
      <c r="M3392" s="4" t="s">
        <v>9</v>
      </c>
      <c r="N3392" s="4" t="s">
        <v>9</v>
      </c>
      <c r="O3392" s="4" t="s">
        <v>20</v>
      </c>
      <c r="P3392" s="4" t="s">
        <v>20</v>
      </c>
      <c r="Q3392" s="4" t="s">
        <v>20</v>
      </c>
      <c r="R3392" s="4" t="s">
        <v>20</v>
      </c>
      <c r="S3392" s="4" t="s">
        <v>14</v>
      </c>
    </row>
    <row r="3393" spans="1:19">
      <c r="A3393" t="n">
        <v>27950</v>
      </c>
      <c r="B3393" s="10" t="n">
        <v>39</v>
      </c>
      <c r="C3393" s="7" t="n">
        <v>12</v>
      </c>
      <c r="D3393" s="7" t="n">
        <v>65533</v>
      </c>
      <c r="E3393" s="7" t="n">
        <v>202</v>
      </c>
      <c r="F3393" s="7" t="n">
        <v>0</v>
      </c>
      <c r="G3393" s="7" t="n">
        <v>15</v>
      </c>
      <c r="H3393" s="7" t="n">
        <v>259</v>
      </c>
      <c r="I3393" s="7" t="s">
        <v>13</v>
      </c>
      <c r="J3393" s="7" t="n">
        <v>0</v>
      </c>
      <c r="K3393" s="7" t="n">
        <v>1</v>
      </c>
      <c r="L3393" s="7" t="n">
        <v>0</v>
      </c>
      <c r="M3393" s="7" t="n">
        <v>1084227584</v>
      </c>
      <c r="N3393" s="7" t="n">
        <v>-1038090240</v>
      </c>
      <c r="O3393" s="7" t="n">
        <v>0</v>
      </c>
      <c r="P3393" s="7" t="n">
        <v>1</v>
      </c>
      <c r="Q3393" s="7" t="n">
        <v>1</v>
      </c>
      <c r="R3393" s="7" t="n">
        <v>1</v>
      </c>
      <c r="S3393" s="7" t="n">
        <v>255</v>
      </c>
    </row>
    <row r="3394" spans="1:19">
      <c r="A3394" t="s">
        <v>4</v>
      </c>
      <c r="B3394" s="4" t="s">
        <v>5</v>
      </c>
      <c r="C3394" s="4" t="s">
        <v>14</v>
      </c>
      <c r="D3394" s="4" t="s">
        <v>20</v>
      </c>
      <c r="E3394" s="4" t="s">
        <v>20</v>
      </c>
      <c r="F3394" s="4" t="s">
        <v>20</v>
      </c>
    </row>
    <row r="3395" spans="1:19">
      <c r="A3395" t="n">
        <v>28000</v>
      </c>
      <c r="B3395" s="40" t="n">
        <v>45</v>
      </c>
      <c r="C3395" s="7" t="n">
        <v>9</v>
      </c>
      <c r="D3395" s="7" t="n">
        <v>0.100000001490116</v>
      </c>
      <c r="E3395" s="7" t="n">
        <v>0.100000001490116</v>
      </c>
      <c r="F3395" s="7" t="n">
        <v>0.100000001490116</v>
      </c>
    </row>
    <row r="3396" spans="1:19">
      <c r="A3396" t="s">
        <v>4</v>
      </c>
      <c r="B3396" s="4" t="s">
        <v>5</v>
      </c>
      <c r="C3396" s="4" t="s">
        <v>14</v>
      </c>
      <c r="D3396" s="4" t="s">
        <v>10</v>
      </c>
      <c r="E3396" s="4" t="s">
        <v>20</v>
      </c>
      <c r="F3396" s="4" t="s">
        <v>10</v>
      </c>
      <c r="G3396" s="4" t="s">
        <v>9</v>
      </c>
      <c r="H3396" s="4" t="s">
        <v>9</v>
      </c>
      <c r="I3396" s="4" t="s">
        <v>10</v>
      </c>
      <c r="J3396" s="4" t="s">
        <v>10</v>
      </c>
      <c r="K3396" s="4" t="s">
        <v>9</v>
      </c>
      <c r="L3396" s="4" t="s">
        <v>9</v>
      </c>
      <c r="M3396" s="4" t="s">
        <v>9</v>
      </c>
      <c r="N3396" s="4" t="s">
        <v>9</v>
      </c>
      <c r="O3396" s="4" t="s">
        <v>6</v>
      </c>
    </row>
    <row r="3397" spans="1:19">
      <c r="A3397" t="n">
        <v>28014</v>
      </c>
      <c r="B3397" s="14" t="n">
        <v>50</v>
      </c>
      <c r="C3397" s="7" t="n">
        <v>0</v>
      </c>
      <c r="D3397" s="7" t="n">
        <v>4333</v>
      </c>
      <c r="E3397" s="7" t="n">
        <v>0.600000023841858</v>
      </c>
      <c r="F3397" s="7" t="n">
        <v>100</v>
      </c>
      <c r="G3397" s="7" t="n">
        <v>0</v>
      </c>
      <c r="H3397" s="7" t="n">
        <v>1077936128</v>
      </c>
      <c r="I3397" s="7" t="n">
        <v>0</v>
      </c>
      <c r="J3397" s="7" t="n">
        <v>65533</v>
      </c>
      <c r="K3397" s="7" t="n">
        <v>0</v>
      </c>
      <c r="L3397" s="7" t="n">
        <v>0</v>
      </c>
      <c r="M3397" s="7" t="n">
        <v>0</v>
      </c>
      <c r="N3397" s="7" t="n">
        <v>0</v>
      </c>
      <c r="O3397" s="7" t="s">
        <v>13</v>
      </c>
    </row>
    <row r="3398" spans="1:19">
      <c r="A3398" t="s">
        <v>4</v>
      </c>
      <c r="B3398" s="4" t="s">
        <v>5</v>
      </c>
      <c r="C3398" s="4" t="s">
        <v>14</v>
      </c>
      <c r="D3398" s="4" t="s">
        <v>10</v>
      </c>
      <c r="E3398" s="4" t="s">
        <v>20</v>
      </c>
      <c r="F3398" s="4" t="s">
        <v>10</v>
      </c>
      <c r="G3398" s="4" t="s">
        <v>9</v>
      </c>
      <c r="H3398" s="4" t="s">
        <v>9</v>
      </c>
      <c r="I3398" s="4" t="s">
        <v>10</v>
      </c>
      <c r="J3398" s="4" t="s">
        <v>10</v>
      </c>
      <c r="K3398" s="4" t="s">
        <v>9</v>
      </c>
      <c r="L3398" s="4" t="s">
        <v>9</v>
      </c>
      <c r="M3398" s="4" t="s">
        <v>9</v>
      </c>
      <c r="N3398" s="4" t="s">
        <v>9</v>
      </c>
      <c r="O3398" s="4" t="s">
        <v>6</v>
      </c>
    </row>
    <row r="3399" spans="1:19">
      <c r="A3399" t="n">
        <v>28053</v>
      </c>
      <c r="B3399" s="14" t="n">
        <v>50</v>
      </c>
      <c r="C3399" s="7" t="n">
        <v>0</v>
      </c>
      <c r="D3399" s="7" t="n">
        <v>4137</v>
      </c>
      <c r="E3399" s="7" t="n">
        <v>0.800000011920929</v>
      </c>
      <c r="F3399" s="7" t="n">
        <v>0</v>
      </c>
      <c r="G3399" s="7" t="n">
        <v>0</v>
      </c>
      <c r="H3399" s="7" t="n">
        <v>0</v>
      </c>
      <c r="I3399" s="7" t="n">
        <v>0</v>
      </c>
      <c r="J3399" s="7" t="n">
        <v>65533</v>
      </c>
      <c r="K3399" s="7" t="n">
        <v>0</v>
      </c>
      <c r="L3399" s="7" t="n">
        <v>0</v>
      </c>
      <c r="M3399" s="7" t="n">
        <v>0</v>
      </c>
      <c r="N3399" s="7" t="n">
        <v>0</v>
      </c>
      <c r="O3399" s="7" t="s">
        <v>13</v>
      </c>
    </row>
    <row r="3400" spans="1:19">
      <c r="A3400" t="s">
        <v>4</v>
      </c>
      <c r="B3400" s="4" t="s">
        <v>5</v>
      </c>
      <c r="C3400" s="4" t="s">
        <v>10</v>
      </c>
    </row>
    <row r="3401" spans="1:19">
      <c r="A3401" t="n">
        <v>28092</v>
      </c>
      <c r="B3401" s="28" t="n">
        <v>16</v>
      </c>
      <c r="C3401" s="7" t="n">
        <v>900</v>
      </c>
    </row>
    <row r="3402" spans="1:19">
      <c r="A3402" t="s">
        <v>4</v>
      </c>
      <c r="B3402" s="4" t="s">
        <v>5</v>
      </c>
      <c r="C3402" s="4" t="s">
        <v>10</v>
      </c>
      <c r="D3402" s="4" t="s">
        <v>14</v>
      </c>
    </row>
    <row r="3403" spans="1:19">
      <c r="A3403" t="n">
        <v>28095</v>
      </c>
      <c r="B3403" s="39" t="n">
        <v>89</v>
      </c>
      <c r="C3403" s="7" t="n">
        <v>65533</v>
      </c>
      <c r="D3403" s="7" t="n">
        <v>0</v>
      </c>
    </row>
    <row r="3404" spans="1:19">
      <c r="A3404" t="s">
        <v>4</v>
      </c>
      <c r="B3404" s="4" t="s">
        <v>5</v>
      </c>
      <c r="C3404" s="4" t="s">
        <v>10</v>
      </c>
      <c r="D3404" s="4" t="s">
        <v>14</v>
      </c>
    </row>
    <row r="3405" spans="1:19">
      <c r="A3405" t="n">
        <v>28099</v>
      </c>
      <c r="B3405" s="39" t="n">
        <v>89</v>
      </c>
      <c r="C3405" s="7" t="n">
        <v>65533</v>
      </c>
      <c r="D3405" s="7" t="n">
        <v>1</v>
      </c>
    </row>
    <row r="3406" spans="1:19">
      <c r="A3406" t="s">
        <v>4</v>
      </c>
      <c r="B3406" s="4" t="s">
        <v>5</v>
      </c>
      <c r="C3406" s="4" t="s">
        <v>14</v>
      </c>
      <c r="D3406" s="4" t="s">
        <v>10</v>
      </c>
      <c r="E3406" s="4" t="s">
        <v>20</v>
      </c>
    </row>
    <row r="3407" spans="1:19">
      <c r="A3407" t="n">
        <v>28103</v>
      </c>
      <c r="B3407" s="30" t="n">
        <v>58</v>
      </c>
      <c r="C3407" s="7" t="n">
        <v>101</v>
      </c>
      <c r="D3407" s="7" t="n">
        <v>300</v>
      </c>
      <c r="E3407" s="7" t="n">
        <v>1</v>
      </c>
    </row>
    <row r="3408" spans="1:19">
      <c r="A3408" t="s">
        <v>4</v>
      </c>
      <c r="B3408" s="4" t="s">
        <v>5</v>
      </c>
      <c r="C3408" s="4" t="s">
        <v>14</v>
      </c>
      <c r="D3408" s="4" t="s">
        <v>10</v>
      </c>
    </row>
    <row r="3409" spans="1:19">
      <c r="A3409" t="n">
        <v>28111</v>
      </c>
      <c r="B3409" s="30" t="n">
        <v>58</v>
      </c>
      <c r="C3409" s="7" t="n">
        <v>254</v>
      </c>
      <c r="D3409" s="7" t="n">
        <v>0</v>
      </c>
    </row>
    <row r="3410" spans="1:19">
      <c r="A3410" t="s">
        <v>4</v>
      </c>
      <c r="B3410" s="4" t="s">
        <v>5</v>
      </c>
      <c r="C3410" s="4" t="s">
        <v>14</v>
      </c>
      <c r="D3410" s="4" t="s">
        <v>14</v>
      </c>
      <c r="E3410" s="4" t="s">
        <v>20</v>
      </c>
      <c r="F3410" s="4" t="s">
        <v>20</v>
      </c>
      <c r="G3410" s="4" t="s">
        <v>20</v>
      </c>
      <c r="H3410" s="4" t="s">
        <v>10</v>
      </c>
    </row>
    <row r="3411" spans="1:19">
      <c r="A3411" t="n">
        <v>28115</v>
      </c>
      <c r="B3411" s="40" t="n">
        <v>45</v>
      </c>
      <c r="C3411" s="7" t="n">
        <v>2</v>
      </c>
      <c r="D3411" s="7" t="n">
        <v>3</v>
      </c>
      <c r="E3411" s="7" t="n">
        <v>0.200000002980232</v>
      </c>
      <c r="F3411" s="7" t="n">
        <v>4.98999977111816</v>
      </c>
      <c r="G3411" s="7" t="n">
        <v>-125.25</v>
      </c>
      <c r="H3411" s="7" t="n">
        <v>0</v>
      </c>
    </row>
    <row r="3412" spans="1:19">
      <c r="A3412" t="s">
        <v>4</v>
      </c>
      <c r="B3412" s="4" t="s">
        <v>5</v>
      </c>
      <c r="C3412" s="4" t="s">
        <v>14</v>
      </c>
      <c r="D3412" s="4" t="s">
        <v>14</v>
      </c>
      <c r="E3412" s="4" t="s">
        <v>20</v>
      </c>
      <c r="F3412" s="4" t="s">
        <v>20</v>
      </c>
      <c r="G3412" s="4" t="s">
        <v>20</v>
      </c>
      <c r="H3412" s="4" t="s">
        <v>10</v>
      </c>
      <c r="I3412" s="4" t="s">
        <v>14</v>
      </c>
    </row>
    <row r="3413" spans="1:19">
      <c r="A3413" t="n">
        <v>28132</v>
      </c>
      <c r="B3413" s="40" t="n">
        <v>45</v>
      </c>
      <c r="C3413" s="7" t="n">
        <v>4</v>
      </c>
      <c r="D3413" s="7" t="n">
        <v>3</v>
      </c>
      <c r="E3413" s="7" t="n">
        <v>351.690002441406</v>
      </c>
      <c r="F3413" s="7" t="n">
        <v>235.919998168945</v>
      </c>
      <c r="G3413" s="7" t="n">
        <v>350</v>
      </c>
      <c r="H3413" s="7" t="n">
        <v>0</v>
      </c>
      <c r="I3413" s="7" t="n">
        <v>1</v>
      </c>
    </row>
    <row r="3414" spans="1:19">
      <c r="A3414" t="s">
        <v>4</v>
      </c>
      <c r="B3414" s="4" t="s">
        <v>5</v>
      </c>
      <c r="C3414" s="4" t="s">
        <v>14</v>
      </c>
      <c r="D3414" s="4" t="s">
        <v>14</v>
      </c>
      <c r="E3414" s="4" t="s">
        <v>20</v>
      </c>
      <c r="F3414" s="4" t="s">
        <v>10</v>
      </c>
    </row>
    <row r="3415" spans="1:19">
      <c r="A3415" t="n">
        <v>28150</v>
      </c>
      <c r="B3415" s="40" t="n">
        <v>45</v>
      </c>
      <c r="C3415" s="7" t="n">
        <v>5</v>
      </c>
      <c r="D3415" s="7" t="n">
        <v>3</v>
      </c>
      <c r="E3415" s="7" t="n">
        <v>6.80000019073486</v>
      </c>
      <c r="F3415" s="7" t="n">
        <v>0</v>
      </c>
    </row>
    <row r="3416" spans="1:19">
      <c r="A3416" t="s">
        <v>4</v>
      </c>
      <c r="B3416" s="4" t="s">
        <v>5</v>
      </c>
      <c r="C3416" s="4" t="s">
        <v>14</v>
      </c>
      <c r="D3416" s="4" t="s">
        <v>14</v>
      </c>
      <c r="E3416" s="4" t="s">
        <v>20</v>
      </c>
      <c r="F3416" s="4" t="s">
        <v>10</v>
      </c>
    </row>
    <row r="3417" spans="1:19">
      <c r="A3417" t="n">
        <v>28159</v>
      </c>
      <c r="B3417" s="40" t="n">
        <v>45</v>
      </c>
      <c r="C3417" s="7" t="n">
        <v>11</v>
      </c>
      <c r="D3417" s="7" t="n">
        <v>3</v>
      </c>
      <c r="E3417" s="7" t="n">
        <v>20.7999992370605</v>
      </c>
      <c r="F3417" s="7" t="n">
        <v>0</v>
      </c>
    </row>
    <row r="3418" spans="1:19">
      <c r="A3418" t="s">
        <v>4</v>
      </c>
      <c r="B3418" s="4" t="s">
        <v>5</v>
      </c>
      <c r="C3418" s="4" t="s">
        <v>14</v>
      </c>
      <c r="D3418" s="4" t="s">
        <v>14</v>
      </c>
      <c r="E3418" s="4" t="s">
        <v>20</v>
      </c>
      <c r="F3418" s="4" t="s">
        <v>20</v>
      </c>
      <c r="G3418" s="4" t="s">
        <v>20</v>
      </c>
      <c r="H3418" s="4" t="s">
        <v>10</v>
      </c>
    </row>
    <row r="3419" spans="1:19">
      <c r="A3419" t="n">
        <v>28168</v>
      </c>
      <c r="B3419" s="40" t="n">
        <v>45</v>
      </c>
      <c r="C3419" s="7" t="n">
        <v>2</v>
      </c>
      <c r="D3419" s="7" t="n">
        <v>3</v>
      </c>
      <c r="E3419" s="7" t="n">
        <v>0.200000002980232</v>
      </c>
      <c r="F3419" s="7" t="n">
        <v>4.65000009536743</v>
      </c>
      <c r="G3419" s="7" t="n">
        <v>-125.25</v>
      </c>
      <c r="H3419" s="7" t="n">
        <v>3000</v>
      </c>
    </row>
    <row r="3420" spans="1:19">
      <c r="A3420" t="s">
        <v>4</v>
      </c>
      <c r="B3420" s="4" t="s">
        <v>5</v>
      </c>
      <c r="C3420" s="4" t="s">
        <v>14</v>
      </c>
      <c r="D3420" s="4" t="s">
        <v>14</v>
      </c>
      <c r="E3420" s="4" t="s">
        <v>20</v>
      </c>
      <c r="F3420" s="4" t="s">
        <v>20</v>
      </c>
      <c r="G3420" s="4" t="s">
        <v>20</v>
      </c>
      <c r="H3420" s="4" t="s">
        <v>10</v>
      </c>
      <c r="I3420" s="4" t="s">
        <v>14</v>
      </c>
    </row>
    <row r="3421" spans="1:19">
      <c r="A3421" t="n">
        <v>28185</v>
      </c>
      <c r="B3421" s="40" t="n">
        <v>45</v>
      </c>
      <c r="C3421" s="7" t="n">
        <v>4</v>
      </c>
      <c r="D3421" s="7" t="n">
        <v>3</v>
      </c>
      <c r="E3421" s="7" t="n">
        <v>353.489990234375</v>
      </c>
      <c r="F3421" s="7" t="n">
        <v>227.889999389648</v>
      </c>
      <c r="G3421" s="7" t="n">
        <v>350</v>
      </c>
      <c r="H3421" s="7" t="n">
        <v>3000</v>
      </c>
      <c r="I3421" s="7" t="n">
        <v>1</v>
      </c>
    </row>
    <row r="3422" spans="1:19">
      <c r="A3422" t="s">
        <v>4</v>
      </c>
      <c r="B3422" s="4" t="s">
        <v>5</v>
      </c>
      <c r="C3422" s="4" t="s">
        <v>14</v>
      </c>
      <c r="D3422" s="4" t="s">
        <v>14</v>
      </c>
      <c r="E3422" s="4" t="s">
        <v>20</v>
      </c>
      <c r="F3422" s="4" t="s">
        <v>10</v>
      </c>
    </row>
    <row r="3423" spans="1:19">
      <c r="A3423" t="n">
        <v>28203</v>
      </c>
      <c r="B3423" s="40" t="n">
        <v>45</v>
      </c>
      <c r="C3423" s="7" t="n">
        <v>5</v>
      </c>
      <c r="D3423" s="7" t="n">
        <v>3</v>
      </c>
      <c r="E3423" s="7" t="n">
        <v>6.80000019073486</v>
      </c>
      <c r="F3423" s="7" t="n">
        <v>3000</v>
      </c>
    </row>
    <row r="3424" spans="1:19">
      <c r="A3424" t="s">
        <v>4</v>
      </c>
      <c r="B3424" s="4" t="s">
        <v>5</v>
      </c>
      <c r="C3424" s="4" t="s">
        <v>14</v>
      </c>
      <c r="D3424" s="4" t="s">
        <v>14</v>
      </c>
      <c r="E3424" s="4" t="s">
        <v>20</v>
      </c>
      <c r="F3424" s="4" t="s">
        <v>10</v>
      </c>
    </row>
    <row r="3425" spans="1:9">
      <c r="A3425" t="n">
        <v>28212</v>
      </c>
      <c r="B3425" s="40" t="n">
        <v>45</v>
      </c>
      <c r="C3425" s="7" t="n">
        <v>11</v>
      </c>
      <c r="D3425" s="7" t="n">
        <v>3</v>
      </c>
      <c r="E3425" s="7" t="n">
        <v>15.1000003814697</v>
      </c>
      <c r="F3425" s="7" t="n">
        <v>3000</v>
      </c>
    </row>
    <row r="3426" spans="1:9">
      <c r="A3426" t="s">
        <v>4</v>
      </c>
      <c r="B3426" s="4" t="s">
        <v>5</v>
      </c>
      <c r="C3426" s="4" t="s">
        <v>10</v>
      </c>
      <c r="D3426" s="4" t="s">
        <v>14</v>
      </c>
      <c r="E3426" s="4" t="s">
        <v>6</v>
      </c>
      <c r="F3426" s="4" t="s">
        <v>20</v>
      </c>
      <c r="G3426" s="4" t="s">
        <v>20</v>
      </c>
      <c r="H3426" s="4" t="s">
        <v>20</v>
      </c>
    </row>
    <row r="3427" spans="1:9">
      <c r="A3427" t="n">
        <v>28221</v>
      </c>
      <c r="B3427" s="58" t="n">
        <v>48</v>
      </c>
      <c r="C3427" s="7" t="n">
        <v>24</v>
      </c>
      <c r="D3427" s="7" t="n">
        <v>0</v>
      </c>
      <c r="E3427" s="7" t="s">
        <v>137</v>
      </c>
      <c r="F3427" s="7" t="n">
        <v>0</v>
      </c>
      <c r="G3427" s="7" t="n">
        <v>1</v>
      </c>
      <c r="H3427" s="7" t="n">
        <v>0</v>
      </c>
    </row>
    <row r="3428" spans="1:9">
      <c r="A3428" t="s">
        <v>4</v>
      </c>
      <c r="B3428" s="4" t="s">
        <v>5</v>
      </c>
      <c r="C3428" s="4" t="s">
        <v>10</v>
      </c>
      <c r="D3428" s="4" t="s">
        <v>9</v>
      </c>
    </row>
    <row r="3429" spans="1:9">
      <c r="A3429" t="n">
        <v>28250</v>
      </c>
      <c r="B3429" s="66" t="n">
        <v>98</v>
      </c>
      <c r="C3429" s="7" t="n">
        <v>25</v>
      </c>
      <c r="D3429" s="7" t="n">
        <v>1065353216</v>
      </c>
    </row>
    <row r="3430" spans="1:9">
      <c r="A3430" t="s">
        <v>4</v>
      </c>
      <c r="B3430" s="4" t="s">
        <v>5</v>
      </c>
      <c r="C3430" s="4" t="s">
        <v>10</v>
      </c>
    </row>
    <row r="3431" spans="1:9">
      <c r="A3431" t="n">
        <v>28257</v>
      </c>
      <c r="B3431" s="28" t="n">
        <v>16</v>
      </c>
      <c r="C3431" s="7" t="n">
        <v>300</v>
      </c>
    </row>
    <row r="3432" spans="1:9">
      <c r="A3432" t="s">
        <v>4</v>
      </c>
      <c r="B3432" s="4" t="s">
        <v>5</v>
      </c>
      <c r="C3432" s="4" t="s">
        <v>14</v>
      </c>
      <c r="D3432" s="4" t="s">
        <v>10</v>
      </c>
      <c r="E3432" s="4" t="s">
        <v>20</v>
      </c>
      <c r="F3432" s="4" t="s">
        <v>10</v>
      </c>
      <c r="G3432" s="4" t="s">
        <v>9</v>
      </c>
      <c r="H3432" s="4" t="s">
        <v>9</v>
      </c>
      <c r="I3432" s="4" t="s">
        <v>10</v>
      </c>
      <c r="J3432" s="4" t="s">
        <v>10</v>
      </c>
      <c r="K3432" s="4" t="s">
        <v>9</v>
      </c>
      <c r="L3432" s="4" t="s">
        <v>9</v>
      </c>
      <c r="M3432" s="4" t="s">
        <v>9</v>
      </c>
      <c r="N3432" s="4" t="s">
        <v>9</v>
      </c>
      <c r="O3432" s="4" t="s">
        <v>6</v>
      </c>
    </row>
    <row r="3433" spans="1:9">
      <c r="A3433" t="n">
        <v>28260</v>
      </c>
      <c r="B3433" s="14" t="n">
        <v>50</v>
      </c>
      <c r="C3433" s="7" t="n">
        <v>0</v>
      </c>
      <c r="D3433" s="7" t="n">
        <v>4416</v>
      </c>
      <c r="E3433" s="7" t="n">
        <v>1</v>
      </c>
      <c r="F3433" s="7" t="n">
        <v>0</v>
      </c>
      <c r="G3433" s="7" t="n">
        <v>0</v>
      </c>
      <c r="H3433" s="7" t="n">
        <v>0</v>
      </c>
      <c r="I3433" s="7" t="n">
        <v>0</v>
      </c>
      <c r="J3433" s="7" t="n">
        <v>65533</v>
      </c>
      <c r="K3433" s="7" t="n">
        <v>0</v>
      </c>
      <c r="L3433" s="7" t="n">
        <v>0</v>
      </c>
      <c r="M3433" s="7" t="n">
        <v>0</v>
      </c>
      <c r="N3433" s="7" t="n">
        <v>0</v>
      </c>
      <c r="O3433" s="7" t="s">
        <v>13</v>
      </c>
    </row>
    <row r="3434" spans="1:9">
      <c r="A3434" t="s">
        <v>4</v>
      </c>
      <c r="B3434" s="4" t="s">
        <v>5</v>
      </c>
      <c r="C3434" s="4" t="s">
        <v>10</v>
      </c>
    </row>
    <row r="3435" spans="1:9">
      <c r="A3435" t="n">
        <v>28299</v>
      </c>
      <c r="B3435" s="28" t="n">
        <v>16</v>
      </c>
      <c r="C3435" s="7" t="n">
        <v>200</v>
      </c>
    </row>
    <row r="3436" spans="1:9">
      <c r="A3436" t="s">
        <v>4</v>
      </c>
      <c r="B3436" s="4" t="s">
        <v>5</v>
      </c>
      <c r="C3436" s="4" t="s">
        <v>14</v>
      </c>
      <c r="D3436" s="4" t="s">
        <v>10</v>
      </c>
      <c r="E3436" s="4" t="s">
        <v>10</v>
      </c>
    </row>
    <row r="3437" spans="1:9">
      <c r="A3437" t="n">
        <v>28302</v>
      </c>
      <c r="B3437" s="10" t="n">
        <v>39</v>
      </c>
      <c r="C3437" s="7" t="n">
        <v>16</v>
      </c>
      <c r="D3437" s="7" t="n">
        <v>65533</v>
      </c>
      <c r="E3437" s="7" t="n">
        <v>210</v>
      </c>
    </row>
    <row r="3438" spans="1:9">
      <c r="A3438" t="s">
        <v>4</v>
      </c>
      <c r="B3438" s="4" t="s">
        <v>5</v>
      </c>
      <c r="C3438" s="4" t="s">
        <v>14</v>
      </c>
      <c r="D3438" s="4" t="s">
        <v>10</v>
      </c>
      <c r="E3438" s="4" t="s">
        <v>10</v>
      </c>
      <c r="F3438" s="4" t="s">
        <v>10</v>
      </c>
      <c r="G3438" s="4" t="s">
        <v>10</v>
      </c>
      <c r="H3438" s="4" t="s">
        <v>10</v>
      </c>
      <c r="I3438" s="4" t="s">
        <v>6</v>
      </c>
      <c r="J3438" s="4" t="s">
        <v>20</v>
      </c>
      <c r="K3438" s="4" t="s">
        <v>20</v>
      </c>
      <c r="L3438" s="4" t="s">
        <v>20</v>
      </c>
      <c r="M3438" s="4" t="s">
        <v>9</v>
      </c>
      <c r="N3438" s="4" t="s">
        <v>9</v>
      </c>
      <c r="O3438" s="4" t="s">
        <v>20</v>
      </c>
      <c r="P3438" s="4" t="s">
        <v>20</v>
      </c>
      <c r="Q3438" s="4" t="s">
        <v>20</v>
      </c>
      <c r="R3438" s="4" t="s">
        <v>20</v>
      </c>
      <c r="S3438" s="4" t="s">
        <v>14</v>
      </c>
    </row>
    <row r="3439" spans="1:9">
      <c r="A3439" t="n">
        <v>28308</v>
      </c>
      <c r="B3439" s="10" t="n">
        <v>39</v>
      </c>
      <c r="C3439" s="7" t="n">
        <v>12</v>
      </c>
      <c r="D3439" s="7" t="n">
        <v>65533</v>
      </c>
      <c r="E3439" s="7" t="n">
        <v>211</v>
      </c>
      <c r="F3439" s="7" t="n">
        <v>0</v>
      </c>
      <c r="G3439" s="7" t="n">
        <v>25</v>
      </c>
      <c r="H3439" s="7" t="n">
        <v>259</v>
      </c>
      <c r="I3439" s="7" t="s">
        <v>348</v>
      </c>
      <c r="J3439" s="7" t="n">
        <v>0</v>
      </c>
      <c r="K3439" s="7" t="n">
        <v>0</v>
      </c>
      <c r="L3439" s="7" t="n">
        <v>0</v>
      </c>
      <c r="M3439" s="7" t="n">
        <v>0</v>
      </c>
      <c r="N3439" s="7" t="n">
        <v>0</v>
      </c>
      <c r="O3439" s="7" t="n">
        <v>0</v>
      </c>
      <c r="P3439" s="7" t="n">
        <v>1</v>
      </c>
      <c r="Q3439" s="7" t="n">
        <v>1</v>
      </c>
      <c r="R3439" s="7" t="n">
        <v>1</v>
      </c>
      <c r="S3439" s="7" t="n">
        <v>255</v>
      </c>
    </row>
    <row r="3440" spans="1:9">
      <c r="A3440" t="s">
        <v>4</v>
      </c>
      <c r="B3440" s="4" t="s">
        <v>5</v>
      </c>
      <c r="C3440" s="4" t="s">
        <v>14</v>
      </c>
      <c r="D3440" s="4" t="s">
        <v>10</v>
      </c>
      <c r="E3440" s="4" t="s">
        <v>20</v>
      </c>
      <c r="F3440" s="4" t="s">
        <v>10</v>
      </c>
      <c r="G3440" s="4" t="s">
        <v>9</v>
      </c>
      <c r="H3440" s="4" t="s">
        <v>9</v>
      </c>
      <c r="I3440" s="4" t="s">
        <v>10</v>
      </c>
      <c r="J3440" s="4" t="s">
        <v>10</v>
      </c>
      <c r="K3440" s="4" t="s">
        <v>9</v>
      </c>
      <c r="L3440" s="4" t="s">
        <v>9</v>
      </c>
      <c r="M3440" s="4" t="s">
        <v>9</v>
      </c>
      <c r="N3440" s="4" t="s">
        <v>9</v>
      </c>
      <c r="O3440" s="4" t="s">
        <v>6</v>
      </c>
    </row>
    <row r="3441" spans="1:19">
      <c r="A3441" t="n">
        <v>28370</v>
      </c>
      <c r="B3441" s="14" t="n">
        <v>50</v>
      </c>
      <c r="C3441" s="7" t="n">
        <v>0</v>
      </c>
      <c r="D3441" s="7" t="n">
        <v>5116</v>
      </c>
      <c r="E3441" s="7" t="n">
        <v>0.600000023841858</v>
      </c>
      <c r="F3441" s="7" t="n">
        <v>0</v>
      </c>
      <c r="G3441" s="7" t="n">
        <v>0</v>
      </c>
      <c r="H3441" s="7" t="n">
        <v>1090519040</v>
      </c>
      <c r="I3441" s="7" t="n">
        <v>0</v>
      </c>
      <c r="J3441" s="7" t="n">
        <v>65533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s">
        <v>13</v>
      </c>
    </row>
    <row r="3442" spans="1:19">
      <c r="A3442" t="s">
        <v>4</v>
      </c>
      <c r="B3442" s="4" t="s">
        <v>5</v>
      </c>
      <c r="C3442" s="4" t="s">
        <v>14</v>
      </c>
      <c r="D3442" s="4" t="s">
        <v>10</v>
      </c>
      <c r="E3442" s="4" t="s">
        <v>20</v>
      </c>
      <c r="F3442" s="4" t="s">
        <v>10</v>
      </c>
      <c r="G3442" s="4" t="s">
        <v>9</v>
      </c>
      <c r="H3442" s="4" t="s">
        <v>9</v>
      </c>
      <c r="I3442" s="4" t="s">
        <v>10</v>
      </c>
      <c r="J3442" s="4" t="s">
        <v>10</v>
      </c>
      <c r="K3442" s="4" t="s">
        <v>9</v>
      </c>
      <c r="L3442" s="4" t="s">
        <v>9</v>
      </c>
      <c r="M3442" s="4" t="s">
        <v>9</v>
      </c>
      <c r="N3442" s="4" t="s">
        <v>9</v>
      </c>
      <c r="O3442" s="4" t="s">
        <v>6</v>
      </c>
    </row>
    <row r="3443" spans="1:19">
      <c r="A3443" t="n">
        <v>28409</v>
      </c>
      <c r="B3443" s="14" t="n">
        <v>50</v>
      </c>
      <c r="C3443" s="7" t="n">
        <v>0</v>
      </c>
      <c r="D3443" s="7" t="n">
        <v>2140</v>
      </c>
      <c r="E3443" s="7" t="n">
        <v>1</v>
      </c>
      <c r="F3443" s="7" t="n">
        <v>0</v>
      </c>
      <c r="G3443" s="7" t="n">
        <v>0</v>
      </c>
      <c r="H3443" s="7" t="n">
        <v>1082130432</v>
      </c>
      <c r="I3443" s="7" t="n">
        <v>0</v>
      </c>
      <c r="J3443" s="7" t="n">
        <v>65533</v>
      </c>
      <c r="K3443" s="7" t="n">
        <v>0</v>
      </c>
      <c r="L3443" s="7" t="n">
        <v>0</v>
      </c>
      <c r="M3443" s="7" t="n">
        <v>0</v>
      </c>
      <c r="N3443" s="7" t="n">
        <v>0</v>
      </c>
      <c r="O3443" s="7" t="s">
        <v>13</v>
      </c>
    </row>
    <row r="3444" spans="1:19">
      <c r="A3444" t="s">
        <v>4</v>
      </c>
      <c r="B3444" s="4" t="s">
        <v>5</v>
      </c>
      <c r="C3444" s="4" t="s">
        <v>14</v>
      </c>
      <c r="D3444" s="4" t="s">
        <v>9</v>
      </c>
      <c r="E3444" s="4" t="s">
        <v>9</v>
      </c>
      <c r="F3444" s="4" t="s">
        <v>9</v>
      </c>
    </row>
    <row r="3445" spans="1:19">
      <c r="A3445" t="n">
        <v>28448</v>
      </c>
      <c r="B3445" s="14" t="n">
        <v>50</v>
      </c>
      <c r="C3445" s="7" t="n">
        <v>255</v>
      </c>
      <c r="D3445" s="7" t="n">
        <v>1050253722</v>
      </c>
      <c r="E3445" s="7" t="n">
        <v>1065353216</v>
      </c>
      <c r="F3445" s="7" t="n">
        <v>1045220557</v>
      </c>
    </row>
    <row r="3446" spans="1:19">
      <c r="A3446" t="s">
        <v>4</v>
      </c>
      <c r="B3446" s="4" t="s">
        <v>5</v>
      </c>
      <c r="C3446" s="4" t="s">
        <v>10</v>
      </c>
    </row>
    <row r="3447" spans="1:19">
      <c r="A3447" t="n">
        <v>28462</v>
      </c>
      <c r="B3447" s="28" t="n">
        <v>16</v>
      </c>
      <c r="C3447" s="7" t="n">
        <v>500</v>
      </c>
    </row>
    <row r="3448" spans="1:19">
      <c r="A3448" t="s">
        <v>4</v>
      </c>
      <c r="B3448" s="4" t="s">
        <v>5</v>
      </c>
      <c r="C3448" s="4" t="s">
        <v>10</v>
      </c>
      <c r="D3448" s="4" t="s">
        <v>14</v>
      </c>
      <c r="E3448" s="4" t="s">
        <v>6</v>
      </c>
      <c r="F3448" s="4" t="s">
        <v>20</v>
      </c>
      <c r="G3448" s="4" t="s">
        <v>20</v>
      </c>
      <c r="H3448" s="4" t="s">
        <v>20</v>
      </c>
    </row>
    <row r="3449" spans="1:19">
      <c r="A3449" t="n">
        <v>28465</v>
      </c>
      <c r="B3449" s="58" t="n">
        <v>48</v>
      </c>
      <c r="C3449" s="7" t="n">
        <v>25</v>
      </c>
      <c r="D3449" s="7" t="n">
        <v>0</v>
      </c>
      <c r="E3449" s="7" t="s">
        <v>299</v>
      </c>
      <c r="F3449" s="7" t="n">
        <v>0.300000011920929</v>
      </c>
      <c r="G3449" s="7" t="n">
        <v>1</v>
      </c>
      <c r="H3449" s="7" t="n">
        <v>0</v>
      </c>
    </row>
    <row r="3450" spans="1:19">
      <c r="A3450" t="s">
        <v>4</v>
      </c>
      <c r="B3450" s="4" t="s">
        <v>5</v>
      </c>
      <c r="C3450" s="4" t="s">
        <v>14</v>
      </c>
      <c r="D3450" s="4" t="s">
        <v>10</v>
      </c>
      <c r="E3450" s="4" t="s">
        <v>20</v>
      </c>
      <c r="F3450" s="4" t="s">
        <v>10</v>
      </c>
      <c r="G3450" s="4" t="s">
        <v>9</v>
      </c>
      <c r="H3450" s="4" t="s">
        <v>9</v>
      </c>
      <c r="I3450" s="4" t="s">
        <v>10</v>
      </c>
      <c r="J3450" s="4" t="s">
        <v>10</v>
      </c>
      <c r="K3450" s="4" t="s">
        <v>9</v>
      </c>
      <c r="L3450" s="4" t="s">
        <v>9</v>
      </c>
      <c r="M3450" s="4" t="s">
        <v>9</v>
      </c>
      <c r="N3450" s="4" t="s">
        <v>9</v>
      </c>
      <c r="O3450" s="4" t="s">
        <v>6</v>
      </c>
    </row>
    <row r="3451" spans="1:19">
      <c r="A3451" t="n">
        <v>28491</v>
      </c>
      <c r="B3451" s="14" t="n">
        <v>50</v>
      </c>
      <c r="C3451" s="7" t="n">
        <v>0</v>
      </c>
      <c r="D3451" s="7" t="n">
        <v>2003</v>
      </c>
      <c r="E3451" s="7" t="n">
        <v>0.800000011920929</v>
      </c>
      <c r="F3451" s="7" t="n">
        <v>0</v>
      </c>
      <c r="G3451" s="7" t="n">
        <v>0</v>
      </c>
      <c r="H3451" s="7" t="n">
        <v>-1065353216</v>
      </c>
      <c r="I3451" s="7" t="n">
        <v>0</v>
      </c>
      <c r="J3451" s="7" t="n">
        <v>65533</v>
      </c>
      <c r="K3451" s="7" t="n">
        <v>0</v>
      </c>
      <c r="L3451" s="7" t="n">
        <v>0</v>
      </c>
      <c r="M3451" s="7" t="n">
        <v>0</v>
      </c>
      <c r="N3451" s="7" t="n">
        <v>0</v>
      </c>
      <c r="O3451" s="7" t="s">
        <v>13</v>
      </c>
    </row>
    <row r="3452" spans="1:19">
      <c r="A3452" t="s">
        <v>4</v>
      </c>
      <c r="B3452" s="4" t="s">
        <v>5</v>
      </c>
      <c r="C3452" s="4" t="s">
        <v>10</v>
      </c>
    </row>
    <row r="3453" spans="1:19">
      <c r="A3453" t="n">
        <v>28530</v>
      </c>
      <c r="B3453" s="28" t="n">
        <v>16</v>
      </c>
      <c r="C3453" s="7" t="n">
        <v>200</v>
      </c>
    </row>
    <row r="3454" spans="1:19">
      <c r="A3454" t="s">
        <v>4</v>
      </c>
      <c r="B3454" s="4" t="s">
        <v>5</v>
      </c>
      <c r="C3454" s="4" t="s">
        <v>10</v>
      </c>
      <c r="D3454" s="4" t="s">
        <v>10</v>
      </c>
      <c r="E3454" s="4" t="s">
        <v>20</v>
      </c>
      <c r="F3454" s="4" t="s">
        <v>20</v>
      </c>
      <c r="G3454" s="4" t="s">
        <v>20</v>
      </c>
      <c r="H3454" s="4" t="s">
        <v>20</v>
      </c>
      <c r="I3454" s="4" t="s">
        <v>20</v>
      </c>
      <c r="J3454" s="4" t="s">
        <v>14</v>
      </c>
      <c r="K3454" s="4" t="s">
        <v>10</v>
      </c>
    </row>
    <row r="3455" spans="1:19">
      <c r="A3455" t="n">
        <v>28533</v>
      </c>
      <c r="B3455" s="60" t="n">
        <v>55</v>
      </c>
      <c r="C3455" s="7" t="n">
        <v>25</v>
      </c>
      <c r="D3455" s="7" t="n">
        <v>65026</v>
      </c>
      <c r="E3455" s="7" t="n">
        <v>-4.28000020980835</v>
      </c>
      <c r="F3455" s="7" t="n">
        <v>3.65000009536743</v>
      </c>
      <c r="G3455" s="7" t="n">
        <v>-131.410003662109</v>
      </c>
      <c r="H3455" s="7" t="n">
        <v>0.5</v>
      </c>
      <c r="I3455" s="7" t="n">
        <v>10</v>
      </c>
      <c r="J3455" s="7" t="n">
        <v>0</v>
      </c>
      <c r="K3455" s="7" t="n">
        <v>1</v>
      </c>
    </row>
    <row r="3456" spans="1:19">
      <c r="A3456" t="s">
        <v>4</v>
      </c>
      <c r="B3456" s="4" t="s">
        <v>5</v>
      </c>
      <c r="C3456" s="4" t="s">
        <v>10</v>
      </c>
    </row>
    <row r="3457" spans="1:15">
      <c r="A3457" t="n">
        <v>28561</v>
      </c>
      <c r="B3457" s="28" t="n">
        <v>16</v>
      </c>
      <c r="C3457" s="7" t="n">
        <v>500</v>
      </c>
    </row>
    <row r="3458" spans="1:15">
      <c r="A3458" t="s">
        <v>4</v>
      </c>
      <c r="B3458" s="4" t="s">
        <v>5</v>
      </c>
      <c r="C3458" s="4" t="s">
        <v>10</v>
      </c>
      <c r="D3458" s="4" t="s">
        <v>14</v>
      </c>
      <c r="E3458" s="4" t="s">
        <v>6</v>
      </c>
      <c r="F3458" s="4" t="s">
        <v>20</v>
      </c>
      <c r="G3458" s="4" t="s">
        <v>20</v>
      </c>
      <c r="H3458" s="4" t="s">
        <v>20</v>
      </c>
    </row>
    <row r="3459" spans="1:15">
      <c r="A3459" t="n">
        <v>28564</v>
      </c>
      <c r="B3459" s="58" t="n">
        <v>48</v>
      </c>
      <c r="C3459" s="7" t="n">
        <v>24</v>
      </c>
      <c r="D3459" s="7" t="n">
        <v>0</v>
      </c>
      <c r="E3459" s="7" t="s">
        <v>299</v>
      </c>
      <c r="F3459" s="7" t="n">
        <v>-1</v>
      </c>
      <c r="G3459" s="7" t="n">
        <v>1</v>
      </c>
      <c r="H3459" s="7" t="n">
        <v>0</v>
      </c>
    </row>
    <row r="3460" spans="1:15">
      <c r="A3460" t="s">
        <v>4</v>
      </c>
      <c r="B3460" s="4" t="s">
        <v>5</v>
      </c>
      <c r="C3460" s="4" t="s">
        <v>14</v>
      </c>
      <c r="D3460" s="4" t="s">
        <v>10</v>
      </c>
      <c r="E3460" s="4" t="s">
        <v>20</v>
      </c>
      <c r="F3460" s="4" t="s">
        <v>10</v>
      </c>
      <c r="G3460" s="4" t="s">
        <v>9</v>
      </c>
      <c r="H3460" s="4" t="s">
        <v>9</v>
      </c>
      <c r="I3460" s="4" t="s">
        <v>10</v>
      </c>
      <c r="J3460" s="4" t="s">
        <v>10</v>
      </c>
      <c r="K3460" s="4" t="s">
        <v>9</v>
      </c>
      <c r="L3460" s="4" t="s">
        <v>9</v>
      </c>
      <c r="M3460" s="4" t="s">
        <v>9</v>
      </c>
      <c r="N3460" s="4" t="s">
        <v>9</v>
      </c>
      <c r="O3460" s="4" t="s">
        <v>6</v>
      </c>
    </row>
    <row r="3461" spans="1:15">
      <c r="A3461" t="n">
        <v>28590</v>
      </c>
      <c r="B3461" s="14" t="n">
        <v>50</v>
      </c>
      <c r="C3461" s="7" t="n">
        <v>0</v>
      </c>
      <c r="D3461" s="7" t="n">
        <v>2003</v>
      </c>
      <c r="E3461" s="7" t="n">
        <v>0.800000011920929</v>
      </c>
      <c r="F3461" s="7" t="n">
        <v>0</v>
      </c>
      <c r="G3461" s="7" t="n">
        <v>0</v>
      </c>
      <c r="H3461" s="7" t="n">
        <v>-1065353216</v>
      </c>
      <c r="I3461" s="7" t="n">
        <v>0</v>
      </c>
      <c r="J3461" s="7" t="n">
        <v>65533</v>
      </c>
      <c r="K3461" s="7" t="n">
        <v>0</v>
      </c>
      <c r="L3461" s="7" t="n">
        <v>0</v>
      </c>
      <c r="M3461" s="7" t="n">
        <v>0</v>
      </c>
      <c r="N3461" s="7" t="n">
        <v>0</v>
      </c>
      <c r="O3461" s="7" t="s">
        <v>13</v>
      </c>
    </row>
    <row r="3462" spans="1:15">
      <c r="A3462" t="s">
        <v>4</v>
      </c>
      <c r="B3462" s="4" t="s">
        <v>5</v>
      </c>
      <c r="C3462" s="4" t="s">
        <v>10</v>
      </c>
    </row>
    <row r="3463" spans="1:15">
      <c r="A3463" t="n">
        <v>28629</v>
      </c>
      <c r="B3463" s="28" t="n">
        <v>16</v>
      </c>
      <c r="C3463" s="7" t="n">
        <v>200</v>
      </c>
    </row>
    <row r="3464" spans="1:15">
      <c r="A3464" t="s">
        <v>4</v>
      </c>
      <c r="B3464" s="4" t="s">
        <v>5</v>
      </c>
      <c r="C3464" s="4" t="s">
        <v>10</v>
      </c>
      <c r="D3464" s="4" t="s">
        <v>10</v>
      </c>
      <c r="E3464" s="4" t="s">
        <v>20</v>
      </c>
      <c r="F3464" s="4" t="s">
        <v>20</v>
      </c>
      <c r="G3464" s="4" t="s">
        <v>20</v>
      </c>
      <c r="H3464" s="4" t="s">
        <v>20</v>
      </c>
      <c r="I3464" s="4" t="s">
        <v>20</v>
      </c>
      <c r="J3464" s="4" t="s">
        <v>14</v>
      </c>
      <c r="K3464" s="4" t="s">
        <v>10</v>
      </c>
    </row>
    <row r="3465" spans="1:15">
      <c r="A3465" t="n">
        <v>28632</v>
      </c>
      <c r="B3465" s="60" t="n">
        <v>55</v>
      </c>
      <c r="C3465" s="7" t="n">
        <v>24</v>
      </c>
      <c r="D3465" s="7" t="n">
        <v>65026</v>
      </c>
      <c r="E3465" s="7" t="n">
        <v>-4.15999984741211</v>
      </c>
      <c r="F3465" s="7" t="n">
        <v>3.65000009536743</v>
      </c>
      <c r="G3465" s="7" t="n">
        <v>-132.389999389648</v>
      </c>
      <c r="H3465" s="7" t="n">
        <v>0.5</v>
      </c>
      <c r="I3465" s="7" t="n">
        <v>10</v>
      </c>
      <c r="J3465" s="7" t="n">
        <v>0</v>
      </c>
      <c r="K3465" s="7" t="n">
        <v>1</v>
      </c>
    </row>
    <row r="3466" spans="1:15">
      <c r="A3466" t="s">
        <v>4</v>
      </c>
      <c r="B3466" s="4" t="s">
        <v>5</v>
      </c>
      <c r="C3466" s="4" t="s">
        <v>10</v>
      </c>
      <c r="D3466" s="4" t="s">
        <v>10</v>
      </c>
      <c r="E3466" s="4" t="s">
        <v>20</v>
      </c>
      <c r="F3466" s="4" t="s">
        <v>14</v>
      </c>
    </row>
    <row r="3467" spans="1:15">
      <c r="A3467" t="n">
        <v>28660</v>
      </c>
      <c r="B3467" s="70" t="n">
        <v>53</v>
      </c>
      <c r="C3467" s="7" t="n">
        <v>0</v>
      </c>
      <c r="D3467" s="7" t="n">
        <v>15</v>
      </c>
      <c r="E3467" s="7" t="n">
        <v>0</v>
      </c>
      <c r="F3467" s="7" t="n">
        <v>0</v>
      </c>
    </row>
    <row r="3468" spans="1:15">
      <c r="A3468" t="s">
        <v>4</v>
      </c>
      <c r="B3468" s="4" t="s">
        <v>5</v>
      </c>
      <c r="C3468" s="4" t="s">
        <v>10</v>
      </c>
      <c r="D3468" s="4" t="s">
        <v>10</v>
      </c>
      <c r="E3468" s="4" t="s">
        <v>20</v>
      </c>
      <c r="F3468" s="4" t="s">
        <v>14</v>
      </c>
    </row>
    <row r="3469" spans="1:15">
      <c r="A3469" t="n">
        <v>28670</v>
      </c>
      <c r="B3469" s="70" t="n">
        <v>53</v>
      </c>
      <c r="C3469" s="7" t="n">
        <v>7</v>
      </c>
      <c r="D3469" s="7" t="n">
        <v>15</v>
      </c>
      <c r="E3469" s="7" t="n">
        <v>0</v>
      </c>
      <c r="F3469" s="7" t="n">
        <v>0</v>
      </c>
    </row>
    <row r="3470" spans="1:15">
      <c r="A3470" t="s">
        <v>4</v>
      </c>
      <c r="B3470" s="4" t="s">
        <v>5</v>
      </c>
      <c r="C3470" s="4" t="s">
        <v>10</v>
      </c>
      <c r="D3470" s="4" t="s">
        <v>10</v>
      </c>
      <c r="E3470" s="4" t="s">
        <v>20</v>
      </c>
      <c r="F3470" s="4" t="s">
        <v>14</v>
      </c>
    </row>
    <row r="3471" spans="1:15">
      <c r="A3471" t="n">
        <v>28680</v>
      </c>
      <c r="B3471" s="70" t="n">
        <v>53</v>
      </c>
      <c r="C3471" s="7" t="n">
        <v>61491</v>
      </c>
      <c r="D3471" s="7" t="n">
        <v>15</v>
      </c>
      <c r="E3471" s="7" t="n">
        <v>0</v>
      </c>
      <c r="F3471" s="7" t="n">
        <v>0</v>
      </c>
    </row>
    <row r="3472" spans="1:15">
      <c r="A3472" t="s">
        <v>4</v>
      </c>
      <c r="B3472" s="4" t="s">
        <v>5</v>
      </c>
      <c r="C3472" s="4" t="s">
        <v>10</v>
      </c>
      <c r="D3472" s="4" t="s">
        <v>10</v>
      </c>
      <c r="E3472" s="4" t="s">
        <v>20</v>
      </c>
      <c r="F3472" s="4" t="s">
        <v>14</v>
      </c>
    </row>
    <row r="3473" spans="1:15">
      <c r="A3473" t="n">
        <v>28690</v>
      </c>
      <c r="B3473" s="70" t="n">
        <v>53</v>
      </c>
      <c r="C3473" s="7" t="n">
        <v>61492</v>
      </c>
      <c r="D3473" s="7" t="n">
        <v>15</v>
      </c>
      <c r="E3473" s="7" t="n">
        <v>0</v>
      </c>
      <c r="F3473" s="7" t="n">
        <v>0</v>
      </c>
    </row>
    <row r="3474" spans="1:15">
      <c r="A3474" t="s">
        <v>4</v>
      </c>
      <c r="B3474" s="4" t="s">
        <v>5</v>
      </c>
      <c r="C3474" s="4" t="s">
        <v>10</v>
      </c>
      <c r="D3474" s="4" t="s">
        <v>10</v>
      </c>
      <c r="E3474" s="4" t="s">
        <v>20</v>
      </c>
      <c r="F3474" s="4" t="s">
        <v>14</v>
      </c>
    </row>
    <row r="3475" spans="1:15">
      <c r="A3475" t="n">
        <v>28700</v>
      </c>
      <c r="B3475" s="70" t="n">
        <v>53</v>
      </c>
      <c r="C3475" s="7" t="n">
        <v>61493</v>
      </c>
      <c r="D3475" s="7" t="n">
        <v>15</v>
      </c>
      <c r="E3475" s="7" t="n">
        <v>0</v>
      </c>
      <c r="F3475" s="7" t="n">
        <v>0</v>
      </c>
    </row>
    <row r="3476" spans="1:15">
      <c r="A3476" t="s">
        <v>4</v>
      </c>
      <c r="B3476" s="4" t="s">
        <v>5</v>
      </c>
      <c r="C3476" s="4" t="s">
        <v>10</v>
      </c>
      <c r="D3476" s="4" t="s">
        <v>10</v>
      </c>
      <c r="E3476" s="4" t="s">
        <v>20</v>
      </c>
      <c r="F3476" s="4" t="s">
        <v>14</v>
      </c>
    </row>
    <row r="3477" spans="1:15">
      <c r="A3477" t="n">
        <v>28710</v>
      </c>
      <c r="B3477" s="70" t="n">
        <v>53</v>
      </c>
      <c r="C3477" s="7" t="n">
        <v>61494</v>
      </c>
      <c r="D3477" s="7" t="n">
        <v>15</v>
      </c>
      <c r="E3477" s="7" t="n">
        <v>0</v>
      </c>
      <c r="F3477" s="7" t="n">
        <v>0</v>
      </c>
    </row>
    <row r="3478" spans="1:15">
      <c r="A3478" t="s">
        <v>4</v>
      </c>
      <c r="B3478" s="4" t="s">
        <v>5</v>
      </c>
      <c r="C3478" s="4" t="s">
        <v>10</v>
      </c>
      <c r="D3478" s="4" t="s">
        <v>10</v>
      </c>
      <c r="E3478" s="4" t="s">
        <v>20</v>
      </c>
      <c r="F3478" s="4" t="s">
        <v>14</v>
      </c>
    </row>
    <row r="3479" spans="1:15">
      <c r="A3479" t="n">
        <v>28720</v>
      </c>
      <c r="B3479" s="70" t="n">
        <v>53</v>
      </c>
      <c r="C3479" s="7" t="n">
        <v>61495</v>
      </c>
      <c r="D3479" s="7" t="n">
        <v>15</v>
      </c>
      <c r="E3479" s="7" t="n">
        <v>0</v>
      </c>
      <c r="F3479" s="7" t="n">
        <v>0</v>
      </c>
    </row>
    <row r="3480" spans="1:15">
      <c r="A3480" t="s">
        <v>4</v>
      </c>
      <c r="B3480" s="4" t="s">
        <v>5</v>
      </c>
      <c r="C3480" s="4" t="s">
        <v>10</v>
      </c>
    </row>
    <row r="3481" spans="1:15">
      <c r="A3481" t="n">
        <v>28730</v>
      </c>
      <c r="B3481" s="28" t="n">
        <v>16</v>
      </c>
      <c r="C3481" s="7" t="n">
        <v>1500</v>
      </c>
    </row>
    <row r="3482" spans="1:15">
      <c r="A3482" t="s">
        <v>4</v>
      </c>
      <c r="B3482" s="4" t="s">
        <v>5</v>
      </c>
      <c r="C3482" s="4" t="s">
        <v>14</v>
      </c>
      <c r="D3482" s="4" t="s">
        <v>10</v>
      </c>
      <c r="E3482" s="4" t="s">
        <v>9</v>
      </c>
      <c r="F3482" s="4" t="s">
        <v>10</v>
      </c>
    </row>
    <row r="3483" spans="1:15">
      <c r="A3483" t="n">
        <v>28733</v>
      </c>
      <c r="B3483" s="14" t="n">
        <v>50</v>
      </c>
      <c r="C3483" s="7" t="n">
        <v>3</v>
      </c>
      <c r="D3483" s="7" t="n">
        <v>4520</v>
      </c>
      <c r="E3483" s="7" t="n">
        <v>1036831949</v>
      </c>
      <c r="F3483" s="7" t="n">
        <v>500</v>
      </c>
    </row>
    <row r="3484" spans="1:15">
      <c r="A3484" t="s">
        <v>4</v>
      </c>
      <c r="B3484" s="4" t="s">
        <v>5</v>
      </c>
      <c r="C3484" s="4" t="s">
        <v>14</v>
      </c>
      <c r="D3484" s="4" t="s">
        <v>10</v>
      </c>
      <c r="E3484" s="4" t="s">
        <v>20</v>
      </c>
    </row>
    <row r="3485" spans="1:15">
      <c r="A3485" t="n">
        <v>28743</v>
      </c>
      <c r="B3485" s="30" t="n">
        <v>58</v>
      </c>
      <c r="C3485" s="7" t="n">
        <v>101</v>
      </c>
      <c r="D3485" s="7" t="n">
        <v>300</v>
      </c>
      <c r="E3485" s="7" t="n">
        <v>1</v>
      </c>
    </row>
    <row r="3486" spans="1:15">
      <c r="A3486" t="s">
        <v>4</v>
      </c>
      <c r="B3486" s="4" t="s">
        <v>5</v>
      </c>
      <c r="C3486" s="4" t="s">
        <v>14</v>
      </c>
      <c r="D3486" s="4" t="s">
        <v>10</v>
      </c>
    </row>
    <row r="3487" spans="1:15">
      <c r="A3487" t="n">
        <v>28751</v>
      </c>
      <c r="B3487" s="30" t="n">
        <v>58</v>
      </c>
      <c r="C3487" s="7" t="n">
        <v>254</v>
      </c>
      <c r="D3487" s="7" t="n">
        <v>0</v>
      </c>
    </row>
    <row r="3488" spans="1:15">
      <c r="A3488" t="s">
        <v>4</v>
      </c>
      <c r="B3488" s="4" t="s">
        <v>5</v>
      </c>
      <c r="C3488" s="4" t="s">
        <v>14</v>
      </c>
      <c r="D3488" s="4" t="s">
        <v>14</v>
      </c>
      <c r="E3488" s="4" t="s">
        <v>20</v>
      </c>
      <c r="F3488" s="4" t="s">
        <v>20</v>
      </c>
      <c r="G3488" s="4" t="s">
        <v>20</v>
      </c>
      <c r="H3488" s="4" t="s">
        <v>10</v>
      </c>
    </row>
    <row r="3489" spans="1:8">
      <c r="A3489" t="n">
        <v>28755</v>
      </c>
      <c r="B3489" s="40" t="n">
        <v>45</v>
      </c>
      <c r="C3489" s="7" t="n">
        <v>2</v>
      </c>
      <c r="D3489" s="7" t="n">
        <v>3</v>
      </c>
      <c r="E3489" s="7" t="n">
        <v>5.59999990463257</v>
      </c>
      <c r="F3489" s="7" t="n">
        <v>5.09000015258789</v>
      </c>
      <c r="G3489" s="7" t="n">
        <v>-120.889999389648</v>
      </c>
      <c r="H3489" s="7" t="n">
        <v>0</v>
      </c>
    </row>
    <row r="3490" spans="1:8">
      <c r="A3490" t="s">
        <v>4</v>
      </c>
      <c r="B3490" s="4" t="s">
        <v>5</v>
      </c>
      <c r="C3490" s="4" t="s">
        <v>14</v>
      </c>
      <c r="D3490" s="4" t="s">
        <v>14</v>
      </c>
      <c r="E3490" s="4" t="s">
        <v>20</v>
      </c>
      <c r="F3490" s="4" t="s">
        <v>20</v>
      </c>
      <c r="G3490" s="4" t="s">
        <v>20</v>
      </c>
      <c r="H3490" s="4" t="s">
        <v>10</v>
      </c>
      <c r="I3490" s="4" t="s">
        <v>14</v>
      </c>
    </row>
    <row r="3491" spans="1:8">
      <c r="A3491" t="n">
        <v>28772</v>
      </c>
      <c r="B3491" s="40" t="n">
        <v>45</v>
      </c>
      <c r="C3491" s="7" t="n">
        <v>4</v>
      </c>
      <c r="D3491" s="7" t="n">
        <v>3</v>
      </c>
      <c r="E3491" s="7" t="n">
        <v>354.649993896484</v>
      </c>
      <c r="F3491" s="7" t="n">
        <v>179.979995727539</v>
      </c>
      <c r="G3491" s="7" t="n">
        <v>352</v>
      </c>
      <c r="H3491" s="7" t="n">
        <v>0</v>
      </c>
      <c r="I3491" s="7" t="n">
        <v>1</v>
      </c>
    </row>
    <row r="3492" spans="1:8">
      <c r="A3492" t="s">
        <v>4</v>
      </c>
      <c r="B3492" s="4" t="s">
        <v>5</v>
      </c>
      <c r="C3492" s="4" t="s">
        <v>14</v>
      </c>
      <c r="D3492" s="4" t="s">
        <v>14</v>
      </c>
      <c r="E3492" s="4" t="s">
        <v>20</v>
      </c>
      <c r="F3492" s="4" t="s">
        <v>10</v>
      </c>
    </row>
    <row r="3493" spans="1:8">
      <c r="A3493" t="n">
        <v>28790</v>
      </c>
      <c r="B3493" s="40" t="n">
        <v>45</v>
      </c>
      <c r="C3493" s="7" t="n">
        <v>5</v>
      </c>
      <c r="D3493" s="7" t="n">
        <v>3</v>
      </c>
      <c r="E3493" s="7" t="n">
        <v>3.09999990463257</v>
      </c>
      <c r="F3493" s="7" t="n">
        <v>0</v>
      </c>
    </row>
    <row r="3494" spans="1:8">
      <c r="A3494" t="s">
        <v>4</v>
      </c>
      <c r="B3494" s="4" t="s">
        <v>5</v>
      </c>
      <c r="C3494" s="4" t="s">
        <v>14</v>
      </c>
      <c r="D3494" s="4" t="s">
        <v>14</v>
      </c>
      <c r="E3494" s="4" t="s">
        <v>20</v>
      </c>
      <c r="F3494" s="4" t="s">
        <v>10</v>
      </c>
    </row>
    <row r="3495" spans="1:8">
      <c r="A3495" t="n">
        <v>28799</v>
      </c>
      <c r="B3495" s="40" t="n">
        <v>45</v>
      </c>
      <c r="C3495" s="7" t="n">
        <v>11</v>
      </c>
      <c r="D3495" s="7" t="n">
        <v>3</v>
      </c>
      <c r="E3495" s="7" t="n">
        <v>17.3999996185303</v>
      </c>
      <c r="F3495" s="7" t="n">
        <v>0</v>
      </c>
    </row>
    <row r="3496" spans="1:8">
      <c r="A3496" t="s">
        <v>4</v>
      </c>
      <c r="B3496" s="4" t="s">
        <v>5</v>
      </c>
      <c r="C3496" s="4" t="s">
        <v>14</v>
      </c>
      <c r="D3496" s="4" t="s">
        <v>14</v>
      </c>
      <c r="E3496" s="4" t="s">
        <v>20</v>
      </c>
      <c r="F3496" s="4" t="s">
        <v>20</v>
      </c>
      <c r="G3496" s="4" t="s">
        <v>20</v>
      </c>
      <c r="H3496" s="4" t="s">
        <v>10</v>
      </c>
    </row>
    <row r="3497" spans="1:8">
      <c r="A3497" t="n">
        <v>28808</v>
      </c>
      <c r="B3497" s="40" t="n">
        <v>45</v>
      </c>
      <c r="C3497" s="7" t="n">
        <v>2</v>
      </c>
      <c r="D3497" s="7" t="n">
        <v>3</v>
      </c>
      <c r="E3497" s="7" t="n">
        <v>5.57999992370605</v>
      </c>
      <c r="F3497" s="7" t="n">
        <v>5.09000015258789</v>
      </c>
      <c r="G3497" s="7" t="n">
        <v>-120.889999389648</v>
      </c>
      <c r="H3497" s="7" t="n">
        <v>15000</v>
      </c>
    </row>
    <row r="3498" spans="1:8">
      <c r="A3498" t="s">
        <v>4</v>
      </c>
      <c r="B3498" s="4" t="s">
        <v>5</v>
      </c>
      <c r="C3498" s="4" t="s">
        <v>14</v>
      </c>
      <c r="D3498" s="4" t="s">
        <v>14</v>
      </c>
      <c r="E3498" s="4" t="s">
        <v>20</v>
      </c>
      <c r="F3498" s="4" t="s">
        <v>20</v>
      </c>
      <c r="G3498" s="4" t="s">
        <v>20</v>
      </c>
      <c r="H3498" s="4" t="s">
        <v>10</v>
      </c>
      <c r="I3498" s="4" t="s">
        <v>14</v>
      </c>
    </row>
    <row r="3499" spans="1:8">
      <c r="A3499" t="n">
        <v>28825</v>
      </c>
      <c r="B3499" s="40" t="n">
        <v>45</v>
      </c>
      <c r="C3499" s="7" t="n">
        <v>4</v>
      </c>
      <c r="D3499" s="7" t="n">
        <v>3</v>
      </c>
      <c r="E3499" s="7" t="n">
        <v>354.649993896484</v>
      </c>
      <c r="F3499" s="7" t="n">
        <v>189.759994506836</v>
      </c>
      <c r="G3499" s="7" t="n">
        <v>352</v>
      </c>
      <c r="H3499" s="7" t="n">
        <v>15000</v>
      </c>
      <c r="I3499" s="7" t="n">
        <v>1</v>
      </c>
    </row>
    <row r="3500" spans="1:8">
      <c r="A3500" t="s">
        <v>4</v>
      </c>
      <c r="B3500" s="4" t="s">
        <v>5</v>
      </c>
      <c r="C3500" s="4" t="s">
        <v>14</v>
      </c>
      <c r="D3500" s="4" t="s">
        <v>14</v>
      </c>
      <c r="E3500" s="4" t="s">
        <v>20</v>
      </c>
      <c r="F3500" s="4" t="s">
        <v>10</v>
      </c>
    </row>
    <row r="3501" spans="1:8">
      <c r="A3501" t="n">
        <v>28843</v>
      </c>
      <c r="B3501" s="40" t="n">
        <v>45</v>
      </c>
      <c r="C3501" s="7" t="n">
        <v>5</v>
      </c>
      <c r="D3501" s="7" t="n">
        <v>3</v>
      </c>
      <c r="E3501" s="7" t="n">
        <v>2.40000009536743</v>
      </c>
      <c r="F3501" s="7" t="n">
        <v>15000</v>
      </c>
    </row>
    <row r="3502" spans="1:8">
      <c r="A3502" t="s">
        <v>4</v>
      </c>
      <c r="B3502" s="4" t="s">
        <v>5</v>
      </c>
      <c r="C3502" s="4" t="s">
        <v>14</v>
      </c>
      <c r="D3502" s="4" t="s">
        <v>14</v>
      </c>
      <c r="E3502" s="4" t="s">
        <v>20</v>
      </c>
      <c r="F3502" s="4" t="s">
        <v>10</v>
      </c>
    </row>
    <row r="3503" spans="1:8">
      <c r="A3503" t="n">
        <v>28852</v>
      </c>
      <c r="B3503" s="40" t="n">
        <v>45</v>
      </c>
      <c r="C3503" s="7" t="n">
        <v>11</v>
      </c>
      <c r="D3503" s="7" t="n">
        <v>3</v>
      </c>
      <c r="E3503" s="7" t="n">
        <v>17.3999996185303</v>
      </c>
      <c r="F3503" s="7" t="n">
        <v>15000</v>
      </c>
    </row>
    <row r="3504" spans="1:8">
      <c r="A3504" t="s">
        <v>4</v>
      </c>
      <c r="B3504" s="4" t="s">
        <v>5</v>
      </c>
      <c r="C3504" s="4" t="s">
        <v>10</v>
      </c>
      <c r="D3504" s="4" t="s">
        <v>20</v>
      </c>
      <c r="E3504" s="4" t="s">
        <v>20</v>
      </c>
      <c r="F3504" s="4" t="s">
        <v>20</v>
      </c>
      <c r="G3504" s="4" t="s">
        <v>20</v>
      </c>
    </row>
    <row r="3505" spans="1:9">
      <c r="A3505" t="n">
        <v>28861</v>
      </c>
      <c r="B3505" s="46" t="n">
        <v>46</v>
      </c>
      <c r="C3505" s="7" t="n">
        <v>24</v>
      </c>
      <c r="D3505" s="7" t="n">
        <v>0.330000013113022</v>
      </c>
      <c r="E3505" s="7" t="n">
        <v>3.65000009536743</v>
      </c>
      <c r="F3505" s="7" t="n">
        <v>-127.160003662109</v>
      </c>
      <c r="G3505" s="7" t="n">
        <v>40.0999984741211</v>
      </c>
    </row>
    <row r="3506" spans="1:9">
      <c r="A3506" t="s">
        <v>4</v>
      </c>
      <c r="B3506" s="4" t="s">
        <v>5</v>
      </c>
      <c r="C3506" s="4" t="s">
        <v>10</v>
      </c>
      <c r="D3506" s="4" t="s">
        <v>20</v>
      </c>
      <c r="E3506" s="4" t="s">
        <v>20</v>
      </c>
      <c r="F3506" s="4" t="s">
        <v>20</v>
      </c>
      <c r="G3506" s="4" t="s">
        <v>20</v>
      </c>
    </row>
    <row r="3507" spans="1:9">
      <c r="A3507" t="n">
        <v>28880</v>
      </c>
      <c r="B3507" s="46" t="n">
        <v>46</v>
      </c>
      <c r="C3507" s="7" t="n">
        <v>25</v>
      </c>
      <c r="D3507" s="7" t="n">
        <v>-1.29999995231628</v>
      </c>
      <c r="E3507" s="7" t="n">
        <v>3.65000009536743</v>
      </c>
      <c r="F3507" s="7" t="n">
        <v>-126</v>
      </c>
      <c r="G3507" s="7" t="n">
        <v>48.7000007629395</v>
      </c>
    </row>
    <row r="3508" spans="1:9">
      <c r="A3508" t="s">
        <v>4</v>
      </c>
      <c r="B3508" s="4" t="s">
        <v>5</v>
      </c>
      <c r="C3508" s="4" t="s">
        <v>10</v>
      </c>
      <c r="D3508" s="4" t="s">
        <v>20</v>
      </c>
      <c r="E3508" s="4" t="s">
        <v>20</v>
      </c>
      <c r="F3508" s="4" t="s">
        <v>20</v>
      </c>
      <c r="G3508" s="4" t="s">
        <v>20</v>
      </c>
    </row>
    <row r="3509" spans="1:9">
      <c r="A3509" t="n">
        <v>28899</v>
      </c>
      <c r="B3509" s="46" t="n">
        <v>46</v>
      </c>
      <c r="C3509" s="7" t="n">
        <v>14</v>
      </c>
      <c r="D3509" s="7" t="n">
        <v>5.44999980926514</v>
      </c>
      <c r="E3509" s="7" t="n">
        <v>3.65000009536743</v>
      </c>
      <c r="F3509" s="7" t="n">
        <v>-120.23999786377</v>
      </c>
      <c r="G3509" s="7" t="n">
        <v>228.5</v>
      </c>
    </row>
    <row r="3510" spans="1:9">
      <c r="A3510" t="s">
        <v>4</v>
      </c>
      <c r="B3510" s="4" t="s">
        <v>5</v>
      </c>
      <c r="C3510" s="4" t="s">
        <v>10</v>
      </c>
      <c r="D3510" s="4" t="s">
        <v>14</v>
      </c>
      <c r="E3510" s="4" t="s">
        <v>6</v>
      </c>
      <c r="F3510" s="4" t="s">
        <v>20</v>
      </c>
      <c r="G3510" s="4" t="s">
        <v>20</v>
      </c>
      <c r="H3510" s="4" t="s">
        <v>20</v>
      </c>
    </row>
    <row r="3511" spans="1:9">
      <c r="A3511" t="n">
        <v>28918</v>
      </c>
      <c r="B3511" s="58" t="n">
        <v>48</v>
      </c>
      <c r="C3511" s="7" t="n">
        <v>24</v>
      </c>
      <c r="D3511" s="7" t="n">
        <v>0</v>
      </c>
      <c r="E3511" s="7" t="s">
        <v>137</v>
      </c>
      <c r="F3511" s="7" t="n">
        <v>0</v>
      </c>
      <c r="G3511" s="7" t="n">
        <v>1</v>
      </c>
      <c r="H3511" s="7" t="n">
        <v>0</v>
      </c>
    </row>
    <row r="3512" spans="1:9">
      <c r="A3512" t="s">
        <v>4</v>
      </c>
      <c r="B3512" s="4" t="s">
        <v>5</v>
      </c>
      <c r="C3512" s="4" t="s">
        <v>10</v>
      </c>
      <c r="D3512" s="4" t="s">
        <v>14</v>
      </c>
      <c r="E3512" s="4" t="s">
        <v>6</v>
      </c>
      <c r="F3512" s="4" t="s">
        <v>20</v>
      </c>
      <c r="G3512" s="4" t="s">
        <v>20</v>
      </c>
      <c r="H3512" s="4" t="s">
        <v>20</v>
      </c>
    </row>
    <row r="3513" spans="1:9">
      <c r="A3513" t="n">
        <v>28947</v>
      </c>
      <c r="B3513" s="58" t="n">
        <v>48</v>
      </c>
      <c r="C3513" s="7" t="n">
        <v>25</v>
      </c>
      <c r="D3513" s="7" t="n">
        <v>0</v>
      </c>
      <c r="E3513" s="7" t="s">
        <v>137</v>
      </c>
      <c r="F3513" s="7" t="n">
        <v>0</v>
      </c>
      <c r="G3513" s="7" t="n">
        <v>1</v>
      </c>
      <c r="H3513" s="7" t="n">
        <v>0</v>
      </c>
    </row>
    <row r="3514" spans="1:9">
      <c r="A3514" t="s">
        <v>4</v>
      </c>
      <c r="B3514" s="4" t="s">
        <v>5</v>
      </c>
      <c r="C3514" s="4" t="s">
        <v>14</v>
      </c>
      <c r="D3514" s="4" t="s">
        <v>10</v>
      </c>
    </row>
    <row r="3515" spans="1:9">
      <c r="A3515" t="n">
        <v>28976</v>
      </c>
      <c r="B3515" s="30" t="n">
        <v>58</v>
      </c>
      <c r="C3515" s="7" t="n">
        <v>255</v>
      </c>
      <c r="D3515" s="7" t="n">
        <v>0</v>
      </c>
    </row>
    <row r="3516" spans="1:9">
      <c r="A3516" t="s">
        <v>4</v>
      </c>
      <c r="B3516" s="4" t="s">
        <v>5</v>
      </c>
      <c r="C3516" s="4" t="s">
        <v>14</v>
      </c>
      <c r="D3516" s="21" t="s">
        <v>31</v>
      </c>
      <c r="E3516" s="4" t="s">
        <v>5</v>
      </c>
      <c r="F3516" s="4" t="s">
        <v>14</v>
      </c>
      <c r="G3516" s="4" t="s">
        <v>10</v>
      </c>
      <c r="H3516" s="21" t="s">
        <v>32</v>
      </c>
      <c r="I3516" s="4" t="s">
        <v>14</v>
      </c>
      <c r="J3516" s="4" t="s">
        <v>21</v>
      </c>
    </row>
    <row r="3517" spans="1:9">
      <c r="A3517" t="n">
        <v>28980</v>
      </c>
      <c r="B3517" s="11" t="n">
        <v>5</v>
      </c>
      <c r="C3517" s="7" t="n">
        <v>28</v>
      </c>
      <c r="D3517" s="21" t="s">
        <v>3</v>
      </c>
      <c r="E3517" s="22" t="n">
        <v>64</v>
      </c>
      <c r="F3517" s="7" t="n">
        <v>5</v>
      </c>
      <c r="G3517" s="7" t="n">
        <v>1</v>
      </c>
      <c r="H3517" s="21" t="s">
        <v>3</v>
      </c>
      <c r="I3517" s="7" t="n">
        <v>1</v>
      </c>
      <c r="J3517" s="12" t="n">
        <f t="normal" ca="1">A3545</f>
        <v>0</v>
      </c>
    </row>
    <row r="3518" spans="1:9">
      <c r="A3518" t="s">
        <v>4</v>
      </c>
      <c r="B3518" s="4" t="s">
        <v>5</v>
      </c>
      <c r="C3518" s="4" t="s">
        <v>14</v>
      </c>
      <c r="D3518" s="4" t="s">
        <v>10</v>
      </c>
      <c r="E3518" s="4" t="s">
        <v>10</v>
      </c>
      <c r="F3518" s="4" t="s">
        <v>14</v>
      </c>
    </row>
    <row r="3519" spans="1:9">
      <c r="A3519" t="n">
        <v>28991</v>
      </c>
      <c r="B3519" s="34" t="n">
        <v>25</v>
      </c>
      <c r="C3519" s="7" t="n">
        <v>1</v>
      </c>
      <c r="D3519" s="7" t="n">
        <v>60</v>
      </c>
      <c r="E3519" s="7" t="n">
        <v>640</v>
      </c>
      <c r="F3519" s="7" t="n">
        <v>2</v>
      </c>
    </row>
    <row r="3520" spans="1:9">
      <c r="A3520" t="s">
        <v>4</v>
      </c>
      <c r="B3520" s="4" t="s">
        <v>5</v>
      </c>
      <c r="C3520" s="4" t="s">
        <v>14</v>
      </c>
      <c r="D3520" s="4" t="s">
        <v>10</v>
      </c>
      <c r="E3520" s="4" t="s">
        <v>6</v>
      </c>
    </row>
    <row r="3521" spans="1:10">
      <c r="A3521" t="n">
        <v>28998</v>
      </c>
      <c r="B3521" s="35" t="n">
        <v>51</v>
      </c>
      <c r="C3521" s="7" t="n">
        <v>4</v>
      </c>
      <c r="D3521" s="7" t="n">
        <v>1</v>
      </c>
      <c r="E3521" s="7" t="s">
        <v>357</v>
      </c>
    </row>
    <row r="3522" spans="1:10">
      <c r="A3522" t="s">
        <v>4</v>
      </c>
      <c r="B3522" s="4" t="s">
        <v>5</v>
      </c>
      <c r="C3522" s="4" t="s">
        <v>10</v>
      </c>
    </row>
    <row r="3523" spans="1:10">
      <c r="A3523" t="n">
        <v>29012</v>
      </c>
      <c r="B3523" s="28" t="n">
        <v>16</v>
      </c>
      <c r="C3523" s="7" t="n">
        <v>0</v>
      </c>
    </row>
    <row r="3524" spans="1:10">
      <c r="A3524" t="s">
        <v>4</v>
      </c>
      <c r="B3524" s="4" t="s">
        <v>5</v>
      </c>
      <c r="C3524" s="4" t="s">
        <v>10</v>
      </c>
      <c r="D3524" s="4" t="s">
        <v>14</v>
      </c>
      <c r="E3524" s="4" t="s">
        <v>9</v>
      </c>
      <c r="F3524" s="4" t="s">
        <v>57</v>
      </c>
      <c r="G3524" s="4" t="s">
        <v>14</v>
      </c>
      <c r="H3524" s="4" t="s">
        <v>14</v>
      </c>
    </row>
    <row r="3525" spans="1:10">
      <c r="A3525" t="n">
        <v>29015</v>
      </c>
      <c r="B3525" s="36" t="n">
        <v>26</v>
      </c>
      <c r="C3525" s="7" t="n">
        <v>1</v>
      </c>
      <c r="D3525" s="7" t="n">
        <v>17</v>
      </c>
      <c r="E3525" s="7" t="n">
        <v>1449</v>
      </c>
      <c r="F3525" s="7" t="s">
        <v>358</v>
      </c>
      <c r="G3525" s="7" t="n">
        <v>2</v>
      </c>
      <c r="H3525" s="7" t="n">
        <v>0</v>
      </c>
    </row>
    <row r="3526" spans="1:10">
      <c r="A3526" t="s">
        <v>4</v>
      </c>
      <c r="B3526" s="4" t="s">
        <v>5</v>
      </c>
    </row>
    <row r="3527" spans="1:10">
      <c r="A3527" t="n">
        <v>29041</v>
      </c>
      <c r="B3527" s="37" t="n">
        <v>28</v>
      </c>
    </row>
    <row r="3528" spans="1:10">
      <c r="A3528" t="s">
        <v>4</v>
      </c>
      <c r="B3528" s="4" t="s">
        <v>5</v>
      </c>
      <c r="C3528" s="4" t="s">
        <v>10</v>
      </c>
    </row>
    <row r="3529" spans="1:10">
      <c r="A3529" t="n">
        <v>29042</v>
      </c>
      <c r="B3529" s="28" t="n">
        <v>16</v>
      </c>
      <c r="C3529" s="7" t="n">
        <v>500</v>
      </c>
    </row>
    <row r="3530" spans="1:10">
      <c r="A3530" t="s">
        <v>4</v>
      </c>
      <c r="B3530" s="4" t="s">
        <v>5</v>
      </c>
      <c r="C3530" s="4" t="s">
        <v>14</v>
      </c>
      <c r="D3530" s="4" t="s">
        <v>20</v>
      </c>
      <c r="E3530" s="4" t="s">
        <v>20</v>
      </c>
      <c r="F3530" s="4" t="s">
        <v>20</v>
      </c>
    </row>
    <row r="3531" spans="1:10">
      <c r="A3531" t="n">
        <v>29045</v>
      </c>
      <c r="B3531" s="40" t="n">
        <v>45</v>
      </c>
      <c r="C3531" s="7" t="n">
        <v>9</v>
      </c>
      <c r="D3531" s="7" t="n">
        <v>0.0500000007450581</v>
      </c>
      <c r="E3531" s="7" t="n">
        <v>0.0500000007450581</v>
      </c>
      <c r="F3531" s="7" t="n">
        <v>0.200000002980232</v>
      </c>
    </row>
    <row r="3532" spans="1:10">
      <c r="A3532" t="s">
        <v>4</v>
      </c>
      <c r="B3532" s="4" t="s">
        <v>5</v>
      </c>
      <c r="C3532" s="4" t="s">
        <v>14</v>
      </c>
      <c r="D3532" s="4" t="s">
        <v>10</v>
      </c>
      <c r="E3532" s="4" t="s">
        <v>6</v>
      </c>
    </row>
    <row r="3533" spans="1:10">
      <c r="A3533" t="n">
        <v>29059</v>
      </c>
      <c r="B3533" s="35" t="n">
        <v>51</v>
      </c>
      <c r="C3533" s="7" t="n">
        <v>4</v>
      </c>
      <c r="D3533" s="7" t="n">
        <v>1</v>
      </c>
      <c r="E3533" s="7" t="s">
        <v>167</v>
      </c>
    </row>
    <row r="3534" spans="1:10">
      <c r="A3534" t="s">
        <v>4</v>
      </c>
      <c r="B3534" s="4" t="s">
        <v>5</v>
      </c>
      <c r="C3534" s="4" t="s">
        <v>10</v>
      </c>
    </row>
    <row r="3535" spans="1:10">
      <c r="A3535" t="n">
        <v>29072</v>
      </c>
      <c r="B3535" s="28" t="n">
        <v>16</v>
      </c>
      <c r="C3535" s="7" t="n">
        <v>0</v>
      </c>
    </row>
    <row r="3536" spans="1:10">
      <c r="A3536" t="s">
        <v>4</v>
      </c>
      <c r="B3536" s="4" t="s">
        <v>5</v>
      </c>
      <c r="C3536" s="4" t="s">
        <v>10</v>
      </c>
      <c r="D3536" s="4" t="s">
        <v>14</v>
      </c>
      <c r="E3536" s="4" t="s">
        <v>9</v>
      </c>
      <c r="F3536" s="4" t="s">
        <v>57</v>
      </c>
      <c r="G3536" s="4" t="s">
        <v>14</v>
      </c>
      <c r="H3536" s="4" t="s">
        <v>14</v>
      </c>
    </row>
    <row r="3537" spans="1:8">
      <c r="A3537" t="n">
        <v>29075</v>
      </c>
      <c r="B3537" s="36" t="n">
        <v>26</v>
      </c>
      <c r="C3537" s="7" t="n">
        <v>1</v>
      </c>
      <c r="D3537" s="7" t="n">
        <v>17</v>
      </c>
      <c r="E3537" s="7" t="n">
        <v>1450</v>
      </c>
      <c r="F3537" s="7" t="s">
        <v>359</v>
      </c>
      <c r="G3537" s="7" t="n">
        <v>2</v>
      </c>
      <c r="H3537" s="7" t="n">
        <v>0</v>
      </c>
    </row>
    <row r="3538" spans="1:8">
      <c r="A3538" t="s">
        <v>4</v>
      </c>
      <c r="B3538" s="4" t="s">
        <v>5</v>
      </c>
    </row>
    <row r="3539" spans="1:8">
      <c r="A3539" t="n">
        <v>29101</v>
      </c>
      <c r="B3539" s="37" t="n">
        <v>28</v>
      </c>
    </row>
    <row r="3540" spans="1:8">
      <c r="A3540" t="s">
        <v>4</v>
      </c>
      <c r="B3540" s="4" t="s">
        <v>5</v>
      </c>
      <c r="C3540" s="4" t="s">
        <v>10</v>
      </c>
      <c r="D3540" s="4" t="s">
        <v>14</v>
      </c>
    </row>
    <row r="3541" spans="1:8">
      <c r="A3541" t="n">
        <v>29102</v>
      </c>
      <c r="B3541" s="39" t="n">
        <v>89</v>
      </c>
      <c r="C3541" s="7" t="n">
        <v>65533</v>
      </c>
      <c r="D3541" s="7" t="n">
        <v>1</v>
      </c>
    </row>
    <row r="3542" spans="1:8">
      <c r="A3542" t="s">
        <v>4</v>
      </c>
      <c r="B3542" s="4" t="s">
        <v>5</v>
      </c>
      <c r="C3542" s="4" t="s">
        <v>21</v>
      </c>
    </row>
    <row r="3543" spans="1:8">
      <c r="A3543" t="n">
        <v>29106</v>
      </c>
      <c r="B3543" s="15" t="n">
        <v>3</v>
      </c>
      <c r="C3543" s="12" t="n">
        <f t="normal" ca="1">A3559</f>
        <v>0</v>
      </c>
    </row>
    <row r="3544" spans="1:8">
      <c r="A3544" t="s">
        <v>4</v>
      </c>
      <c r="B3544" s="4" t="s">
        <v>5</v>
      </c>
      <c r="C3544" s="4" t="s">
        <v>14</v>
      </c>
      <c r="D3544" s="21" t="s">
        <v>31</v>
      </c>
      <c r="E3544" s="4" t="s">
        <v>5</v>
      </c>
      <c r="F3544" s="4" t="s">
        <v>14</v>
      </c>
      <c r="G3544" s="4" t="s">
        <v>10</v>
      </c>
      <c r="H3544" s="21" t="s">
        <v>32</v>
      </c>
      <c r="I3544" s="4" t="s">
        <v>14</v>
      </c>
      <c r="J3544" s="4" t="s">
        <v>21</v>
      </c>
    </row>
    <row r="3545" spans="1:8">
      <c r="A3545" t="n">
        <v>29111</v>
      </c>
      <c r="B3545" s="11" t="n">
        <v>5</v>
      </c>
      <c r="C3545" s="7" t="n">
        <v>28</v>
      </c>
      <c r="D3545" s="21" t="s">
        <v>3</v>
      </c>
      <c r="E3545" s="22" t="n">
        <v>64</v>
      </c>
      <c r="F3545" s="7" t="n">
        <v>5</v>
      </c>
      <c r="G3545" s="7" t="n">
        <v>9</v>
      </c>
      <c r="H3545" s="21" t="s">
        <v>3</v>
      </c>
      <c r="I3545" s="7" t="n">
        <v>1</v>
      </c>
      <c r="J3545" s="12" t="n">
        <f t="normal" ca="1">A3559</f>
        <v>0</v>
      </c>
    </row>
    <row r="3546" spans="1:8">
      <c r="A3546" t="s">
        <v>4</v>
      </c>
      <c r="B3546" s="4" t="s">
        <v>5</v>
      </c>
      <c r="C3546" s="4" t="s">
        <v>14</v>
      </c>
      <c r="D3546" s="4" t="s">
        <v>10</v>
      </c>
      <c r="E3546" s="4" t="s">
        <v>10</v>
      </c>
      <c r="F3546" s="4" t="s">
        <v>14</v>
      </c>
    </row>
    <row r="3547" spans="1:8">
      <c r="A3547" t="n">
        <v>29122</v>
      </c>
      <c r="B3547" s="34" t="n">
        <v>25</v>
      </c>
      <c r="C3547" s="7" t="n">
        <v>1</v>
      </c>
      <c r="D3547" s="7" t="n">
        <v>260</v>
      </c>
      <c r="E3547" s="7" t="n">
        <v>640</v>
      </c>
      <c r="F3547" s="7" t="n">
        <v>2</v>
      </c>
    </row>
    <row r="3548" spans="1:8">
      <c r="A3548" t="s">
        <v>4</v>
      </c>
      <c r="B3548" s="4" t="s">
        <v>5</v>
      </c>
      <c r="C3548" s="4" t="s">
        <v>14</v>
      </c>
      <c r="D3548" s="4" t="s">
        <v>10</v>
      </c>
      <c r="E3548" s="4" t="s">
        <v>6</v>
      </c>
    </row>
    <row r="3549" spans="1:8">
      <c r="A3549" t="n">
        <v>29129</v>
      </c>
      <c r="B3549" s="35" t="n">
        <v>51</v>
      </c>
      <c r="C3549" s="7" t="n">
        <v>4</v>
      </c>
      <c r="D3549" s="7" t="n">
        <v>0</v>
      </c>
      <c r="E3549" s="7" t="s">
        <v>93</v>
      </c>
    </row>
    <row r="3550" spans="1:8">
      <c r="A3550" t="s">
        <v>4</v>
      </c>
      <c r="B3550" s="4" t="s">
        <v>5</v>
      </c>
      <c r="C3550" s="4" t="s">
        <v>10</v>
      </c>
    </row>
    <row r="3551" spans="1:8">
      <c r="A3551" t="n">
        <v>29143</v>
      </c>
      <c r="B3551" s="28" t="n">
        <v>16</v>
      </c>
      <c r="C3551" s="7" t="n">
        <v>0</v>
      </c>
    </row>
    <row r="3552" spans="1:8">
      <c r="A3552" t="s">
        <v>4</v>
      </c>
      <c r="B3552" s="4" t="s">
        <v>5</v>
      </c>
      <c r="C3552" s="4" t="s">
        <v>10</v>
      </c>
      <c r="D3552" s="4" t="s">
        <v>14</v>
      </c>
      <c r="E3552" s="4" t="s">
        <v>9</v>
      </c>
      <c r="F3552" s="4" t="s">
        <v>57</v>
      </c>
      <c r="G3552" s="4" t="s">
        <v>14</v>
      </c>
      <c r="H3552" s="4" t="s">
        <v>14</v>
      </c>
    </row>
    <row r="3553" spans="1:10">
      <c r="A3553" t="n">
        <v>29146</v>
      </c>
      <c r="B3553" s="36" t="n">
        <v>26</v>
      </c>
      <c r="C3553" s="7" t="n">
        <v>0</v>
      </c>
      <c r="D3553" s="7" t="n">
        <v>17</v>
      </c>
      <c r="E3553" s="7" t="n">
        <v>53055</v>
      </c>
      <c r="F3553" s="7" t="s">
        <v>360</v>
      </c>
      <c r="G3553" s="7" t="n">
        <v>2</v>
      </c>
      <c r="H3553" s="7" t="n">
        <v>0</v>
      </c>
    </row>
    <row r="3554" spans="1:10">
      <c r="A3554" t="s">
        <v>4</v>
      </c>
      <c r="B3554" s="4" t="s">
        <v>5</v>
      </c>
    </row>
    <row r="3555" spans="1:10">
      <c r="A3555" t="n">
        <v>29174</v>
      </c>
      <c r="B3555" s="37" t="n">
        <v>28</v>
      </c>
    </row>
    <row r="3556" spans="1:10">
      <c r="A3556" t="s">
        <v>4</v>
      </c>
      <c r="B3556" s="4" t="s">
        <v>5</v>
      </c>
      <c r="C3556" s="4" t="s">
        <v>10</v>
      </c>
      <c r="D3556" s="4" t="s">
        <v>14</v>
      </c>
    </row>
    <row r="3557" spans="1:10">
      <c r="A3557" t="n">
        <v>29175</v>
      </c>
      <c r="B3557" s="39" t="n">
        <v>89</v>
      </c>
      <c r="C3557" s="7" t="n">
        <v>65533</v>
      </c>
      <c r="D3557" s="7" t="n">
        <v>1</v>
      </c>
    </row>
    <row r="3558" spans="1:10">
      <c r="A3558" t="s">
        <v>4</v>
      </c>
      <c r="B3558" s="4" t="s">
        <v>5</v>
      </c>
      <c r="C3558" s="4" t="s">
        <v>14</v>
      </c>
      <c r="D3558" s="21" t="s">
        <v>31</v>
      </c>
      <c r="E3558" s="4" t="s">
        <v>5</v>
      </c>
      <c r="F3558" s="4" t="s">
        <v>14</v>
      </c>
      <c r="G3558" s="4" t="s">
        <v>10</v>
      </c>
      <c r="H3558" s="21" t="s">
        <v>32</v>
      </c>
      <c r="I3558" s="4" t="s">
        <v>14</v>
      </c>
      <c r="J3558" s="4" t="s">
        <v>21</v>
      </c>
    </row>
    <row r="3559" spans="1:10">
      <c r="A3559" t="n">
        <v>29179</v>
      </c>
      <c r="B3559" s="11" t="n">
        <v>5</v>
      </c>
      <c r="C3559" s="7" t="n">
        <v>28</v>
      </c>
      <c r="D3559" s="21" t="s">
        <v>3</v>
      </c>
      <c r="E3559" s="22" t="n">
        <v>64</v>
      </c>
      <c r="F3559" s="7" t="n">
        <v>5</v>
      </c>
      <c r="G3559" s="7" t="n">
        <v>9</v>
      </c>
      <c r="H3559" s="21" t="s">
        <v>3</v>
      </c>
      <c r="I3559" s="7" t="n">
        <v>1</v>
      </c>
      <c r="J3559" s="12" t="n">
        <f t="normal" ca="1">A3575</f>
        <v>0</v>
      </c>
    </row>
    <row r="3560" spans="1:10">
      <c r="A3560" t="s">
        <v>4</v>
      </c>
      <c r="B3560" s="4" t="s">
        <v>5</v>
      </c>
      <c r="C3560" s="4" t="s">
        <v>14</v>
      </c>
      <c r="D3560" s="4" t="s">
        <v>10</v>
      </c>
      <c r="E3560" s="4" t="s">
        <v>10</v>
      </c>
      <c r="F3560" s="4" t="s">
        <v>14</v>
      </c>
    </row>
    <row r="3561" spans="1:10">
      <c r="A3561" t="n">
        <v>29190</v>
      </c>
      <c r="B3561" s="34" t="n">
        <v>25</v>
      </c>
      <c r="C3561" s="7" t="n">
        <v>1</v>
      </c>
      <c r="D3561" s="7" t="n">
        <v>60</v>
      </c>
      <c r="E3561" s="7" t="n">
        <v>640</v>
      </c>
      <c r="F3561" s="7" t="n">
        <v>2</v>
      </c>
    </row>
    <row r="3562" spans="1:10">
      <c r="A3562" t="s">
        <v>4</v>
      </c>
      <c r="B3562" s="4" t="s">
        <v>5</v>
      </c>
      <c r="C3562" s="4" t="s">
        <v>14</v>
      </c>
      <c r="D3562" s="4" t="s">
        <v>10</v>
      </c>
      <c r="E3562" s="4" t="s">
        <v>6</v>
      </c>
    </row>
    <row r="3563" spans="1:10">
      <c r="A3563" t="n">
        <v>29197</v>
      </c>
      <c r="B3563" s="35" t="n">
        <v>51</v>
      </c>
      <c r="C3563" s="7" t="n">
        <v>4</v>
      </c>
      <c r="D3563" s="7" t="n">
        <v>9</v>
      </c>
      <c r="E3563" s="7" t="s">
        <v>167</v>
      </c>
    </row>
    <row r="3564" spans="1:10">
      <c r="A3564" t="s">
        <v>4</v>
      </c>
      <c r="B3564" s="4" t="s">
        <v>5</v>
      </c>
      <c r="C3564" s="4" t="s">
        <v>10</v>
      </c>
    </row>
    <row r="3565" spans="1:10">
      <c r="A3565" t="n">
        <v>29210</v>
      </c>
      <c r="B3565" s="28" t="n">
        <v>16</v>
      </c>
      <c r="C3565" s="7" t="n">
        <v>0</v>
      </c>
    </row>
    <row r="3566" spans="1:10">
      <c r="A3566" t="s">
        <v>4</v>
      </c>
      <c r="B3566" s="4" t="s">
        <v>5</v>
      </c>
      <c r="C3566" s="4" t="s">
        <v>10</v>
      </c>
      <c r="D3566" s="4" t="s">
        <v>14</v>
      </c>
      <c r="E3566" s="4" t="s">
        <v>9</v>
      </c>
      <c r="F3566" s="4" t="s">
        <v>57</v>
      </c>
      <c r="G3566" s="4" t="s">
        <v>14</v>
      </c>
      <c r="H3566" s="4" t="s">
        <v>14</v>
      </c>
    </row>
    <row r="3567" spans="1:10">
      <c r="A3567" t="n">
        <v>29213</v>
      </c>
      <c r="B3567" s="36" t="n">
        <v>26</v>
      </c>
      <c r="C3567" s="7" t="n">
        <v>9</v>
      </c>
      <c r="D3567" s="7" t="n">
        <v>17</v>
      </c>
      <c r="E3567" s="7" t="n">
        <v>5400</v>
      </c>
      <c r="F3567" s="7" t="s">
        <v>361</v>
      </c>
      <c r="G3567" s="7" t="n">
        <v>2</v>
      </c>
      <c r="H3567" s="7" t="n">
        <v>0</v>
      </c>
    </row>
    <row r="3568" spans="1:10">
      <c r="A3568" t="s">
        <v>4</v>
      </c>
      <c r="B3568" s="4" t="s">
        <v>5</v>
      </c>
    </row>
    <row r="3569" spans="1:10">
      <c r="A3569" t="n">
        <v>29248</v>
      </c>
      <c r="B3569" s="37" t="n">
        <v>28</v>
      </c>
    </row>
    <row r="3570" spans="1:10">
      <c r="A3570" t="s">
        <v>4</v>
      </c>
      <c r="B3570" s="4" t="s">
        <v>5</v>
      </c>
      <c r="C3570" s="4" t="s">
        <v>10</v>
      </c>
      <c r="D3570" s="4" t="s">
        <v>14</v>
      </c>
    </row>
    <row r="3571" spans="1:10">
      <c r="A3571" t="n">
        <v>29249</v>
      </c>
      <c r="B3571" s="39" t="n">
        <v>89</v>
      </c>
      <c r="C3571" s="7" t="n">
        <v>65533</v>
      </c>
      <c r="D3571" s="7" t="n">
        <v>1</v>
      </c>
    </row>
    <row r="3572" spans="1:10">
      <c r="A3572" t="s">
        <v>4</v>
      </c>
      <c r="B3572" s="4" t="s">
        <v>5</v>
      </c>
      <c r="C3572" s="4" t="s">
        <v>21</v>
      </c>
    </row>
    <row r="3573" spans="1:10">
      <c r="A3573" t="n">
        <v>29253</v>
      </c>
      <c r="B3573" s="15" t="n">
        <v>3</v>
      </c>
      <c r="C3573" s="12" t="n">
        <f t="normal" ca="1">A3589</f>
        <v>0</v>
      </c>
    </row>
    <row r="3574" spans="1:10">
      <c r="A3574" t="s">
        <v>4</v>
      </c>
      <c r="B3574" s="4" t="s">
        <v>5</v>
      </c>
      <c r="C3574" s="4" t="s">
        <v>14</v>
      </c>
      <c r="D3574" s="21" t="s">
        <v>31</v>
      </c>
      <c r="E3574" s="4" t="s">
        <v>5</v>
      </c>
      <c r="F3574" s="4" t="s">
        <v>14</v>
      </c>
      <c r="G3574" s="4" t="s">
        <v>10</v>
      </c>
      <c r="H3574" s="21" t="s">
        <v>32</v>
      </c>
      <c r="I3574" s="4" t="s">
        <v>14</v>
      </c>
      <c r="J3574" s="4" t="s">
        <v>21</v>
      </c>
    </row>
    <row r="3575" spans="1:10">
      <c r="A3575" t="n">
        <v>29258</v>
      </c>
      <c r="B3575" s="11" t="n">
        <v>5</v>
      </c>
      <c r="C3575" s="7" t="n">
        <v>28</v>
      </c>
      <c r="D3575" s="21" t="s">
        <v>3</v>
      </c>
      <c r="E3575" s="22" t="n">
        <v>64</v>
      </c>
      <c r="F3575" s="7" t="n">
        <v>5</v>
      </c>
      <c r="G3575" s="7" t="n">
        <v>1</v>
      </c>
      <c r="H3575" s="21" t="s">
        <v>3</v>
      </c>
      <c r="I3575" s="7" t="n">
        <v>1</v>
      </c>
      <c r="J3575" s="12" t="n">
        <f t="normal" ca="1">A3589</f>
        <v>0</v>
      </c>
    </row>
    <row r="3576" spans="1:10">
      <c r="A3576" t="s">
        <v>4</v>
      </c>
      <c r="B3576" s="4" t="s">
        <v>5</v>
      </c>
      <c r="C3576" s="4" t="s">
        <v>14</v>
      </c>
      <c r="D3576" s="4" t="s">
        <v>10</v>
      </c>
      <c r="E3576" s="4" t="s">
        <v>10</v>
      </c>
      <c r="F3576" s="4" t="s">
        <v>14</v>
      </c>
    </row>
    <row r="3577" spans="1:10">
      <c r="A3577" t="n">
        <v>29269</v>
      </c>
      <c r="B3577" s="34" t="n">
        <v>25</v>
      </c>
      <c r="C3577" s="7" t="n">
        <v>1</v>
      </c>
      <c r="D3577" s="7" t="n">
        <v>260</v>
      </c>
      <c r="E3577" s="7" t="n">
        <v>640</v>
      </c>
      <c r="F3577" s="7" t="n">
        <v>2</v>
      </c>
    </row>
    <row r="3578" spans="1:10">
      <c r="A3578" t="s">
        <v>4</v>
      </c>
      <c r="B3578" s="4" t="s">
        <v>5</v>
      </c>
      <c r="C3578" s="4" t="s">
        <v>14</v>
      </c>
      <c r="D3578" s="4" t="s">
        <v>10</v>
      </c>
      <c r="E3578" s="4" t="s">
        <v>6</v>
      </c>
    </row>
    <row r="3579" spans="1:10">
      <c r="A3579" t="n">
        <v>29276</v>
      </c>
      <c r="B3579" s="35" t="n">
        <v>51</v>
      </c>
      <c r="C3579" s="7" t="n">
        <v>4</v>
      </c>
      <c r="D3579" s="7" t="n">
        <v>0</v>
      </c>
      <c r="E3579" s="7" t="s">
        <v>165</v>
      </c>
    </row>
    <row r="3580" spans="1:10">
      <c r="A3580" t="s">
        <v>4</v>
      </c>
      <c r="B3580" s="4" t="s">
        <v>5</v>
      </c>
      <c r="C3580" s="4" t="s">
        <v>10</v>
      </c>
    </row>
    <row r="3581" spans="1:10">
      <c r="A3581" t="n">
        <v>29289</v>
      </c>
      <c r="B3581" s="28" t="n">
        <v>16</v>
      </c>
      <c r="C3581" s="7" t="n">
        <v>0</v>
      </c>
    </row>
    <row r="3582" spans="1:10">
      <c r="A3582" t="s">
        <v>4</v>
      </c>
      <c r="B3582" s="4" t="s">
        <v>5</v>
      </c>
      <c r="C3582" s="4" t="s">
        <v>10</v>
      </c>
      <c r="D3582" s="4" t="s">
        <v>14</v>
      </c>
      <c r="E3582" s="4" t="s">
        <v>9</v>
      </c>
      <c r="F3582" s="4" t="s">
        <v>57</v>
      </c>
      <c r="G3582" s="4" t="s">
        <v>14</v>
      </c>
      <c r="H3582" s="4" t="s">
        <v>14</v>
      </c>
    </row>
    <row r="3583" spans="1:10">
      <c r="A3583" t="n">
        <v>29292</v>
      </c>
      <c r="B3583" s="36" t="n">
        <v>26</v>
      </c>
      <c r="C3583" s="7" t="n">
        <v>0</v>
      </c>
      <c r="D3583" s="7" t="n">
        <v>17</v>
      </c>
      <c r="E3583" s="7" t="n">
        <v>53056</v>
      </c>
      <c r="F3583" s="7" t="s">
        <v>362</v>
      </c>
      <c r="G3583" s="7" t="n">
        <v>2</v>
      </c>
      <c r="H3583" s="7" t="n">
        <v>0</v>
      </c>
    </row>
    <row r="3584" spans="1:10">
      <c r="A3584" t="s">
        <v>4</v>
      </c>
      <c r="B3584" s="4" t="s">
        <v>5</v>
      </c>
    </row>
    <row r="3585" spans="1:10">
      <c r="A3585" t="n">
        <v>29324</v>
      </c>
      <c r="B3585" s="37" t="n">
        <v>28</v>
      </c>
    </row>
    <row r="3586" spans="1:10">
      <c r="A3586" t="s">
        <v>4</v>
      </c>
      <c r="B3586" s="4" t="s">
        <v>5</v>
      </c>
      <c r="C3586" s="4" t="s">
        <v>10</v>
      </c>
      <c r="D3586" s="4" t="s">
        <v>14</v>
      </c>
    </row>
    <row r="3587" spans="1:10">
      <c r="A3587" t="n">
        <v>29325</v>
      </c>
      <c r="B3587" s="39" t="n">
        <v>89</v>
      </c>
      <c r="C3587" s="7" t="n">
        <v>65533</v>
      </c>
      <c r="D3587" s="7" t="n">
        <v>1</v>
      </c>
    </row>
    <row r="3588" spans="1:10">
      <c r="A3588" t="s">
        <v>4</v>
      </c>
      <c r="B3588" s="4" t="s">
        <v>5</v>
      </c>
      <c r="C3588" s="4" t="s">
        <v>14</v>
      </c>
      <c r="D3588" s="21" t="s">
        <v>31</v>
      </c>
      <c r="E3588" s="4" t="s">
        <v>5</v>
      </c>
      <c r="F3588" s="4" t="s">
        <v>14</v>
      </c>
      <c r="G3588" s="4" t="s">
        <v>10</v>
      </c>
      <c r="H3588" s="21" t="s">
        <v>32</v>
      </c>
      <c r="I3588" s="4" t="s">
        <v>14</v>
      </c>
      <c r="J3588" s="4" t="s">
        <v>14</v>
      </c>
      <c r="K3588" s="21" t="s">
        <v>31</v>
      </c>
      <c r="L3588" s="4" t="s">
        <v>5</v>
      </c>
      <c r="M3588" s="4" t="s">
        <v>14</v>
      </c>
      <c r="N3588" s="4" t="s">
        <v>10</v>
      </c>
      <c r="O3588" s="21" t="s">
        <v>32</v>
      </c>
      <c r="P3588" s="4" t="s">
        <v>14</v>
      </c>
      <c r="Q3588" s="4" t="s">
        <v>14</v>
      </c>
      <c r="R3588" s="4" t="s">
        <v>14</v>
      </c>
      <c r="S3588" s="4" t="s">
        <v>21</v>
      </c>
    </row>
    <row r="3589" spans="1:10">
      <c r="A3589" t="n">
        <v>29329</v>
      </c>
      <c r="B3589" s="11" t="n">
        <v>5</v>
      </c>
      <c r="C3589" s="7" t="n">
        <v>28</v>
      </c>
      <c r="D3589" s="21" t="s">
        <v>3</v>
      </c>
      <c r="E3589" s="22" t="n">
        <v>64</v>
      </c>
      <c r="F3589" s="7" t="n">
        <v>5</v>
      </c>
      <c r="G3589" s="7" t="n">
        <v>1</v>
      </c>
      <c r="H3589" s="21" t="s">
        <v>3</v>
      </c>
      <c r="I3589" s="7" t="n">
        <v>8</v>
      </c>
      <c r="J3589" s="7" t="n">
        <v>28</v>
      </c>
      <c r="K3589" s="21" t="s">
        <v>3</v>
      </c>
      <c r="L3589" s="22" t="n">
        <v>64</v>
      </c>
      <c r="M3589" s="7" t="n">
        <v>5</v>
      </c>
      <c r="N3589" s="7" t="n">
        <v>9</v>
      </c>
      <c r="O3589" s="21" t="s">
        <v>3</v>
      </c>
      <c r="P3589" s="7" t="n">
        <v>8</v>
      </c>
      <c r="Q3589" s="7" t="n">
        <v>9</v>
      </c>
      <c r="R3589" s="7" t="n">
        <v>1</v>
      </c>
      <c r="S3589" s="12" t="n">
        <f t="normal" ca="1">A3603</f>
        <v>0</v>
      </c>
    </row>
    <row r="3590" spans="1:10">
      <c r="A3590" t="s">
        <v>4</v>
      </c>
      <c r="B3590" s="4" t="s">
        <v>5</v>
      </c>
      <c r="C3590" s="4" t="s">
        <v>14</v>
      </c>
      <c r="D3590" s="4" t="s">
        <v>10</v>
      </c>
      <c r="E3590" s="4" t="s">
        <v>10</v>
      </c>
      <c r="F3590" s="4" t="s">
        <v>14</v>
      </c>
    </row>
    <row r="3591" spans="1:10">
      <c r="A3591" t="n">
        <v>29348</v>
      </c>
      <c r="B3591" s="34" t="n">
        <v>25</v>
      </c>
      <c r="C3591" s="7" t="n">
        <v>1</v>
      </c>
      <c r="D3591" s="7" t="n">
        <v>60</v>
      </c>
      <c r="E3591" s="7" t="n">
        <v>640</v>
      </c>
      <c r="F3591" s="7" t="n">
        <v>2</v>
      </c>
    </row>
    <row r="3592" spans="1:10">
      <c r="A3592" t="s">
        <v>4</v>
      </c>
      <c r="B3592" s="4" t="s">
        <v>5</v>
      </c>
      <c r="C3592" s="4" t="s">
        <v>14</v>
      </c>
      <c r="D3592" s="4" t="s">
        <v>10</v>
      </c>
      <c r="E3592" s="4" t="s">
        <v>6</v>
      </c>
    </row>
    <row r="3593" spans="1:10">
      <c r="A3593" t="n">
        <v>29355</v>
      </c>
      <c r="B3593" s="35" t="n">
        <v>51</v>
      </c>
      <c r="C3593" s="7" t="n">
        <v>4</v>
      </c>
      <c r="D3593" s="7" t="n">
        <v>0</v>
      </c>
      <c r="E3593" s="7" t="s">
        <v>93</v>
      </c>
    </row>
    <row r="3594" spans="1:10">
      <c r="A3594" t="s">
        <v>4</v>
      </c>
      <c r="B3594" s="4" t="s">
        <v>5</v>
      </c>
      <c r="C3594" s="4" t="s">
        <v>10</v>
      </c>
    </row>
    <row r="3595" spans="1:10">
      <c r="A3595" t="n">
        <v>29369</v>
      </c>
      <c r="B3595" s="28" t="n">
        <v>16</v>
      </c>
      <c r="C3595" s="7" t="n">
        <v>0</v>
      </c>
    </row>
    <row r="3596" spans="1:10">
      <c r="A3596" t="s">
        <v>4</v>
      </c>
      <c r="B3596" s="4" t="s">
        <v>5</v>
      </c>
      <c r="C3596" s="4" t="s">
        <v>10</v>
      </c>
      <c r="D3596" s="4" t="s">
        <v>14</v>
      </c>
      <c r="E3596" s="4" t="s">
        <v>9</v>
      </c>
      <c r="F3596" s="4" t="s">
        <v>57</v>
      </c>
      <c r="G3596" s="4" t="s">
        <v>14</v>
      </c>
      <c r="H3596" s="4" t="s">
        <v>14</v>
      </c>
    </row>
    <row r="3597" spans="1:10">
      <c r="A3597" t="n">
        <v>29372</v>
      </c>
      <c r="B3597" s="36" t="n">
        <v>26</v>
      </c>
      <c r="C3597" s="7" t="n">
        <v>0</v>
      </c>
      <c r="D3597" s="7" t="n">
        <v>17</v>
      </c>
      <c r="E3597" s="7" t="n">
        <v>53057</v>
      </c>
      <c r="F3597" s="7" t="s">
        <v>363</v>
      </c>
      <c r="G3597" s="7" t="n">
        <v>2</v>
      </c>
      <c r="H3597" s="7" t="n">
        <v>0</v>
      </c>
    </row>
    <row r="3598" spans="1:10">
      <c r="A3598" t="s">
        <v>4</v>
      </c>
      <c r="B3598" s="4" t="s">
        <v>5</v>
      </c>
    </row>
    <row r="3599" spans="1:10">
      <c r="A3599" t="n">
        <v>29411</v>
      </c>
      <c r="B3599" s="37" t="n">
        <v>28</v>
      </c>
    </row>
    <row r="3600" spans="1:10">
      <c r="A3600" t="s">
        <v>4</v>
      </c>
      <c r="B3600" s="4" t="s">
        <v>5</v>
      </c>
      <c r="C3600" s="4" t="s">
        <v>10</v>
      </c>
      <c r="D3600" s="4" t="s">
        <v>14</v>
      </c>
    </row>
    <row r="3601" spans="1:19">
      <c r="A3601" t="n">
        <v>29412</v>
      </c>
      <c r="B3601" s="39" t="n">
        <v>89</v>
      </c>
      <c r="C3601" s="7" t="n">
        <v>65533</v>
      </c>
      <c r="D3601" s="7" t="n">
        <v>1</v>
      </c>
    </row>
    <row r="3602" spans="1:19">
      <c r="A3602" t="s">
        <v>4</v>
      </c>
      <c r="B3602" s="4" t="s">
        <v>5</v>
      </c>
      <c r="C3602" s="4" t="s">
        <v>14</v>
      </c>
      <c r="D3602" s="21" t="s">
        <v>31</v>
      </c>
      <c r="E3602" s="4" t="s">
        <v>5</v>
      </c>
      <c r="F3602" s="4" t="s">
        <v>14</v>
      </c>
      <c r="G3602" s="4" t="s">
        <v>10</v>
      </c>
      <c r="H3602" s="21" t="s">
        <v>32</v>
      </c>
      <c r="I3602" s="4" t="s">
        <v>14</v>
      </c>
      <c r="J3602" s="4" t="s">
        <v>21</v>
      </c>
    </row>
    <row r="3603" spans="1:19">
      <c r="A3603" t="n">
        <v>29416</v>
      </c>
      <c r="B3603" s="11" t="n">
        <v>5</v>
      </c>
      <c r="C3603" s="7" t="n">
        <v>28</v>
      </c>
      <c r="D3603" s="21" t="s">
        <v>3</v>
      </c>
      <c r="E3603" s="22" t="n">
        <v>64</v>
      </c>
      <c r="F3603" s="7" t="n">
        <v>5</v>
      </c>
      <c r="G3603" s="7" t="n">
        <v>11</v>
      </c>
      <c r="H3603" s="21" t="s">
        <v>3</v>
      </c>
      <c r="I3603" s="7" t="n">
        <v>1</v>
      </c>
      <c r="J3603" s="12" t="n">
        <f t="normal" ca="1">A3615</f>
        <v>0</v>
      </c>
    </row>
    <row r="3604" spans="1:19">
      <c r="A3604" t="s">
        <v>4</v>
      </c>
      <c r="B3604" s="4" t="s">
        <v>5</v>
      </c>
      <c r="C3604" s="4" t="s">
        <v>14</v>
      </c>
      <c r="D3604" s="4" t="s">
        <v>10</v>
      </c>
      <c r="E3604" s="4" t="s">
        <v>10</v>
      </c>
      <c r="F3604" s="4" t="s">
        <v>14</v>
      </c>
    </row>
    <row r="3605" spans="1:19">
      <c r="A3605" t="n">
        <v>29427</v>
      </c>
      <c r="B3605" s="34" t="n">
        <v>25</v>
      </c>
      <c r="C3605" s="7" t="n">
        <v>1</v>
      </c>
      <c r="D3605" s="7" t="n">
        <v>260</v>
      </c>
      <c r="E3605" s="7" t="n">
        <v>640</v>
      </c>
      <c r="F3605" s="7" t="n">
        <v>2</v>
      </c>
    </row>
    <row r="3606" spans="1:19">
      <c r="A3606" t="s">
        <v>4</v>
      </c>
      <c r="B3606" s="4" t="s">
        <v>5</v>
      </c>
      <c r="C3606" s="4" t="s">
        <v>14</v>
      </c>
      <c r="D3606" s="4" t="s">
        <v>10</v>
      </c>
      <c r="E3606" s="4" t="s">
        <v>6</v>
      </c>
    </row>
    <row r="3607" spans="1:19">
      <c r="A3607" t="n">
        <v>29434</v>
      </c>
      <c r="B3607" s="35" t="n">
        <v>51</v>
      </c>
      <c r="C3607" s="7" t="n">
        <v>4</v>
      </c>
      <c r="D3607" s="7" t="n">
        <v>11</v>
      </c>
      <c r="E3607" s="7" t="s">
        <v>364</v>
      </c>
    </row>
    <row r="3608" spans="1:19">
      <c r="A3608" t="s">
        <v>4</v>
      </c>
      <c r="B3608" s="4" t="s">
        <v>5</v>
      </c>
      <c r="C3608" s="4" t="s">
        <v>10</v>
      </c>
    </row>
    <row r="3609" spans="1:19">
      <c r="A3609" t="n">
        <v>29448</v>
      </c>
      <c r="B3609" s="28" t="n">
        <v>16</v>
      </c>
      <c r="C3609" s="7" t="n">
        <v>0</v>
      </c>
    </row>
    <row r="3610" spans="1:19">
      <c r="A3610" t="s">
        <v>4</v>
      </c>
      <c r="B3610" s="4" t="s">
        <v>5</v>
      </c>
      <c r="C3610" s="4" t="s">
        <v>10</v>
      </c>
      <c r="D3610" s="4" t="s">
        <v>14</v>
      </c>
      <c r="E3610" s="4" t="s">
        <v>9</v>
      </c>
      <c r="F3610" s="4" t="s">
        <v>57</v>
      </c>
      <c r="G3610" s="4" t="s">
        <v>14</v>
      </c>
      <c r="H3610" s="4" t="s">
        <v>14</v>
      </c>
    </row>
    <row r="3611" spans="1:19">
      <c r="A3611" t="n">
        <v>29451</v>
      </c>
      <c r="B3611" s="36" t="n">
        <v>26</v>
      </c>
      <c r="C3611" s="7" t="n">
        <v>11</v>
      </c>
      <c r="D3611" s="7" t="n">
        <v>17</v>
      </c>
      <c r="E3611" s="7" t="n">
        <v>10425</v>
      </c>
      <c r="F3611" s="7" t="s">
        <v>365</v>
      </c>
      <c r="G3611" s="7" t="n">
        <v>2</v>
      </c>
      <c r="H3611" s="7" t="n">
        <v>0</v>
      </c>
    </row>
    <row r="3612" spans="1:19">
      <c r="A3612" t="s">
        <v>4</v>
      </c>
      <c r="B3612" s="4" t="s">
        <v>5</v>
      </c>
    </row>
    <row r="3613" spans="1:19">
      <c r="A3613" t="n">
        <v>29506</v>
      </c>
      <c r="B3613" s="37" t="n">
        <v>28</v>
      </c>
    </row>
    <row r="3614" spans="1:19">
      <c r="A3614" t="s">
        <v>4</v>
      </c>
      <c r="B3614" s="4" t="s">
        <v>5</v>
      </c>
      <c r="C3614" s="4" t="s">
        <v>10</v>
      </c>
      <c r="D3614" s="4" t="s">
        <v>14</v>
      </c>
    </row>
    <row r="3615" spans="1:19">
      <c r="A3615" t="n">
        <v>29507</v>
      </c>
      <c r="B3615" s="39" t="n">
        <v>89</v>
      </c>
      <c r="C3615" s="7" t="n">
        <v>65533</v>
      </c>
      <c r="D3615" s="7" t="n">
        <v>1</v>
      </c>
    </row>
    <row r="3616" spans="1:19">
      <c r="A3616" t="s">
        <v>4</v>
      </c>
      <c r="B3616" s="4" t="s">
        <v>5</v>
      </c>
      <c r="C3616" s="4" t="s">
        <v>14</v>
      </c>
      <c r="D3616" s="4" t="s">
        <v>10</v>
      </c>
      <c r="E3616" s="4" t="s">
        <v>10</v>
      </c>
      <c r="F3616" s="4" t="s">
        <v>14</v>
      </c>
    </row>
    <row r="3617" spans="1:10">
      <c r="A3617" t="n">
        <v>29511</v>
      </c>
      <c r="B3617" s="34" t="n">
        <v>25</v>
      </c>
      <c r="C3617" s="7" t="n">
        <v>1</v>
      </c>
      <c r="D3617" s="7" t="n">
        <v>65535</v>
      </c>
      <c r="E3617" s="7" t="n">
        <v>65535</v>
      </c>
      <c r="F3617" s="7" t="n">
        <v>0</v>
      </c>
    </row>
    <row r="3618" spans="1:10">
      <c r="A3618" t="s">
        <v>4</v>
      </c>
      <c r="B3618" s="4" t="s">
        <v>5</v>
      </c>
      <c r="C3618" s="4" t="s">
        <v>14</v>
      </c>
      <c r="D3618" s="4" t="s">
        <v>10</v>
      </c>
      <c r="E3618" s="4" t="s">
        <v>6</v>
      </c>
    </row>
    <row r="3619" spans="1:10">
      <c r="A3619" t="n">
        <v>29518</v>
      </c>
      <c r="B3619" s="35" t="n">
        <v>51</v>
      </c>
      <c r="C3619" s="7" t="n">
        <v>4</v>
      </c>
      <c r="D3619" s="7" t="n">
        <v>14</v>
      </c>
      <c r="E3619" s="7" t="s">
        <v>240</v>
      </c>
    </row>
    <row r="3620" spans="1:10">
      <c r="A3620" t="s">
        <v>4</v>
      </c>
      <c r="B3620" s="4" t="s">
        <v>5</v>
      </c>
      <c r="C3620" s="4" t="s">
        <v>10</v>
      </c>
    </row>
    <row r="3621" spans="1:10">
      <c r="A3621" t="n">
        <v>29532</v>
      </c>
      <c r="B3621" s="28" t="n">
        <v>16</v>
      </c>
      <c r="C3621" s="7" t="n">
        <v>0</v>
      </c>
    </row>
    <row r="3622" spans="1:10">
      <c r="A3622" t="s">
        <v>4</v>
      </c>
      <c r="B3622" s="4" t="s">
        <v>5</v>
      </c>
      <c r="C3622" s="4" t="s">
        <v>10</v>
      </c>
      <c r="D3622" s="4" t="s">
        <v>14</v>
      </c>
      <c r="E3622" s="4" t="s">
        <v>9</v>
      </c>
      <c r="F3622" s="4" t="s">
        <v>57</v>
      </c>
      <c r="G3622" s="4" t="s">
        <v>14</v>
      </c>
      <c r="H3622" s="4" t="s">
        <v>14</v>
      </c>
    </row>
    <row r="3623" spans="1:10">
      <c r="A3623" t="n">
        <v>29535</v>
      </c>
      <c r="B3623" s="36" t="n">
        <v>26</v>
      </c>
      <c r="C3623" s="7" t="n">
        <v>14</v>
      </c>
      <c r="D3623" s="7" t="n">
        <v>17</v>
      </c>
      <c r="E3623" s="7" t="n">
        <v>13368</v>
      </c>
      <c r="F3623" s="7" t="s">
        <v>366</v>
      </c>
      <c r="G3623" s="7" t="n">
        <v>2</v>
      </c>
      <c r="H3623" s="7" t="n">
        <v>0</v>
      </c>
    </row>
    <row r="3624" spans="1:10">
      <c r="A3624" t="s">
        <v>4</v>
      </c>
      <c r="B3624" s="4" t="s">
        <v>5</v>
      </c>
    </row>
    <row r="3625" spans="1:10">
      <c r="A3625" t="n">
        <v>29591</v>
      </c>
      <c r="B3625" s="37" t="n">
        <v>28</v>
      </c>
    </row>
    <row r="3626" spans="1:10">
      <c r="A3626" t="s">
        <v>4</v>
      </c>
      <c r="B3626" s="4" t="s">
        <v>5</v>
      </c>
      <c r="C3626" s="4" t="s">
        <v>10</v>
      </c>
      <c r="D3626" s="4" t="s">
        <v>14</v>
      </c>
    </row>
    <row r="3627" spans="1:10">
      <c r="A3627" t="n">
        <v>29592</v>
      </c>
      <c r="B3627" s="39" t="n">
        <v>89</v>
      </c>
      <c r="C3627" s="7" t="n">
        <v>65533</v>
      </c>
      <c r="D3627" s="7" t="n">
        <v>1</v>
      </c>
    </row>
    <row r="3628" spans="1:10">
      <c r="A3628" t="s">
        <v>4</v>
      </c>
      <c r="B3628" s="4" t="s">
        <v>5</v>
      </c>
      <c r="C3628" s="4" t="s">
        <v>14</v>
      </c>
      <c r="D3628" s="4" t="s">
        <v>10</v>
      </c>
      <c r="E3628" s="4" t="s">
        <v>6</v>
      </c>
    </row>
    <row r="3629" spans="1:10">
      <c r="A3629" t="n">
        <v>29596</v>
      </c>
      <c r="B3629" s="35" t="n">
        <v>51</v>
      </c>
      <c r="C3629" s="7" t="n">
        <v>4</v>
      </c>
      <c r="D3629" s="7" t="n">
        <v>15</v>
      </c>
      <c r="E3629" s="7" t="s">
        <v>367</v>
      </c>
    </row>
    <row r="3630" spans="1:10">
      <c r="A3630" t="s">
        <v>4</v>
      </c>
      <c r="B3630" s="4" t="s">
        <v>5</v>
      </c>
      <c r="C3630" s="4" t="s">
        <v>10</v>
      </c>
    </row>
    <row r="3631" spans="1:10">
      <c r="A3631" t="n">
        <v>29610</v>
      </c>
      <c r="B3631" s="28" t="n">
        <v>16</v>
      </c>
      <c r="C3631" s="7" t="n">
        <v>0</v>
      </c>
    </row>
    <row r="3632" spans="1:10">
      <c r="A3632" t="s">
        <v>4</v>
      </c>
      <c r="B3632" s="4" t="s">
        <v>5</v>
      </c>
      <c r="C3632" s="4" t="s">
        <v>10</v>
      </c>
      <c r="D3632" s="4" t="s">
        <v>14</v>
      </c>
      <c r="E3632" s="4" t="s">
        <v>9</v>
      </c>
      <c r="F3632" s="4" t="s">
        <v>57</v>
      </c>
      <c r="G3632" s="4" t="s">
        <v>14</v>
      </c>
      <c r="H3632" s="4" t="s">
        <v>14</v>
      </c>
    </row>
    <row r="3633" spans="1:8">
      <c r="A3633" t="n">
        <v>29613</v>
      </c>
      <c r="B3633" s="36" t="n">
        <v>26</v>
      </c>
      <c r="C3633" s="7" t="n">
        <v>15</v>
      </c>
      <c r="D3633" s="7" t="n">
        <v>17</v>
      </c>
      <c r="E3633" s="7" t="n">
        <v>15422</v>
      </c>
      <c r="F3633" s="7" t="s">
        <v>368</v>
      </c>
      <c r="G3633" s="7" t="n">
        <v>2</v>
      </c>
      <c r="H3633" s="7" t="n">
        <v>0</v>
      </c>
    </row>
    <row r="3634" spans="1:8">
      <c r="A3634" t="s">
        <v>4</v>
      </c>
      <c r="B3634" s="4" t="s">
        <v>5</v>
      </c>
      <c r="C3634" s="4" t="s">
        <v>10</v>
      </c>
    </row>
    <row r="3635" spans="1:8">
      <c r="A3635" t="n">
        <v>29700</v>
      </c>
      <c r="B3635" s="28" t="n">
        <v>16</v>
      </c>
      <c r="C3635" s="7" t="n">
        <v>2500</v>
      </c>
    </row>
    <row r="3636" spans="1:8">
      <c r="A3636" t="s">
        <v>4</v>
      </c>
      <c r="B3636" s="4" t="s">
        <v>5</v>
      </c>
      <c r="C3636" s="4" t="s">
        <v>14</v>
      </c>
      <c r="D3636" s="4" t="s">
        <v>10</v>
      </c>
      <c r="E3636" s="4" t="s">
        <v>6</v>
      </c>
      <c r="F3636" s="4" t="s">
        <v>6</v>
      </c>
      <c r="G3636" s="4" t="s">
        <v>6</v>
      </c>
      <c r="H3636" s="4" t="s">
        <v>6</v>
      </c>
    </row>
    <row r="3637" spans="1:8">
      <c r="A3637" t="n">
        <v>29703</v>
      </c>
      <c r="B3637" s="35" t="n">
        <v>51</v>
      </c>
      <c r="C3637" s="7" t="n">
        <v>3</v>
      </c>
      <c r="D3637" s="7" t="n">
        <v>15</v>
      </c>
      <c r="E3637" s="7" t="s">
        <v>369</v>
      </c>
      <c r="F3637" s="7" t="s">
        <v>13</v>
      </c>
      <c r="G3637" s="7" t="s">
        <v>62</v>
      </c>
      <c r="H3637" s="7" t="s">
        <v>63</v>
      </c>
    </row>
    <row r="3638" spans="1:8">
      <c r="A3638" t="s">
        <v>4</v>
      </c>
      <c r="B3638" s="4" t="s">
        <v>5</v>
      </c>
    </row>
    <row r="3639" spans="1:8">
      <c r="A3639" t="n">
        <v>29723</v>
      </c>
      <c r="B3639" s="37" t="n">
        <v>28</v>
      </c>
    </row>
    <row r="3640" spans="1:8">
      <c r="A3640" t="s">
        <v>4</v>
      </c>
      <c r="B3640" s="4" t="s">
        <v>5</v>
      </c>
      <c r="C3640" s="4" t="s">
        <v>10</v>
      </c>
      <c r="D3640" s="4" t="s">
        <v>14</v>
      </c>
    </row>
    <row r="3641" spans="1:8">
      <c r="A3641" t="n">
        <v>29724</v>
      </c>
      <c r="B3641" s="39" t="n">
        <v>89</v>
      </c>
      <c r="C3641" s="7" t="n">
        <v>65533</v>
      </c>
      <c r="D3641" s="7" t="n">
        <v>1</v>
      </c>
    </row>
    <row r="3642" spans="1:8">
      <c r="A3642" t="s">
        <v>4</v>
      </c>
      <c r="B3642" s="4" t="s">
        <v>5</v>
      </c>
      <c r="C3642" s="4" t="s">
        <v>14</v>
      </c>
      <c r="D3642" s="4" t="s">
        <v>10</v>
      </c>
      <c r="E3642" s="4" t="s">
        <v>9</v>
      </c>
      <c r="F3642" s="4" t="s">
        <v>10</v>
      </c>
    </row>
    <row r="3643" spans="1:8">
      <c r="A3643" t="n">
        <v>29728</v>
      </c>
      <c r="B3643" s="14" t="n">
        <v>50</v>
      </c>
      <c r="C3643" s="7" t="n">
        <v>3</v>
      </c>
      <c r="D3643" s="7" t="n">
        <v>4520</v>
      </c>
      <c r="E3643" s="7" t="n">
        <v>1048576000</v>
      </c>
      <c r="F3643" s="7" t="n">
        <v>500</v>
      </c>
    </row>
    <row r="3644" spans="1:8">
      <c r="A3644" t="s">
        <v>4</v>
      </c>
      <c r="B3644" s="4" t="s">
        <v>5</v>
      </c>
      <c r="C3644" s="4" t="s">
        <v>14</v>
      </c>
      <c r="D3644" s="4" t="s">
        <v>10</v>
      </c>
      <c r="E3644" s="4" t="s">
        <v>20</v>
      </c>
    </row>
    <row r="3645" spans="1:8">
      <c r="A3645" t="n">
        <v>29738</v>
      </c>
      <c r="B3645" s="30" t="n">
        <v>58</v>
      </c>
      <c r="C3645" s="7" t="n">
        <v>101</v>
      </c>
      <c r="D3645" s="7" t="n">
        <v>300</v>
      </c>
      <c r="E3645" s="7" t="n">
        <v>1</v>
      </c>
    </row>
    <row r="3646" spans="1:8">
      <c r="A3646" t="s">
        <v>4</v>
      </c>
      <c r="B3646" s="4" t="s">
        <v>5</v>
      </c>
      <c r="C3646" s="4" t="s">
        <v>14</v>
      </c>
      <c r="D3646" s="4" t="s">
        <v>10</v>
      </c>
    </row>
    <row r="3647" spans="1:8">
      <c r="A3647" t="n">
        <v>29746</v>
      </c>
      <c r="B3647" s="30" t="n">
        <v>58</v>
      </c>
      <c r="C3647" s="7" t="n">
        <v>254</v>
      </c>
      <c r="D3647" s="7" t="n">
        <v>0</v>
      </c>
    </row>
    <row r="3648" spans="1:8">
      <c r="A3648" t="s">
        <v>4</v>
      </c>
      <c r="B3648" s="4" t="s">
        <v>5</v>
      </c>
      <c r="C3648" s="4" t="s">
        <v>14</v>
      </c>
      <c r="D3648" s="4" t="s">
        <v>14</v>
      </c>
      <c r="E3648" s="4" t="s">
        <v>20</v>
      </c>
      <c r="F3648" s="4" t="s">
        <v>20</v>
      </c>
      <c r="G3648" s="4" t="s">
        <v>20</v>
      </c>
      <c r="H3648" s="4" t="s">
        <v>10</v>
      </c>
    </row>
    <row r="3649" spans="1:8">
      <c r="A3649" t="n">
        <v>29750</v>
      </c>
      <c r="B3649" s="40" t="n">
        <v>45</v>
      </c>
      <c r="C3649" s="7" t="n">
        <v>2</v>
      </c>
      <c r="D3649" s="7" t="n">
        <v>3</v>
      </c>
      <c r="E3649" s="7" t="n">
        <v>4.26000022888184</v>
      </c>
      <c r="F3649" s="7" t="n">
        <v>5.05000019073486</v>
      </c>
      <c r="G3649" s="7" t="n">
        <v>-121</v>
      </c>
      <c r="H3649" s="7" t="n">
        <v>0</v>
      </c>
    </row>
    <row r="3650" spans="1:8">
      <c r="A3650" t="s">
        <v>4</v>
      </c>
      <c r="B3650" s="4" t="s">
        <v>5</v>
      </c>
      <c r="C3650" s="4" t="s">
        <v>14</v>
      </c>
      <c r="D3650" s="4" t="s">
        <v>14</v>
      </c>
      <c r="E3650" s="4" t="s">
        <v>20</v>
      </c>
      <c r="F3650" s="4" t="s">
        <v>20</v>
      </c>
      <c r="G3650" s="4" t="s">
        <v>20</v>
      </c>
      <c r="H3650" s="4" t="s">
        <v>10</v>
      </c>
      <c r="I3650" s="4" t="s">
        <v>14</v>
      </c>
    </row>
    <row r="3651" spans="1:8">
      <c r="A3651" t="n">
        <v>29767</v>
      </c>
      <c r="B3651" s="40" t="n">
        <v>45</v>
      </c>
      <c r="C3651" s="7" t="n">
        <v>4</v>
      </c>
      <c r="D3651" s="7" t="n">
        <v>3</v>
      </c>
      <c r="E3651" s="7" t="n">
        <v>3.6800000667572</v>
      </c>
      <c r="F3651" s="7" t="n">
        <v>26.8099994659424</v>
      </c>
      <c r="G3651" s="7" t="n">
        <v>8</v>
      </c>
      <c r="H3651" s="7" t="n">
        <v>0</v>
      </c>
      <c r="I3651" s="7" t="n">
        <v>1</v>
      </c>
    </row>
    <row r="3652" spans="1:8">
      <c r="A3652" t="s">
        <v>4</v>
      </c>
      <c r="B3652" s="4" t="s">
        <v>5</v>
      </c>
      <c r="C3652" s="4" t="s">
        <v>14</v>
      </c>
      <c r="D3652" s="4" t="s">
        <v>14</v>
      </c>
      <c r="E3652" s="4" t="s">
        <v>20</v>
      </c>
      <c r="F3652" s="4" t="s">
        <v>10</v>
      </c>
    </row>
    <row r="3653" spans="1:8">
      <c r="A3653" t="n">
        <v>29785</v>
      </c>
      <c r="B3653" s="40" t="n">
        <v>45</v>
      </c>
      <c r="C3653" s="7" t="n">
        <v>5</v>
      </c>
      <c r="D3653" s="7" t="n">
        <v>3</v>
      </c>
      <c r="E3653" s="7" t="n">
        <v>5.5</v>
      </c>
      <c r="F3653" s="7" t="n">
        <v>0</v>
      </c>
    </row>
    <row r="3654" spans="1:8">
      <c r="A3654" t="s">
        <v>4</v>
      </c>
      <c r="B3654" s="4" t="s">
        <v>5</v>
      </c>
      <c r="C3654" s="4" t="s">
        <v>14</v>
      </c>
      <c r="D3654" s="4" t="s">
        <v>14</v>
      </c>
      <c r="E3654" s="4" t="s">
        <v>20</v>
      </c>
      <c r="F3654" s="4" t="s">
        <v>10</v>
      </c>
    </row>
    <row r="3655" spans="1:8">
      <c r="A3655" t="n">
        <v>29794</v>
      </c>
      <c r="B3655" s="40" t="n">
        <v>45</v>
      </c>
      <c r="C3655" s="7" t="n">
        <v>11</v>
      </c>
      <c r="D3655" s="7" t="n">
        <v>3</v>
      </c>
      <c r="E3655" s="7" t="n">
        <v>21.8999996185303</v>
      </c>
      <c r="F3655" s="7" t="n">
        <v>0</v>
      </c>
    </row>
    <row r="3656" spans="1:8">
      <c r="A3656" t="s">
        <v>4</v>
      </c>
      <c r="B3656" s="4" t="s">
        <v>5</v>
      </c>
      <c r="C3656" s="4" t="s">
        <v>14</v>
      </c>
      <c r="D3656" s="4" t="s">
        <v>14</v>
      </c>
      <c r="E3656" s="4" t="s">
        <v>20</v>
      </c>
      <c r="F3656" s="4" t="s">
        <v>20</v>
      </c>
      <c r="G3656" s="4" t="s">
        <v>20</v>
      </c>
      <c r="H3656" s="4" t="s">
        <v>10</v>
      </c>
    </row>
    <row r="3657" spans="1:8">
      <c r="A3657" t="n">
        <v>29803</v>
      </c>
      <c r="B3657" s="40" t="n">
        <v>45</v>
      </c>
      <c r="C3657" s="7" t="n">
        <v>2</v>
      </c>
      <c r="D3657" s="7" t="n">
        <v>3</v>
      </c>
      <c r="E3657" s="7" t="n">
        <v>4.26000022888184</v>
      </c>
      <c r="F3657" s="7" t="n">
        <v>5.05000019073486</v>
      </c>
      <c r="G3657" s="7" t="n">
        <v>-121</v>
      </c>
      <c r="H3657" s="7" t="n">
        <v>10000</v>
      </c>
    </row>
    <row r="3658" spans="1:8">
      <c r="A3658" t="s">
        <v>4</v>
      </c>
      <c r="B3658" s="4" t="s">
        <v>5</v>
      </c>
      <c r="C3658" s="4" t="s">
        <v>14</v>
      </c>
      <c r="D3658" s="4" t="s">
        <v>14</v>
      </c>
      <c r="E3658" s="4" t="s">
        <v>20</v>
      </c>
      <c r="F3658" s="4" t="s">
        <v>20</v>
      </c>
      <c r="G3658" s="4" t="s">
        <v>20</v>
      </c>
      <c r="H3658" s="4" t="s">
        <v>10</v>
      </c>
      <c r="I3658" s="4" t="s">
        <v>14</v>
      </c>
    </row>
    <row r="3659" spans="1:8">
      <c r="A3659" t="n">
        <v>29820</v>
      </c>
      <c r="B3659" s="40" t="n">
        <v>45</v>
      </c>
      <c r="C3659" s="7" t="n">
        <v>4</v>
      </c>
      <c r="D3659" s="7" t="n">
        <v>3</v>
      </c>
      <c r="E3659" s="7" t="n">
        <v>1.14999997615814</v>
      </c>
      <c r="F3659" s="7" t="n">
        <v>31.6399993896484</v>
      </c>
      <c r="G3659" s="7" t="n">
        <v>8</v>
      </c>
      <c r="H3659" s="7" t="n">
        <v>10000</v>
      </c>
      <c r="I3659" s="7" t="n">
        <v>1</v>
      </c>
    </row>
    <row r="3660" spans="1:8">
      <c r="A3660" t="s">
        <v>4</v>
      </c>
      <c r="B3660" s="4" t="s">
        <v>5</v>
      </c>
      <c r="C3660" s="4" t="s">
        <v>14</v>
      </c>
      <c r="D3660" s="4" t="s">
        <v>14</v>
      </c>
      <c r="E3660" s="4" t="s">
        <v>20</v>
      </c>
      <c r="F3660" s="4" t="s">
        <v>10</v>
      </c>
    </row>
    <row r="3661" spans="1:8">
      <c r="A3661" t="n">
        <v>29838</v>
      </c>
      <c r="B3661" s="40" t="n">
        <v>45</v>
      </c>
      <c r="C3661" s="7" t="n">
        <v>5</v>
      </c>
      <c r="D3661" s="7" t="n">
        <v>3</v>
      </c>
      <c r="E3661" s="7" t="n">
        <v>5.5</v>
      </c>
      <c r="F3661" s="7" t="n">
        <v>10000</v>
      </c>
    </row>
    <row r="3662" spans="1:8">
      <c r="A3662" t="s">
        <v>4</v>
      </c>
      <c r="B3662" s="4" t="s">
        <v>5</v>
      </c>
      <c r="C3662" s="4" t="s">
        <v>14</v>
      </c>
      <c r="D3662" s="4" t="s">
        <v>14</v>
      </c>
      <c r="E3662" s="4" t="s">
        <v>20</v>
      </c>
      <c r="F3662" s="4" t="s">
        <v>10</v>
      </c>
    </row>
    <row r="3663" spans="1:8">
      <c r="A3663" t="n">
        <v>29847</v>
      </c>
      <c r="B3663" s="40" t="n">
        <v>45</v>
      </c>
      <c r="C3663" s="7" t="n">
        <v>11</v>
      </c>
      <c r="D3663" s="7" t="n">
        <v>3</v>
      </c>
      <c r="E3663" s="7" t="n">
        <v>21.8999996185303</v>
      </c>
      <c r="F3663" s="7" t="n">
        <v>10000</v>
      </c>
    </row>
    <row r="3664" spans="1:8">
      <c r="A3664" t="s">
        <v>4</v>
      </c>
      <c r="B3664" s="4" t="s">
        <v>5</v>
      </c>
      <c r="C3664" s="4" t="s">
        <v>14</v>
      </c>
      <c r="D3664" s="4" t="s">
        <v>10</v>
      </c>
      <c r="E3664" s="4" t="s">
        <v>6</v>
      </c>
      <c r="F3664" s="4" t="s">
        <v>6</v>
      </c>
      <c r="G3664" s="4" t="s">
        <v>6</v>
      </c>
      <c r="H3664" s="4" t="s">
        <v>6</v>
      </c>
    </row>
    <row r="3665" spans="1:9">
      <c r="A3665" t="n">
        <v>29856</v>
      </c>
      <c r="B3665" s="35" t="n">
        <v>51</v>
      </c>
      <c r="C3665" s="7" t="n">
        <v>3</v>
      </c>
      <c r="D3665" s="7" t="n">
        <v>24</v>
      </c>
      <c r="E3665" s="7" t="s">
        <v>250</v>
      </c>
      <c r="F3665" s="7" t="s">
        <v>63</v>
      </c>
      <c r="G3665" s="7" t="s">
        <v>62</v>
      </c>
      <c r="H3665" s="7" t="s">
        <v>63</v>
      </c>
    </row>
    <row r="3666" spans="1:9">
      <c r="A3666" t="s">
        <v>4</v>
      </c>
      <c r="B3666" s="4" t="s">
        <v>5</v>
      </c>
      <c r="C3666" s="4" t="s">
        <v>14</v>
      </c>
      <c r="D3666" s="4" t="s">
        <v>10</v>
      </c>
      <c r="E3666" s="4" t="s">
        <v>6</v>
      </c>
      <c r="F3666" s="4" t="s">
        <v>6</v>
      </c>
      <c r="G3666" s="4" t="s">
        <v>6</v>
      </c>
      <c r="H3666" s="4" t="s">
        <v>6</v>
      </c>
    </row>
    <row r="3667" spans="1:9">
      <c r="A3667" t="n">
        <v>29869</v>
      </c>
      <c r="B3667" s="35" t="n">
        <v>51</v>
      </c>
      <c r="C3667" s="7" t="n">
        <v>3</v>
      </c>
      <c r="D3667" s="7" t="n">
        <v>25</v>
      </c>
      <c r="E3667" s="7" t="s">
        <v>250</v>
      </c>
      <c r="F3667" s="7" t="s">
        <v>63</v>
      </c>
      <c r="G3667" s="7" t="s">
        <v>62</v>
      </c>
      <c r="H3667" s="7" t="s">
        <v>63</v>
      </c>
    </row>
    <row r="3668" spans="1:9">
      <c r="A3668" t="s">
        <v>4</v>
      </c>
      <c r="B3668" s="4" t="s">
        <v>5</v>
      </c>
      <c r="C3668" s="4" t="s">
        <v>10</v>
      </c>
      <c r="D3668" s="4" t="s">
        <v>20</v>
      </c>
      <c r="E3668" s="4" t="s">
        <v>20</v>
      </c>
      <c r="F3668" s="4" t="s">
        <v>20</v>
      </c>
      <c r="G3668" s="4" t="s">
        <v>20</v>
      </c>
    </row>
    <row r="3669" spans="1:9">
      <c r="A3669" t="n">
        <v>29882</v>
      </c>
      <c r="B3669" s="46" t="n">
        <v>46</v>
      </c>
      <c r="C3669" s="7" t="n">
        <v>14</v>
      </c>
      <c r="D3669" s="7" t="n">
        <v>5.28000020980835</v>
      </c>
      <c r="E3669" s="7" t="n">
        <v>3.65000009536743</v>
      </c>
      <c r="F3669" s="7" t="n">
        <v>-120.050003051758</v>
      </c>
      <c r="G3669" s="7" t="n">
        <v>228.5</v>
      </c>
    </row>
    <row r="3670" spans="1:9">
      <c r="A3670" t="s">
        <v>4</v>
      </c>
      <c r="B3670" s="4" t="s">
        <v>5</v>
      </c>
      <c r="C3670" s="4" t="s">
        <v>14</v>
      </c>
      <c r="D3670" s="4" t="s">
        <v>10</v>
      </c>
    </row>
    <row r="3671" spans="1:9">
      <c r="A3671" t="n">
        <v>29901</v>
      </c>
      <c r="B3671" s="30" t="n">
        <v>58</v>
      </c>
      <c r="C3671" s="7" t="n">
        <v>255</v>
      </c>
      <c r="D3671" s="7" t="n">
        <v>0</v>
      </c>
    </row>
    <row r="3672" spans="1:9">
      <c r="A3672" t="s">
        <v>4</v>
      </c>
      <c r="B3672" s="4" t="s">
        <v>5</v>
      </c>
      <c r="C3672" s="4" t="s">
        <v>14</v>
      </c>
      <c r="D3672" s="4" t="s">
        <v>10</v>
      </c>
      <c r="E3672" s="4" t="s">
        <v>6</v>
      </c>
    </row>
    <row r="3673" spans="1:9">
      <c r="A3673" t="n">
        <v>29905</v>
      </c>
      <c r="B3673" s="35" t="n">
        <v>51</v>
      </c>
      <c r="C3673" s="7" t="n">
        <v>4</v>
      </c>
      <c r="D3673" s="7" t="n">
        <v>24</v>
      </c>
      <c r="E3673" s="7" t="s">
        <v>370</v>
      </c>
    </row>
    <row r="3674" spans="1:9">
      <c r="A3674" t="s">
        <v>4</v>
      </c>
      <c r="B3674" s="4" t="s">
        <v>5</v>
      </c>
      <c r="C3674" s="4" t="s">
        <v>10</v>
      </c>
    </row>
    <row r="3675" spans="1:9">
      <c r="A3675" t="n">
        <v>29919</v>
      </c>
      <c r="B3675" s="28" t="n">
        <v>16</v>
      </c>
      <c r="C3675" s="7" t="n">
        <v>0</v>
      </c>
    </row>
    <row r="3676" spans="1:9">
      <c r="A3676" t="s">
        <v>4</v>
      </c>
      <c r="B3676" s="4" t="s">
        <v>5</v>
      </c>
      <c r="C3676" s="4" t="s">
        <v>10</v>
      </c>
      <c r="D3676" s="4" t="s">
        <v>14</v>
      </c>
      <c r="E3676" s="4" t="s">
        <v>9</v>
      </c>
      <c r="F3676" s="4" t="s">
        <v>57</v>
      </c>
      <c r="G3676" s="4" t="s">
        <v>14</v>
      </c>
      <c r="H3676" s="4" t="s">
        <v>14</v>
      </c>
    </row>
    <row r="3677" spans="1:9">
      <c r="A3677" t="n">
        <v>29922</v>
      </c>
      <c r="B3677" s="36" t="n">
        <v>26</v>
      </c>
      <c r="C3677" s="7" t="n">
        <v>24</v>
      </c>
      <c r="D3677" s="7" t="n">
        <v>17</v>
      </c>
      <c r="E3677" s="7" t="n">
        <v>27380</v>
      </c>
      <c r="F3677" s="7" t="s">
        <v>371</v>
      </c>
      <c r="G3677" s="7" t="n">
        <v>2</v>
      </c>
      <c r="H3677" s="7" t="n">
        <v>0</v>
      </c>
    </row>
    <row r="3678" spans="1:9">
      <c r="A3678" t="s">
        <v>4</v>
      </c>
      <c r="B3678" s="4" t="s">
        <v>5</v>
      </c>
    </row>
    <row r="3679" spans="1:9">
      <c r="A3679" t="n">
        <v>29977</v>
      </c>
      <c r="B3679" s="37" t="n">
        <v>28</v>
      </c>
    </row>
    <row r="3680" spans="1:9">
      <c r="A3680" t="s">
        <v>4</v>
      </c>
      <c r="B3680" s="4" t="s">
        <v>5</v>
      </c>
      <c r="C3680" s="4" t="s">
        <v>10</v>
      </c>
      <c r="D3680" s="4" t="s">
        <v>14</v>
      </c>
    </row>
    <row r="3681" spans="1:8">
      <c r="A3681" t="n">
        <v>29978</v>
      </c>
      <c r="B3681" s="39" t="n">
        <v>89</v>
      </c>
      <c r="C3681" s="7" t="n">
        <v>65533</v>
      </c>
      <c r="D3681" s="7" t="n">
        <v>1</v>
      </c>
    </row>
    <row r="3682" spans="1:8">
      <c r="A3682" t="s">
        <v>4</v>
      </c>
      <c r="B3682" s="4" t="s">
        <v>5</v>
      </c>
      <c r="C3682" s="4" t="s">
        <v>14</v>
      </c>
      <c r="D3682" s="4" t="s">
        <v>10</v>
      </c>
      <c r="E3682" s="4" t="s">
        <v>6</v>
      </c>
    </row>
    <row r="3683" spans="1:8">
      <c r="A3683" t="n">
        <v>29982</v>
      </c>
      <c r="B3683" s="35" t="n">
        <v>51</v>
      </c>
      <c r="C3683" s="7" t="n">
        <v>4</v>
      </c>
      <c r="D3683" s="7" t="n">
        <v>25</v>
      </c>
      <c r="E3683" s="7" t="s">
        <v>212</v>
      </c>
    </row>
    <row r="3684" spans="1:8">
      <c r="A3684" t="s">
        <v>4</v>
      </c>
      <c r="B3684" s="4" t="s">
        <v>5</v>
      </c>
      <c r="C3684" s="4" t="s">
        <v>10</v>
      </c>
    </row>
    <row r="3685" spans="1:8">
      <c r="A3685" t="n">
        <v>29995</v>
      </c>
      <c r="B3685" s="28" t="n">
        <v>16</v>
      </c>
      <c r="C3685" s="7" t="n">
        <v>0</v>
      </c>
    </row>
    <row r="3686" spans="1:8">
      <c r="A3686" t="s">
        <v>4</v>
      </c>
      <c r="B3686" s="4" t="s">
        <v>5</v>
      </c>
      <c r="C3686" s="4" t="s">
        <v>10</v>
      </c>
      <c r="D3686" s="4" t="s">
        <v>14</v>
      </c>
      <c r="E3686" s="4" t="s">
        <v>9</v>
      </c>
      <c r="F3686" s="4" t="s">
        <v>57</v>
      </c>
      <c r="G3686" s="4" t="s">
        <v>14</v>
      </c>
      <c r="H3686" s="4" t="s">
        <v>14</v>
      </c>
    </row>
    <row r="3687" spans="1:8">
      <c r="A3687" t="n">
        <v>29998</v>
      </c>
      <c r="B3687" s="36" t="n">
        <v>26</v>
      </c>
      <c r="C3687" s="7" t="n">
        <v>25</v>
      </c>
      <c r="D3687" s="7" t="n">
        <v>17</v>
      </c>
      <c r="E3687" s="7" t="n">
        <v>34361</v>
      </c>
      <c r="F3687" s="7" t="s">
        <v>372</v>
      </c>
      <c r="G3687" s="7" t="n">
        <v>2</v>
      </c>
      <c r="H3687" s="7" t="n">
        <v>0</v>
      </c>
    </row>
    <row r="3688" spans="1:8">
      <c r="A3688" t="s">
        <v>4</v>
      </c>
      <c r="B3688" s="4" t="s">
        <v>5</v>
      </c>
    </row>
    <row r="3689" spans="1:8">
      <c r="A3689" t="n">
        <v>30126</v>
      </c>
      <c r="B3689" s="37" t="n">
        <v>28</v>
      </c>
    </row>
    <row r="3690" spans="1:8">
      <c r="A3690" t="s">
        <v>4</v>
      </c>
      <c r="B3690" s="4" t="s">
        <v>5</v>
      </c>
      <c r="C3690" s="4" t="s">
        <v>10</v>
      </c>
      <c r="D3690" s="4" t="s">
        <v>14</v>
      </c>
    </row>
    <row r="3691" spans="1:8">
      <c r="A3691" t="n">
        <v>30127</v>
      </c>
      <c r="B3691" s="39" t="n">
        <v>89</v>
      </c>
      <c r="C3691" s="7" t="n">
        <v>65533</v>
      </c>
      <c r="D3691" s="7" t="n">
        <v>1</v>
      </c>
    </row>
    <row r="3692" spans="1:8">
      <c r="A3692" t="s">
        <v>4</v>
      </c>
      <c r="B3692" s="4" t="s">
        <v>5</v>
      </c>
      <c r="C3692" s="4" t="s">
        <v>14</v>
      </c>
      <c r="D3692" s="4" t="s">
        <v>10</v>
      </c>
      <c r="E3692" s="4" t="s">
        <v>6</v>
      </c>
    </row>
    <row r="3693" spans="1:8">
      <c r="A3693" t="n">
        <v>30131</v>
      </c>
      <c r="B3693" s="35" t="n">
        <v>51</v>
      </c>
      <c r="C3693" s="7" t="n">
        <v>4</v>
      </c>
      <c r="D3693" s="7" t="n">
        <v>15</v>
      </c>
      <c r="E3693" s="7" t="s">
        <v>256</v>
      </c>
    </row>
    <row r="3694" spans="1:8">
      <c r="A3694" t="s">
        <v>4</v>
      </c>
      <c r="B3694" s="4" t="s">
        <v>5</v>
      </c>
      <c r="C3694" s="4" t="s">
        <v>10</v>
      </c>
    </row>
    <row r="3695" spans="1:8">
      <c r="A3695" t="n">
        <v>30144</v>
      </c>
      <c r="B3695" s="28" t="n">
        <v>16</v>
      </c>
      <c r="C3695" s="7" t="n">
        <v>0</v>
      </c>
    </row>
    <row r="3696" spans="1:8">
      <c r="A3696" t="s">
        <v>4</v>
      </c>
      <c r="B3696" s="4" t="s">
        <v>5</v>
      </c>
      <c r="C3696" s="4" t="s">
        <v>10</v>
      </c>
      <c r="D3696" s="4" t="s">
        <v>14</v>
      </c>
      <c r="E3696" s="4" t="s">
        <v>9</v>
      </c>
      <c r="F3696" s="4" t="s">
        <v>57</v>
      </c>
      <c r="G3696" s="4" t="s">
        <v>14</v>
      </c>
      <c r="H3696" s="4" t="s">
        <v>14</v>
      </c>
    </row>
    <row r="3697" spans="1:8">
      <c r="A3697" t="n">
        <v>30147</v>
      </c>
      <c r="B3697" s="36" t="n">
        <v>26</v>
      </c>
      <c r="C3697" s="7" t="n">
        <v>15</v>
      </c>
      <c r="D3697" s="7" t="n">
        <v>17</v>
      </c>
      <c r="E3697" s="7" t="n">
        <v>15423</v>
      </c>
      <c r="F3697" s="7" t="s">
        <v>373</v>
      </c>
      <c r="G3697" s="7" t="n">
        <v>2</v>
      </c>
      <c r="H3697" s="7" t="n">
        <v>0</v>
      </c>
    </row>
    <row r="3698" spans="1:8">
      <c r="A3698" t="s">
        <v>4</v>
      </c>
      <c r="B3698" s="4" t="s">
        <v>5</v>
      </c>
    </row>
    <row r="3699" spans="1:8">
      <c r="A3699" t="n">
        <v>30192</v>
      </c>
      <c r="B3699" s="37" t="n">
        <v>28</v>
      </c>
    </row>
    <row r="3700" spans="1:8">
      <c r="A3700" t="s">
        <v>4</v>
      </c>
      <c r="B3700" s="4" t="s">
        <v>5</v>
      </c>
      <c r="C3700" s="4" t="s">
        <v>10</v>
      </c>
      <c r="D3700" s="4" t="s">
        <v>14</v>
      </c>
    </row>
    <row r="3701" spans="1:8">
      <c r="A3701" t="n">
        <v>30193</v>
      </c>
      <c r="B3701" s="39" t="n">
        <v>89</v>
      </c>
      <c r="C3701" s="7" t="n">
        <v>65533</v>
      </c>
      <c r="D3701" s="7" t="n">
        <v>1</v>
      </c>
    </row>
    <row r="3702" spans="1:8">
      <c r="A3702" t="s">
        <v>4</v>
      </c>
      <c r="B3702" s="4" t="s">
        <v>5</v>
      </c>
      <c r="C3702" s="4" t="s">
        <v>14</v>
      </c>
      <c r="D3702" s="4" t="s">
        <v>10</v>
      </c>
      <c r="E3702" s="4" t="s">
        <v>6</v>
      </c>
    </row>
    <row r="3703" spans="1:8">
      <c r="A3703" t="n">
        <v>30197</v>
      </c>
      <c r="B3703" s="35" t="n">
        <v>51</v>
      </c>
      <c r="C3703" s="7" t="n">
        <v>4</v>
      </c>
      <c r="D3703" s="7" t="n">
        <v>14</v>
      </c>
      <c r="E3703" s="7" t="s">
        <v>104</v>
      </c>
    </row>
    <row r="3704" spans="1:8">
      <c r="A3704" t="s">
        <v>4</v>
      </c>
      <c r="B3704" s="4" t="s">
        <v>5</v>
      </c>
      <c r="C3704" s="4" t="s">
        <v>10</v>
      </c>
    </row>
    <row r="3705" spans="1:8">
      <c r="A3705" t="n">
        <v>30210</v>
      </c>
      <c r="B3705" s="28" t="n">
        <v>16</v>
      </c>
      <c r="C3705" s="7" t="n">
        <v>0</v>
      </c>
    </row>
    <row r="3706" spans="1:8">
      <c r="A3706" t="s">
        <v>4</v>
      </c>
      <c r="B3706" s="4" t="s">
        <v>5</v>
      </c>
      <c r="C3706" s="4" t="s">
        <v>10</v>
      </c>
      <c r="D3706" s="4" t="s">
        <v>14</v>
      </c>
      <c r="E3706" s="4" t="s">
        <v>9</v>
      </c>
      <c r="F3706" s="4" t="s">
        <v>57</v>
      </c>
      <c r="G3706" s="4" t="s">
        <v>14</v>
      </c>
      <c r="H3706" s="4" t="s">
        <v>14</v>
      </c>
    </row>
    <row r="3707" spans="1:8">
      <c r="A3707" t="n">
        <v>30213</v>
      </c>
      <c r="B3707" s="36" t="n">
        <v>26</v>
      </c>
      <c r="C3707" s="7" t="n">
        <v>14</v>
      </c>
      <c r="D3707" s="7" t="n">
        <v>17</v>
      </c>
      <c r="E3707" s="7" t="n">
        <v>13369</v>
      </c>
      <c r="F3707" s="7" t="s">
        <v>374</v>
      </c>
      <c r="G3707" s="7" t="n">
        <v>2</v>
      </c>
      <c r="H3707" s="7" t="n">
        <v>0</v>
      </c>
    </row>
    <row r="3708" spans="1:8">
      <c r="A3708" t="s">
        <v>4</v>
      </c>
      <c r="B3708" s="4" t="s">
        <v>5</v>
      </c>
    </row>
    <row r="3709" spans="1:8">
      <c r="A3709" t="n">
        <v>30251</v>
      </c>
      <c r="B3709" s="37" t="n">
        <v>28</v>
      </c>
    </row>
    <row r="3710" spans="1:8">
      <c r="A3710" t="s">
        <v>4</v>
      </c>
      <c r="B3710" s="4" t="s">
        <v>5</v>
      </c>
      <c r="C3710" s="4" t="s">
        <v>10</v>
      </c>
      <c r="D3710" s="4" t="s">
        <v>14</v>
      </c>
    </row>
    <row r="3711" spans="1:8">
      <c r="A3711" t="n">
        <v>30252</v>
      </c>
      <c r="B3711" s="39" t="n">
        <v>89</v>
      </c>
      <c r="C3711" s="7" t="n">
        <v>65533</v>
      </c>
      <c r="D3711" s="7" t="n">
        <v>1</v>
      </c>
    </row>
    <row r="3712" spans="1:8">
      <c r="A3712" t="s">
        <v>4</v>
      </c>
      <c r="B3712" s="4" t="s">
        <v>5</v>
      </c>
      <c r="C3712" s="4" t="s">
        <v>14</v>
      </c>
      <c r="D3712" s="4" t="s">
        <v>10</v>
      </c>
      <c r="E3712" s="4" t="s">
        <v>9</v>
      </c>
      <c r="F3712" s="4" t="s">
        <v>10</v>
      </c>
    </row>
    <row r="3713" spans="1:8">
      <c r="A3713" t="n">
        <v>30256</v>
      </c>
      <c r="B3713" s="14" t="n">
        <v>50</v>
      </c>
      <c r="C3713" s="7" t="n">
        <v>3</v>
      </c>
      <c r="D3713" s="7" t="n">
        <v>4520</v>
      </c>
      <c r="E3713" s="7" t="n">
        <v>1045220557</v>
      </c>
      <c r="F3713" s="7" t="n">
        <v>500</v>
      </c>
    </row>
    <row r="3714" spans="1:8">
      <c r="A3714" t="s">
        <v>4</v>
      </c>
      <c r="B3714" s="4" t="s">
        <v>5</v>
      </c>
      <c r="C3714" s="4" t="s">
        <v>14</v>
      </c>
      <c r="D3714" s="4" t="s">
        <v>10</v>
      </c>
      <c r="E3714" s="4" t="s">
        <v>20</v>
      </c>
    </row>
    <row r="3715" spans="1:8">
      <c r="A3715" t="n">
        <v>30266</v>
      </c>
      <c r="B3715" s="30" t="n">
        <v>58</v>
      </c>
      <c r="C3715" s="7" t="n">
        <v>101</v>
      </c>
      <c r="D3715" s="7" t="n">
        <v>300</v>
      </c>
      <c r="E3715" s="7" t="n">
        <v>1</v>
      </c>
    </row>
    <row r="3716" spans="1:8">
      <c r="A3716" t="s">
        <v>4</v>
      </c>
      <c r="B3716" s="4" t="s">
        <v>5</v>
      </c>
      <c r="C3716" s="4" t="s">
        <v>14</v>
      </c>
      <c r="D3716" s="4" t="s">
        <v>10</v>
      </c>
    </row>
    <row r="3717" spans="1:8">
      <c r="A3717" t="n">
        <v>30274</v>
      </c>
      <c r="B3717" s="30" t="n">
        <v>58</v>
      </c>
      <c r="C3717" s="7" t="n">
        <v>254</v>
      </c>
      <c r="D3717" s="7" t="n">
        <v>0</v>
      </c>
    </row>
    <row r="3718" spans="1:8">
      <c r="A3718" t="s">
        <v>4</v>
      </c>
      <c r="B3718" s="4" t="s">
        <v>5</v>
      </c>
      <c r="C3718" s="4" t="s">
        <v>14</v>
      </c>
      <c r="D3718" s="4" t="s">
        <v>14</v>
      </c>
      <c r="E3718" s="4" t="s">
        <v>20</v>
      </c>
      <c r="F3718" s="4" t="s">
        <v>20</v>
      </c>
      <c r="G3718" s="4" t="s">
        <v>20</v>
      </c>
      <c r="H3718" s="4" t="s">
        <v>10</v>
      </c>
    </row>
    <row r="3719" spans="1:8">
      <c r="A3719" t="n">
        <v>30278</v>
      </c>
      <c r="B3719" s="40" t="n">
        <v>45</v>
      </c>
      <c r="C3719" s="7" t="n">
        <v>2</v>
      </c>
      <c r="D3719" s="7" t="n">
        <v>3</v>
      </c>
      <c r="E3719" s="7" t="n">
        <v>0.540000021457672</v>
      </c>
      <c r="F3719" s="7" t="n">
        <v>5.28999996185303</v>
      </c>
      <c r="G3719" s="7" t="n">
        <v>-116.410003662109</v>
      </c>
      <c r="H3719" s="7" t="n">
        <v>0</v>
      </c>
    </row>
    <row r="3720" spans="1:8">
      <c r="A3720" t="s">
        <v>4</v>
      </c>
      <c r="B3720" s="4" t="s">
        <v>5</v>
      </c>
      <c r="C3720" s="4" t="s">
        <v>14</v>
      </c>
      <c r="D3720" s="4" t="s">
        <v>14</v>
      </c>
      <c r="E3720" s="4" t="s">
        <v>20</v>
      </c>
      <c r="F3720" s="4" t="s">
        <v>20</v>
      </c>
      <c r="G3720" s="4" t="s">
        <v>20</v>
      </c>
      <c r="H3720" s="4" t="s">
        <v>10</v>
      </c>
      <c r="I3720" s="4" t="s">
        <v>14</v>
      </c>
    </row>
    <row r="3721" spans="1:8">
      <c r="A3721" t="n">
        <v>30295</v>
      </c>
      <c r="B3721" s="40" t="n">
        <v>45</v>
      </c>
      <c r="C3721" s="7" t="n">
        <v>4</v>
      </c>
      <c r="D3721" s="7" t="n">
        <v>3</v>
      </c>
      <c r="E3721" s="7" t="n">
        <v>2.25999999046326</v>
      </c>
      <c r="F3721" s="7" t="n">
        <v>73.629997253418</v>
      </c>
      <c r="G3721" s="7" t="n">
        <v>0</v>
      </c>
      <c r="H3721" s="7" t="n">
        <v>0</v>
      </c>
      <c r="I3721" s="7" t="n">
        <v>1</v>
      </c>
    </row>
    <row r="3722" spans="1:8">
      <c r="A3722" t="s">
        <v>4</v>
      </c>
      <c r="B3722" s="4" t="s">
        <v>5</v>
      </c>
      <c r="C3722" s="4" t="s">
        <v>14</v>
      </c>
      <c r="D3722" s="4" t="s">
        <v>14</v>
      </c>
      <c r="E3722" s="4" t="s">
        <v>20</v>
      </c>
      <c r="F3722" s="4" t="s">
        <v>10</v>
      </c>
    </row>
    <row r="3723" spans="1:8">
      <c r="A3723" t="n">
        <v>30313</v>
      </c>
      <c r="B3723" s="40" t="n">
        <v>45</v>
      </c>
      <c r="C3723" s="7" t="n">
        <v>5</v>
      </c>
      <c r="D3723" s="7" t="n">
        <v>3</v>
      </c>
      <c r="E3723" s="7" t="n">
        <v>5.90000009536743</v>
      </c>
      <c r="F3723" s="7" t="n">
        <v>0</v>
      </c>
    </row>
    <row r="3724" spans="1:8">
      <c r="A3724" t="s">
        <v>4</v>
      </c>
      <c r="B3724" s="4" t="s">
        <v>5</v>
      </c>
      <c r="C3724" s="4" t="s">
        <v>14</v>
      </c>
      <c r="D3724" s="4" t="s">
        <v>14</v>
      </c>
      <c r="E3724" s="4" t="s">
        <v>20</v>
      </c>
      <c r="F3724" s="4" t="s">
        <v>10</v>
      </c>
    </row>
    <row r="3725" spans="1:8">
      <c r="A3725" t="n">
        <v>30322</v>
      </c>
      <c r="B3725" s="40" t="n">
        <v>45</v>
      </c>
      <c r="C3725" s="7" t="n">
        <v>11</v>
      </c>
      <c r="D3725" s="7" t="n">
        <v>3</v>
      </c>
      <c r="E3725" s="7" t="n">
        <v>17.2999992370605</v>
      </c>
      <c r="F3725" s="7" t="n">
        <v>0</v>
      </c>
    </row>
    <row r="3726" spans="1:8">
      <c r="A3726" t="s">
        <v>4</v>
      </c>
      <c r="B3726" s="4" t="s">
        <v>5</v>
      </c>
      <c r="C3726" s="4" t="s">
        <v>14</v>
      </c>
      <c r="D3726" s="4" t="s">
        <v>14</v>
      </c>
      <c r="E3726" s="4" t="s">
        <v>20</v>
      </c>
      <c r="F3726" s="4" t="s">
        <v>20</v>
      </c>
      <c r="G3726" s="4" t="s">
        <v>20</v>
      </c>
      <c r="H3726" s="4" t="s">
        <v>10</v>
      </c>
    </row>
    <row r="3727" spans="1:8">
      <c r="A3727" t="n">
        <v>30331</v>
      </c>
      <c r="B3727" s="40" t="n">
        <v>45</v>
      </c>
      <c r="C3727" s="7" t="n">
        <v>2</v>
      </c>
      <c r="D3727" s="7" t="n">
        <v>3</v>
      </c>
      <c r="E3727" s="7" t="n">
        <v>0.560000002384186</v>
      </c>
      <c r="F3727" s="7" t="n">
        <v>5.28999996185303</v>
      </c>
      <c r="G3727" s="7" t="n">
        <v>-116.410003662109</v>
      </c>
      <c r="H3727" s="7" t="n">
        <v>10000</v>
      </c>
    </row>
    <row r="3728" spans="1:8">
      <c r="A3728" t="s">
        <v>4</v>
      </c>
      <c r="B3728" s="4" t="s">
        <v>5</v>
      </c>
      <c r="C3728" s="4" t="s">
        <v>14</v>
      </c>
      <c r="D3728" s="4" t="s">
        <v>14</v>
      </c>
      <c r="E3728" s="4" t="s">
        <v>20</v>
      </c>
      <c r="F3728" s="4" t="s">
        <v>20</v>
      </c>
      <c r="G3728" s="4" t="s">
        <v>20</v>
      </c>
      <c r="H3728" s="4" t="s">
        <v>10</v>
      </c>
      <c r="I3728" s="4" t="s">
        <v>14</v>
      </c>
    </row>
    <row r="3729" spans="1:9">
      <c r="A3729" t="n">
        <v>30348</v>
      </c>
      <c r="B3729" s="40" t="n">
        <v>45</v>
      </c>
      <c r="C3729" s="7" t="n">
        <v>4</v>
      </c>
      <c r="D3729" s="7" t="n">
        <v>3</v>
      </c>
      <c r="E3729" s="7" t="n">
        <v>359.760009765625</v>
      </c>
      <c r="F3729" s="7" t="n">
        <v>73.8499984741211</v>
      </c>
      <c r="G3729" s="7" t="n">
        <v>0</v>
      </c>
      <c r="H3729" s="7" t="n">
        <v>10000</v>
      </c>
      <c r="I3729" s="7" t="n">
        <v>1</v>
      </c>
    </row>
    <row r="3730" spans="1:9">
      <c r="A3730" t="s">
        <v>4</v>
      </c>
      <c r="B3730" s="4" t="s">
        <v>5</v>
      </c>
      <c r="C3730" s="4" t="s">
        <v>14</v>
      </c>
      <c r="D3730" s="4" t="s">
        <v>14</v>
      </c>
      <c r="E3730" s="4" t="s">
        <v>20</v>
      </c>
      <c r="F3730" s="4" t="s">
        <v>10</v>
      </c>
    </row>
    <row r="3731" spans="1:9">
      <c r="A3731" t="n">
        <v>30366</v>
      </c>
      <c r="B3731" s="40" t="n">
        <v>45</v>
      </c>
      <c r="C3731" s="7" t="n">
        <v>5</v>
      </c>
      <c r="D3731" s="7" t="n">
        <v>3</v>
      </c>
      <c r="E3731" s="7" t="n">
        <v>7.30000019073486</v>
      </c>
      <c r="F3731" s="7" t="n">
        <v>10000</v>
      </c>
    </row>
    <row r="3732" spans="1:9">
      <c r="A3732" t="s">
        <v>4</v>
      </c>
      <c r="B3732" s="4" t="s">
        <v>5</v>
      </c>
      <c r="C3732" s="4" t="s">
        <v>14</v>
      </c>
      <c r="D3732" s="4" t="s">
        <v>14</v>
      </c>
      <c r="E3732" s="4" t="s">
        <v>20</v>
      </c>
      <c r="F3732" s="4" t="s">
        <v>10</v>
      </c>
    </row>
    <row r="3733" spans="1:9">
      <c r="A3733" t="n">
        <v>30375</v>
      </c>
      <c r="B3733" s="40" t="n">
        <v>45</v>
      </c>
      <c r="C3733" s="7" t="n">
        <v>11</v>
      </c>
      <c r="D3733" s="7" t="n">
        <v>3</v>
      </c>
      <c r="E3733" s="7" t="n">
        <v>17.2999992370605</v>
      </c>
      <c r="F3733" s="7" t="n">
        <v>10000</v>
      </c>
    </row>
    <row r="3734" spans="1:9">
      <c r="A3734" t="s">
        <v>4</v>
      </c>
      <c r="B3734" s="4" t="s">
        <v>5</v>
      </c>
      <c r="C3734" s="4" t="s">
        <v>10</v>
      </c>
      <c r="D3734" s="4" t="s">
        <v>9</v>
      </c>
    </row>
    <row r="3735" spans="1:9">
      <c r="A3735" t="n">
        <v>30384</v>
      </c>
      <c r="B3735" s="44" t="n">
        <v>44</v>
      </c>
      <c r="C3735" s="7" t="n">
        <v>0</v>
      </c>
      <c r="D3735" s="7" t="n">
        <v>16</v>
      </c>
    </row>
    <row r="3736" spans="1:9">
      <c r="A3736" t="s">
        <v>4</v>
      </c>
      <c r="B3736" s="4" t="s">
        <v>5</v>
      </c>
      <c r="C3736" s="4" t="s">
        <v>10</v>
      </c>
      <c r="D3736" s="4" t="s">
        <v>14</v>
      </c>
      <c r="E3736" s="4" t="s">
        <v>14</v>
      </c>
      <c r="F3736" s="4" t="s">
        <v>6</v>
      </c>
    </row>
    <row r="3737" spans="1:9">
      <c r="A3737" t="n">
        <v>30391</v>
      </c>
      <c r="B3737" s="49" t="n">
        <v>47</v>
      </c>
      <c r="C3737" s="7" t="n">
        <v>0</v>
      </c>
      <c r="D3737" s="7" t="n">
        <v>0</v>
      </c>
      <c r="E3737" s="7" t="n">
        <v>0</v>
      </c>
      <c r="F3737" s="7" t="s">
        <v>375</v>
      </c>
    </row>
    <row r="3738" spans="1:9">
      <c r="A3738" t="s">
        <v>4</v>
      </c>
      <c r="B3738" s="4" t="s">
        <v>5</v>
      </c>
      <c r="C3738" s="4" t="s">
        <v>10</v>
      </c>
      <c r="D3738" s="4" t="s">
        <v>9</v>
      </c>
    </row>
    <row r="3739" spans="1:9">
      <c r="A3739" t="n">
        <v>30413</v>
      </c>
      <c r="B3739" s="44" t="n">
        <v>44</v>
      </c>
      <c r="C3739" s="7" t="n">
        <v>7</v>
      </c>
      <c r="D3739" s="7" t="n">
        <v>16</v>
      </c>
    </row>
    <row r="3740" spans="1:9">
      <c r="A3740" t="s">
        <v>4</v>
      </c>
      <c r="B3740" s="4" t="s">
        <v>5</v>
      </c>
      <c r="C3740" s="4" t="s">
        <v>10</v>
      </c>
      <c r="D3740" s="4" t="s">
        <v>14</v>
      </c>
      <c r="E3740" s="4" t="s">
        <v>14</v>
      </c>
      <c r="F3740" s="4" t="s">
        <v>6</v>
      </c>
    </row>
    <row r="3741" spans="1:9">
      <c r="A3741" t="n">
        <v>30420</v>
      </c>
      <c r="B3741" s="49" t="n">
        <v>47</v>
      </c>
      <c r="C3741" s="7" t="n">
        <v>7</v>
      </c>
      <c r="D3741" s="7" t="n">
        <v>0</v>
      </c>
      <c r="E3741" s="7" t="n">
        <v>0</v>
      </c>
      <c r="F3741" s="7" t="s">
        <v>375</v>
      </c>
    </row>
    <row r="3742" spans="1:9">
      <c r="A3742" t="s">
        <v>4</v>
      </c>
      <c r="B3742" s="4" t="s">
        <v>5</v>
      </c>
      <c r="C3742" s="4" t="s">
        <v>10</v>
      </c>
      <c r="D3742" s="4" t="s">
        <v>9</v>
      </c>
    </row>
    <row r="3743" spans="1:9">
      <c r="A3743" t="n">
        <v>30442</v>
      </c>
      <c r="B3743" s="44" t="n">
        <v>44</v>
      </c>
      <c r="C3743" s="7" t="n">
        <v>61491</v>
      </c>
      <c r="D3743" s="7" t="n">
        <v>16</v>
      </c>
    </row>
    <row r="3744" spans="1:9">
      <c r="A3744" t="s">
        <v>4</v>
      </c>
      <c r="B3744" s="4" t="s">
        <v>5</v>
      </c>
      <c r="C3744" s="4" t="s">
        <v>10</v>
      </c>
      <c r="D3744" s="4" t="s">
        <v>14</v>
      </c>
      <c r="E3744" s="4" t="s">
        <v>14</v>
      </c>
      <c r="F3744" s="4" t="s">
        <v>6</v>
      </c>
    </row>
    <row r="3745" spans="1:9">
      <c r="A3745" t="n">
        <v>30449</v>
      </c>
      <c r="B3745" s="49" t="n">
        <v>47</v>
      </c>
      <c r="C3745" s="7" t="n">
        <v>61491</v>
      </c>
      <c r="D3745" s="7" t="n">
        <v>0</v>
      </c>
      <c r="E3745" s="7" t="n">
        <v>0</v>
      </c>
      <c r="F3745" s="7" t="s">
        <v>375</v>
      </c>
    </row>
    <row r="3746" spans="1:9">
      <c r="A3746" t="s">
        <v>4</v>
      </c>
      <c r="B3746" s="4" t="s">
        <v>5</v>
      </c>
      <c r="C3746" s="4" t="s">
        <v>10</v>
      </c>
      <c r="D3746" s="4" t="s">
        <v>9</v>
      </c>
    </row>
    <row r="3747" spans="1:9">
      <c r="A3747" t="n">
        <v>30471</v>
      </c>
      <c r="B3747" s="44" t="n">
        <v>44</v>
      </c>
      <c r="C3747" s="7" t="n">
        <v>61492</v>
      </c>
      <c r="D3747" s="7" t="n">
        <v>16</v>
      </c>
    </row>
    <row r="3748" spans="1:9">
      <c r="A3748" t="s">
        <v>4</v>
      </c>
      <c r="B3748" s="4" t="s">
        <v>5</v>
      </c>
      <c r="C3748" s="4" t="s">
        <v>10</v>
      </c>
      <c r="D3748" s="4" t="s">
        <v>14</v>
      </c>
      <c r="E3748" s="4" t="s">
        <v>14</v>
      </c>
      <c r="F3748" s="4" t="s">
        <v>6</v>
      </c>
    </row>
    <row r="3749" spans="1:9">
      <c r="A3749" t="n">
        <v>30478</v>
      </c>
      <c r="B3749" s="49" t="n">
        <v>47</v>
      </c>
      <c r="C3749" s="7" t="n">
        <v>61492</v>
      </c>
      <c r="D3749" s="7" t="n">
        <v>0</v>
      </c>
      <c r="E3749" s="7" t="n">
        <v>0</v>
      </c>
      <c r="F3749" s="7" t="s">
        <v>375</v>
      </c>
    </row>
    <row r="3750" spans="1:9">
      <c r="A3750" t="s">
        <v>4</v>
      </c>
      <c r="B3750" s="4" t="s">
        <v>5</v>
      </c>
      <c r="C3750" s="4" t="s">
        <v>10</v>
      </c>
      <c r="D3750" s="4" t="s">
        <v>9</v>
      </c>
    </row>
    <row r="3751" spans="1:9">
      <c r="A3751" t="n">
        <v>30500</v>
      </c>
      <c r="B3751" s="44" t="n">
        <v>44</v>
      </c>
      <c r="C3751" s="7" t="n">
        <v>61493</v>
      </c>
      <c r="D3751" s="7" t="n">
        <v>16</v>
      </c>
    </row>
    <row r="3752" spans="1:9">
      <c r="A3752" t="s">
        <v>4</v>
      </c>
      <c r="B3752" s="4" t="s">
        <v>5</v>
      </c>
      <c r="C3752" s="4" t="s">
        <v>10</v>
      </c>
      <c r="D3752" s="4" t="s">
        <v>14</v>
      </c>
      <c r="E3752" s="4" t="s">
        <v>14</v>
      </c>
      <c r="F3752" s="4" t="s">
        <v>6</v>
      </c>
    </row>
    <row r="3753" spans="1:9">
      <c r="A3753" t="n">
        <v>30507</v>
      </c>
      <c r="B3753" s="49" t="n">
        <v>47</v>
      </c>
      <c r="C3753" s="7" t="n">
        <v>61493</v>
      </c>
      <c r="D3753" s="7" t="n">
        <v>0</v>
      </c>
      <c r="E3753" s="7" t="n">
        <v>0</v>
      </c>
      <c r="F3753" s="7" t="s">
        <v>375</v>
      </c>
    </row>
    <row r="3754" spans="1:9">
      <c r="A3754" t="s">
        <v>4</v>
      </c>
      <c r="B3754" s="4" t="s">
        <v>5</v>
      </c>
      <c r="C3754" s="4" t="s">
        <v>10</v>
      </c>
      <c r="D3754" s="4" t="s">
        <v>9</v>
      </c>
    </row>
    <row r="3755" spans="1:9">
      <c r="A3755" t="n">
        <v>30529</v>
      </c>
      <c r="B3755" s="44" t="n">
        <v>44</v>
      </c>
      <c r="C3755" s="7" t="n">
        <v>61494</v>
      </c>
      <c r="D3755" s="7" t="n">
        <v>16</v>
      </c>
    </row>
    <row r="3756" spans="1:9">
      <c r="A3756" t="s">
        <v>4</v>
      </c>
      <c r="B3756" s="4" t="s">
        <v>5</v>
      </c>
      <c r="C3756" s="4" t="s">
        <v>10</v>
      </c>
      <c r="D3756" s="4" t="s">
        <v>14</v>
      </c>
      <c r="E3756" s="4" t="s">
        <v>14</v>
      </c>
      <c r="F3756" s="4" t="s">
        <v>6</v>
      </c>
    </row>
    <row r="3757" spans="1:9">
      <c r="A3757" t="n">
        <v>30536</v>
      </c>
      <c r="B3757" s="49" t="n">
        <v>47</v>
      </c>
      <c r="C3757" s="7" t="n">
        <v>61494</v>
      </c>
      <c r="D3757" s="7" t="n">
        <v>0</v>
      </c>
      <c r="E3757" s="7" t="n">
        <v>0</v>
      </c>
      <c r="F3757" s="7" t="s">
        <v>375</v>
      </c>
    </row>
    <row r="3758" spans="1:9">
      <c r="A3758" t="s">
        <v>4</v>
      </c>
      <c r="B3758" s="4" t="s">
        <v>5</v>
      </c>
      <c r="C3758" s="4" t="s">
        <v>10</v>
      </c>
      <c r="D3758" s="4" t="s">
        <v>9</v>
      </c>
    </row>
    <row r="3759" spans="1:9">
      <c r="A3759" t="n">
        <v>30558</v>
      </c>
      <c r="B3759" s="44" t="n">
        <v>44</v>
      </c>
      <c r="C3759" s="7" t="n">
        <v>61495</v>
      </c>
      <c r="D3759" s="7" t="n">
        <v>16</v>
      </c>
    </row>
    <row r="3760" spans="1:9">
      <c r="A3760" t="s">
        <v>4</v>
      </c>
      <c r="B3760" s="4" t="s">
        <v>5</v>
      </c>
      <c r="C3760" s="4" t="s">
        <v>10</v>
      </c>
      <c r="D3760" s="4" t="s">
        <v>14</v>
      </c>
      <c r="E3760" s="4" t="s">
        <v>14</v>
      </c>
      <c r="F3760" s="4" t="s">
        <v>6</v>
      </c>
    </row>
    <row r="3761" spans="1:6">
      <c r="A3761" t="n">
        <v>30565</v>
      </c>
      <c r="B3761" s="49" t="n">
        <v>47</v>
      </c>
      <c r="C3761" s="7" t="n">
        <v>61495</v>
      </c>
      <c r="D3761" s="7" t="n">
        <v>0</v>
      </c>
      <c r="E3761" s="7" t="n">
        <v>0</v>
      </c>
      <c r="F3761" s="7" t="s">
        <v>375</v>
      </c>
    </row>
    <row r="3762" spans="1:6">
      <c r="A3762" t="s">
        <v>4</v>
      </c>
      <c r="B3762" s="4" t="s">
        <v>5</v>
      </c>
      <c r="C3762" s="4" t="s">
        <v>10</v>
      </c>
      <c r="D3762" s="4" t="s">
        <v>14</v>
      </c>
      <c r="E3762" s="4" t="s">
        <v>6</v>
      </c>
      <c r="F3762" s="4" t="s">
        <v>20</v>
      </c>
      <c r="G3762" s="4" t="s">
        <v>20</v>
      </c>
      <c r="H3762" s="4" t="s">
        <v>20</v>
      </c>
    </row>
    <row r="3763" spans="1:6">
      <c r="A3763" t="n">
        <v>30587</v>
      </c>
      <c r="B3763" s="58" t="n">
        <v>48</v>
      </c>
      <c r="C3763" s="7" t="n">
        <v>0</v>
      </c>
      <c r="D3763" s="7" t="n">
        <v>0</v>
      </c>
      <c r="E3763" s="7" t="s">
        <v>376</v>
      </c>
      <c r="F3763" s="7" t="n">
        <v>0</v>
      </c>
      <c r="G3763" s="7" t="n">
        <v>1</v>
      </c>
      <c r="H3763" s="7" t="n">
        <v>1.40129846432482e-45</v>
      </c>
    </row>
    <row r="3764" spans="1:6">
      <c r="A3764" t="s">
        <v>4</v>
      </c>
      <c r="B3764" s="4" t="s">
        <v>5</v>
      </c>
      <c r="C3764" s="4" t="s">
        <v>10</v>
      </c>
      <c r="D3764" s="4" t="s">
        <v>14</v>
      </c>
      <c r="E3764" s="4" t="s">
        <v>6</v>
      </c>
      <c r="F3764" s="4" t="s">
        <v>20</v>
      </c>
      <c r="G3764" s="4" t="s">
        <v>20</v>
      </c>
      <c r="H3764" s="4" t="s">
        <v>20</v>
      </c>
    </row>
    <row r="3765" spans="1:6">
      <c r="A3765" t="n">
        <v>30613</v>
      </c>
      <c r="B3765" s="58" t="n">
        <v>48</v>
      </c>
      <c r="C3765" s="7" t="n">
        <v>7</v>
      </c>
      <c r="D3765" s="7" t="n">
        <v>0</v>
      </c>
      <c r="E3765" s="7" t="s">
        <v>376</v>
      </c>
      <c r="F3765" s="7" t="n">
        <v>0</v>
      </c>
      <c r="G3765" s="7" t="n">
        <v>1</v>
      </c>
      <c r="H3765" s="7" t="n">
        <v>1.40129846432482e-45</v>
      </c>
    </row>
    <row r="3766" spans="1:6">
      <c r="A3766" t="s">
        <v>4</v>
      </c>
      <c r="B3766" s="4" t="s">
        <v>5</v>
      </c>
      <c r="C3766" s="4" t="s">
        <v>10</v>
      </c>
      <c r="D3766" s="4" t="s">
        <v>14</v>
      </c>
      <c r="E3766" s="4" t="s">
        <v>6</v>
      </c>
      <c r="F3766" s="4" t="s">
        <v>20</v>
      </c>
      <c r="G3766" s="4" t="s">
        <v>20</v>
      </c>
      <c r="H3766" s="4" t="s">
        <v>20</v>
      </c>
    </row>
    <row r="3767" spans="1:6">
      <c r="A3767" t="n">
        <v>30639</v>
      </c>
      <c r="B3767" s="58" t="n">
        <v>48</v>
      </c>
      <c r="C3767" s="7" t="n">
        <v>61491</v>
      </c>
      <c r="D3767" s="7" t="n">
        <v>0</v>
      </c>
      <c r="E3767" s="7" t="s">
        <v>376</v>
      </c>
      <c r="F3767" s="7" t="n">
        <v>0</v>
      </c>
      <c r="G3767" s="7" t="n">
        <v>1</v>
      </c>
      <c r="H3767" s="7" t="n">
        <v>1.40129846432482e-45</v>
      </c>
    </row>
    <row r="3768" spans="1:6">
      <c r="A3768" t="s">
        <v>4</v>
      </c>
      <c r="B3768" s="4" t="s">
        <v>5</v>
      </c>
      <c r="C3768" s="4" t="s">
        <v>10</v>
      </c>
      <c r="D3768" s="4" t="s">
        <v>14</v>
      </c>
      <c r="E3768" s="4" t="s">
        <v>6</v>
      </c>
      <c r="F3768" s="4" t="s">
        <v>20</v>
      </c>
      <c r="G3768" s="4" t="s">
        <v>20</v>
      </c>
      <c r="H3768" s="4" t="s">
        <v>20</v>
      </c>
    </row>
    <row r="3769" spans="1:6">
      <c r="A3769" t="n">
        <v>30665</v>
      </c>
      <c r="B3769" s="58" t="n">
        <v>48</v>
      </c>
      <c r="C3769" s="7" t="n">
        <v>61492</v>
      </c>
      <c r="D3769" s="7" t="n">
        <v>0</v>
      </c>
      <c r="E3769" s="7" t="s">
        <v>376</v>
      </c>
      <c r="F3769" s="7" t="n">
        <v>0</v>
      </c>
      <c r="G3769" s="7" t="n">
        <v>1</v>
      </c>
      <c r="H3769" s="7" t="n">
        <v>1.40129846432482e-45</v>
      </c>
    </row>
    <row r="3770" spans="1:6">
      <c r="A3770" t="s">
        <v>4</v>
      </c>
      <c r="B3770" s="4" t="s">
        <v>5</v>
      </c>
      <c r="C3770" s="4" t="s">
        <v>10</v>
      </c>
      <c r="D3770" s="4" t="s">
        <v>14</v>
      </c>
      <c r="E3770" s="4" t="s">
        <v>6</v>
      </c>
      <c r="F3770" s="4" t="s">
        <v>20</v>
      </c>
      <c r="G3770" s="4" t="s">
        <v>20</v>
      </c>
      <c r="H3770" s="4" t="s">
        <v>20</v>
      </c>
    </row>
    <row r="3771" spans="1:6">
      <c r="A3771" t="n">
        <v>30691</v>
      </c>
      <c r="B3771" s="58" t="n">
        <v>48</v>
      </c>
      <c r="C3771" s="7" t="n">
        <v>61493</v>
      </c>
      <c r="D3771" s="7" t="n">
        <v>0</v>
      </c>
      <c r="E3771" s="7" t="s">
        <v>376</v>
      </c>
      <c r="F3771" s="7" t="n">
        <v>0</v>
      </c>
      <c r="G3771" s="7" t="n">
        <v>1</v>
      </c>
      <c r="H3771" s="7" t="n">
        <v>1.40129846432482e-45</v>
      </c>
    </row>
    <row r="3772" spans="1:6">
      <c r="A3772" t="s">
        <v>4</v>
      </c>
      <c r="B3772" s="4" t="s">
        <v>5</v>
      </c>
      <c r="C3772" s="4" t="s">
        <v>10</v>
      </c>
      <c r="D3772" s="4" t="s">
        <v>14</v>
      </c>
      <c r="E3772" s="4" t="s">
        <v>6</v>
      </c>
      <c r="F3772" s="4" t="s">
        <v>20</v>
      </c>
      <c r="G3772" s="4" t="s">
        <v>20</v>
      </c>
      <c r="H3772" s="4" t="s">
        <v>20</v>
      </c>
    </row>
    <row r="3773" spans="1:6">
      <c r="A3773" t="n">
        <v>30717</v>
      </c>
      <c r="B3773" s="58" t="n">
        <v>48</v>
      </c>
      <c r="C3773" s="7" t="n">
        <v>61494</v>
      </c>
      <c r="D3773" s="7" t="n">
        <v>0</v>
      </c>
      <c r="E3773" s="7" t="s">
        <v>376</v>
      </c>
      <c r="F3773" s="7" t="n">
        <v>0</v>
      </c>
      <c r="G3773" s="7" t="n">
        <v>1</v>
      </c>
      <c r="H3773" s="7" t="n">
        <v>1.40129846432482e-45</v>
      </c>
    </row>
    <row r="3774" spans="1:6">
      <c r="A3774" t="s">
        <v>4</v>
      </c>
      <c r="B3774" s="4" t="s">
        <v>5</v>
      </c>
      <c r="C3774" s="4" t="s">
        <v>10</v>
      </c>
      <c r="D3774" s="4" t="s">
        <v>14</v>
      </c>
      <c r="E3774" s="4" t="s">
        <v>6</v>
      </c>
      <c r="F3774" s="4" t="s">
        <v>20</v>
      </c>
      <c r="G3774" s="4" t="s">
        <v>20</v>
      </c>
      <c r="H3774" s="4" t="s">
        <v>20</v>
      </c>
    </row>
    <row r="3775" spans="1:6">
      <c r="A3775" t="n">
        <v>30743</v>
      </c>
      <c r="B3775" s="58" t="n">
        <v>48</v>
      </c>
      <c r="C3775" s="7" t="n">
        <v>61495</v>
      </c>
      <c r="D3775" s="7" t="n">
        <v>0</v>
      </c>
      <c r="E3775" s="7" t="s">
        <v>376</v>
      </c>
      <c r="F3775" s="7" t="n">
        <v>0</v>
      </c>
      <c r="G3775" s="7" t="n">
        <v>1</v>
      </c>
      <c r="H3775" s="7" t="n">
        <v>1.40129846432482e-45</v>
      </c>
    </row>
    <row r="3776" spans="1:6">
      <c r="A3776" t="s">
        <v>4</v>
      </c>
      <c r="B3776" s="4" t="s">
        <v>5</v>
      </c>
      <c r="C3776" s="4" t="s">
        <v>10</v>
      </c>
      <c r="D3776" s="4" t="s">
        <v>20</v>
      </c>
      <c r="E3776" s="4" t="s">
        <v>20</v>
      </c>
      <c r="F3776" s="4" t="s">
        <v>20</v>
      </c>
      <c r="G3776" s="4" t="s">
        <v>20</v>
      </c>
    </row>
    <row r="3777" spans="1:8">
      <c r="A3777" t="n">
        <v>30769</v>
      </c>
      <c r="B3777" s="46" t="n">
        <v>46</v>
      </c>
      <c r="C3777" s="7" t="n">
        <v>0</v>
      </c>
      <c r="D3777" s="7" t="n">
        <v>-0.389999985694885</v>
      </c>
      <c r="E3777" s="7" t="n">
        <v>3.67000007629395</v>
      </c>
      <c r="F3777" s="7" t="n">
        <v>-117.339996337891</v>
      </c>
      <c r="G3777" s="7" t="n">
        <v>115.099998474121</v>
      </c>
    </row>
    <row r="3778" spans="1:8">
      <c r="A3778" t="s">
        <v>4</v>
      </c>
      <c r="B3778" s="4" t="s">
        <v>5</v>
      </c>
      <c r="C3778" s="4" t="s">
        <v>10</v>
      </c>
      <c r="D3778" s="4" t="s">
        <v>20</v>
      </c>
      <c r="E3778" s="4" t="s">
        <v>20</v>
      </c>
      <c r="F3778" s="4" t="s">
        <v>20</v>
      </c>
      <c r="G3778" s="4" t="s">
        <v>20</v>
      </c>
    </row>
    <row r="3779" spans="1:8">
      <c r="A3779" t="n">
        <v>30788</v>
      </c>
      <c r="B3779" s="46" t="n">
        <v>46</v>
      </c>
      <c r="C3779" s="7" t="n">
        <v>7</v>
      </c>
      <c r="D3779" s="7" t="n">
        <v>0.709999978542328</v>
      </c>
      <c r="E3779" s="7" t="n">
        <v>3.70000004768372</v>
      </c>
      <c r="F3779" s="7" t="n">
        <v>-117.199996948242</v>
      </c>
      <c r="G3779" s="7" t="n">
        <v>121.699996948242</v>
      </c>
    </row>
    <row r="3780" spans="1:8">
      <c r="A3780" t="s">
        <v>4</v>
      </c>
      <c r="B3780" s="4" t="s">
        <v>5</v>
      </c>
      <c r="C3780" s="4" t="s">
        <v>10</v>
      </c>
      <c r="D3780" s="4" t="s">
        <v>20</v>
      </c>
      <c r="E3780" s="4" t="s">
        <v>20</v>
      </c>
      <c r="F3780" s="4" t="s">
        <v>20</v>
      </c>
      <c r="G3780" s="4" t="s">
        <v>20</v>
      </c>
    </row>
    <row r="3781" spans="1:8">
      <c r="A3781" t="n">
        <v>30807</v>
      </c>
      <c r="B3781" s="46" t="n">
        <v>46</v>
      </c>
      <c r="C3781" s="7" t="n">
        <v>61491</v>
      </c>
      <c r="D3781" s="7" t="n">
        <v>-0.360000014305115</v>
      </c>
      <c r="E3781" s="7" t="n">
        <v>3.70000004768372</v>
      </c>
      <c r="F3781" s="7" t="n">
        <v>-116.370002746582</v>
      </c>
      <c r="G3781" s="7" t="n">
        <v>127.800003051758</v>
      </c>
    </row>
    <row r="3782" spans="1:8">
      <c r="A3782" t="s">
        <v>4</v>
      </c>
      <c r="B3782" s="4" t="s">
        <v>5</v>
      </c>
      <c r="C3782" s="4" t="s">
        <v>10</v>
      </c>
      <c r="D3782" s="4" t="s">
        <v>20</v>
      </c>
      <c r="E3782" s="4" t="s">
        <v>20</v>
      </c>
      <c r="F3782" s="4" t="s">
        <v>20</v>
      </c>
      <c r="G3782" s="4" t="s">
        <v>20</v>
      </c>
    </row>
    <row r="3783" spans="1:8">
      <c r="A3783" t="n">
        <v>30826</v>
      </c>
      <c r="B3783" s="46" t="n">
        <v>46</v>
      </c>
      <c r="C3783" s="7" t="n">
        <v>61492</v>
      </c>
      <c r="D3783" s="7" t="n">
        <v>-0.400000005960464</v>
      </c>
      <c r="E3783" s="7" t="n">
        <v>3.70000004768372</v>
      </c>
      <c r="F3783" s="7" t="n">
        <v>-115.279998779297</v>
      </c>
      <c r="G3783" s="7" t="n">
        <v>131.300003051758</v>
      </c>
    </row>
    <row r="3784" spans="1:8">
      <c r="A3784" t="s">
        <v>4</v>
      </c>
      <c r="B3784" s="4" t="s">
        <v>5</v>
      </c>
      <c r="C3784" s="4" t="s">
        <v>10</v>
      </c>
      <c r="D3784" s="4" t="s">
        <v>20</v>
      </c>
      <c r="E3784" s="4" t="s">
        <v>20</v>
      </c>
      <c r="F3784" s="4" t="s">
        <v>20</v>
      </c>
      <c r="G3784" s="4" t="s">
        <v>20</v>
      </c>
    </row>
    <row r="3785" spans="1:8">
      <c r="A3785" t="n">
        <v>30845</v>
      </c>
      <c r="B3785" s="46" t="n">
        <v>46</v>
      </c>
      <c r="C3785" s="7" t="n">
        <v>61493</v>
      </c>
      <c r="D3785" s="7" t="n">
        <v>1.5</v>
      </c>
      <c r="E3785" s="7" t="n">
        <v>3.70000004768372</v>
      </c>
      <c r="F3785" s="7" t="n">
        <v>-116.300003051758</v>
      </c>
      <c r="G3785" s="7" t="n">
        <v>136.199996948242</v>
      </c>
    </row>
    <row r="3786" spans="1:8">
      <c r="A3786" t="s">
        <v>4</v>
      </c>
      <c r="B3786" s="4" t="s">
        <v>5</v>
      </c>
      <c r="C3786" s="4" t="s">
        <v>10</v>
      </c>
      <c r="D3786" s="4" t="s">
        <v>20</v>
      </c>
      <c r="E3786" s="4" t="s">
        <v>20</v>
      </c>
      <c r="F3786" s="4" t="s">
        <v>20</v>
      </c>
      <c r="G3786" s="4" t="s">
        <v>20</v>
      </c>
    </row>
    <row r="3787" spans="1:8">
      <c r="A3787" t="n">
        <v>30864</v>
      </c>
      <c r="B3787" s="46" t="n">
        <v>46</v>
      </c>
      <c r="C3787" s="7" t="n">
        <v>61494</v>
      </c>
      <c r="D3787" s="7" t="n">
        <v>0.959999978542328</v>
      </c>
      <c r="E3787" s="7" t="n">
        <v>3.70000004768372</v>
      </c>
      <c r="F3787" s="7" t="n">
        <v>-115.449996948242</v>
      </c>
      <c r="G3787" s="7" t="n">
        <v>139.199996948242</v>
      </c>
    </row>
    <row r="3788" spans="1:8">
      <c r="A3788" t="s">
        <v>4</v>
      </c>
      <c r="B3788" s="4" t="s">
        <v>5</v>
      </c>
      <c r="C3788" s="4" t="s">
        <v>10</v>
      </c>
      <c r="D3788" s="4" t="s">
        <v>20</v>
      </c>
      <c r="E3788" s="4" t="s">
        <v>20</v>
      </c>
      <c r="F3788" s="4" t="s">
        <v>20</v>
      </c>
      <c r="G3788" s="4" t="s">
        <v>20</v>
      </c>
    </row>
    <row r="3789" spans="1:8">
      <c r="A3789" t="n">
        <v>30883</v>
      </c>
      <c r="B3789" s="46" t="n">
        <v>46</v>
      </c>
      <c r="C3789" s="7" t="n">
        <v>61495</v>
      </c>
      <c r="D3789" s="7" t="n">
        <v>-1.20000004768372</v>
      </c>
      <c r="E3789" s="7" t="n">
        <v>3.70000004768372</v>
      </c>
      <c r="F3789" s="7" t="n">
        <v>-116.230003356934</v>
      </c>
      <c r="G3789" s="7" t="n">
        <v>121.599998474121</v>
      </c>
    </row>
    <row r="3790" spans="1:8">
      <c r="A3790" t="s">
        <v>4</v>
      </c>
      <c r="B3790" s="4" t="s">
        <v>5</v>
      </c>
      <c r="C3790" s="4" t="s">
        <v>10</v>
      </c>
      <c r="D3790" s="4" t="s">
        <v>20</v>
      </c>
      <c r="E3790" s="4" t="s">
        <v>20</v>
      </c>
      <c r="F3790" s="4" t="s">
        <v>20</v>
      </c>
      <c r="G3790" s="4" t="s">
        <v>20</v>
      </c>
    </row>
    <row r="3791" spans="1:8">
      <c r="A3791" t="n">
        <v>30902</v>
      </c>
      <c r="B3791" s="46" t="n">
        <v>46</v>
      </c>
      <c r="C3791" s="7" t="n">
        <v>7032</v>
      </c>
      <c r="D3791" s="7" t="n">
        <v>0</v>
      </c>
      <c r="E3791" s="7" t="n">
        <v>3.67000007629395</v>
      </c>
      <c r="F3791" s="7" t="n">
        <v>-117</v>
      </c>
      <c r="G3791" s="7" t="n">
        <v>180</v>
      </c>
    </row>
    <row r="3792" spans="1:8">
      <c r="A3792" t="s">
        <v>4</v>
      </c>
      <c r="B3792" s="4" t="s">
        <v>5</v>
      </c>
      <c r="C3792" s="4" t="s">
        <v>14</v>
      </c>
      <c r="D3792" s="4" t="s">
        <v>10</v>
      </c>
    </row>
    <row r="3793" spans="1:7">
      <c r="A3793" t="n">
        <v>30921</v>
      </c>
      <c r="B3793" s="30" t="n">
        <v>58</v>
      </c>
      <c r="C3793" s="7" t="n">
        <v>255</v>
      </c>
      <c r="D3793" s="7" t="n">
        <v>0</v>
      </c>
    </row>
    <row r="3794" spans="1:7">
      <c r="A3794" t="s">
        <v>4</v>
      </c>
      <c r="B3794" s="4" t="s">
        <v>5</v>
      </c>
      <c r="C3794" s="4" t="s">
        <v>10</v>
      </c>
    </row>
    <row r="3795" spans="1:7">
      <c r="A3795" t="n">
        <v>30925</v>
      </c>
      <c r="B3795" s="28" t="n">
        <v>16</v>
      </c>
      <c r="C3795" s="7" t="n">
        <v>300</v>
      </c>
    </row>
    <row r="3796" spans="1:7">
      <c r="A3796" t="s">
        <v>4</v>
      </c>
      <c r="B3796" s="4" t="s">
        <v>5</v>
      </c>
      <c r="C3796" s="4" t="s">
        <v>14</v>
      </c>
      <c r="D3796" s="4" t="s">
        <v>10</v>
      </c>
      <c r="E3796" s="4" t="s">
        <v>6</v>
      </c>
    </row>
    <row r="3797" spans="1:7">
      <c r="A3797" t="n">
        <v>30928</v>
      </c>
      <c r="B3797" s="35" t="n">
        <v>51</v>
      </c>
      <c r="C3797" s="7" t="n">
        <v>4</v>
      </c>
      <c r="D3797" s="7" t="n">
        <v>0</v>
      </c>
      <c r="E3797" s="7" t="s">
        <v>165</v>
      </c>
    </row>
    <row r="3798" spans="1:7">
      <c r="A3798" t="s">
        <v>4</v>
      </c>
      <c r="B3798" s="4" t="s">
        <v>5</v>
      </c>
      <c r="C3798" s="4" t="s">
        <v>10</v>
      </c>
    </row>
    <row r="3799" spans="1:7">
      <c r="A3799" t="n">
        <v>30941</v>
      </c>
      <c r="B3799" s="28" t="n">
        <v>16</v>
      </c>
      <c r="C3799" s="7" t="n">
        <v>0</v>
      </c>
    </row>
    <row r="3800" spans="1:7">
      <c r="A3800" t="s">
        <v>4</v>
      </c>
      <c r="B3800" s="4" t="s">
        <v>5</v>
      </c>
      <c r="C3800" s="4" t="s">
        <v>10</v>
      </c>
      <c r="D3800" s="4" t="s">
        <v>14</v>
      </c>
      <c r="E3800" s="4" t="s">
        <v>9</v>
      </c>
      <c r="F3800" s="4" t="s">
        <v>57</v>
      </c>
      <c r="G3800" s="4" t="s">
        <v>14</v>
      </c>
      <c r="H3800" s="4" t="s">
        <v>14</v>
      </c>
    </row>
    <row r="3801" spans="1:7">
      <c r="A3801" t="n">
        <v>30944</v>
      </c>
      <c r="B3801" s="36" t="n">
        <v>26</v>
      </c>
      <c r="C3801" s="7" t="n">
        <v>0</v>
      </c>
      <c r="D3801" s="7" t="n">
        <v>17</v>
      </c>
      <c r="E3801" s="7" t="n">
        <v>53058</v>
      </c>
      <c r="F3801" s="7" t="s">
        <v>377</v>
      </c>
      <c r="G3801" s="7" t="n">
        <v>2</v>
      </c>
      <c r="H3801" s="7" t="n">
        <v>0</v>
      </c>
    </row>
    <row r="3802" spans="1:7">
      <c r="A3802" t="s">
        <v>4</v>
      </c>
      <c r="B3802" s="4" t="s">
        <v>5</v>
      </c>
    </row>
    <row r="3803" spans="1:7">
      <c r="A3803" t="n">
        <v>30967</v>
      </c>
      <c r="B3803" s="37" t="n">
        <v>28</v>
      </c>
    </row>
    <row r="3804" spans="1:7">
      <c r="A3804" t="s">
        <v>4</v>
      </c>
      <c r="B3804" s="4" t="s">
        <v>5</v>
      </c>
      <c r="C3804" s="4" t="s">
        <v>14</v>
      </c>
      <c r="D3804" s="21" t="s">
        <v>31</v>
      </c>
      <c r="E3804" s="4" t="s">
        <v>5</v>
      </c>
      <c r="F3804" s="4" t="s">
        <v>14</v>
      </c>
      <c r="G3804" s="4" t="s">
        <v>10</v>
      </c>
      <c r="H3804" s="21" t="s">
        <v>32</v>
      </c>
      <c r="I3804" s="4" t="s">
        <v>14</v>
      </c>
      <c r="J3804" s="4" t="s">
        <v>21</v>
      </c>
    </row>
    <row r="3805" spans="1:7">
      <c r="A3805" t="n">
        <v>30968</v>
      </c>
      <c r="B3805" s="11" t="n">
        <v>5</v>
      </c>
      <c r="C3805" s="7" t="n">
        <v>28</v>
      </c>
      <c r="D3805" s="21" t="s">
        <v>3</v>
      </c>
      <c r="E3805" s="22" t="n">
        <v>64</v>
      </c>
      <c r="F3805" s="7" t="n">
        <v>5</v>
      </c>
      <c r="G3805" s="7" t="n">
        <v>8</v>
      </c>
      <c r="H3805" s="21" t="s">
        <v>3</v>
      </c>
      <c r="I3805" s="7" t="n">
        <v>1</v>
      </c>
      <c r="J3805" s="12" t="n">
        <f t="normal" ca="1">A3817</f>
        <v>0</v>
      </c>
    </row>
    <row r="3806" spans="1:7">
      <c r="A3806" t="s">
        <v>4</v>
      </c>
      <c r="B3806" s="4" t="s">
        <v>5</v>
      </c>
      <c r="C3806" s="4" t="s">
        <v>14</v>
      </c>
      <c r="D3806" s="4" t="s">
        <v>10</v>
      </c>
      <c r="E3806" s="4" t="s">
        <v>6</v>
      </c>
    </row>
    <row r="3807" spans="1:7">
      <c r="A3807" t="n">
        <v>30979</v>
      </c>
      <c r="B3807" s="35" t="n">
        <v>51</v>
      </c>
      <c r="C3807" s="7" t="n">
        <v>4</v>
      </c>
      <c r="D3807" s="7" t="n">
        <v>8</v>
      </c>
      <c r="E3807" s="7" t="s">
        <v>163</v>
      </c>
    </row>
    <row r="3808" spans="1:7">
      <c r="A3808" t="s">
        <v>4</v>
      </c>
      <c r="B3808" s="4" t="s">
        <v>5</v>
      </c>
      <c r="C3808" s="4" t="s">
        <v>10</v>
      </c>
    </row>
    <row r="3809" spans="1:10">
      <c r="A3809" t="n">
        <v>30992</v>
      </c>
      <c r="B3809" s="28" t="n">
        <v>16</v>
      </c>
      <c r="C3809" s="7" t="n">
        <v>0</v>
      </c>
    </row>
    <row r="3810" spans="1:10">
      <c r="A3810" t="s">
        <v>4</v>
      </c>
      <c r="B3810" s="4" t="s">
        <v>5</v>
      </c>
      <c r="C3810" s="4" t="s">
        <v>10</v>
      </c>
      <c r="D3810" s="4" t="s">
        <v>14</v>
      </c>
      <c r="E3810" s="4" t="s">
        <v>9</v>
      </c>
      <c r="F3810" s="4" t="s">
        <v>57</v>
      </c>
      <c r="G3810" s="4" t="s">
        <v>14</v>
      </c>
      <c r="H3810" s="4" t="s">
        <v>14</v>
      </c>
    </row>
    <row r="3811" spans="1:10">
      <c r="A3811" t="n">
        <v>30995</v>
      </c>
      <c r="B3811" s="36" t="n">
        <v>26</v>
      </c>
      <c r="C3811" s="7" t="n">
        <v>8</v>
      </c>
      <c r="D3811" s="7" t="n">
        <v>17</v>
      </c>
      <c r="E3811" s="7" t="n">
        <v>9398</v>
      </c>
      <c r="F3811" s="7" t="s">
        <v>378</v>
      </c>
      <c r="G3811" s="7" t="n">
        <v>2</v>
      </c>
      <c r="H3811" s="7" t="n">
        <v>0</v>
      </c>
    </row>
    <row r="3812" spans="1:10">
      <c r="A3812" t="s">
        <v>4</v>
      </c>
      <c r="B3812" s="4" t="s">
        <v>5</v>
      </c>
    </row>
    <row r="3813" spans="1:10">
      <c r="A3813" t="n">
        <v>31031</v>
      </c>
      <c r="B3813" s="37" t="n">
        <v>28</v>
      </c>
    </row>
    <row r="3814" spans="1:10">
      <c r="A3814" t="s">
        <v>4</v>
      </c>
      <c r="B3814" s="4" t="s">
        <v>5</v>
      </c>
      <c r="C3814" s="4" t="s">
        <v>21</v>
      </c>
    </row>
    <row r="3815" spans="1:10">
      <c r="A3815" t="n">
        <v>31032</v>
      </c>
      <c r="B3815" s="15" t="n">
        <v>3</v>
      </c>
      <c r="C3815" s="12" t="n">
        <f t="normal" ca="1">A3827</f>
        <v>0</v>
      </c>
    </row>
    <row r="3816" spans="1:10">
      <c r="A3816" t="s">
        <v>4</v>
      </c>
      <c r="B3816" s="4" t="s">
        <v>5</v>
      </c>
      <c r="C3816" s="4" t="s">
        <v>14</v>
      </c>
      <c r="D3816" s="21" t="s">
        <v>31</v>
      </c>
      <c r="E3816" s="4" t="s">
        <v>5</v>
      </c>
      <c r="F3816" s="4" t="s">
        <v>14</v>
      </c>
      <c r="G3816" s="4" t="s">
        <v>10</v>
      </c>
      <c r="H3816" s="21" t="s">
        <v>32</v>
      </c>
      <c r="I3816" s="4" t="s">
        <v>14</v>
      </c>
      <c r="J3816" s="4" t="s">
        <v>21</v>
      </c>
    </row>
    <row r="3817" spans="1:10">
      <c r="A3817" t="n">
        <v>31037</v>
      </c>
      <c r="B3817" s="11" t="n">
        <v>5</v>
      </c>
      <c r="C3817" s="7" t="n">
        <v>28</v>
      </c>
      <c r="D3817" s="21" t="s">
        <v>3</v>
      </c>
      <c r="E3817" s="22" t="n">
        <v>64</v>
      </c>
      <c r="F3817" s="7" t="n">
        <v>5</v>
      </c>
      <c r="G3817" s="7" t="n">
        <v>3</v>
      </c>
      <c r="H3817" s="21" t="s">
        <v>3</v>
      </c>
      <c r="I3817" s="7" t="n">
        <v>1</v>
      </c>
      <c r="J3817" s="12" t="n">
        <f t="normal" ca="1">A3827</f>
        <v>0</v>
      </c>
    </row>
    <row r="3818" spans="1:10">
      <c r="A3818" t="s">
        <v>4</v>
      </c>
      <c r="B3818" s="4" t="s">
        <v>5</v>
      </c>
      <c r="C3818" s="4" t="s">
        <v>14</v>
      </c>
      <c r="D3818" s="4" t="s">
        <v>10</v>
      </c>
      <c r="E3818" s="4" t="s">
        <v>6</v>
      </c>
    </row>
    <row r="3819" spans="1:10">
      <c r="A3819" t="n">
        <v>31048</v>
      </c>
      <c r="B3819" s="35" t="n">
        <v>51</v>
      </c>
      <c r="C3819" s="7" t="n">
        <v>4</v>
      </c>
      <c r="D3819" s="7" t="n">
        <v>3</v>
      </c>
      <c r="E3819" s="7" t="s">
        <v>379</v>
      </c>
    </row>
    <row r="3820" spans="1:10">
      <c r="A3820" t="s">
        <v>4</v>
      </c>
      <c r="B3820" s="4" t="s">
        <v>5</v>
      </c>
      <c r="C3820" s="4" t="s">
        <v>10</v>
      </c>
    </row>
    <row r="3821" spans="1:10">
      <c r="A3821" t="n">
        <v>31061</v>
      </c>
      <c r="B3821" s="28" t="n">
        <v>16</v>
      </c>
      <c r="C3821" s="7" t="n">
        <v>0</v>
      </c>
    </row>
    <row r="3822" spans="1:10">
      <c r="A3822" t="s">
        <v>4</v>
      </c>
      <c r="B3822" s="4" t="s">
        <v>5</v>
      </c>
      <c r="C3822" s="4" t="s">
        <v>10</v>
      </c>
      <c r="D3822" s="4" t="s">
        <v>14</v>
      </c>
      <c r="E3822" s="4" t="s">
        <v>9</v>
      </c>
      <c r="F3822" s="4" t="s">
        <v>57</v>
      </c>
      <c r="G3822" s="4" t="s">
        <v>14</v>
      </c>
      <c r="H3822" s="4" t="s">
        <v>14</v>
      </c>
    </row>
    <row r="3823" spans="1:10">
      <c r="A3823" t="n">
        <v>31064</v>
      </c>
      <c r="B3823" s="36" t="n">
        <v>26</v>
      </c>
      <c r="C3823" s="7" t="n">
        <v>3</v>
      </c>
      <c r="D3823" s="7" t="n">
        <v>17</v>
      </c>
      <c r="E3823" s="7" t="n">
        <v>2430</v>
      </c>
      <c r="F3823" s="7" t="s">
        <v>380</v>
      </c>
      <c r="G3823" s="7" t="n">
        <v>2</v>
      </c>
      <c r="H3823" s="7" t="n">
        <v>0</v>
      </c>
    </row>
    <row r="3824" spans="1:10">
      <c r="A3824" t="s">
        <v>4</v>
      </c>
      <c r="B3824" s="4" t="s">
        <v>5</v>
      </c>
    </row>
    <row r="3825" spans="1:10">
      <c r="A3825" t="n">
        <v>31104</v>
      </c>
      <c r="B3825" s="37" t="n">
        <v>28</v>
      </c>
    </row>
    <row r="3826" spans="1:10">
      <c r="A3826" t="s">
        <v>4</v>
      </c>
      <c r="B3826" s="4" t="s">
        <v>5</v>
      </c>
      <c r="C3826" s="4" t="s">
        <v>14</v>
      </c>
      <c r="D3826" s="21" t="s">
        <v>31</v>
      </c>
      <c r="E3826" s="4" t="s">
        <v>5</v>
      </c>
      <c r="F3826" s="4" t="s">
        <v>14</v>
      </c>
      <c r="G3826" s="4" t="s">
        <v>10</v>
      </c>
      <c r="H3826" s="21" t="s">
        <v>32</v>
      </c>
      <c r="I3826" s="4" t="s">
        <v>14</v>
      </c>
      <c r="J3826" s="4" t="s">
        <v>21</v>
      </c>
    </row>
    <row r="3827" spans="1:10">
      <c r="A3827" t="n">
        <v>31105</v>
      </c>
      <c r="B3827" s="11" t="n">
        <v>5</v>
      </c>
      <c r="C3827" s="7" t="n">
        <v>28</v>
      </c>
      <c r="D3827" s="21" t="s">
        <v>3</v>
      </c>
      <c r="E3827" s="22" t="n">
        <v>64</v>
      </c>
      <c r="F3827" s="7" t="n">
        <v>5</v>
      </c>
      <c r="G3827" s="7" t="n">
        <v>6</v>
      </c>
      <c r="H3827" s="21" t="s">
        <v>3</v>
      </c>
      <c r="I3827" s="7" t="n">
        <v>1</v>
      </c>
      <c r="J3827" s="12" t="n">
        <f t="normal" ca="1">A3839</f>
        <v>0</v>
      </c>
    </row>
    <row r="3828" spans="1:10">
      <c r="A3828" t="s">
        <v>4</v>
      </c>
      <c r="B3828" s="4" t="s">
        <v>5</v>
      </c>
      <c r="C3828" s="4" t="s">
        <v>14</v>
      </c>
      <c r="D3828" s="4" t="s">
        <v>10</v>
      </c>
      <c r="E3828" s="4" t="s">
        <v>6</v>
      </c>
    </row>
    <row r="3829" spans="1:10">
      <c r="A3829" t="n">
        <v>31116</v>
      </c>
      <c r="B3829" s="35" t="n">
        <v>51</v>
      </c>
      <c r="C3829" s="7" t="n">
        <v>4</v>
      </c>
      <c r="D3829" s="7" t="n">
        <v>6</v>
      </c>
      <c r="E3829" s="7" t="s">
        <v>379</v>
      </c>
    </row>
    <row r="3830" spans="1:10">
      <c r="A3830" t="s">
        <v>4</v>
      </c>
      <c r="B3830" s="4" t="s">
        <v>5</v>
      </c>
      <c r="C3830" s="4" t="s">
        <v>10</v>
      </c>
    </row>
    <row r="3831" spans="1:10">
      <c r="A3831" t="n">
        <v>31129</v>
      </c>
      <c r="B3831" s="28" t="n">
        <v>16</v>
      </c>
      <c r="C3831" s="7" t="n">
        <v>0</v>
      </c>
    </row>
    <row r="3832" spans="1:10">
      <c r="A3832" t="s">
        <v>4</v>
      </c>
      <c r="B3832" s="4" t="s">
        <v>5</v>
      </c>
      <c r="C3832" s="4" t="s">
        <v>10</v>
      </c>
      <c r="D3832" s="4" t="s">
        <v>14</v>
      </c>
      <c r="E3832" s="4" t="s">
        <v>9</v>
      </c>
      <c r="F3832" s="4" t="s">
        <v>57</v>
      </c>
      <c r="G3832" s="4" t="s">
        <v>14</v>
      </c>
      <c r="H3832" s="4" t="s">
        <v>14</v>
      </c>
    </row>
    <row r="3833" spans="1:10">
      <c r="A3833" t="n">
        <v>31132</v>
      </c>
      <c r="B3833" s="36" t="n">
        <v>26</v>
      </c>
      <c r="C3833" s="7" t="n">
        <v>6</v>
      </c>
      <c r="D3833" s="7" t="n">
        <v>17</v>
      </c>
      <c r="E3833" s="7" t="n">
        <v>8472</v>
      </c>
      <c r="F3833" s="7" t="s">
        <v>381</v>
      </c>
      <c r="G3833" s="7" t="n">
        <v>2</v>
      </c>
      <c r="H3833" s="7" t="n">
        <v>0</v>
      </c>
    </row>
    <row r="3834" spans="1:10">
      <c r="A3834" t="s">
        <v>4</v>
      </c>
      <c r="B3834" s="4" t="s">
        <v>5</v>
      </c>
    </row>
    <row r="3835" spans="1:10">
      <c r="A3835" t="n">
        <v>31196</v>
      </c>
      <c r="B3835" s="37" t="n">
        <v>28</v>
      </c>
    </row>
    <row r="3836" spans="1:10">
      <c r="A3836" t="s">
        <v>4</v>
      </c>
      <c r="B3836" s="4" t="s">
        <v>5</v>
      </c>
      <c r="C3836" s="4" t="s">
        <v>21</v>
      </c>
    </row>
    <row r="3837" spans="1:10">
      <c r="A3837" t="n">
        <v>31197</v>
      </c>
      <c r="B3837" s="15" t="n">
        <v>3</v>
      </c>
      <c r="C3837" s="12" t="n">
        <f t="normal" ca="1">A3849</f>
        <v>0</v>
      </c>
    </row>
    <row r="3838" spans="1:10">
      <c r="A3838" t="s">
        <v>4</v>
      </c>
      <c r="B3838" s="4" t="s">
        <v>5</v>
      </c>
      <c r="C3838" s="4" t="s">
        <v>14</v>
      </c>
      <c r="D3838" s="21" t="s">
        <v>31</v>
      </c>
      <c r="E3838" s="4" t="s">
        <v>5</v>
      </c>
      <c r="F3838" s="4" t="s">
        <v>14</v>
      </c>
      <c r="G3838" s="4" t="s">
        <v>10</v>
      </c>
      <c r="H3838" s="21" t="s">
        <v>32</v>
      </c>
      <c r="I3838" s="4" t="s">
        <v>14</v>
      </c>
      <c r="J3838" s="4" t="s">
        <v>21</v>
      </c>
    </row>
    <row r="3839" spans="1:10">
      <c r="A3839" t="n">
        <v>31202</v>
      </c>
      <c r="B3839" s="11" t="n">
        <v>5</v>
      </c>
      <c r="C3839" s="7" t="n">
        <v>28</v>
      </c>
      <c r="D3839" s="21" t="s">
        <v>3</v>
      </c>
      <c r="E3839" s="22" t="n">
        <v>64</v>
      </c>
      <c r="F3839" s="7" t="n">
        <v>5</v>
      </c>
      <c r="G3839" s="7" t="n">
        <v>4</v>
      </c>
      <c r="H3839" s="21" t="s">
        <v>3</v>
      </c>
      <c r="I3839" s="7" t="n">
        <v>1</v>
      </c>
      <c r="J3839" s="12" t="n">
        <f t="normal" ca="1">A3849</f>
        <v>0</v>
      </c>
    </row>
    <row r="3840" spans="1:10">
      <c r="A3840" t="s">
        <v>4</v>
      </c>
      <c r="B3840" s="4" t="s">
        <v>5</v>
      </c>
      <c r="C3840" s="4" t="s">
        <v>14</v>
      </c>
      <c r="D3840" s="4" t="s">
        <v>10</v>
      </c>
      <c r="E3840" s="4" t="s">
        <v>6</v>
      </c>
    </row>
    <row r="3841" spans="1:10">
      <c r="A3841" t="n">
        <v>31213</v>
      </c>
      <c r="B3841" s="35" t="n">
        <v>51</v>
      </c>
      <c r="C3841" s="7" t="n">
        <v>4</v>
      </c>
      <c r="D3841" s="7" t="n">
        <v>4</v>
      </c>
      <c r="E3841" s="7" t="s">
        <v>165</v>
      </c>
    </row>
    <row r="3842" spans="1:10">
      <c r="A3842" t="s">
        <v>4</v>
      </c>
      <c r="B3842" s="4" t="s">
        <v>5</v>
      </c>
      <c r="C3842" s="4" t="s">
        <v>10</v>
      </c>
    </row>
    <row r="3843" spans="1:10">
      <c r="A3843" t="n">
        <v>31226</v>
      </c>
      <c r="B3843" s="28" t="n">
        <v>16</v>
      </c>
      <c r="C3843" s="7" t="n">
        <v>0</v>
      </c>
    </row>
    <row r="3844" spans="1:10">
      <c r="A3844" t="s">
        <v>4</v>
      </c>
      <c r="B3844" s="4" t="s">
        <v>5</v>
      </c>
      <c r="C3844" s="4" t="s">
        <v>10</v>
      </c>
      <c r="D3844" s="4" t="s">
        <v>14</v>
      </c>
      <c r="E3844" s="4" t="s">
        <v>9</v>
      </c>
      <c r="F3844" s="4" t="s">
        <v>57</v>
      </c>
      <c r="G3844" s="4" t="s">
        <v>14</v>
      </c>
      <c r="H3844" s="4" t="s">
        <v>14</v>
      </c>
    </row>
    <row r="3845" spans="1:10">
      <c r="A3845" t="n">
        <v>31229</v>
      </c>
      <c r="B3845" s="36" t="n">
        <v>26</v>
      </c>
      <c r="C3845" s="7" t="n">
        <v>4</v>
      </c>
      <c r="D3845" s="7" t="n">
        <v>17</v>
      </c>
      <c r="E3845" s="7" t="n">
        <v>7446</v>
      </c>
      <c r="F3845" s="7" t="s">
        <v>382</v>
      </c>
      <c r="G3845" s="7" t="n">
        <v>2</v>
      </c>
      <c r="H3845" s="7" t="n">
        <v>0</v>
      </c>
    </row>
    <row r="3846" spans="1:10">
      <c r="A3846" t="s">
        <v>4</v>
      </c>
      <c r="B3846" s="4" t="s">
        <v>5</v>
      </c>
    </row>
    <row r="3847" spans="1:10">
      <c r="A3847" t="n">
        <v>31274</v>
      </c>
      <c r="B3847" s="37" t="n">
        <v>28</v>
      </c>
    </row>
    <row r="3848" spans="1:10">
      <c r="A3848" t="s">
        <v>4</v>
      </c>
      <c r="B3848" s="4" t="s">
        <v>5</v>
      </c>
      <c r="C3848" s="4" t="s">
        <v>14</v>
      </c>
      <c r="D3848" s="21" t="s">
        <v>31</v>
      </c>
      <c r="E3848" s="4" t="s">
        <v>5</v>
      </c>
      <c r="F3848" s="4" t="s">
        <v>14</v>
      </c>
      <c r="G3848" s="4" t="s">
        <v>10</v>
      </c>
      <c r="H3848" s="21" t="s">
        <v>32</v>
      </c>
      <c r="I3848" s="4" t="s">
        <v>14</v>
      </c>
      <c r="J3848" s="4" t="s">
        <v>21</v>
      </c>
    </row>
    <row r="3849" spans="1:10">
      <c r="A3849" t="n">
        <v>31275</v>
      </c>
      <c r="B3849" s="11" t="n">
        <v>5</v>
      </c>
      <c r="C3849" s="7" t="n">
        <v>28</v>
      </c>
      <c r="D3849" s="21" t="s">
        <v>3</v>
      </c>
      <c r="E3849" s="22" t="n">
        <v>64</v>
      </c>
      <c r="F3849" s="7" t="n">
        <v>5</v>
      </c>
      <c r="G3849" s="7" t="n">
        <v>5</v>
      </c>
      <c r="H3849" s="21" t="s">
        <v>3</v>
      </c>
      <c r="I3849" s="7" t="n">
        <v>1</v>
      </c>
      <c r="J3849" s="12" t="n">
        <f t="normal" ca="1">A3861</f>
        <v>0</v>
      </c>
    </row>
    <row r="3850" spans="1:10">
      <c r="A3850" t="s">
        <v>4</v>
      </c>
      <c r="B3850" s="4" t="s">
        <v>5</v>
      </c>
      <c r="C3850" s="4" t="s">
        <v>14</v>
      </c>
      <c r="D3850" s="4" t="s">
        <v>10</v>
      </c>
      <c r="E3850" s="4" t="s">
        <v>6</v>
      </c>
    </row>
    <row r="3851" spans="1:10">
      <c r="A3851" t="n">
        <v>31286</v>
      </c>
      <c r="B3851" s="35" t="n">
        <v>51</v>
      </c>
      <c r="C3851" s="7" t="n">
        <v>4</v>
      </c>
      <c r="D3851" s="7" t="n">
        <v>5</v>
      </c>
      <c r="E3851" s="7" t="s">
        <v>167</v>
      </c>
    </row>
    <row r="3852" spans="1:10">
      <c r="A3852" t="s">
        <v>4</v>
      </c>
      <c r="B3852" s="4" t="s">
        <v>5</v>
      </c>
      <c r="C3852" s="4" t="s">
        <v>10</v>
      </c>
    </row>
    <row r="3853" spans="1:10">
      <c r="A3853" t="n">
        <v>31299</v>
      </c>
      <c r="B3853" s="28" t="n">
        <v>16</v>
      </c>
      <c r="C3853" s="7" t="n">
        <v>0</v>
      </c>
    </row>
    <row r="3854" spans="1:10">
      <c r="A3854" t="s">
        <v>4</v>
      </c>
      <c r="B3854" s="4" t="s">
        <v>5</v>
      </c>
      <c r="C3854" s="4" t="s">
        <v>10</v>
      </c>
      <c r="D3854" s="4" t="s">
        <v>14</v>
      </c>
      <c r="E3854" s="4" t="s">
        <v>9</v>
      </c>
      <c r="F3854" s="4" t="s">
        <v>57</v>
      </c>
      <c r="G3854" s="4" t="s">
        <v>14</v>
      </c>
      <c r="H3854" s="4" t="s">
        <v>14</v>
      </c>
    </row>
    <row r="3855" spans="1:10">
      <c r="A3855" t="n">
        <v>31302</v>
      </c>
      <c r="B3855" s="36" t="n">
        <v>26</v>
      </c>
      <c r="C3855" s="7" t="n">
        <v>5</v>
      </c>
      <c r="D3855" s="7" t="n">
        <v>17</v>
      </c>
      <c r="E3855" s="7" t="n">
        <v>3449</v>
      </c>
      <c r="F3855" s="7" t="s">
        <v>383</v>
      </c>
      <c r="G3855" s="7" t="n">
        <v>2</v>
      </c>
      <c r="H3855" s="7" t="n">
        <v>0</v>
      </c>
    </row>
    <row r="3856" spans="1:10">
      <c r="A3856" t="s">
        <v>4</v>
      </c>
      <c r="B3856" s="4" t="s">
        <v>5</v>
      </c>
    </row>
    <row r="3857" spans="1:10">
      <c r="A3857" t="n">
        <v>31334</v>
      </c>
      <c r="B3857" s="37" t="n">
        <v>28</v>
      </c>
    </row>
    <row r="3858" spans="1:10">
      <c r="A3858" t="s">
        <v>4</v>
      </c>
      <c r="B3858" s="4" t="s">
        <v>5</v>
      </c>
      <c r="C3858" s="4" t="s">
        <v>21</v>
      </c>
    </row>
    <row r="3859" spans="1:10">
      <c r="A3859" t="n">
        <v>31335</v>
      </c>
      <c r="B3859" s="15" t="n">
        <v>3</v>
      </c>
      <c r="C3859" s="12" t="n">
        <f t="normal" ca="1">A3871</f>
        <v>0</v>
      </c>
    </row>
    <row r="3860" spans="1:10">
      <c r="A3860" t="s">
        <v>4</v>
      </c>
      <c r="B3860" s="4" t="s">
        <v>5</v>
      </c>
      <c r="C3860" s="4" t="s">
        <v>14</v>
      </c>
      <c r="D3860" s="21" t="s">
        <v>31</v>
      </c>
      <c r="E3860" s="4" t="s">
        <v>5</v>
      </c>
      <c r="F3860" s="4" t="s">
        <v>14</v>
      </c>
      <c r="G3860" s="4" t="s">
        <v>10</v>
      </c>
      <c r="H3860" s="21" t="s">
        <v>32</v>
      </c>
      <c r="I3860" s="4" t="s">
        <v>14</v>
      </c>
      <c r="J3860" s="4" t="s">
        <v>21</v>
      </c>
    </row>
    <row r="3861" spans="1:10">
      <c r="A3861" t="n">
        <v>31340</v>
      </c>
      <c r="B3861" s="11" t="n">
        <v>5</v>
      </c>
      <c r="C3861" s="7" t="n">
        <v>28</v>
      </c>
      <c r="D3861" s="21" t="s">
        <v>3</v>
      </c>
      <c r="E3861" s="22" t="n">
        <v>64</v>
      </c>
      <c r="F3861" s="7" t="n">
        <v>5</v>
      </c>
      <c r="G3861" s="7" t="n">
        <v>2</v>
      </c>
      <c r="H3861" s="21" t="s">
        <v>3</v>
      </c>
      <c r="I3861" s="7" t="n">
        <v>1</v>
      </c>
      <c r="J3861" s="12" t="n">
        <f t="normal" ca="1">A3871</f>
        <v>0</v>
      </c>
    </row>
    <row r="3862" spans="1:10">
      <c r="A3862" t="s">
        <v>4</v>
      </c>
      <c r="B3862" s="4" t="s">
        <v>5</v>
      </c>
      <c r="C3862" s="4" t="s">
        <v>14</v>
      </c>
      <c r="D3862" s="4" t="s">
        <v>10</v>
      </c>
      <c r="E3862" s="4" t="s">
        <v>6</v>
      </c>
    </row>
    <row r="3863" spans="1:10">
      <c r="A3863" t="n">
        <v>31351</v>
      </c>
      <c r="B3863" s="35" t="n">
        <v>51</v>
      </c>
      <c r="C3863" s="7" t="n">
        <v>4</v>
      </c>
      <c r="D3863" s="7" t="n">
        <v>2</v>
      </c>
      <c r="E3863" s="7" t="s">
        <v>167</v>
      </c>
    </row>
    <row r="3864" spans="1:10">
      <c r="A3864" t="s">
        <v>4</v>
      </c>
      <c r="B3864" s="4" t="s">
        <v>5</v>
      </c>
      <c r="C3864" s="4" t="s">
        <v>10</v>
      </c>
    </row>
    <row r="3865" spans="1:10">
      <c r="A3865" t="n">
        <v>31364</v>
      </c>
      <c r="B3865" s="28" t="n">
        <v>16</v>
      </c>
      <c r="C3865" s="7" t="n">
        <v>0</v>
      </c>
    </row>
    <row r="3866" spans="1:10">
      <c r="A3866" t="s">
        <v>4</v>
      </c>
      <c r="B3866" s="4" t="s">
        <v>5</v>
      </c>
      <c r="C3866" s="4" t="s">
        <v>10</v>
      </c>
      <c r="D3866" s="4" t="s">
        <v>14</v>
      </c>
      <c r="E3866" s="4" t="s">
        <v>9</v>
      </c>
      <c r="F3866" s="4" t="s">
        <v>57</v>
      </c>
      <c r="G3866" s="4" t="s">
        <v>14</v>
      </c>
      <c r="H3866" s="4" t="s">
        <v>14</v>
      </c>
    </row>
    <row r="3867" spans="1:10">
      <c r="A3867" t="n">
        <v>31367</v>
      </c>
      <c r="B3867" s="36" t="n">
        <v>26</v>
      </c>
      <c r="C3867" s="7" t="n">
        <v>2</v>
      </c>
      <c r="D3867" s="7" t="n">
        <v>17</v>
      </c>
      <c r="E3867" s="7" t="n">
        <v>6457</v>
      </c>
      <c r="F3867" s="7" t="s">
        <v>384</v>
      </c>
      <c r="G3867" s="7" t="n">
        <v>2</v>
      </c>
      <c r="H3867" s="7" t="n">
        <v>0</v>
      </c>
    </row>
    <row r="3868" spans="1:10">
      <c r="A3868" t="s">
        <v>4</v>
      </c>
      <c r="B3868" s="4" t="s">
        <v>5</v>
      </c>
    </row>
    <row r="3869" spans="1:10">
      <c r="A3869" t="n">
        <v>31406</v>
      </c>
      <c r="B3869" s="37" t="n">
        <v>28</v>
      </c>
    </row>
    <row r="3870" spans="1:10">
      <c r="A3870" t="s">
        <v>4</v>
      </c>
      <c r="B3870" s="4" t="s">
        <v>5</v>
      </c>
      <c r="C3870" s="4" t="s">
        <v>14</v>
      </c>
      <c r="D3870" s="21" t="s">
        <v>31</v>
      </c>
      <c r="E3870" s="4" t="s">
        <v>5</v>
      </c>
      <c r="F3870" s="4" t="s">
        <v>14</v>
      </c>
      <c r="G3870" s="4" t="s">
        <v>10</v>
      </c>
      <c r="H3870" s="21" t="s">
        <v>32</v>
      </c>
      <c r="I3870" s="4" t="s">
        <v>14</v>
      </c>
      <c r="J3870" s="4" t="s">
        <v>21</v>
      </c>
    </row>
    <row r="3871" spans="1:10">
      <c r="A3871" t="n">
        <v>31407</v>
      </c>
      <c r="B3871" s="11" t="n">
        <v>5</v>
      </c>
      <c r="C3871" s="7" t="n">
        <v>28</v>
      </c>
      <c r="D3871" s="21" t="s">
        <v>3</v>
      </c>
      <c r="E3871" s="22" t="n">
        <v>64</v>
      </c>
      <c r="F3871" s="7" t="n">
        <v>5</v>
      </c>
      <c r="G3871" s="7" t="n">
        <v>11</v>
      </c>
      <c r="H3871" s="21" t="s">
        <v>3</v>
      </c>
      <c r="I3871" s="7" t="n">
        <v>1</v>
      </c>
      <c r="J3871" s="12" t="n">
        <f t="normal" ca="1">A3881</f>
        <v>0</v>
      </c>
    </row>
    <row r="3872" spans="1:10">
      <c r="A3872" t="s">
        <v>4</v>
      </c>
      <c r="B3872" s="4" t="s">
        <v>5</v>
      </c>
      <c r="C3872" s="4" t="s">
        <v>14</v>
      </c>
      <c r="D3872" s="4" t="s">
        <v>10</v>
      </c>
      <c r="E3872" s="4" t="s">
        <v>6</v>
      </c>
    </row>
    <row r="3873" spans="1:10">
      <c r="A3873" t="n">
        <v>31418</v>
      </c>
      <c r="B3873" s="35" t="n">
        <v>51</v>
      </c>
      <c r="C3873" s="7" t="n">
        <v>4</v>
      </c>
      <c r="D3873" s="7" t="n">
        <v>11</v>
      </c>
      <c r="E3873" s="7" t="s">
        <v>167</v>
      </c>
    </row>
    <row r="3874" spans="1:10">
      <c r="A3874" t="s">
        <v>4</v>
      </c>
      <c r="B3874" s="4" t="s">
        <v>5</v>
      </c>
      <c r="C3874" s="4" t="s">
        <v>10</v>
      </c>
    </row>
    <row r="3875" spans="1:10">
      <c r="A3875" t="n">
        <v>31431</v>
      </c>
      <c r="B3875" s="28" t="n">
        <v>16</v>
      </c>
      <c r="C3875" s="7" t="n">
        <v>0</v>
      </c>
    </row>
    <row r="3876" spans="1:10">
      <c r="A3876" t="s">
        <v>4</v>
      </c>
      <c r="B3876" s="4" t="s">
        <v>5</v>
      </c>
      <c r="C3876" s="4" t="s">
        <v>10</v>
      </c>
      <c r="D3876" s="4" t="s">
        <v>14</v>
      </c>
      <c r="E3876" s="4" t="s">
        <v>9</v>
      </c>
      <c r="F3876" s="4" t="s">
        <v>57</v>
      </c>
      <c r="G3876" s="4" t="s">
        <v>14</v>
      </c>
      <c r="H3876" s="4" t="s">
        <v>14</v>
      </c>
    </row>
    <row r="3877" spans="1:10">
      <c r="A3877" t="n">
        <v>31434</v>
      </c>
      <c r="B3877" s="36" t="n">
        <v>26</v>
      </c>
      <c r="C3877" s="7" t="n">
        <v>11</v>
      </c>
      <c r="D3877" s="7" t="n">
        <v>17</v>
      </c>
      <c r="E3877" s="7" t="n">
        <v>10426</v>
      </c>
      <c r="F3877" s="7" t="s">
        <v>385</v>
      </c>
      <c r="G3877" s="7" t="n">
        <v>2</v>
      </c>
      <c r="H3877" s="7" t="n">
        <v>0</v>
      </c>
    </row>
    <row r="3878" spans="1:10">
      <c r="A3878" t="s">
        <v>4</v>
      </c>
      <c r="B3878" s="4" t="s">
        <v>5</v>
      </c>
    </row>
    <row r="3879" spans="1:10">
      <c r="A3879" t="n">
        <v>31534</v>
      </c>
      <c r="B3879" s="37" t="n">
        <v>28</v>
      </c>
    </row>
    <row r="3880" spans="1:10">
      <c r="A3880" t="s">
        <v>4</v>
      </c>
      <c r="B3880" s="4" t="s">
        <v>5</v>
      </c>
      <c r="C3880" s="4" t="s">
        <v>14</v>
      </c>
      <c r="D3880" s="21" t="s">
        <v>31</v>
      </c>
      <c r="E3880" s="4" t="s">
        <v>5</v>
      </c>
      <c r="F3880" s="4" t="s">
        <v>14</v>
      </c>
      <c r="G3880" s="4" t="s">
        <v>10</v>
      </c>
      <c r="H3880" s="21" t="s">
        <v>32</v>
      </c>
      <c r="I3880" s="4" t="s">
        <v>14</v>
      </c>
      <c r="J3880" s="4" t="s">
        <v>21</v>
      </c>
    </row>
    <row r="3881" spans="1:10">
      <c r="A3881" t="n">
        <v>31535</v>
      </c>
      <c r="B3881" s="11" t="n">
        <v>5</v>
      </c>
      <c r="C3881" s="7" t="n">
        <v>28</v>
      </c>
      <c r="D3881" s="21" t="s">
        <v>3</v>
      </c>
      <c r="E3881" s="22" t="n">
        <v>64</v>
      </c>
      <c r="F3881" s="7" t="n">
        <v>5</v>
      </c>
      <c r="G3881" s="7" t="n">
        <v>1</v>
      </c>
      <c r="H3881" s="21" t="s">
        <v>3</v>
      </c>
      <c r="I3881" s="7" t="n">
        <v>1</v>
      </c>
      <c r="J3881" s="12" t="n">
        <f t="normal" ca="1">A3911</f>
        <v>0</v>
      </c>
    </row>
    <row r="3882" spans="1:10">
      <c r="A3882" t="s">
        <v>4</v>
      </c>
      <c r="B3882" s="4" t="s">
        <v>5</v>
      </c>
      <c r="C3882" s="4" t="s">
        <v>14</v>
      </c>
      <c r="D3882" s="4" t="s">
        <v>10</v>
      </c>
      <c r="E3882" s="4" t="s">
        <v>6</v>
      </c>
    </row>
    <row r="3883" spans="1:10">
      <c r="A3883" t="n">
        <v>31546</v>
      </c>
      <c r="B3883" s="35" t="n">
        <v>51</v>
      </c>
      <c r="C3883" s="7" t="n">
        <v>4</v>
      </c>
      <c r="D3883" s="7" t="n">
        <v>1</v>
      </c>
      <c r="E3883" s="7" t="s">
        <v>193</v>
      </c>
    </row>
    <row r="3884" spans="1:10">
      <c r="A3884" t="s">
        <v>4</v>
      </c>
      <c r="B3884" s="4" t="s">
        <v>5</v>
      </c>
      <c r="C3884" s="4" t="s">
        <v>10</v>
      </c>
    </row>
    <row r="3885" spans="1:10">
      <c r="A3885" t="n">
        <v>31560</v>
      </c>
      <c r="B3885" s="28" t="n">
        <v>16</v>
      </c>
      <c r="C3885" s="7" t="n">
        <v>0</v>
      </c>
    </row>
    <row r="3886" spans="1:10">
      <c r="A3886" t="s">
        <v>4</v>
      </c>
      <c r="B3886" s="4" t="s">
        <v>5</v>
      </c>
      <c r="C3886" s="4" t="s">
        <v>10</v>
      </c>
      <c r="D3886" s="4" t="s">
        <v>14</v>
      </c>
      <c r="E3886" s="4" t="s">
        <v>9</v>
      </c>
      <c r="F3886" s="4" t="s">
        <v>57</v>
      </c>
      <c r="G3886" s="4" t="s">
        <v>14</v>
      </c>
      <c r="H3886" s="4" t="s">
        <v>14</v>
      </c>
    </row>
    <row r="3887" spans="1:10">
      <c r="A3887" t="n">
        <v>31563</v>
      </c>
      <c r="B3887" s="36" t="n">
        <v>26</v>
      </c>
      <c r="C3887" s="7" t="n">
        <v>1</v>
      </c>
      <c r="D3887" s="7" t="n">
        <v>17</v>
      </c>
      <c r="E3887" s="7" t="n">
        <v>1451</v>
      </c>
      <c r="F3887" s="7" t="s">
        <v>386</v>
      </c>
      <c r="G3887" s="7" t="n">
        <v>2</v>
      </c>
      <c r="H3887" s="7" t="n">
        <v>0</v>
      </c>
    </row>
    <row r="3888" spans="1:10">
      <c r="A3888" t="s">
        <v>4</v>
      </c>
      <c r="B3888" s="4" t="s">
        <v>5</v>
      </c>
      <c r="C3888" s="4" t="s">
        <v>10</v>
      </c>
    </row>
    <row r="3889" spans="1:10">
      <c r="A3889" t="n">
        <v>31599</v>
      </c>
      <c r="B3889" s="28" t="n">
        <v>16</v>
      </c>
      <c r="C3889" s="7" t="n">
        <v>2000</v>
      </c>
    </row>
    <row r="3890" spans="1:10">
      <c r="A3890" t="s">
        <v>4</v>
      </c>
      <c r="B3890" s="4" t="s">
        <v>5</v>
      </c>
      <c r="C3890" s="4" t="s">
        <v>14</v>
      </c>
      <c r="D3890" s="4" t="s">
        <v>10</v>
      </c>
      <c r="E3890" s="4" t="s">
        <v>6</v>
      </c>
      <c r="F3890" s="4" t="s">
        <v>6</v>
      </c>
      <c r="G3890" s="4" t="s">
        <v>6</v>
      </c>
      <c r="H3890" s="4" t="s">
        <v>6</v>
      </c>
    </row>
    <row r="3891" spans="1:10">
      <c r="A3891" t="n">
        <v>31602</v>
      </c>
      <c r="B3891" s="35" t="n">
        <v>51</v>
      </c>
      <c r="C3891" s="7" t="n">
        <v>3</v>
      </c>
      <c r="D3891" s="7" t="n">
        <v>1</v>
      </c>
      <c r="E3891" s="7" t="s">
        <v>369</v>
      </c>
      <c r="F3891" s="7" t="s">
        <v>13</v>
      </c>
      <c r="G3891" s="7" t="s">
        <v>62</v>
      </c>
      <c r="H3891" s="7" t="s">
        <v>63</v>
      </c>
    </row>
    <row r="3892" spans="1:10">
      <c r="A3892" t="s">
        <v>4</v>
      </c>
      <c r="B3892" s="4" t="s">
        <v>5</v>
      </c>
    </row>
    <row r="3893" spans="1:10">
      <c r="A3893" t="n">
        <v>31622</v>
      </c>
      <c r="B3893" s="37" t="n">
        <v>28</v>
      </c>
    </row>
    <row r="3894" spans="1:10">
      <c r="A3894" t="s">
        <v>4</v>
      </c>
      <c r="B3894" s="4" t="s">
        <v>5</v>
      </c>
      <c r="C3894" s="4" t="s">
        <v>10</v>
      </c>
      <c r="D3894" s="4" t="s">
        <v>14</v>
      </c>
    </row>
    <row r="3895" spans="1:10">
      <c r="A3895" t="n">
        <v>31623</v>
      </c>
      <c r="B3895" s="39" t="n">
        <v>89</v>
      </c>
      <c r="C3895" s="7" t="n">
        <v>65533</v>
      </c>
      <c r="D3895" s="7" t="n">
        <v>1</v>
      </c>
    </row>
    <row r="3896" spans="1:10">
      <c r="A3896" t="s">
        <v>4</v>
      </c>
      <c r="B3896" s="4" t="s">
        <v>5</v>
      </c>
      <c r="C3896" s="4" t="s">
        <v>14</v>
      </c>
      <c r="D3896" s="4" t="s">
        <v>10</v>
      </c>
      <c r="E3896" s="4" t="s">
        <v>10</v>
      </c>
      <c r="F3896" s="4" t="s">
        <v>14</v>
      </c>
    </row>
    <row r="3897" spans="1:10">
      <c r="A3897" t="n">
        <v>31627</v>
      </c>
      <c r="B3897" s="34" t="n">
        <v>25</v>
      </c>
      <c r="C3897" s="7" t="n">
        <v>1</v>
      </c>
      <c r="D3897" s="7" t="n">
        <v>60</v>
      </c>
      <c r="E3897" s="7" t="n">
        <v>640</v>
      </c>
      <c r="F3897" s="7" t="n">
        <v>2</v>
      </c>
    </row>
    <row r="3898" spans="1:10">
      <c r="A3898" t="s">
        <v>4</v>
      </c>
      <c r="B3898" s="4" t="s">
        <v>5</v>
      </c>
      <c r="C3898" s="4" t="s">
        <v>14</v>
      </c>
      <c r="D3898" s="4" t="s">
        <v>10</v>
      </c>
      <c r="E3898" s="4" t="s">
        <v>6</v>
      </c>
    </row>
    <row r="3899" spans="1:10">
      <c r="A3899" t="n">
        <v>31634</v>
      </c>
      <c r="B3899" s="35" t="n">
        <v>51</v>
      </c>
      <c r="C3899" s="7" t="n">
        <v>4</v>
      </c>
      <c r="D3899" s="7" t="n">
        <v>14</v>
      </c>
      <c r="E3899" s="7" t="s">
        <v>165</v>
      </c>
    </row>
    <row r="3900" spans="1:10">
      <c r="A3900" t="s">
        <v>4</v>
      </c>
      <c r="B3900" s="4" t="s">
        <v>5</v>
      </c>
      <c r="C3900" s="4" t="s">
        <v>10</v>
      </c>
    </row>
    <row r="3901" spans="1:10">
      <c r="A3901" t="n">
        <v>31647</v>
      </c>
      <c r="B3901" s="28" t="n">
        <v>16</v>
      </c>
      <c r="C3901" s="7" t="n">
        <v>0</v>
      </c>
    </row>
    <row r="3902" spans="1:10">
      <c r="A3902" t="s">
        <v>4</v>
      </c>
      <c r="B3902" s="4" t="s">
        <v>5</v>
      </c>
      <c r="C3902" s="4" t="s">
        <v>10</v>
      </c>
      <c r="D3902" s="4" t="s">
        <v>14</v>
      </c>
      <c r="E3902" s="4" t="s">
        <v>9</v>
      </c>
      <c r="F3902" s="4" t="s">
        <v>57</v>
      </c>
      <c r="G3902" s="4" t="s">
        <v>14</v>
      </c>
      <c r="H3902" s="4" t="s">
        <v>14</v>
      </c>
    </row>
    <row r="3903" spans="1:10">
      <c r="A3903" t="n">
        <v>31650</v>
      </c>
      <c r="B3903" s="36" t="n">
        <v>26</v>
      </c>
      <c r="C3903" s="7" t="n">
        <v>14</v>
      </c>
      <c r="D3903" s="7" t="n">
        <v>17</v>
      </c>
      <c r="E3903" s="7" t="n">
        <v>13370</v>
      </c>
      <c r="F3903" s="7" t="s">
        <v>387</v>
      </c>
      <c r="G3903" s="7" t="n">
        <v>2</v>
      </c>
      <c r="H3903" s="7" t="n">
        <v>0</v>
      </c>
    </row>
    <row r="3904" spans="1:10">
      <c r="A3904" t="s">
        <v>4</v>
      </c>
      <c r="B3904" s="4" t="s">
        <v>5</v>
      </c>
    </row>
    <row r="3905" spans="1:8">
      <c r="A3905" t="n">
        <v>31690</v>
      </c>
      <c r="B3905" s="37" t="n">
        <v>28</v>
      </c>
    </row>
    <row r="3906" spans="1:8">
      <c r="A3906" t="s">
        <v>4</v>
      </c>
      <c r="B3906" s="4" t="s">
        <v>5</v>
      </c>
      <c r="C3906" s="4" t="s">
        <v>10</v>
      </c>
      <c r="D3906" s="4" t="s">
        <v>14</v>
      </c>
    </row>
    <row r="3907" spans="1:8">
      <c r="A3907" t="n">
        <v>31691</v>
      </c>
      <c r="B3907" s="39" t="n">
        <v>89</v>
      </c>
      <c r="C3907" s="7" t="n">
        <v>65533</v>
      </c>
      <c r="D3907" s="7" t="n">
        <v>1</v>
      </c>
    </row>
    <row r="3908" spans="1:8">
      <c r="A3908" t="s">
        <v>4</v>
      </c>
      <c r="B3908" s="4" t="s">
        <v>5</v>
      </c>
      <c r="C3908" s="4" t="s">
        <v>14</v>
      </c>
      <c r="D3908" s="4" t="s">
        <v>10</v>
      </c>
      <c r="E3908" s="4" t="s">
        <v>10</v>
      </c>
      <c r="F3908" s="4" t="s">
        <v>14</v>
      </c>
    </row>
    <row r="3909" spans="1:8">
      <c r="A3909" t="n">
        <v>31695</v>
      </c>
      <c r="B3909" s="34" t="n">
        <v>25</v>
      </c>
      <c r="C3909" s="7" t="n">
        <v>1</v>
      </c>
      <c r="D3909" s="7" t="n">
        <v>65535</v>
      </c>
      <c r="E3909" s="7" t="n">
        <v>65535</v>
      </c>
      <c r="F3909" s="7" t="n">
        <v>0</v>
      </c>
    </row>
    <row r="3910" spans="1:8">
      <c r="A3910" t="s">
        <v>4</v>
      </c>
      <c r="B3910" s="4" t="s">
        <v>5</v>
      </c>
      <c r="C3910" s="4" t="s">
        <v>14</v>
      </c>
      <c r="D3910" s="21" t="s">
        <v>31</v>
      </c>
      <c r="E3910" s="4" t="s">
        <v>5</v>
      </c>
      <c r="F3910" s="4" t="s">
        <v>14</v>
      </c>
      <c r="G3910" s="4" t="s">
        <v>10</v>
      </c>
      <c r="H3910" s="21" t="s">
        <v>32</v>
      </c>
      <c r="I3910" s="4" t="s">
        <v>14</v>
      </c>
      <c r="J3910" s="4" t="s">
        <v>21</v>
      </c>
    </row>
    <row r="3911" spans="1:8">
      <c r="A3911" t="n">
        <v>31702</v>
      </c>
      <c r="B3911" s="11" t="n">
        <v>5</v>
      </c>
      <c r="C3911" s="7" t="n">
        <v>28</v>
      </c>
      <c r="D3911" s="21" t="s">
        <v>3</v>
      </c>
      <c r="E3911" s="22" t="n">
        <v>64</v>
      </c>
      <c r="F3911" s="7" t="n">
        <v>5</v>
      </c>
      <c r="G3911" s="7" t="n">
        <v>9</v>
      </c>
      <c r="H3911" s="21" t="s">
        <v>3</v>
      </c>
      <c r="I3911" s="7" t="n">
        <v>1</v>
      </c>
      <c r="J3911" s="12" t="n">
        <f t="normal" ca="1">A3937</f>
        <v>0</v>
      </c>
    </row>
    <row r="3912" spans="1:8">
      <c r="A3912" t="s">
        <v>4</v>
      </c>
      <c r="B3912" s="4" t="s">
        <v>5</v>
      </c>
      <c r="C3912" s="4" t="s">
        <v>14</v>
      </c>
      <c r="D3912" s="4" t="s">
        <v>10</v>
      </c>
      <c r="E3912" s="4" t="s">
        <v>6</v>
      </c>
    </row>
    <row r="3913" spans="1:8">
      <c r="A3913" t="n">
        <v>31713</v>
      </c>
      <c r="B3913" s="35" t="n">
        <v>51</v>
      </c>
      <c r="C3913" s="7" t="n">
        <v>4</v>
      </c>
      <c r="D3913" s="7" t="n">
        <v>9</v>
      </c>
      <c r="E3913" s="7" t="s">
        <v>240</v>
      </c>
    </row>
    <row r="3914" spans="1:8">
      <c r="A3914" t="s">
        <v>4</v>
      </c>
      <c r="B3914" s="4" t="s">
        <v>5</v>
      </c>
      <c r="C3914" s="4" t="s">
        <v>10</v>
      </c>
    </row>
    <row r="3915" spans="1:8">
      <c r="A3915" t="n">
        <v>31727</v>
      </c>
      <c r="B3915" s="28" t="n">
        <v>16</v>
      </c>
      <c r="C3915" s="7" t="n">
        <v>0</v>
      </c>
    </row>
    <row r="3916" spans="1:8">
      <c r="A3916" t="s">
        <v>4</v>
      </c>
      <c r="B3916" s="4" t="s">
        <v>5</v>
      </c>
      <c r="C3916" s="4" t="s">
        <v>10</v>
      </c>
      <c r="D3916" s="4" t="s">
        <v>14</v>
      </c>
      <c r="E3916" s="4" t="s">
        <v>9</v>
      </c>
      <c r="F3916" s="4" t="s">
        <v>57</v>
      </c>
      <c r="G3916" s="4" t="s">
        <v>14</v>
      </c>
      <c r="H3916" s="4" t="s">
        <v>14</v>
      </c>
    </row>
    <row r="3917" spans="1:8">
      <c r="A3917" t="n">
        <v>31730</v>
      </c>
      <c r="B3917" s="36" t="n">
        <v>26</v>
      </c>
      <c r="C3917" s="7" t="n">
        <v>9</v>
      </c>
      <c r="D3917" s="7" t="n">
        <v>17</v>
      </c>
      <c r="E3917" s="7" t="n">
        <v>5401</v>
      </c>
      <c r="F3917" s="7" t="s">
        <v>388</v>
      </c>
      <c r="G3917" s="7" t="n">
        <v>2</v>
      </c>
      <c r="H3917" s="7" t="n">
        <v>0</v>
      </c>
    </row>
    <row r="3918" spans="1:8">
      <c r="A3918" t="s">
        <v>4</v>
      </c>
      <c r="B3918" s="4" t="s">
        <v>5</v>
      </c>
    </row>
    <row r="3919" spans="1:8">
      <c r="A3919" t="n">
        <v>31758</v>
      </c>
      <c r="B3919" s="37" t="n">
        <v>28</v>
      </c>
    </row>
    <row r="3920" spans="1:8">
      <c r="A3920" t="s">
        <v>4</v>
      </c>
      <c r="B3920" s="4" t="s">
        <v>5</v>
      </c>
      <c r="C3920" s="4" t="s">
        <v>10</v>
      </c>
      <c r="D3920" s="4" t="s">
        <v>14</v>
      </c>
    </row>
    <row r="3921" spans="1:10">
      <c r="A3921" t="n">
        <v>31759</v>
      </c>
      <c r="B3921" s="39" t="n">
        <v>89</v>
      </c>
      <c r="C3921" s="7" t="n">
        <v>65533</v>
      </c>
      <c r="D3921" s="7" t="n">
        <v>1</v>
      </c>
    </row>
    <row r="3922" spans="1:10">
      <c r="A3922" t="s">
        <v>4</v>
      </c>
      <c r="B3922" s="4" t="s">
        <v>5</v>
      </c>
      <c r="C3922" s="4" t="s">
        <v>14</v>
      </c>
      <c r="D3922" s="4" t="s">
        <v>10</v>
      </c>
      <c r="E3922" s="4" t="s">
        <v>10</v>
      </c>
      <c r="F3922" s="4" t="s">
        <v>14</v>
      </c>
    </row>
    <row r="3923" spans="1:10">
      <c r="A3923" t="n">
        <v>31763</v>
      </c>
      <c r="B3923" s="34" t="n">
        <v>25</v>
      </c>
      <c r="C3923" s="7" t="n">
        <v>1</v>
      </c>
      <c r="D3923" s="7" t="n">
        <v>60</v>
      </c>
      <c r="E3923" s="7" t="n">
        <v>640</v>
      </c>
      <c r="F3923" s="7" t="n">
        <v>2</v>
      </c>
    </row>
    <row r="3924" spans="1:10">
      <c r="A3924" t="s">
        <v>4</v>
      </c>
      <c r="B3924" s="4" t="s">
        <v>5</v>
      </c>
      <c r="C3924" s="4" t="s">
        <v>14</v>
      </c>
      <c r="D3924" s="4" t="s">
        <v>10</v>
      </c>
      <c r="E3924" s="4" t="s">
        <v>6</v>
      </c>
    </row>
    <row r="3925" spans="1:10">
      <c r="A3925" t="n">
        <v>31770</v>
      </c>
      <c r="B3925" s="35" t="n">
        <v>51</v>
      </c>
      <c r="C3925" s="7" t="n">
        <v>4</v>
      </c>
      <c r="D3925" s="7" t="n">
        <v>15</v>
      </c>
      <c r="E3925" s="7" t="s">
        <v>165</v>
      </c>
    </row>
    <row r="3926" spans="1:10">
      <c r="A3926" t="s">
        <v>4</v>
      </c>
      <c r="B3926" s="4" t="s">
        <v>5</v>
      </c>
      <c r="C3926" s="4" t="s">
        <v>10</v>
      </c>
    </row>
    <row r="3927" spans="1:10">
      <c r="A3927" t="n">
        <v>31783</v>
      </c>
      <c r="B3927" s="28" t="n">
        <v>16</v>
      </c>
      <c r="C3927" s="7" t="n">
        <v>0</v>
      </c>
    </row>
    <row r="3928" spans="1:10">
      <c r="A3928" t="s">
        <v>4</v>
      </c>
      <c r="B3928" s="4" t="s">
        <v>5</v>
      </c>
      <c r="C3928" s="4" t="s">
        <v>10</v>
      </c>
      <c r="D3928" s="4" t="s">
        <v>14</v>
      </c>
      <c r="E3928" s="4" t="s">
        <v>9</v>
      </c>
      <c r="F3928" s="4" t="s">
        <v>57</v>
      </c>
      <c r="G3928" s="4" t="s">
        <v>14</v>
      </c>
      <c r="H3928" s="4" t="s">
        <v>14</v>
      </c>
    </row>
    <row r="3929" spans="1:10">
      <c r="A3929" t="n">
        <v>31786</v>
      </c>
      <c r="B3929" s="36" t="n">
        <v>26</v>
      </c>
      <c r="C3929" s="7" t="n">
        <v>15</v>
      </c>
      <c r="D3929" s="7" t="n">
        <v>17</v>
      </c>
      <c r="E3929" s="7" t="n">
        <v>15424</v>
      </c>
      <c r="F3929" s="7" t="s">
        <v>389</v>
      </c>
      <c r="G3929" s="7" t="n">
        <v>2</v>
      </c>
      <c r="H3929" s="7" t="n">
        <v>0</v>
      </c>
    </row>
    <row r="3930" spans="1:10">
      <c r="A3930" t="s">
        <v>4</v>
      </c>
      <c r="B3930" s="4" t="s">
        <v>5</v>
      </c>
    </row>
    <row r="3931" spans="1:10">
      <c r="A3931" t="n">
        <v>31821</v>
      </c>
      <c r="B3931" s="37" t="n">
        <v>28</v>
      </c>
    </row>
    <row r="3932" spans="1:10">
      <c r="A3932" t="s">
        <v>4</v>
      </c>
      <c r="B3932" s="4" t="s">
        <v>5</v>
      </c>
      <c r="C3932" s="4" t="s">
        <v>10</v>
      </c>
      <c r="D3932" s="4" t="s">
        <v>14</v>
      </c>
    </row>
    <row r="3933" spans="1:10">
      <c r="A3933" t="n">
        <v>31822</v>
      </c>
      <c r="B3933" s="39" t="n">
        <v>89</v>
      </c>
      <c r="C3933" s="7" t="n">
        <v>65533</v>
      </c>
      <c r="D3933" s="7" t="n">
        <v>1</v>
      </c>
    </row>
    <row r="3934" spans="1:10">
      <c r="A3934" t="s">
        <v>4</v>
      </c>
      <c r="B3934" s="4" t="s">
        <v>5</v>
      </c>
      <c r="C3934" s="4" t="s">
        <v>14</v>
      </c>
      <c r="D3934" s="4" t="s">
        <v>10</v>
      </c>
      <c r="E3934" s="4" t="s">
        <v>10</v>
      </c>
      <c r="F3934" s="4" t="s">
        <v>14</v>
      </c>
    </row>
    <row r="3935" spans="1:10">
      <c r="A3935" t="n">
        <v>31826</v>
      </c>
      <c r="B3935" s="34" t="n">
        <v>25</v>
      </c>
      <c r="C3935" s="7" t="n">
        <v>1</v>
      </c>
      <c r="D3935" s="7" t="n">
        <v>65535</v>
      </c>
      <c r="E3935" s="7" t="n">
        <v>65535</v>
      </c>
      <c r="F3935" s="7" t="n">
        <v>0</v>
      </c>
    </row>
    <row r="3936" spans="1:10">
      <c r="A3936" t="s">
        <v>4</v>
      </c>
      <c r="B3936" s="4" t="s">
        <v>5</v>
      </c>
      <c r="C3936" s="4" t="s">
        <v>10</v>
      </c>
      <c r="D3936" s="4" t="s">
        <v>14</v>
      </c>
    </row>
    <row r="3937" spans="1:8">
      <c r="A3937" t="n">
        <v>31833</v>
      </c>
      <c r="B3937" s="39" t="n">
        <v>89</v>
      </c>
      <c r="C3937" s="7" t="n">
        <v>65533</v>
      </c>
      <c r="D3937" s="7" t="n">
        <v>1</v>
      </c>
    </row>
    <row r="3938" spans="1:8">
      <c r="A3938" t="s">
        <v>4</v>
      </c>
      <c r="B3938" s="4" t="s">
        <v>5</v>
      </c>
      <c r="C3938" s="4" t="s">
        <v>10</v>
      </c>
      <c r="D3938" s="4" t="s">
        <v>20</v>
      </c>
      <c r="E3938" s="4" t="s">
        <v>20</v>
      </c>
      <c r="F3938" s="4" t="s">
        <v>20</v>
      </c>
      <c r="G3938" s="4" t="s">
        <v>20</v>
      </c>
    </row>
    <row r="3939" spans="1:8">
      <c r="A3939" t="n">
        <v>31837</v>
      </c>
      <c r="B3939" s="46" t="n">
        <v>46</v>
      </c>
      <c r="C3939" s="7" t="n">
        <v>24</v>
      </c>
      <c r="D3939" s="7" t="n">
        <v>-3.44000005722046</v>
      </c>
      <c r="E3939" s="7" t="n">
        <v>3.65000009536743</v>
      </c>
      <c r="F3939" s="7" t="n">
        <v>-128.350006103516</v>
      </c>
      <c r="G3939" s="7" t="n">
        <v>90</v>
      </c>
    </row>
    <row r="3940" spans="1:8">
      <c r="A3940" t="s">
        <v>4</v>
      </c>
      <c r="B3940" s="4" t="s">
        <v>5</v>
      </c>
      <c r="C3940" s="4" t="s">
        <v>10</v>
      </c>
      <c r="D3940" s="4" t="s">
        <v>20</v>
      </c>
      <c r="E3940" s="4" t="s">
        <v>20</v>
      </c>
      <c r="F3940" s="4" t="s">
        <v>20</v>
      </c>
      <c r="G3940" s="4" t="s">
        <v>20</v>
      </c>
    </row>
    <row r="3941" spans="1:8">
      <c r="A3941" t="n">
        <v>31856</v>
      </c>
      <c r="B3941" s="46" t="n">
        <v>46</v>
      </c>
      <c r="C3941" s="7" t="n">
        <v>25</v>
      </c>
      <c r="D3941" s="7" t="n">
        <v>-3.76999998092651</v>
      </c>
      <c r="E3941" s="7" t="n">
        <v>3.65000009536743</v>
      </c>
      <c r="F3941" s="7" t="n">
        <v>-125</v>
      </c>
      <c r="G3941" s="7" t="n">
        <v>90</v>
      </c>
    </row>
    <row r="3942" spans="1:8">
      <c r="A3942" t="s">
        <v>4</v>
      </c>
      <c r="B3942" s="4" t="s">
        <v>5</v>
      </c>
      <c r="C3942" s="4" t="s">
        <v>10</v>
      </c>
      <c r="D3942" s="4" t="s">
        <v>20</v>
      </c>
      <c r="E3942" s="4" t="s">
        <v>20</v>
      </c>
      <c r="F3942" s="4" t="s">
        <v>20</v>
      </c>
      <c r="G3942" s="4" t="s">
        <v>20</v>
      </c>
    </row>
    <row r="3943" spans="1:8">
      <c r="A3943" t="n">
        <v>31875</v>
      </c>
      <c r="B3943" s="46" t="n">
        <v>46</v>
      </c>
      <c r="C3943" s="7" t="n">
        <v>15</v>
      </c>
      <c r="D3943" s="7" t="n">
        <v>5.82999992370605</v>
      </c>
      <c r="E3943" s="7" t="n">
        <v>3.61999988555908</v>
      </c>
      <c r="F3943" s="7" t="n">
        <v>-128.279998779297</v>
      </c>
      <c r="G3943" s="7" t="n">
        <v>270</v>
      </c>
    </row>
    <row r="3944" spans="1:8">
      <c r="A3944" t="s">
        <v>4</v>
      </c>
      <c r="B3944" s="4" t="s">
        <v>5</v>
      </c>
      <c r="C3944" s="4" t="s">
        <v>10</v>
      </c>
      <c r="D3944" s="4" t="s">
        <v>20</v>
      </c>
      <c r="E3944" s="4" t="s">
        <v>20</v>
      </c>
      <c r="F3944" s="4" t="s">
        <v>20</v>
      </c>
      <c r="G3944" s="4" t="s">
        <v>20</v>
      </c>
    </row>
    <row r="3945" spans="1:8">
      <c r="A3945" t="n">
        <v>31894</v>
      </c>
      <c r="B3945" s="46" t="n">
        <v>46</v>
      </c>
      <c r="C3945" s="7" t="n">
        <v>14</v>
      </c>
      <c r="D3945" s="7" t="n">
        <v>4.40000009536743</v>
      </c>
      <c r="E3945" s="7" t="n">
        <v>3.6800000667572</v>
      </c>
      <c r="F3945" s="7" t="n">
        <v>-125</v>
      </c>
      <c r="G3945" s="7" t="n">
        <v>270</v>
      </c>
    </row>
    <row r="3946" spans="1:8">
      <c r="A3946" t="s">
        <v>4</v>
      </c>
      <c r="B3946" s="4" t="s">
        <v>5</v>
      </c>
      <c r="C3946" s="4" t="s">
        <v>14</v>
      </c>
      <c r="D3946" s="4" t="s">
        <v>10</v>
      </c>
      <c r="E3946" s="4" t="s">
        <v>6</v>
      </c>
      <c r="F3946" s="4" t="s">
        <v>6</v>
      </c>
      <c r="G3946" s="4" t="s">
        <v>6</v>
      </c>
      <c r="H3946" s="4" t="s">
        <v>6</v>
      </c>
    </row>
    <row r="3947" spans="1:8">
      <c r="A3947" t="n">
        <v>31913</v>
      </c>
      <c r="B3947" s="35" t="n">
        <v>51</v>
      </c>
      <c r="C3947" s="7" t="n">
        <v>3</v>
      </c>
      <c r="D3947" s="7" t="n">
        <v>24</v>
      </c>
      <c r="E3947" s="7" t="s">
        <v>250</v>
      </c>
      <c r="F3947" s="7" t="s">
        <v>63</v>
      </c>
      <c r="G3947" s="7" t="s">
        <v>62</v>
      </c>
      <c r="H3947" s="7" t="s">
        <v>63</v>
      </c>
    </row>
    <row r="3948" spans="1:8">
      <c r="A3948" t="s">
        <v>4</v>
      </c>
      <c r="B3948" s="4" t="s">
        <v>5</v>
      </c>
      <c r="C3948" s="4" t="s">
        <v>14</v>
      </c>
      <c r="D3948" s="4" t="s">
        <v>10</v>
      </c>
      <c r="E3948" s="4" t="s">
        <v>6</v>
      </c>
      <c r="F3948" s="4" t="s">
        <v>6</v>
      </c>
      <c r="G3948" s="4" t="s">
        <v>6</v>
      </c>
      <c r="H3948" s="4" t="s">
        <v>6</v>
      </c>
    </row>
    <row r="3949" spans="1:8">
      <c r="A3949" t="n">
        <v>31926</v>
      </c>
      <c r="B3949" s="35" t="n">
        <v>51</v>
      </c>
      <c r="C3949" s="7" t="n">
        <v>3</v>
      </c>
      <c r="D3949" s="7" t="n">
        <v>25</v>
      </c>
      <c r="E3949" s="7" t="s">
        <v>250</v>
      </c>
      <c r="F3949" s="7" t="s">
        <v>63</v>
      </c>
      <c r="G3949" s="7" t="s">
        <v>62</v>
      </c>
      <c r="H3949" s="7" t="s">
        <v>63</v>
      </c>
    </row>
    <row r="3950" spans="1:8">
      <c r="A3950" t="s">
        <v>4</v>
      </c>
      <c r="B3950" s="4" t="s">
        <v>5</v>
      </c>
      <c r="C3950" s="4" t="s">
        <v>14</v>
      </c>
      <c r="D3950" s="4" t="s">
        <v>10</v>
      </c>
      <c r="E3950" s="4" t="s">
        <v>6</v>
      </c>
      <c r="F3950" s="4" t="s">
        <v>6</v>
      </c>
      <c r="G3950" s="4" t="s">
        <v>6</v>
      </c>
      <c r="H3950" s="4" t="s">
        <v>6</v>
      </c>
    </row>
    <row r="3951" spans="1:8">
      <c r="A3951" t="n">
        <v>31939</v>
      </c>
      <c r="B3951" s="35" t="n">
        <v>51</v>
      </c>
      <c r="C3951" s="7" t="n">
        <v>3</v>
      </c>
      <c r="D3951" s="7" t="n">
        <v>15</v>
      </c>
      <c r="E3951" s="7" t="s">
        <v>250</v>
      </c>
      <c r="F3951" s="7" t="s">
        <v>63</v>
      </c>
      <c r="G3951" s="7" t="s">
        <v>62</v>
      </c>
      <c r="H3951" s="7" t="s">
        <v>63</v>
      </c>
    </row>
    <row r="3952" spans="1:8">
      <c r="A3952" t="s">
        <v>4</v>
      </c>
      <c r="B3952" s="4" t="s">
        <v>5</v>
      </c>
      <c r="C3952" s="4" t="s">
        <v>14</v>
      </c>
      <c r="D3952" s="4" t="s">
        <v>10</v>
      </c>
      <c r="E3952" s="4" t="s">
        <v>6</v>
      </c>
      <c r="F3952" s="4" t="s">
        <v>6</v>
      </c>
      <c r="G3952" s="4" t="s">
        <v>6</v>
      </c>
      <c r="H3952" s="4" t="s">
        <v>6</v>
      </c>
    </row>
    <row r="3953" spans="1:8">
      <c r="A3953" t="n">
        <v>31952</v>
      </c>
      <c r="B3953" s="35" t="n">
        <v>51</v>
      </c>
      <c r="C3953" s="7" t="n">
        <v>3</v>
      </c>
      <c r="D3953" s="7" t="n">
        <v>14</v>
      </c>
      <c r="E3953" s="7" t="s">
        <v>250</v>
      </c>
      <c r="F3953" s="7" t="s">
        <v>63</v>
      </c>
      <c r="G3953" s="7" t="s">
        <v>62</v>
      </c>
      <c r="H3953" s="7" t="s">
        <v>63</v>
      </c>
    </row>
    <row r="3954" spans="1:8">
      <c r="A3954" t="s">
        <v>4</v>
      </c>
      <c r="B3954" s="4" t="s">
        <v>5</v>
      </c>
      <c r="C3954" s="4" t="s">
        <v>10</v>
      </c>
      <c r="D3954" s="4" t="s">
        <v>14</v>
      </c>
      <c r="E3954" s="4" t="s">
        <v>14</v>
      </c>
      <c r="F3954" s="4" t="s">
        <v>6</v>
      </c>
    </row>
    <row r="3955" spans="1:8">
      <c r="A3955" t="n">
        <v>31965</v>
      </c>
      <c r="B3955" s="25" t="n">
        <v>20</v>
      </c>
      <c r="C3955" s="7" t="n">
        <v>25</v>
      </c>
      <c r="D3955" s="7" t="n">
        <v>3</v>
      </c>
      <c r="E3955" s="7" t="n">
        <v>11</v>
      </c>
      <c r="F3955" s="7" t="s">
        <v>390</v>
      </c>
    </row>
    <row r="3956" spans="1:8">
      <c r="A3956" t="s">
        <v>4</v>
      </c>
      <c r="B3956" s="4" t="s">
        <v>5</v>
      </c>
      <c r="C3956" s="4" t="s">
        <v>10</v>
      </c>
      <c r="D3956" s="4" t="s">
        <v>14</v>
      </c>
      <c r="E3956" s="4" t="s">
        <v>14</v>
      </c>
      <c r="F3956" s="4" t="s">
        <v>6</v>
      </c>
    </row>
    <row r="3957" spans="1:8">
      <c r="A3957" t="n">
        <v>31991</v>
      </c>
      <c r="B3957" s="25" t="n">
        <v>20</v>
      </c>
      <c r="C3957" s="7" t="n">
        <v>14</v>
      </c>
      <c r="D3957" s="7" t="n">
        <v>3</v>
      </c>
      <c r="E3957" s="7" t="n">
        <v>11</v>
      </c>
      <c r="F3957" s="7" t="s">
        <v>391</v>
      </c>
    </row>
    <row r="3958" spans="1:8">
      <c r="A3958" t="s">
        <v>4</v>
      </c>
      <c r="B3958" s="4" t="s">
        <v>5</v>
      </c>
      <c r="C3958" s="4" t="s">
        <v>10</v>
      </c>
      <c r="D3958" s="4" t="s">
        <v>14</v>
      </c>
      <c r="E3958" s="4" t="s">
        <v>14</v>
      </c>
      <c r="F3958" s="4" t="s">
        <v>6</v>
      </c>
    </row>
    <row r="3959" spans="1:8">
      <c r="A3959" t="n">
        <v>32015</v>
      </c>
      <c r="B3959" s="25" t="n">
        <v>20</v>
      </c>
      <c r="C3959" s="7" t="n">
        <v>15</v>
      </c>
      <c r="D3959" s="7" t="n">
        <v>3</v>
      </c>
      <c r="E3959" s="7" t="n">
        <v>11</v>
      </c>
      <c r="F3959" s="7" t="s">
        <v>392</v>
      </c>
    </row>
    <row r="3960" spans="1:8">
      <c r="A3960" t="s">
        <v>4</v>
      </c>
      <c r="B3960" s="4" t="s">
        <v>5</v>
      </c>
      <c r="C3960" s="4" t="s">
        <v>10</v>
      </c>
      <c r="D3960" s="4" t="s">
        <v>14</v>
      </c>
      <c r="E3960" s="4" t="s">
        <v>14</v>
      </c>
      <c r="F3960" s="4" t="s">
        <v>6</v>
      </c>
    </row>
    <row r="3961" spans="1:8">
      <c r="A3961" t="n">
        <v>32039</v>
      </c>
      <c r="B3961" s="25" t="n">
        <v>20</v>
      </c>
      <c r="C3961" s="7" t="n">
        <v>24</v>
      </c>
      <c r="D3961" s="7" t="n">
        <v>3</v>
      </c>
      <c r="E3961" s="7" t="n">
        <v>11</v>
      </c>
      <c r="F3961" s="7" t="s">
        <v>393</v>
      </c>
    </row>
    <row r="3962" spans="1:8">
      <c r="A3962" t="s">
        <v>4</v>
      </c>
      <c r="B3962" s="4" t="s">
        <v>5</v>
      </c>
      <c r="C3962" s="4" t="s">
        <v>14</v>
      </c>
      <c r="D3962" s="4" t="s">
        <v>10</v>
      </c>
      <c r="E3962" s="4" t="s">
        <v>9</v>
      </c>
      <c r="F3962" s="4" t="s">
        <v>10</v>
      </c>
    </row>
    <row r="3963" spans="1:8">
      <c r="A3963" t="n">
        <v>32061</v>
      </c>
      <c r="B3963" s="14" t="n">
        <v>50</v>
      </c>
      <c r="C3963" s="7" t="n">
        <v>3</v>
      </c>
      <c r="D3963" s="7" t="n">
        <v>4520</v>
      </c>
      <c r="E3963" s="7" t="n">
        <v>1050253722</v>
      </c>
      <c r="F3963" s="7" t="n">
        <v>500</v>
      </c>
    </row>
    <row r="3964" spans="1:8">
      <c r="A3964" t="s">
        <v>4</v>
      </c>
      <c r="B3964" s="4" t="s">
        <v>5</v>
      </c>
      <c r="C3964" s="4" t="s">
        <v>14</v>
      </c>
      <c r="D3964" s="4" t="s">
        <v>10</v>
      </c>
      <c r="E3964" s="4" t="s">
        <v>20</v>
      </c>
    </row>
    <row r="3965" spans="1:8">
      <c r="A3965" t="n">
        <v>32071</v>
      </c>
      <c r="B3965" s="30" t="n">
        <v>58</v>
      </c>
      <c r="C3965" s="7" t="n">
        <v>101</v>
      </c>
      <c r="D3965" s="7" t="n">
        <v>300</v>
      </c>
      <c r="E3965" s="7" t="n">
        <v>1</v>
      </c>
    </row>
    <row r="3966" spans="1:8">
      <c r="A3966" t="s">
        <v>4</v>
      </c>
      <c r="B3966" s="4" t="s">
        <v>5</v>
      </c>
      <c r="C3966" s="4" t="s">
        <v>14</v>
      </c>
      <c r="D3966" s="4" t="s">
        <v>10</v>
      </c>
    </row>
    <row r="3967" spans="1:8">
      <c r="A3967" t="n">
        <v>32079</v>
      </c>
      <c r="B3967" s="30" t="n">
        <v>58</v>
      </c>
      <c r="C3967" s="7" t="n">
        <v>254</v>
      </c>
      <c r="D3967" s="7" t="n">
        <v>0</v>
      </c>
    </row>
    <row r="3968" spans="1:8">
      <c r="A3968" t="s">
        <v>4</v>
      </c>
      <c r="B3968" s="4" t="s">
        <v>5</v>
      </c>
      <c r="C3968" s="4" t="s">
        <v>14</v>
      </c>
      <c r="D3968" s="4" t="s">
        <v>14</v>
      </c>
      <c r="E3968" s="4" t="s">
        <v>20</v>
      </c>
      <c r="F3968" s="4" t="s">
        <v>20</v>
      </c>
      <c r="G3968" s="4" t="s">
        <v>20</v>
      </c>
      <c r="H3968" s="4" t="s">
        <v>10</v>
      </c>
    </row>
    <row r="3969" spans="1:8">
      <c r="A3969" t="n">
        <v>32083</v>
      </c>
      <c r="B3969" s="40" t="n">
        <v>45</v>
      </c>
      <c r="C3969" s="7" t="n">
        <v>2</v>
      </c>
      <c r="D3969" s="7" t="n">
        <v>3</v>
      </c>
      <c r="E3969" s="7" t="n">
        <v>3.89000010490417</v>
      </c>
      <c r="F3969" s="7" t="n">
        <v>5.01999998092651</v>
      </c>
      <c r="G3969" s="7" t="n">
        <v>-127.930000305176</v>
      </c>
      <c r="H3969" s="7" t="n">
        <v>0</v>
      </c>
    </row>
    <row r="3970" spans="1:8">
      <c r="A3970" t="s">
        <v>4</v>
      </c>
      <c r="B3970" s="4" t="s">
        <v>5</v>
      </c>
      <c r="C3970" s="4" t="s">
        <v>14</v>
      </c>
      <c r="D3970" s="4" t="s">
        <v>14</v>
      </c>
      <c r="E3970" s="4" t="s">
        <v>20</v>
      </c>
      <c r="F3970" s="4" t="s">
        <v>20</v>
      </c>
      <c r="G3970" s="4" t="s">
        <v>20</v>
      </c>
      <c r="H3970" s="4" t="s">
        <v>10</v>
      </c>
      <c r="I3970" s="4" t="s">
        <v>14</v>
      </c>
    </row>
    <row r="3971" spans="1:8">
      <c r="A3971" t="n">
        <v>32100</v>
      </c>
      <c r="B3971" s="40" t="n">
        <v>45</v>
      </c>
      <c r="C3971" s="7" t="n">
        <v>4</v>
      </c>
      <c r="D3971" s="7" t="n">
        <v>3</v>
      </c>
      <c r="E3971" s="7" t="n">
        <v>0.699999988079071</v>
      </c>
      <c r="F3971" s="7" t="n">
        <v>100.279998779297</v>
      </c>
      <c r="G3971" s="7" t="n">
        <v>10</v>
      </c>
      <c r="H3971" s="7" t="n">
        <v>0</v>
      </c>
      <c r="I3971" s="7" t="n">
        <v>1</v>
      </c>
    </row>
    <row r="3972" spans="1:8">
      <c r="A3972" t="s">
        <v>4</v>
      </c>
      <c r="B3972" s="4" t="s">
        <v>5</v>
      </c>
      <c r="C3972" s="4" t="s">
        <v>14</v>
      </c>
      <c r="D3972" s="4" t="s">
        <v>14</v>
      </c>
      <c r="E3972" s="4" t="s">
        <v>20</v>
      </c>
      <c r="F3972" s="4" t="s">
        <v>10</v>
      </c>
    </row>
    <row r="3973" spans="1:8">
      <c r="A3973" t="n">
        <v>32118</v>
      </c>
      <c r="B3973" s="40" t="n">
        <v>45</v>
      </c>
      <c r="C3973" s="7" t="n">
        <v>5</v>
      </c>
      <c r="D3973" s="7" t="n">
        <v>3</v>
      </c>
      <c r="E3973" s="7" t="n">
        <v>6.59999990463257</v>
      </c>
      <c r="F3973" s="7" t="n">
        <v>0</v>
      </c>
    </row>
    <row r="3974" spans="1:8">
      <c r="A3974" t="s">
        <v>4</v>
      </c>
      <c r="B3974" s="4" t="s">
        <v>5</v>
      </c>
      <c r="C3974" s="4" t="s">
        <v>14</v>
      </c>
      <c r="D3974" s="4" t="s">
        <v>14</v>
      </c>
      <c r="E3974" s="4" t="s">
        <v>20</v>
      </c>
      <c r="F3974" s="4" t="s">
        <v>10</v>
      </c>
    </row>
    <row r="3975" spans="1:8">
      <c r="A3975" t="n">
        <v>32127</v>
      </c>
      <c r="B3975" s="40" t="n">
        <v>45</v>
      </c>
      <c r="C3975" s="7" t="n">
        <v>11</v>
      </c>
      <c r="D3975" s="7" t="n">
        <v>3</v>
      </c>
      <c r="E3975" s="7" t="n">
        <v>17.3999996185303</v>
      </c>
      <c r="F3975" s="7" t="n">
        <v>0</v>
      </c>
    </row>
    <row r="3976" spans="1:8">
      <c r="A3976" t="s">
        <v>4</v>
      </c>
      <c r="B3976" s="4" t="s">
        <v>5</v>
      </c>
      <c r="C3976" s="4" t="s">
        <v>14</v>
      </c>
      <c r="D3976" s="4" t="s">
        <v>14</v>
      </c>
      <c r="E3976" s="4" t="s">
        <v>20</v>
      </c>
      <c r="F3976" s="4" t="s">
        <v>20</v>
      </c>
      <c r="G3976" s="4" t="s">
        <v>20</v>
      </c>
      <c r="H3976" s="4" t="s">
        <v>10</v>
      </c>
    </row>
    <row r="3977" spans="1:8">
      <c r="A3977" t="n">
        <v>32136</v>
      </c>
      <c r="B3977" s="40" t="n">
        <v>45</v>
      </c>
      <c r="C3977" s="7" t="n">
        <v>2</v>
      </c>
      <c r="D3977" s="7" t="n">
        <v>0</v>
      </c>
      <c r="E3977" s="7" t="n">
        <v>3.27999997138977</v>
      </c>
      <c r="F3977" s="7" t="n">
        <v>5.01999998092651</v>
      </c>
      <c r="G3977" s="7" t="n">
        <v>-127.849998474121</v>
      </c>
      <c r="H3977" s="7" t="n">
        <v>3500</v>
      </c>
    </row>
    <row r="3978" spans="1:8">
      <c r="A3978" t="s">
        <v>4</v>
      </c>
      <c r="B3978" s="4" t="s">
        <v>5</v>
      </c>
      <c r="C3978" s="4" t="s">
        <v>14</v>
      </c>
      <c r="D3978" s="4" t="s">
        <v>14</v>
      </c>
      <c r="E3978" s="4" t="s">
        <v>20</v>
      </c>
      <c r="F3978" s="4" t="s">
        <v>20</v>
      </c>
      <c r="G3978" s="4" t="s">
        <v>20</v>
      </c>
      <c r="H3978" s="4" t="s">
        <v>10</v>
      </c>
      <c r="I3978" s="4" t="s">
        <v>14</v>
      </c>
    </row>
    <row r="3979" spans="1:8">
      <c r="A3979" t="n">
        <v>32153</v>
      </c>
      <c r="B3979" s="40" t="n">
        <v>45</v>
      </c>
      <c r="C3979" s="7" t="n">
        <v>4</v>
      </c>
      <c r="D3979" s="7" t="n">
        <v>0</v>
      </c>
      <c r="E3979" s="7" t="n">
        <v>5.3600001335144</v>
      </c>
      <c r="F3979" s="7" t="n">
        <v>104.589996337891</v>
      </c>
      <c r="G3979" s="7" t="n">
        <v>10</v>
      </c>
      <c r="H3979" s="7" t="n">
        <v>3500</v>
      </c>
      <c r="I3979" s="7" t="n">
        <v>1</v>
      </c>
    </row>
    <row r="3980" spans="1:8">
      <c r="A3980" t="s">
        <v>4</v>
      </c>
      <c r="B3980" s="4" t="s">
        <v>5</v>
      </c>
      <c r="C3980" s="4" t="s">
        <v>14</v>
      </c>
      <c r="D3980" s="4" t="s">
        <v>14</v>
      </c>
      <c r="E3980" s="4" t="s">
        <v>20</v>
      </c>
      <c r="F3980" s="4" t="s">
        <v>10</v>
      </c>
    </row>
    <row r="3981" spans="1:8">
      <c r="A3981" t="n">
        <v>32171</v>
      </c>
      <c r="B3981" s="40" t="n">
        <v>45</v>
      </c>
      <c r="C3981" s="7" t="n">
        <v>5</v>
      </c>
      <c r="D3981" s="7" t="n">
        <v>0</v>
      </c>
      <c r="E3981" s="7" t="n">
        <v>8.39999961853027</v>
      </c>
      <c r="F3981" s="7" t="n">
        <v>3500</v>
      </c>
    </row>
    <row r="3982" spans="1:8">
      <c r="A3982" t="s">
        <v>4</v>
      </c>
      <c r="B3982" s="4" t="s">
        <v>5</v>
      </c>
      <c r="C3982" s="4" t="s">
        <v>14</v>
      </c>
      <c r="D3982" s="4" t="s">
        <v>14</v>
      </c>
      <c r="E3982" s="4" t="s">
        <v>20</v>
      </c>
      <c r="F3982" s="4" t="s">
        <v>10</v>
      </c>
    </row>
    <row r="3983" spans="1:8">
      <c r="A3983" t="n">
        <v>32180</v>
      </c>
      <c r="B3983" s="40" t="n">
        <v>45</v>
      </c>
      <c r="C3983" s="7" t="n">
        <v>11</v>
      </c>
      <c r="D3983" s="7" t="n">
        <v>0</v>
      </c>
      <c r="E3983" s="7" t="n">
        <v>17.3999996185303</v>
      </c>
      <c r="F3983" s="7" t="n">
        <v>3500</v>
      </c>
    </row>
    <row r="3984" spans="1:8">
      <c r="A3984" t="s">
        <v>4</v>
      </c>
      <c r="B3984" s="4" t="s">
        <v>5</v>
      </c>
      <c r="C3984" s="4" t="s">
        <v>14</v>
      </c>
      <c r="D3984" s="4" t="s">
        <v>10</v>
      </c>
    </row>
    <row r="3985" spans="1:9">
      <c r="A3985" t="n">
        <v>32189</v>
      </c>
      <c r="B3985" s="30" t="n">
        <v>58</v>
      </c>
      <c r="C3985" s="7" t="n">
        <v>255</v>
      </c>
      <c r="D3985" s="7" t="n">
        <v>0</v>
      </c>
    </row>
    <row r="3986" spans="1:9">
      <c r="A3986" t="s">
        <v>4</v>
      </c>
      <c r="B3986" s="4" t="s">
        <v>5</v>
      </c>
      <c r="C3986" s="4" t="s">
        <v>14</v>
      </c>
      <c r="D3986" s="4" t="s">
        <v>10</v>
      </c>
    </row>
    <row r="3987" spans="1:9">
      <c r="A3987" t="n">
        <v>32193</v>
      </c>
      <c r="B3987" s="40" t="n">
        <v>45</v>
      </c>
      <c r="C3987" s="7" t="n">
        <v>7</v>
      </c>
      <c r="D3987" s="7" t="n">
        <v>255</v>
      </c>
    </row>
    <row r="3988" spans="1:9">
      <c r="A3988" t="s">
        <v>4</v>
      </c>
      <c r="B3988" s="4" t="s">
        <v>5</v>
      </c>
      <c r="C3988" s="4" t="s">
        <v>14</v>
      </c>
      <c r="D3988" s="4" t="s">
        <v>10</v>
      </c>
      <c r="E3988" s="4" t="s">
        <v>20</v>
      </c>
    </row>
    <row r="3989" spans="1:9">
      <c r="A3989" t="n">
        <v>32197</v>
      </c>
      <c r="B3989" s="30" t="n">
        <v>58</v>
      </c>
      <c r="C3989" s="7" t="n">
        <v>101</v>
      </c>
      <c r="D3989" s="7" t="n">
        <v>300</v>
      </c>
      <c r="E3989" s="7" t="n">
        <v>1</v>
      </c>
    </row>
    <row r="3990" spans="1:9">
      <c r="A3990" t="s">
        <v>4</v>
      </c>
      <c r="B3990" s="4" t="s">
        <v>5</v>
      </c>
      <c r="C3990" s="4" t="s">
        <v>14</v>
      </c>
      <c r="D3990" s="4" t="s">
        <v>10</v>
      </c>
    </row>
    <row r="3991" spans="1:9">
      <c r="A3991" t="n">
        <v>32205</v>
      </c>
      <c r="B3991" s="30" t="n">
        <v>58</v>
      </c>
      <c r="C3991" s="7" t="n">
        <v>254</v>
      </c>
      <c r="D3991" s="7" t="n">
        <v>0</v>
      </c>
    </row>
    <row r="3992" spans="1:9">
      <c r="A3992" t="s">
        <v>4</v>
      </c>
      <c r="B3992" s="4" t="s">
        <v>5</v>
      </c>
      <c r="C3992" s="4" t="s">
        <v>14</v>
      </c>
      <c r="D3992" s="4" t="s">
        <v>14</v>
      </c>
      <c r="E3992" s="4" t="s">
        <v>20</v>
      </c>
      <c r="F3992" s="4" t="s">
        <v>20</v>
      </c>
      <c r="G3992" s="4" t="s">
        <v>20</v>
      </c>
      <c r="H3992" s="4" t="s">
        <v>10</v>
      </c>
    </row>
    <row r="3993" spans="1:9">
      <c r="A3993" t="n">
        <v>32209</v>
      </c>
      <c r="B3993" s="40" t="n">
        <v>45</v>
      </c>
      <c r="C3993" s="7" t="n">
        <v>2</v>
      </c>
      <c r="D3993" s="7" t="n">
        <v>3</v>
      </c>
      <c r="E3993" s="7" t="n">
        <v>-3.32999992370605</v>
      </c>
      <c r="F3993" s="7" t="n">
        <v>5.1100001335144</v>
      </c>
      <c r="G3993" s="7" t="n">
        <v>-125.120002746582</v>
      </c>
      <c r="H3993" s="7" t="n">
        <v>0</v>
      </c>
    </row>
    <row r="3994" spans="1:9">
      <c r="A3994" t="s">
        <v>4</v>
      </c>
      <c r="B3994" s="4" t="s">
        <v>5</v>
      </c>
      <c r="C3994" s="4" t="s">
        <v>14</v>
      </c>
      <c r="D3994" s="4" t="s">
        <v>14</v>
      </c>
      <c r="E3994" s="4" t="s">
        <v>20</v>
      </c>
      <c r="F3994" s="4" t="s">
        <v>20</v>
      </c>
      <c r="G3994" s="4" t="s">
        <v>20</v>
      </c>
      <c r="H3994" s="4" t="s">
        <v>10</v>
      </c>
      <c r="I3994" s="4" t="s">
        <v>14</v>
      </c>
    </row>
    <row r="3995" spans="1:9">
      <c r="A3995" t="n">
        <v>32226</v>
      </c>
      <c r="B3995" s="40" t="n">
        <v>45</v>
      </c>
      <c r="C3995" s="7" t="n">
        <v>4</v>
      </c>
      <c r="D3995" s="7" t="n">
        <v>3</v>
      </c>
      <c r="E3995" s="7" t="n">
        <v>358.399993896484</v>
      </c>
      <c r="F3995" s="7" t="n">
        <v>306.540008544922</v>
      </c>
      <c r="G3995" s="7" t="n">
        <v>-10</v>
      </c>
      <c r="H3995" s="7" t="n">
        <v>0</v>
      </c>
      <c r="I3995" s="7" t="n">
        <v>1</v>
      </c>
    </row>
    <row r="3996" spans="1:9">
      <c r="A3996" t="s">
        <v>4</v>
      </c>
      <c r="B3996" s="4" t="s">
        <v>5</v>
      </c>
      <c r="C3996" s="4" t="s">
        <v>14</v>
      </c>
      <c r="D3996" s="4" t="s">
        <v>14</v>
      </c>
      <c r="E3996" s="4" t="s">
        <v>20</v>
      </c>
      <c r="F3996" s="4" t="s">
        <v>10</v>
      </c>
    </row>
    <row r="3997" spans="1:9">
      <c r="A3997" t="n">
        <v>32244</v>
      </c>
      <c r="B3997" s="40" t="n">
        <v>45</v>
      </c>
      <c r="C3997" s="7" t="n">
        <v>5</v>
      </c>
      <c r="D3997" s="7" t="n">
        <v>3</v>
      </c>
      <c r="E3997" s="7" t="n">
        <v>11.3000001907349</v>
      </c>
      <c r="F3997" s="7" t="n">
        <v>0</v>
      </c>
    </row>
    <row r="3998" spans="1:9">
      <c r="A3998" t="s">
        <v>4</v>
      </c>
      <c r="B3998" s="4" t="s">
        <v>5</v>
      </c>
      <c r="C3998" s="4" t="s">
        <v>14</v>
      </c>
      <c r="D3998" s="4" t="s">
        <v>14</v>
      </c>
      <c r="E3998" s="4" t="s">
        <v>20</v>
      </c>
      <c r="F3998" s="4" t="s">
        <v>10</v>
      </c>
    </row>
    <row r="3999" spans="1:9">
      <c r="A3999" t="n">
        <v>32253</v>
      </c>
      <c r="B3999" s="40" t="n">
        <v>45</v>
      </c>
      <c r="C3999" s="7" t="n">
        <v>11</v>
      </c>
      <c r="D3999" s="7" t="n">
        <v>3</v>
      </c>
      <c r="E3999" s="7" t="n">
        <v>17.3999996185303</v>
      </c>
      <c r="F3999" s="7" t="n">
        <v>0</v>
      </c>
    </row>
    <row r="4000" spans="1:9">
      <c r="A4000" t="s">
        <v>4</v>
      </c>
      <c r="B4000" s="4" t="s">
        <v>5</v>
      </c>
      <c r="C4000" s="4" t="s">
        <v>14</v>
      </c>
      <c r="D4000" s="4" t="s">
        <v>14</v>
      </c>
      <c r="E4000" s="4" t="s">
        <v>20</v>
      </c>
      <c r="F4000" s="4" t="s">
        <v>20</v>
      </c>
      <c r="G4000" s="4" t="s">
        <v>20</v>
      </c>
      <c r="H4000" s="4" t="s">
        <v>10</v>
      </c>
    </row>
    <row r="4001" spans="1:9">
      <c r="A4001" t="n">
        <v>32262</v>
      </c>
      <c r="B4001" s="40" t="n">
        <v>45</v>
      </c>
      <c r="C4001" s="7" t="n">
        <v>2</v>
      </c>
      <c r="D4001" s="7" t="n">
        <v>3</v>
      </c>
      <c r="E4001" s="7" t="n">
        <v>-3.35999989509583</v>
      </c>
      <c r="F4001" s="7" t="n">
        <v>5.34000015258789</v>
      </c>
      <c r="G4001" s="7" t="n">
        <v>-125.190002441406</v>
      </c>
      <c r="H4001" s="7" t="n">
        <v>5000</v>
      </c>
    </row>
    <row r="4002" spans="1:9">
      <c r="A4002" t="s">
        <v>4</v>
      </c>
      <c r="B4002" s="4" t="s">
        <v>5</v>
      </c>
      <c r="C4002" s="4" t="s">
        <v>14</v>
      </c>
      <c r="D4002" s="4" t="s">
        <v>14</v>
      </c>
      <c r="E4002" s="4" t="s">
        <v>20</v>
      </c>
      <c r="F4002" s="4" t="s">
        <v>20</v>
      </c>
      <c r="G4002" s="4" t="s">
        <v>20</v>
      </c>
      <c r="H4002" s="4" t="s">
        <v>10</v>
      </c>
      <c r="I4002" s="4" t="s">
        <v>14</v>
      </c>
    </row>
    <row r="4003" spans="1:9">
      <c r="A4003" t="n">
        <v>32279</v>
      </c>
      <c r="B4003" s="40" t="n">
        <v>45</v>
      </c>
      <c r="C4003" s="7" t="n">
        <v>4</v>
      </c>
      <c r="D4003" s="7" t="n">
        <v>3</v>
      </c>
      <c r="E4003" s="7" t="n">
        <v>6.67999982833862</v>
      </c>
      <c r="F4003" s="7" t="n">
        <v>291.019989013672</v>
      </c>
      <c r="G4003" s="7" t="n">
        <v>-10</v>
      </c>
      <c r="H4003" s="7" t="n">
        <v>5000</v>
      </c>
      <c r="I4003" s="7" t="n">
        <v>1</v>
      </c>
    </row>
    <row r="4004" spans="1:9">
      <c r="A4004" t="s">
        <v>4</v>
      </c>
      <c r="B4004" s="4" t="s">
        <v>5</v>
      </c>
      <c r="C4004" s="4" t="s">
        <v>14</v>
      </c>
      <c r="D4004" s="4" t="s">
        <v>14</v>
      </c>
      <c r="E4004" s="4" t="s">
        <v>20</v>
      </c>
      <c r="F4004" s="4" t="s">
        <v>10</v>
      </c>
    </row>
    <row r="4005" spans="1:9">
      <c r="A4005" t="n">
        <v>32297</v>
      </c>
      <c r="B4005" s="40" t="n">
        <v>45</v>
      </c>
      <c r="C4005" s="7" t="n">
        <v>5</v>
      </c>
      <c r="D4005" s="7" t="n">
        <v>3</v>
      </c>
      <c r="E4005" s="7" t="n">
        <v>13.6000003814697</v>
      </c>
      <c r="F4005" s="7" t="n">
        <v>5000</v>
      </c>
    </row>
    <row r="4006" spans="1:9">
      <c r="A4006" t="s">
        <v>4</v>
      </c>
      <c r="B4006" s="4" t="s">
        <v>5</v>
      </c>
      <c r="C4006" s="4" t="s">
        <v>14</v>
      </c>
      <c r="D4006" s="4" t="s">
        <v>14</v>
      </c>
      <c r="E4006" s="4" t="s">
        <v>20</v>
      </c>
      <c r="F4006" s="4" t="s">
        <v>10</v>
      </c>
    </row>
    <row r="4007" spans="1:9">
      <c r="A4007" t="n">
        <v>32306</v>
      </c>
      <c r="B4007" s="40" t="n">
        <v>45</v>
      </c>
      <c r="C4007" s="7" t="n">
        <v>11</v>
      </c>
      <c r="D4007" s="7" t="n">
        <v>3</v>
      </c>
      <c r="E4007" s="7" t="n">
        <v>17.3999996185303</v>
      </c>
      <c r="F4007" s="7" t="n">
        <v>5000</v>
      </c>
    </row>
    <row r="4008" spans="1:9">
      <c r="A4008" t="s">
        <v>4</v>
      </c>
      <c r="B4008" s="4" t="s">
        <v>5</v>
      </c>
      <c r="C4008" s="4" t="s">
        <v>14</v>
      </c>
      <c r="D4008" s="4" t="s">
        <v>10</v>
      </c>
    </row>
    <row r="4009" spans="1:9">
      <c r="A4009" t="n">
        <v>32315</v>
      </c>
      <c r="B4009" s="30" t="n">
        <v>58</v>
      </c>
      <c r="C4009" s="7" t="n">
        <v>255</v>
      </c>
      <c r="D4009" s="7" t="n">
        <v>0</v>
      </c>
    </row>
    <row r="4010" spans="1:9">
      <c r="A4010" t="s">
        <v>4</v>
      </c>
      <c r="B4010" s="4" t="s">
        <v>5</v>
      </c>
      <c r="C4010" s="4" t="s">
        <v>10</v>
      </c>
      <c r="D4010" s="4" t="s">
        <v>10</v>
      </c>
      <c r="E4010" s="4" t="s">
        <v>20</v>
      </c>
      <c r="F4010" s="4" t="s">
        <v>20</v>
      </c>
      <c r="G4010" s="4" t="s">
        <v>20</v>
      </c>
      <c r="H4010" s="4" t="s">
        <v>20</v>
      </c>
      <c r="I4010" s="4" t="s">
        <v>14</v>
      </c>
      <c r="J4010" s="4" t="s">
        <v>10</v>
      </c>
    </row>
    <row r="4011" spans="1:9">
      <c r="A4011" t="n">
        <v>32319</v>
      </c>
      <c r="B4011" s="60" t="n">
        <v>55</v>
      </c>
      <c r="C4011" s="7" t="n">
        <v>0</v>
      </c>
      <c r="D4011" s="7" t="n">
        <v>65533</v>
      </c>
      <c r="E4011" s="7" t="n">
        <v>-0.800000011920929</v>
      </c>
      <c r="F4011" s="7" t="n">
        <v>3.67000007629395</v>
      </c>
      <c r="G4011" s="7" t="n">
        <v>-137.699996948242</v>
      </c>
      <c r="H4011" s="7" t="n">
        <v>6</v>
      </c>
      <c r="I4011" s="7" t="n">
        <v>2</v>
      </c>
      <c r="J4011" s="7" t="n">
        <v>0</v>
      </c>
    </row>
    <row r="4012" spans="1:9">
      <c r="A4012" t="s">
        <v>4</v>
      </c>
      <c r="B4012" s="4" t="s">
        <v>5</v>
      </c>
      <c r="C4012" s="4" t="s">
        <v>10</v>
      </c>
    </row>
    <row r="4013" spans="1:9">
      <c r="A4013" t="n">
        <v>32343</v>
      </c>
      <c r="B4013" s="28" t="n">
        <v>16</v>
      </c>
      <c r="C4013" s="7" t="n">
        <v>100</v>
      </c>
    </row>
    <row r="4014" spans="1:9">
      <c r="A4014" t="s">
        <v>4</v>
      </c>
      <c r="B4014" s="4" t="s">
        <v>5</v>
      </c>
      <c r="C4014" s="4" t="s">
        <v>10</v>
      </c>
      <c r="D4014" s="4" t="s">
        <v>10</v>
      </c>
      <c r="E4014" s="4" t="s">
        <v>20</v>
      </c>
      <c r="F4014" s="4" t="s">
        <v>20</v>
      </c>
      <c r="G4014" s="4" t="s">
        <v>20</v>
      </c>
      <c r="H4014" s="4" t="s">
        <v>20</v>
      </c>
      <c r="I4014" s="4" t="s">
        <v>14</v>
      </c>
      <c r="J4014" s="4" t="s">
        <v>10</v>
      </c>
    </row>
    <row r="4015" spans="1:9">
      <c r="A4015" t="n">
        <v>32346</v>
      </c>
      <c r="B4015" s="60" t="n">
        <v>55</v>
      </c>
      <c r="C4015" s="7" t="n">
        <v>7</v>
      </c>
      <c r="D4015" s="7" t="n">
        <v>65533</v>
      </c>
      <c r="E4015" s="7" t="n">
        <v>0.800000011920929</v>
      </c>
      <c r="F4015" s="7" t="n">
        <v>3.65000009536743</v>
      </c>
      <c r="G4015" s="7" t="n">
        <v>-137.699996948242</v>
      </c>
      <c r="H4015" s="7" t="n">
        <v>6</v>
      </c>
      <c r="I4015" s="7" t="n">
        <v>2</v>
      </c>
      <c r="J4015" s="7" t="n">
        <v>0</v>
      </c>
    </row>
    <row r="4016" spans="1:9">
      <c r="A4016" t="s">
        <v>4</v>
      </c>
      <c r="B4016" s="4" t="s">
        <v>5</v>
      </c>
      <c r="C4016" s="4" t="s">
        <v>10</v>
      </c>
    </row>
    <row r="4017" spans="1:10">
      <c r="A4017" t="n">
        <v>32370</v>
      </c>
      <c r="B4017" s="28" t="n">
        <v>16</v>
      </c>
      <c r="C4017" s="7" t="n">
        <v>100</v>
      </c>
    </row>
    <row r="4018" spans="1:10">
      <c r="A4018" t="s">
        <v>4</v>
      </c>
      <c r="B4018" s="4" t="s">
        <v>5</v>
      </c>
      <c r="C4018" s="4" t="s">
        <v>10</v>
      </c>
      <c r="D4018" s="4" t="s">
        <v>10</v>
      </c>
      <c r="E4018" s="4" t="s">
        <v>20</v>
      </c>
      <c r="F4018" s="4" t="s">
        <v>20</v>
      </c>
      <c r="G4018" s="4" t="s">
        <v>20</v>
      </c>
      <c r="H4018" s="4" t="s">
        <v>20</v>
      </c>
      <c r="I4018" s="4" t="s">
        <v>14</v>
      </c>
      <c r="J4018" s="4" t="s">
        <v>10</v>
      </c>
    </row>
    <row r="4019" spans="1:10">
      <c r="A4019" t="n">
        <v>32373</v>
      </c>
      <c r="B4019" s="60" t="n">
        <v>55</v>
      </c>
      <c r="C4019" s="7" t="n">
        <v>61491</v>
      </c>
      <c r="D4019" s="7" t="n">
        <v>65533</v>
      </c>
      <c r="E4019" s="7" t="n">
        <v>-1.5</v>
      </c>
      <c r="F4019" s="7" t="n">
        <v>3.65000009536743</v>
      </c>
      <c r="G4019" s="7" t="n">
        <v>-136.300003051758</v>
      </c>
      <c r="H4019" s="7" t="n">
        <v>6</v>
      </c>
      <c r="I4019" s="7" t="n">
        <v>2</v>
      </c>
      <c r="J4019" s="7" t="n">
        <v>0</v>
      </c>
    </row>
    <row r="4020" spans="1:10">
      <c r="A4020" t="s">
        <v>4</v>
      </c>
      <c r="B4020" s="4" t="s">
        <v>5</v>
      </c>
      <c r="C4020" s="4" t="s">
        <v>10</v>
      </c>
    </row>
    <row r="4021" spans="1:10">
      <c r="A4021" t="n">
        <v>32397</v>
      </c>
      <c r="B4021" s="28" t="n">
        <v>16</v>
      </c>
      <c r="C4021" s="7" t="n">
        <v>100</v>
      </c>
    </row>
    <row r="4022" spans="1:10">
      <c r="A4022" t="s">
        <v>4</v>
      </c>
      <c r="B4022" s="4" t="s">
        <v>5</v>
      </c>
      <c r="C4022" s="4" t="s">
        <v>10</v>
      </c>
      <c r="D4022" s="4" t="s">
        <v>10</v>
      </c>
      <c r="E4022" s="4" t="s">
        <v>20</v>
      </c>
      <c r="F4022" s="4" t="s">
        <v>20</v>
      </c>
      <c r="G4022" s="4" t="s">
        <v>20</v>
      </c>
      <c r="H4022" s="4" t="s">
        <v>20</v>
      </c>
      <c r="I4022" s="4" t="s">
        <v>14</v>
      </c>
      <c r="J4022" s="4" t="s">
        <v>10</v>
      </c>
    </row>
    <row r="4023" spans="1:10">
      <c r="A4023" t="n">
        <v>32400</v>
      </c>
      <c r="B4023" s="60" t="n">
        <v>55</v>
      </c>
      <c r="C4023" s="7" t="n">
        <v>61492</v>
      </c>
      <c r="D4023" s="7" t="n">
        <v>65533</v>
      </c>
      <c r="E4023" s="7" t="n">
        <v>1.5</v>
      </c>
      <c r="F4023" s="7" t="n">
        <v>3.65000009536743</v>
      </c>
      <c r="G4023" s="7" t="n">
        <v>-136.300003051758</v>
      </c>
      <c r="H4023" s="7" t="n">
        <v>6</v>
      </c>
      <c r="I4023" s="7" t="n">
        <v>2</v>
      </c>
      <c r="J4023" s="7" t="n">
        <v>0</v>
      </c>
    </row>
    <row r="4024" spans="1:10">
      <c r="A4024" t="s">
        <v>4</v>
      </c>
      <c r="B4024" s="4" t="s">
        <v>5</v>
      </c>
      <c r="C4024" s="4" t="s">
        <v>10</v>
      </c>
    </row>
    <row r="4025" spans="1:10">
      <c r="A4025" t="n">
        <v>32424</v>
      </c>
      <c r="B4025" s="28" t="n">
        <v>16</v>
      </c>
      <c r="C4025" s="7" t="n">
        <v>100</v>
      </c>
    </row>
    <row r="4026" spans="1:10">
      <c r="A4026" t="s">
        <v>4</v>
      </c>
      <c r="B4026" s="4" t="s">
        <v>5</v>
      </c>
      <c r="C4026" s="4" t="s">
        <v>10</v>
      </c>
      <c r="D4026" s="4" t="s">
        <v>10</v>
      </c>
      <c r="E4026" s="4" t="s">
        <v>20</v>
      </c>
      <c r="F4026" s="4" t="s">
        <v>20</v>
      </c>
      <c r="G4026" s="4" t="s">
        <v>20</v>
      </c>
      <c r="H4026" s="4" t="s">
        <v>20</v>
      </c>
      <c r="I4026" s="4" t="s">
        <v>14</v>
      </c>
      <c r="J4026" s="4" t="s">
        <v>10</v>
      </c>
    </row>
    <row r="4027" spans="1:10">
      <c r="A4027" t="n">
        <v>32427</v>
      </c>
      <c r="B4027" s="60" t="n">
        <v>55</v>
      </c>
      <c r="C4027" s="7" t="n">
        <v>61493</v>
      </c>
      <c r="D4027" s="7" t="n">
        <v>65533</v>
      </c>
      <c r="E4027" s="7" t="n">
        <v>0</v>
      </c>
      <c r="F4027" s="7" t="n">
        <v>3.65000009536743</v>
      </c>
      <c r="G4027" s="7" t="n">
        <v>-136.300003051758</v>
      </c>
      <c r="H4027" s="7" t="n">
        <v>6</v>
      </c>
      <c r="I4027" s="7" t="n">
        <v>2</v>
      </c>
      <c r="J4027" s="7" t="n">
        <v>0</v>
      </c>
    </row>
    <row r="4028" spans="1:10">
      <c r="A4028" t="s">
        <v>4</v>
      </c>
      <c r="B4028" s="4" t="s">
        <v>5</v>
      </c>
      <c r="C4028" s="4" t="s">
        <v>10</v>
      </c>
    </row>
    <row r="4029" spans="1:10">
      <c r="A4029" t="n">
        <v>32451</v>
      </c>
      <c r="B4029" s="28" t="n">
        <v>16</v>
      </c>
      <c r="C4029" s="7" t="n">
        <v>100</v>
      </c>
    </row>
    <row r="4030" spans="1:10">
      <c r="A4030" t="s">
        <v>4</v>
      </c>
      <c r="B4030" s="4" t="s">
        <v>5</v>
      </c>
      <c r="C4030" s="4" t="s">
        <v>10</v>
      </c>
      <c r="D4030" s="4" t="s">
        <v>10</v>
      </c>
      <c r="E4030" s="4" t="s">
        <v>20</v>
      </c>
      <c r="F4030" s="4" t="s">
        <v>20</v>
      </c>
      <c r="G4030" s="4" t="s">
        <v>20</v>
      </c>
      <c r="H4030" s="4" t="s">
        <v>20</v>
      </c>
      <c r="I4030" s="4" t="s">
        <v>14</v>
      </c>
      <c r="J4030" s="4" t="s">
        <v>10</v>
      </c>
    </row>
    <row r="4031" spans="1:10">
      <c r="A4031" t="n">
        <v>32454</v>
      </c>
      <c r="B4031" s="60" t="n">
        <v>55</v>
      </c>
      <c r="C4031" s="7" t="n">
        <v>61494</v>
      </c>
      <c r="D4031" s="7" t="n">
        <v>65533</v>
      </c>
      <c r="E4031" s="7" t="n">
        <v>0.800000011920929</v>
      </c>
      <c r="F4031" s="7" t="n">
        <v>3.65000009536743</v>
      </c>
      <c r="G4031" s="7" t="n">
        <v>-135</v>
      </c>
      <c r="H4031" s="7" t="n">
        <v>6</v>
      </c>
      <c r="I4031" s="7" t="n">
        <v>2</v>
      </c>
      <c r="J4031" s="7" t="n">
        <v>0</v>
      </c>
    </row>
    <row r="4032" spans="1:10">
      <c r="A4032" t="s">
        <v>4</v>
      </c>
      <c r="B4032" s="4" t="s">
        <v>5</v>
      </c>
      <c r="C4032" s="4" t="s">
        <v>10</v>
      </c>
    </row>
    <row r="4033" spans="1:10">
      <c r="A4033" t="n">
        <v>32478</v>
      </c>
      <c r="B4033" s="28" t="n">
        <v>16</v>
      </c>
      <c r="C4033" s="7" t="n">
        <v>100</v>
      </c>
    </row>
    <row r="4034" spans="1:10">
      <c r="A4034" t="s">
        <v>4</v>
      </c>
      <c r="B4034" s="4" t="s">
        <v>5</v>
      </c>
      <c r="C4034" s="4" t="s">
        <v>10</v>
      </c>
      <c r="D4034" s="4" t="s">
        <v>10</v>
      </c>
      <c r="E4034" s="4" t="s">
        <v>20</v>
      </c>
      <c r="F4034" s="4" t="s">
        <v>20</v>
      </c>
      <c r="G4034" s="4" t="s">
        <v>20</v>
      </c>
      <c r="H4034" s="4" t="s">
        <v>20</v>
      </c>
      <c r="I4034" s="4" t="s">
        <v>14</v>
      </c>
      <c r="J4034" s="4" t="s">
        <v>10</v>
      </c>
    </row>
    <row r="4035" spans="1:10">
      <c r="A4035" t="n">
        <v>32481</v>
      </c>
      <c r="B4035" s="60" t="n">
        <v>55</v>
      </c>
      <c r="C4035" s="7" t="n">
        <v>61495</v>
      </c>
      <c r="D4035" s="7" t="n">
        <v>65533</v>
      </c>
      <c r="E4035" s="7" t="n">
        <v>-0.800000011920929</v>
      </c>
      <c r="F4035" s="7" t="n">
        <v>3.65000009536743</v>
      </c>
      <c r="G4035" s="7" t="n">
        <v>-135</v>
      </c>
      <c r="H4035" s="7" t="n">
        <v>6</v>
      </c>
      <c r="I4035" s="7" t="n">
        <v>2</v>
      </c>
      <c r="J4035" s="7" t="n">
        <v>0</v>
      </c>
    </row>
    <row r="4036" spans="1:10">
      <c r="A4036" t="s">
        <v>4</v>
      </c>
      <c r="B4036" s="4" t="s">
        <v>5</v>
      </c>
      <c r="C4036" s="4" t="s">
        <v>10</v>
      </c>
    </row>
    <row r="4037" spans="1:10">
      <c r="A4037" t="n">
        <v>32505</v>
      </c>
      <c r="B4037" s="28" t="n">
        <v>16</v>
      </c>
      <c r="C4037" s="7" t="n">
        <v>100</v>
      </c>
    </row>
    <row r="4038" spans="1:10">
      <c r="A4038" t="s">
        <v>4</v>
      </c>
      <c r="B4038" s="4" t="s">
        <v>5</v>
      </c>
      <c r="C4038" s="4" t="s">
        <v>10</v>
      </c>
      <c r="D4038" s="4" t="s">
        <v>10</v>
      </c>
      <c r="E4038" s="4" t="s">
        <v>20</v>
      </c>
      <c r="F4038" s="4" t="s">
        <v>20</v>
      </c>
      <c r="G4038" s="4" t="s">
        <v>20</v>
      </c>
      <c r="H4038" s="4" t="s">
        <v>20</v>
      </c>
      <c r="I4038" s="4" t="s">
        <v>14</v>
      </c>
      <c r="J4038" s="4" t="s">
        <v>10</v>
      </c>
    </row>
    <row r="4039" spans="1:10">
      <c r="A4039" t="n">
        <v>32508</v>
      </c>
      <c r="B4039" s="60" t="n">
        <v>55</v>
      </c>
      <c r="C4039" s="7" t="n">
        <v>7032</v>
      </c>
      <c r="D4039" s="7" t="n">
        <v>65533</v>
      </c>
      <c r="E4039" s="7" t="n">
        <v>0</v>
      </c>
      <c r="F4039" s="7" t="n">
        <v>3.73000001907349</v>
      </c>
      <c r="G4039" s="7" t="n">
        <v>-135</v>
      </c>
      <c r="H4039" s="7" t="n">
        <v>6</v>
      </c>
      <c r="I4039" s="7" t="n">
        <v>2</v>
      </c>
      <c r="J4039" s="7" t="n">
        <v>0</v>
      </c>
    </row>
    <row r="4040" spans="1:10">
      <c r="A4040" t="s">
        <v>4</v>
      </c>
      <c r="B4040" s="4" t="s">
        <v>5</v>
      </c>
      <c r="C4040" s="4" t="s">
        <v>14</v>
      </c>
      <c r="D4040" s="4" t="s">
        <v>10</v>
      </c>
    </row>
    <row r="4041" spans="1:10">
      <c r="A4041" t="n">
        <v>32532</v>
      </c>
      <c r="B4041" s="40" t="n">
        <v>45</v>
      </c>
      <c r="C4041" s="7" t="n">
        <v>7</v>
      </c>
      <c r="D4041" s="7" t="n">
        <v>255</v>
      </c>
    </row>
    <row r="4042" spans="1:10">
      <c r="A4042" t="s">
        <v>4</v>
      </c>
      <c r="B4042" s="4" t="s">
        <v>5</v>
      </c>
      <c r="C4042" s="4" t="s">
        <v>14</v>
      </c>
      <c r="D4042" s="4" t="s">
        <v>10</v>
      </c>
      <c r="E4042" s="4" t="s">
        <v>20</v>
      </c>
    </row>
    <row r="4043" spans="1:10">
      <c r="A4043" t="n">
        <v>32536</v>
      </c>
      <c r="B4043" s="30" t="n">
        <v>58</v>
      </c>
      <c r="C4043" s="7" t="n">
        <v>101</v>
      </c>
      <c r="D4043" s="7" t="n">
        <v>300</v>
      </c>
      <c r="E4043" s="7" t="n">
        <v>1</v>
      </c>
    </row>
    <row r="4044" spans="1:10">
      <c r="A4044" t="s">
        <v>4</v>
      </c>
      <c r="B4044" s="4" t="s">
        <v>5</v>
      </c>
      <c r="C4044" s="4" t="s">
        <v>14</v>
      </c>
      <c r="D4044" s="4" t="s">
        <v>10</v>
      </c>
    </row>
    <row r="4045" spans="1:10">
      <c r="A4045" t="n">
        <v>32544</v>
      </c>
      <c r="B4045" s="30" t="n">
        <v>58</v>
      </c>
      <c r="C4045" s="7" t="n">
        <v>254</v>
      </c>
      <c r="D4045" s="7" t="n">
        <v>0</v>
      </c>
    </row>
    <row r="4046" spans="1:10">
      <c r="A4046" t="s">
        <v>4</v>
      </c>
      <c r="B4046" s="4" t="s">
        <v>5</v>
      </c>
      <c r="C4046" s="4" t="s">
        <v>14</v>
      </c>
      <c r="D4046" s="4" t="s">
        <v>14</v>
      </c>
      <c r="E4046" s="4" t="s">
        <v>20</v>
      </c>
      <c r="F4046" s="4" t="s">
        <v>20</v>
      </c>
      <c r="G4046" s="4" t="s">
        <v>20</v>
      </c>
      <c r="H4046" s="4" t="s">
        <v>10</v>
      </c>
    </row>
    <row r="4047" spans="1:10">
      <c r="A4047" t="n">
        <v>32548</v>
      </c>
      <c r="B4047" s="40" t="n">
        <v>45</v>
      </c>
      <c r="C4047" s="7" t="n">
        <v>2</v>
      </c>
      <c r="D4047" s="7" t="n">
        <v>3</v>
      </c>
      <c r="E4047" s="7" t="n">
        <v>-1.02999997138977</v>
      </c>
      <c r="F4047" s="7" t="n">
        <v>4.92999982833862</v>
      </c>
      <c r="G4047" s="7" t="n">
        <v>-128.389999389648</v>
      </c>
      <c r="H4047" s="7" t="n">
        <v>0</v>
      </c>
    </row>
    <row r="4048" spans="1:10">
      <c r="A4048" t="s">
        <v>4</v>
      </c>
      <c r="B4048" s="4" t="s">
        <v>5</v>
      </c>
      <c r="C4048" s="4" t="s">
        <v>14</v>
      </c>
      <c r="D4048" s="4" t="s">
        <v>14</v>
      </c>
      <c r="E4048" s="4" t="s">
        <v>20</v>
      </c>
      <c r="F4048" s="4" t="s">
        <v>20</v>
      </c>
      <c r="G4048" s="4" t="s">
        <v>20</v>
      </c>
      <c r="H4048" s="4" t="s">
        <v>10</v>
      </c>
      <c r="I4048" s="4" t="s">
        <v>14</v>
      </c>
    </row>
    <row r="4049" spans="1:10">
      <c r="A4049" t="n">
        <v>32565</v>
      </c>
      <c r="B4049" s="40" t="n">
        <v>45</v>
      </c>
      <c r="C4049" s="7" t="n">
        <v>4</v>
      </c>
      <c r="D4049" s="7" t="n">
        <v>3</v>
      </c>
      <c r="E4049" s="7" t="n">
        <v>359.010009765625</v>
      </c>
      <c r="F4049" s="7" t="n">
        <v>153.149993896484</v>
      </c>
      <c r="G4049" s="7" t="n">
        <v>348</v>
      </c>
      <c r="H4049" s="7" t="n">
        <v>0</v>
      </c>
      <c r="I4049" s="7" t="n">
        <v>1</v>
      </c>
    </row>
    <row r="4050" spans="1:10">
      <c r="A4050" t="s">
        <v>4</v>
      </c>
      <c r="B4050" s="4" t="s">
        <v>5</v>
      </c>
      <c r="C4050" s="4" t="s">
        <v>14</v>
      </c>
      <c r="D4050" s="4" t="s">
        <v>14</v>
      </c>
      <c r="E4050" s="4" t="s">
        <v>20</v>
      </c>
      <c r="F4050" s="4" t="s">
        <v>10</v>
      </c>
    </row>
    <row r="4051" spans="1:10">
      <c r="A4051" t="n">
        <v>32583</v>
      </c>
      <c r="B4051" s="40" t="n">
        <v>45</v>
      </c>
      <c r="C4051" s="7" t="n">
        <v>5</v>
      </c>
      <c r="D4051" s="7" t="n">
        <v>3</v>
      </c>
      <c r="E4051" s="7" t="n">
        <v>8.69999980926514</v>
      </c>
      <c r="F4051" s="7" t="n">
        <v>0</v>
      </c>
    </row>
    <row r="4052" spans="1:10">
      <c r="A4052" t="s">
        <v>4</v>
      </c>
      <c r="B4052" s="4" t="s">
        <v>5</v>
      </c>
      <c r="C4052" s="4" t="s">
        <v>14</v>
      </c>
      <c r="D4052" s="4" t="s">
        <v>14</v>
      </c>
      <c r="E4052" s="4" t="s">
        <v>20</v>
      </c>
      <c r="F4052" s="4" t="s">
        <v>10</v>
      </c>
    </row>
    <row r="4053" spans="1:10">
      <c r="A4053" t="n">
        <v>32592</v>
      </c>
      <c r="B4053" s="40" t="n">
        <v>45</v>
      </c>
      <c r="C4053" s="7" t="n">
        <v>11</v>
      </c>
      <c r="D4053" s="7" t="n">
        <v>3</v>
      </c>
      <c r="E4053" s="7" t="n">
        <v>15.1999998092651</v>
      </c>
      <c r="F4053" s="7" t="n">
        <v>0</v>
      </c>
    </row>
    <row r="4054" spans="1:10">
      <c r="A4054" t="s">
        <v>4</v>
      </c>
      <c r="B4054" s="4" t="s">
        <v>5</v>
      </c>
      <c r="C4054" s="4" t="s">
        <v>14</v>
      </c>
      <c r="D4054" s="4" t="s">
        <v>14</v>
      </c>
      <c r="E4054" s="4" t="s">
        <v>20</v>
      </c>
      <c r="F4054" s="4" t="s">
        <v>20</v>
      </c>
      <c r="G4054" s="4" t="s">
        <v>20</v>
      </c>
      <c r="H4054" s="4" t="s">
        <v>10</v>
      </c>
    </row>
    <row r="4055" spans="1:10">
      <c r="A4055" t="n">
        <v>32601</v>
      </c>
      <c r="B4055" s="40" t="n">
        <v>45</v>
      </c>
      <c r="C4055" s="7" t="n">
        <v>2</v>
      </c>
      <c r="D4055" s="7" t="n">
        <v>3</v>
      </c>
      <c r="E4055" s="7" t="n">
        <v>-1.05999994277954</v>
      </c>
      <c r="F4055" s="7" t="n">
        <v>4.92999982833862</v>
      </c>
      <c r="G4055" s="7" t="n">
        <v>-128.399993896484</v>
      </c>
      <c r="H4055" s="7" t="n">
        <v>8000</v>
      </c>
    </row>
    <row r="4056" spans="1:10">
      <c r="A4056" t="s">
        <v>4</v>
      </c>
      <c r="B4056" s="4" t="s">
        <v>5</v>
      </c>
      <c r="C4056" s="4" t="s">
        <v>14</v>
      </c>
      <c r="D4056" s="4" t="s">
        <v>14</v>
      </c>
      <c r="E4056" s="4" t="s">
        <v>20</v>
      </c>
      <c r="F4056" s="4" t="s">
        <v>20</v>
      </c>
      <c r="G4056" s="4" t="s">
        <v>20</v>
      </c>
      <c r="H4056" s="4" t="s">
        <v>10</v>
      </c>
      <c r="I4056" s="4" t="s">
        <v>14</v>
      </c>
    </row>
    <row r="4057" spans="1:10">
      <c r="A4057" t="n">
        <v>32618</v>
      </c>
      <c r="B4057" s="40" t="n">
        <v>45</v>
      </c>
      <c r="C4057" s="7" t="n">
        <v>4</v>
      </c>
      <c r="D4057" s="7" t="n">
        <v>3</v>
      </c>
      <c r="E4057" s="7" t="n">
        <v>357.220001220703</v>
      </c>
      <c r="F4057" s="7" t="n">
        <v>155.199996948242</v>
      </c>
      <c r="G4057" s="7" t="n">
        <v>348</v>
      </c>
      <c r="H4057" s="7" t="n">
        <v>8000</v>
      </c>
      <c r="I4057" s="7" t="n">
        <v>1</v>
      </c>
    </row>
    <row r="4058" spans="1:10">
      <c r="A4058" t="s">
        <v>4</v>
      </c>
      <c r="B4058" s="4" t="s">
        <v>5</v>
      </c>
      <c r="C4058" s="4" t="s">
        <v>14</v>
      </c>
      <c r="D4058" s="4" t="s">
        <v>14</v>
      </c>
      <c r="E4058" s="4" t="s">
        <v>20</v>
      </c>
      <c r="F4058" s="4" t="s">
        <v>10</v>
      </c>
    </row>
    <row r="4059" spans="1:10">
      <c r="A4059" t="n">
        <v>32636</v>
      </c>
      <c r="B4059" s="40" t="n">
        <v>45</v>
      </c>
      <c r="C4059" s="7" t="n">
        <v>5</v>
      </c>
      <c r="D4059" s="7" t="n">
        <v>3</v>
      </c>
      <c r="E4059" s="7" t="n">
        <v>9.5</v>
      </c>
      <c r="F4059" s="7" t="n">
        <v>8000</v>
      </c>
    </row>
    <row r="4060" spans="1:10">
      <c r="A4060" t="s">
        <v>4</v>
      </c>
      <c r="B4060" s="4" t="s">
        <v>5</v>
      </c>
      <c r="C4060" s="4" t="s">
        <v>14</v>
      </c>
      <c r="D4060" s="4" t="s">
        <v>14</v>
      </c>
      <c r="E4060" s="4" t="s">
        <v>20</v>
      </c>
      <c r="F4060" s="4" t="s">
        <v>10</v>
      </c>
    </row>
    <row r="4061" spans="1:10">
      <c r="A4061" t="n">
        <v>32645</v>
      </c>
      <c r="B4061" s="40" t="n">
        <v>45</v>
      </c>
      <c r="C4061" s="7" t="n">
        <v>11</v>
      </c>
      <c r="D4061" s="7" t="n">
        <v>3</v>
      </c>
      <c r="E4061" s="7" t="n">
        <v>15.1999998092651</v>
      </c>
      <c r="F4061" s="7" t="n">
        <v>8000</v>
      </c>
    </row>
    <row r="4062" spans="1:10">
      <c r="A4062" t="s">
        <v>4</v>
      </c>
      <c r="B4062" s="4" t="s">
        <v>5</v>
      </c>
      <c r="C4062" s="4" t="s">
        <v>10</v>
      </c>
      <c r="D4062" s="4" t="s">
        <v>14</v>
      </c>
    </row>
    <row r="4063" spans="1:10">
      <c r="A4063" t="n">
        <v>32654</v>
      </c>
      <c r="B4063" s="64" t="n">
        <v>56</v>
      </c>
      <c r="C4063" s="7" t="n">
        <v>0</v>
      </c>
      <c r="D4063" s="7" t="n">
        <v>1</v>
      </c>
    </row>
    <row r="4064" spans="1:10">
      <c r="A4064" t="s">
        <v>4</v>
      </c>
      <c r="B4064" s="4" t="s">
        <v>5</v>
      </c>
      <c r="C4064" s="4" t="s">
        <v>10</v>
      </c>
      <c r="D4064" s="4" t="s">
        <v>14</v>
      </c>
    </row>
    <row r="4065" spans="1:9">
      <c r="A4065" t="n">
        <v>32658</v>
      </c>
      <c r="B4065" s="64" t="n">
        <v>56</v>
      </c>
      <c r="C4065" s="7" t="n">
        <v>7</v>
      </c>
      <c r="D4065" s="7" t="n">
        <v>1</v>
      </c>
    </row>
    <row r="4066" spans="1:9">
      <c r="A4066" t="s">
        <v>4</v>
      </c>
      <c r="B4066" s="4" t="s">
        <v>5</v>
      </c>
      <c r="C4066" s="4" t="s">
        <v>10</v>
      </c>
      <c r="D4066" s="4" t="s">
        <v>14</v>
      </c>
    </row>
    <row r="4067" spans="1:9">
      <c r="A4067" t="n">
        <v>32662</v>
      </c>
      <c r="B4067" s="64" t="n">
        <v>56</v>
      </c>
      <c r="C4067" s="7" t="n">
        <v>61491</v>
      </c>
      <c r="D4067" s="7" t="n">
        <v>1</v>
      </c>
    </row>
    <row r="4068" spans="1:9">
      <c r="A4068" t="s">
        <v>4</v>
      </c>
      <c r="B4068" s="4" t="s">
        <v>5</v>
      </c>
      <c r="C4068" s="4" t="s">
        <v>10</v>
      </c>
      <c r="D4068" s="4" t="s">
        <v>14</v>
      </c>
    </row>
    <row r="4069" spans="1:9">
      <c r="A4069" t="n">
        <v>32666</v>
      </c>
      <c r="B4069" s="64" t="n">
        <v>56</v>
      </c>
      <c r="C4069" s="7" t="n">
        <v>61492</v>
      </c>
      <c r="D4069" s="7" t="n">
        <v>1</v>
      </c>
    </row>
    <row r="4070" spans="1:9">
      <c r="A4070" t="s">
        <v>4</v>
      </c>
      <c r="B4070" s="4" t="s">
        <v>5</v>
      </c>
      <c r="C4070" s="4" t="s">
        <v>10</v>
      </c>
      <c r="D4070" s="4" t="s">
        <v>14</v>
      </c>
    </row>
    <row r="4071" spans="1:9">
      <c r="A4071" t="n">
        <v>32670</v>
      </c>
      <c r="B4071" s="64" t="n">
        <v>56</v>
      </c>
      <c r="C4071" s="7" t="n">
        <v>61493</v>
      </c>
      <c r="D4071" s="7" t="n">
        <v>1</v>
      </c>
    </row>
    <row r="4072" spans="1:9">
      <c r="A4072" t="s">
        <v>4</v>
      </c>
      <c r="B4072" s="4" t="s">
        <v>5</v>
      </c>
      <c r="C4072" s="4" t="s">
        <v>10</v>
      </c>
      <c r="D4072" s="4" t="s">
        <v>14</v>
      </c>
    </row>
    <row r="4073" spans="1:9">
      <c r="A4073" t="n">
        <v>32674</v>
      </c>
      <c r="B4073" s="64" t="n">
        <v>56</v>
      </c>
      <c r="C4073" s="7" t="n">
        <v>61494</v>
      </c>
      <c r="D4073" s="7" t="n">
        <v>1</v>
      </c>
    </row>
    <row r="4074" spans="1:9">
      <c r="A4074" t="s">
        <v>4</v>
      </c>
      <c r="B4074" s="4" t="s">
        <v>5</v>
      </c>
      <c r="C4074" s="4" t="s">
        <v>10</v>
      </c>
      <c r="D4074" s="4" t="s">
        <v>14</v>
      </c>
    </row>
    <row r="4075" spans="1:9">
      <c r="A4075" t="n">
        <v>32678</v>
      </c>
      <c r="B4075" s="64" t="n">
        <v>56</v>
      </c>
      <c r="C4075" s="7" t="n">
        <v>61495</v>
      </c>
      <c r="D4075" s="7" t="n">
        <v>1</v>
      </c>
    </row>
    <row r="4076" spans="1:9">
      <c r="A4076" t="s">
        <v>4</v>
      </c>
      <c r="B4076" s="4" t="s">
        <v>5</v>
      </c>
      <c r="C4076" s="4" t="s">
        <v>10</v>
      </c>
      <c r="D4076" s="4" t="s">
        <v>14</v>
      </c>
    </row>
    <row r="4077" spans="1:9">
      <c r="A4077" t="n">
        <v>32682</v>
      </c>
      <c r="B4077" s="64" t="n">
        <v>56</v>
      </c>
      <c r="C4077" s="7" t="n">
        <v>7032</v>
      </c>
      <c r="D4077" s="7" t="n">
        <v>1</v>
      </c>
    </row>
    <row r="4078" spans="1:9">
      <c r="A4078" t="s">
        <v>4</v>
      </c>
      <c r="B4078" s="4" t="s">
        <v>5</v>
      </c>
      <c r="C4078" s="4" t="s">
        <v>10</v>
      </c>
      <c r="D4078" s="4" t="s">
        <v>20</v>
      </c>
      <c r="E4078" s="4" t="s">
        <v>20</v>
      </c>
      <c r="F4078" s="4" t="s">
        <v>20</v>
      </c>
      <c r="G4078" s="4" t="s">
        <v>20</v>
      </c>
    </row>
    <row r="4079" spans="1:9">
      <c r="A4079" t="n">
        <v>32686</v>
      </c>
      <c r="B4079" s="46" t="n">
        <v>46</v>
      </c>
      <c r="C4079" s="7" t="n">
        <v>0</v>
      </c>
      <c r="D4079" s="7" t="n">
        <v>-0.800000011920929</v>
      </c>
      <c r="E4079" s="7" t="n">
        <v>7.73000001907349</v>
      </c>
      <c r="F4079" s="7" t="n">
        <v>-156.199996948242</v>
      </c>
      <c r="G4079" s="7" t="n">
        <v>0</v>
      </c>
    </row>
    <row r="4080" spans="1:9">
      <c r="A4080" t="s">
        <v>4</v>
      </c>
      <c r="B4080" s="4" t="s">
        <v>5</v>
      </c>
      <c r="C4080" s="4" t="s">
        <v>10</v>
      </c>
      <c r="D4080" s="4" t="s">
        <v>20</v>
      </c>
      <c r="E4080" s="4" t="s">
        <v>20</v>
      </c>
      <c r="F4080" s="4" t="s">
        <v>20</v>
      </c>
      <c r="G4080" s="4" t="s">
        <v>20</v>
      </c>
    </row>
    <row r="4081" spans="1:7">
      <c r="A4081" t="n">
        <v>32705</v>
      </c>
      <c r="B4081" s="46" t="n">
        <v>46</v>
      </c>
      <c r="C4081" s="7" t="n">
        <v>7</v>
      </c>
      <c r="D4081" s="7" t="n">
        <v>0.800000011920929</v>
      </c>
      <c r="E4081" s="7" t="n">
        <v>7.73000001907349</v>
      </c>
      <c r="F4081" s="7" t="n">
        <v>-156.199996948242</v>
      </c>
      <c r="G4081" s="7" t="n">
        <v>0</v>
      </c>
    </row>
    <row r="4082" spans="1:7">
      <c r="A4082" t="s">
        <v>4</v>
      </c>
      <c r="B4082" s="4" t="s">
        <v>5</v>
      </c>
      <c r="C4082" s="4" t="s">
        <v>10</v>
      </c>
      <c r="D4082" s="4" t="s">
        <v>20</v>
      </c>
      <c r="E4082" s="4" t="s">
        <v>20</v>
      </c>
      <c r="F4082" s="4" t="s">
        <v>20</v>
      </c>
      <c r="G4082" s="4" t="s">
        <v>20</v>
      </c>
    </row>
    <row r="4083" spans="1:7">
      <c r="A4083" t="n">
        <v>32724</v>
      </c>
      <c r="B4083" s="46" t="n">
        <v>46</v>
      </c>
      <c r="C4083" s="7" t="n">
        <v>61491</v>
      </c>
      <c r="D4083" s="7" t="n">
        <v>-1.5</v>
      </c>
      <c r="E4083" s="7" t="n">
        <v>7.73000001907349</v>
      </c>
      <c r="F4083" s="7" t="n">
        <v>-154.800003051758</v>
      </c>
      <c r="G4083" s="7" t="n">
        <v>0</v>
      </c>
    </row>
    <row r="4084" spans="1:7">
      <c r="A4084" t="s">
        <v>4</v>
      </c>
      <c r="B4084" s="4" t="s">
        <v>5</v>
      </c>
      <c r="C4084" s="4" t="s">
        <v>10</v>
      </c>
      <c r="D4084" s="4" t="s">
        <v>20</v>
      </c>
      <c r="E4084" s="4" t="s">
        <v>20</v>
      </c>
      <c r="F4084" s="4" t="s">
        <v>20</v>
      </c>
      <c r="G4084" s="4" t="s">
        <v>20</v>
      </c>
    </row>
    <row r="4085" spans="1:7">
      <c r="A4085" t="n">
        <v>32743</v>
      </c>
      <c r="B4085" s="46" t="n">
        <v>46</v>
      </c>
      <c r="C4085" s="7" t="n">
        <v>61492</v>
      </c>
      <c r="D4085" s="7" t="n">
        <v>0</v>
      </c>
      <c r="E4085" s="7" t="n">
        <v>7.73000001907349</v>
      </c>
      <c r="F4085" s="7" t="n">
        <v>-154.800003051758</v>
      </c>
      <c r="G4085" s="7" t="n">
        <v>0</v>
      </c>
    </row>
    <row r="4086" spans="1:7">
      <c r="A4086" t="s">
        <v>4</v>
      </c>
      <c r="B4086" s="4" t="s">
        <v>5</v>
      </c>
      <c r="C4086" s="4" t="s">
        <v>10</v>
      </c>
      <c r="D4086" s="4" t="s">
        <v>20</v>
      </c>
      <c r="E4086" s="4" t="s">
        <v>20</v>
      </c>
      <c r="F4086" s="4" t="s">
        <v>20</v>
      </c>
      <c r="G4086" s="4" t="s">
        <v>20</v>
      </c>
    </row>
    <row r="4087" spans="1:7">
      <c r="A4087" t="n">
        <v>32762</v>
      </c>
      <c r="B4087" s="46" t="n">
        <v>46</v>
      </c>
      <c r="C4087" s="7" t="n">
        <v>61493</v>
      </c>
      <c r="D4087" s="7" t="n">
        <v>1.5</v>
      </c>
      <c r="E4087" s="7" t="n">
        <v>7.73000001907349</v>
      </c>
      <c r="F4087" s="7" t="n">
        <v>-154.800003051758</v>
      </c>
      <c r="G4087" s="7" t="n">
        <v>0</v>
      </c>
    </row>
    <row r="4088" spans="1:7">
      <c r="A4088" t="s">
        <v>4</v>
      </c>
      <c r="B4088" s="4" t="s">
        <v>5</v>
      </c>
      <c r="C4088" s="4" t="s">
        <v>10</v>
      </c>
      <c r="D4088" s="4" t="s">
        <v>20</v>
      </c>
      <c r="E4088" s="4" t="s">
        <v>20</v>
      </c>
      <c r="F4088" s="4" t="s">
        <v>20</v>
      </c>
      <c r="G4088" s="4" t="s">
        <v>20</v>
      </c>
    </row>
    <row r="4089" spans="1:7">
      <c r="A4089" t="n">
        <v>32781</v>
      </c>
      <c r="B4089" s="46" t="n">
        <v>46</v>
      </c>
      <c r="C4089" s="7" t="n">
        <v>61494</v>
      </c>
      <c r="D4089" s="7" t="n">
        <v>-0.800000011920929</v>
      </c>
      <c r="E4089" s="7" t="n">
        <v>7.73000001907349</v>
      </c>
      <c r="F4089" s="7" t="n">
        <v>-153.5</v>
      </c>
      <c r="G4089" s="7" t="n">
        <v>0</v>
      </c>
    </row>
    <row r="4090" spans="1:7">
      <c r="A4090" t="s">
        <v>4</v>
      </c>
      <c r="B4090" s="4" t="s">
        <v>5</v>
      </c>
      <c r="C4090" s="4" t="s">
        <v>10</v>
      </c>
      <c r="D4090" s="4" t="s">
        <v>20</v>
      </c>
      <c r="E4090" s="4" t="s">
        <v>20</v>
      </c>
      <c r="F4090" s="4" t="s">
        <v>20</v>
      </c>
      <c r="G4090" s="4" t="s">
        <v>20</v>
      </c>
    </row>
    <row r="4091" spans="1:7">
      <c r="A4091" t="n">
        <v>32800</v>
      </c>
      <c r="B4091" s="46" t="n">
        <v>46</v>
      </c>
      <c r="C4091" s="7" t="n">
        <v>61495</v>
      </c>
      <c r="D4091" s="7" t="n">
        <v>0.800000011920929</v>
      </c>
      <c r="E4091" s="7" t="n">
        <v>7.73000001907349</v>
      </c>
      <c r="F4091" s="7" t="n">
        <v>-153.5</v>
      </c>
      <c r="G4091" s="7" t="n">
        <v>0</v>
      </c>
    </row>
    <row r="4092" spans="1:7">
      <c r="A4092" t="s">
        <v>4</v>
      </c>
      <c r="B4092" s="4" t="s">
        <v>5</v>
      </c>
      <c r="C4092" s="4" t="s">
        <v>10</v>
      </c>
      <c r="D4092" s="4" t="s">
        <v>20</v>
      </c>
      <c r="E4092" s="4" t="s">
        <v>20</v>
      </c>
      <c r="F4092" s="4" t="s">
        <v>20</v>
      </c>
      <c r="G4092" s="4" t="s">
        <v>20</v>
      </c>
    </row>
    <row r="4093" spans="1:7">
      <c r="A4093" t="n">
        <v>32819</v>
      </c>
      <c r="B4093" s="46" t="n">
        <v>46</v>
      </c>
      <c r="C4093" s="7" t="n">
        <v>7032</v>
      </c>
      <c r="D4093" s="7" t="n">
        <v>0</v>
      </c>
      <c r="E4093" s="7" t="n">
        <v>7.73000001907349</v>
      </c>
      <c r="F4093" s="7" t="n">
        <v>-153.5</v>
      </c>
      <c r="G4093" s="7" t="n">
        <v>0</v>
      </c>
    </row>
    <row r="4094" spans="1:7">
      <c r="A4094" t="s">
        <v>4</v>
      </c>
      <c r="B4094" s="4" t="s">
        <v>5</v>
      </c>
      <c r="C4094" s="4" t="s">
        <v>14</v>
      </c>
      <c r="D4094" s="4" t="s">
        <v>10</v>
      </c>
    </row>
    <row r="4095" spans="1:7">
      <c r="A4095" t="n">
        <v>32838</v>
      </c>
      <c r="B4095" s="30" t="n">
        <v>58</v>
      </c>
      <c r="C4095" s="7" t="n">
        <v>255</v>
      </c>
      <c r="D4095" s="7" t="n">
        <v>0</v>
      </c>
    </row>
    <row r="4096" spans="1:7">
      <c r="A4096" t="s">
        <v>4</v>
      </c>
      <c r="B4096" s="4" t="s">
        <v>5</v>
      </c>
      <c r="C4096" s="4" t="s">
        <v>10</v>
      </c>
    </row>
    <row r="4097" spans="1:7">
      <c r="A4097" t="n">
        <v>32842</v>
      </c>
      <c r="B4097" s="28" t="n">
        <v>16</v>
      </c>
      <c r="C4097" s="7" t="n">
        <v>2000</v>
      </c>
    </row>
    <row r="4098" spans="1:7">
      <c r="A4098" t="s">
        <v>4</v>
      </c>
      <c r="B4098" s="4" t="s">
        <v>5</v>
      </c>
      <c r="C4098" s="4" t="s">
        <v>14</v>
      </c>
      <c r="D4098" s="4" t="s">
        <v>10</v>
      </c>
      <c r="E4098" s="4" t="s">
        <v>6</v>
      </c>
    </row>
    <row r="4099" spans="1:7">
      <c r="A4099" t="n">
        <v>32845</v>
      </c>
      <c r="B4099" s="35" t="n">
        <v>51</v>
      </c>
      <c r="C4099" s="7" t="n">
        <v>4</v>
      </c>
      <c r="D4099" s="7" t="n">
        <v>24</v>
      </c>
      <c r="E4099" s="7" t="s">
        <v>158</v>
      </c>
    </row>
    <row r="4100" spans="1:7">
      <c r="A4100" t="s">
        <v>4</v>
      </c>
      <c r="B4100" s="4" t="s">
        <v>5</v>
      </c>
      <c r="C4100" s="4" t="s">
        <v>10</v>
      </c>
    </row>
    <row r="4101" spans="1:7">
      <c r="A4101" t="n">
        <v>32859</v>
      </c>
      <c r="B4101" s="28" t="n">
        <v>16</v>
      </c>
      <c r="C4101" s="7" t="n">
        <v>0</v>
      </c>
    </row>
    <row r="4102" spans="1:7">
      <c r="A4102" t="s">
        <v>4</v>
      </c>
      <c r="B4102" s="4" t="s">
        <v>5</v>
      </c>
      <c r="C4102" s="4" t="s">
        <v>10</v>
      </c>
      <c r="D4102" s="4" t="s">
        <v>14</v>
      </c>
      <c r="E4102" s="4" t="s">
        <v>9</v>
      </c>
      <c r="F4102" s="4" t="s">
        <v>57</v>
      </c>
      <c r="G4102" s="4" t="s">
        <v>14</v>
      </c>
      <c r="H4102" s="4" t="s">
        <v>14</v>
      </c>
      <c r="I4102" s="4" t="s">
        <v>14</v>
      </c>
      <c r="J4102" s="4" t="s">
        <v>9</v>
      </c>
      <c r="K4102" s="4" t="s">
        <v>57</v>
      </c>
      <c r="L4102" s="4" t="s">
        <v>14</v>
      </c>
      <c r="M4102" s="4" t="s">
        <v>14</v>
      </c>
    </row>
    <row r="4103" spans="1:7">
      <c r="A4103" t="n">
        <v>32862</v>
      </c>
      <c r="B4103" s="36" t="n">
        <v>26</v>
      </c>
      <c r="C4103" s="7" t="n">
        <v>24</v>
      </c>
      <c r="D4103" s="7" t="n">
        <v>17</v>
      </c>
      <c r="E4103" s="7" t="n">
        <v>27381</v>
      </c>
      <c r="F4103" s="7" t="s">
        <v>394</v>
      </c>
      <c r="G4103" s="7" t="n">
        <v>2</v>
      </c>
      <c r="H4103" s="7" t="n">
        <v>3</v>
      </c>
      <c r="I4103" s="7" t="n">
        <v>17</v>
      </c>
      <c r="J4103" s="7" t="n">
        <v>27382</v>
      </c>
      <c r="K4103" s="7" t="s">
        <v>395</v>
      </c>
      <c r="L4103" s="7" t="n">
        <v>2</v>
      </c>
      <c r="M4103" s="7" t="n">
        <v>0</v>
      </c>
    </row>
    <row r="4104" spans="1:7">
      <c r="A4104" t="s">
        <v>4</v>
      </c>
      <c r="B4104" s="4" t="s">
        <v>5</v>
      </c>
    </row>
    <row r="4105" spans="1:7">
      <c r="A4105" t="n">
        <v>33011</v>
      </c>
      <c r="B4105" s="37" t="n">
        <v>28</v>
      </c>
    </row>
    <row r="4106" spans="1:7">
      <c r="A4106" t="s">
        <v>4</v>
      </c>
      <c r="B4106" s="4" t="s">
        <v>5</v>
      </c>
      <c r="C4106" s="4" t="s">
        <v>14</v>
      </c>
      <c r="D4106" s="4" t="s">
        <v>10</v>
      </c>
      <c r="E4106" s="4" t="s">
        <v>10</v>
      </c>
      <c r="F4106" s="4" t="s">
        <v>14</v>
      </c>
    </row>
    <row r="4107" spans="1:7">
      <c r="A4107" t="n">
        <v>33012</v>
      </c>
      <c r="B4107" s="34" t="n">
        <v>25</v>
      </c>
      <c r="C4107" s="7" t="n">
        <v>1</v>
      </c>
      <c r="D4107" s="7" t="n">
        <v>260</v>
      </c>
      <c r="E4107" s="7" t="n">
        <v>640</v>
      </c>
      <c r="F4107" s="7" t="n">
        <v>2</v>
      </c>
    </row>
    <row r="4108" spans="1:7">
      <c r="A4108" t="s">
        <v>4</v>
      </c>
      <c r="B4108" s="4" t="s">
        <v>5</v>
      </c>
      <c r="C4108" s="4" t="s">
        <v>14</v>
      </c>
      <c r="D4108" s="4" t="s">
        <v>10</v>
      </c>
      <c r="E4108" s="4" t="s">
        <v>6</v>
      </c>
    </row>
    <row r="4109" spans="1:7">
      <c r="A4109" t="n">
        <v>33019</v>
      </c>
      <c r="B4109" s="35" t="n">
        <v>51</v>
      </c>
      <c r="C4109" s="7" t="n">
        <v>4</v>
      </c>
      <c r="D4109" s="7" t="n">
        <v>7</v>
      </c>
      <c r="E4109" s="7" t="s">
        <v>325</v>
      </c>
    </row>
    <row r="4110" spans="1:7">
      <c r="A4110" t="s">
        <v>4</v>
      </c>
      <c r="B4110" s="4" t="s">
        <v>5</v>
      </c>
      <c r="C4110" s="4" t="s">
        <v>10</v>
      </c>
    </row>
    <row r="4111" spans="1:7">
      <c r="A4111" t="n">
        <v>33034</v>
      </c>
      <c r="B4111" s="28" t="n">
        <v>16</v>
      </c>
      <c r="C4111" s="7" t="n">
        <v>0</v>
      </c>
    </row>
    <row r="4112" spans="1:7">
      <c r="A4112" t="s">
        <v>4</v>
      </c>
      <c r="B4112" s="4" t="s">
        <v>5</v>
      </c>
      <c r="C4112" s="4" t="s">
        <v>10</v>
      </c>
      <c r="D4112" s="4" t="s">
        <v>14</v>
      </c>
      <c r="E4112" s="4" t="s">
        <v>9</v>
      </c>
      <c r="F4112" s="4" t="s">
        <v>57</v>
      </c>
      <c r="G4112" s="4" t="s">
        <v>14</v>
      </c>
      <c r="H4112" s="4" t="s">
        <v>14</v>
      </c>
    </row>
    <row r="4113" spans="1:13">
      <c r="A4113" t="n">
        <v>33037</v>
      </c>
      <c r="B4113" s="36" t="n">
        <v>26</v>
      </c>
      <c r="C4113" s="7" t="n">
        <v>7</v>
      </c>
      <c r="D4113" s="7" t="n">
        <v>17</v>
      </c>
      <c r="E4113" s="7" t="n">
        <v>4467</v>
      </c>
      <c r="F4113" s="7" t="s">
        <v>396</v>
      </c>
      <c r="G4113" s="7" t="n">
        <v>2</v>
      </c>
      <c r="H4113" s="7" t="n">
        <v>0</v>
      </c>
    </row>
    <row r="4114" spans="1:13">
      <c r="A4114" t="s">
        <v>4</v>
      </c>
      <c r="B4114" s="4" t="s">
        <v>5</v>
      </c>
    </row>
    <row r="4115" spans="1:13">
      <c r="A4115" t="n">
        <v>33061</v>
      </c>
      <c r="B4115" s="37" t="n">
        <v>28</v>
      </c>
    </row>
    <row r="4116" spans="1:13">
      <c r="A4116" t="s">
        <v>4</v>
      </c>
      <c r="B4116" s="4" t="s">
        <v>5</v>
      </c>
      <c r="C4116" s="4" t="s">
        <v>10</v>
      </c>
      <c r="D4116" s="4" t="s">
        <v>14</v>
      </c>
    </row>
    <row r="4117" spans="1:13">
      <c r="A4117" t="n">
        <v>33062</v>
      </c>
      <c r="B4117" s="39" t="n">
        <v>89</v>
      </c>
      <c r="C4117" s="7" t="n">
        <v>65533</v>
      </c>
      <c r="D4117" s="7" t="n">
        <v>1</v>
      </c>
    </row>
    <row r="4118" spans="1:13">
      <c r="A4118" t="s">
        <v>4</v>
      </c>
      <c r="B4118" s="4" t="s">
        <v>5</v>
      </c>
      <c r="C4118" s="4" t="s">
        <v>14</v>
      </c>
      <c r="D4118" s="4" t="s">
        <v>10</v>
      </c>
      <c r="E4118" s="4" t="s">
        <v>10</v>
      </c>
      <c r="F4118" s="4" t="s">
        <v>14</v>
      </c>
    </row>
    <row r="4119" spans="1:13">
      <c r="A4119" t="n">
        <v>33066</v>
      </c>
      <c r="B4119" s="34" t="n">
        <v>25</v>
      </c>
      <c r="C4119" s="7" t="n">
        <v>1</v>
      </c>
      <c r="D4119" s="7" t="n">
        <v>260</v>
      </c>
      <c r="E4119" s="7" t="n">
        <v>640</v>
      </c>
      <c r="F4119" s="7" t="n">
        <v>1</v>
      </c>
    </row>
    <row r="4120" spans="1:13">
      <c r="A4120" t="s">
        <v>4</v>
      </c>
      <c r="B4120" s="4" t="s">
        <v>5</v>
      </c>
      <c r="C4120" s="4" t="s">
        <v>14</v>
      </c>
      <c r="D4120" s="4" t="s">
        <v>10</v>
      </c>
      <c r="E4120" s="4" t="s">
        <v>6</v>
      </c>
    </row>
    <row r="4121" spans="1:13">
      <c r="A4121" t="n">
        <v>33073</v>
      </c>
      <c r="B4121" s="35" t="n">
        <v>51</v>
      </c>
      <c r="C4121" s="7" t="n">
        <v>4</v>
      </c>
      <c r="D4121" s="7" t="n">
        <v>0</v>
      </c>
      <c r="E4121" s="7" t="s">
        <v>104</v>
      </c>
    </row>
    <row r="4122" spans="1:13">
      <c r="A4122" t="s">
        <v>4</v>
      </c>
      <c r="B4122" s="4" t="s">
        <v>5</v>
      </c>
      <c r="C4122" s="4" t="s">
        <v>10</v>
      </c>
    </row>
    <row r="4123" spans="1:13">
      <c r="A4123" t="n">
        <v>33086</v>
      </c>
      <c r="B4123" s="28" t="n">
        <v>16</v>
      </c>
      <c r="C4123" s="7" t="n">
        <v>0</v>
      </c>
    </row>
    <row r="4124" spans="1:13">
      <c r="A4124" t="s">
        <v>4</v>
      </c>
      <c r="B4124" s="4" t="s">
        <v>5</v>
      </c>
      <c r="C4124" s="4" t="s">
        <v>10</v>
      </c>
      <c r="D4124" s="4" t="s">
        <v>14</v>
      </c>
      <c r="E4124" s="4" t="s">
        <v>9</v>
      </c>
      <c r="F4124" s="4" t="s">
        <v>57</v>
      </c>
      <c r="G4124" s="4" t="s">
        <v>14</v>
      </c>
      <c r="H4124" s="4" t="s">
        <v>14</v>
      </c>
    </row>
    <row r="4125" spans="1:13">
      <c r="A4125" t="n">
        <v>33089</v>
      </c>
      <c r="B4125" s="36" t="n">
        <v>26</v>
      </c>
      <c r="C4125" s="7" t="n">
        <v>0</v>
      </c>
      <c r="D4125" s="7" t="n">
        <v>17</v>
      </c>
      <c r="E4125" s="7" t="n">
        <v>53059</v>
      </c>
      <c r="F4125" s="7" t="s">
        <v>397</v>
      </c>
      <c r="G4125" s="7" t="n">
        <v>2</v>
      </c>
      <c r="H4125" s="7" t="n">
        <v>0</v>
      </c>
    </row>
    <row r="4126" spans="1:13">
      <c r="A4126" t="s">
        <v>4</v>
      </c>
      <c r="B4126" s="4" t="s">
        <v>5</v>
      </c>
    </row>
    <row r="4127" spans="1:13">
      <c r="A4127" t="n">
        <v>33112</v>
      </c>
      <c r="B4127" s="37" t="n">
        <v>28</v>
      </c>
    </row>
    <row r="4128" spans="1:13">
      <c r="A4128" t="s">
        <v>4</v>
      </c>
      <c r="B4128" s="4" t="s">
        <v>5</v>
      </c>
      <c r="C4128" s="4" t="s">
        <v>10</v>
      </c>
      <c r="D4128" s="4" t="s">
        <v>14</v>
      </c>
    </row>
    <row r="4129" spans="1:8">
      <c r="A4129" t="n">
        <v>33113</v>
      </c>
      <c r="B4129" s="39" t="n">
        <v>89</v>
      </c>
      <c r="C4129" s="7" t="n">
        <v>65533</v>
      </c>
      <c r="D4129" s="7" t="n">
        <v>1</v>
      </c>
    </row>
    <row r="4130" spans="1:8">
      <c r="A4130" t="s">
        <v>4</v>
      </c>
      <c r="B4130" s="4" t="s">
        <v>5</v>
      </c>
      <c r="C4130" s="4" t="s">
        <v>14</v>
      </c>
      <c r="D4130" s="4" t="s">
        <v>10</v>
      </c>
      <c r="E4130" s="4" t="s">
        <v>10</v>
      </c>
      <c r="F4130" s="4" t="s">
        <v>14</v>
      </c>
    </row>
    <row r="4131" spans="1:8">
      <c r="A4131" t="n">
        <v>33117</v>
      </c>
      <c r="B4131" s="34" t="n">
        <v>25</v>
      </c>
      <c r="C4131" s="7" t="n">
        <v>1</v>
      </c>
      <c r="D4131" s="7" t="n">
        <v>65535</v>
      </c>
      <c r="E4131" s="7" t="n">
        <v>65535</v>
      </c>
      <c r="F4131" s="7" t="n">
        <v>0</v>
      </c>
    </row>
    <row r="4132" spans="1:8">
      <c r="A4132" t="s">
        <v>4</v>
      </c>
      <c r="B4132" s="4" t="s">
        <v>5</v>
      </c>
      <c r="C4132" s="4" t="s">
        <v>14</v>
      </c>
      <c r="D4132" s="4" t="s">
        <v>10</v>
      </c>
      <c r="E4132" s="4" t="s">
        <v>6</v>
      </c>
    </row>
    <row r="4133" spans="1:8">
      <c r="A4133" t="n">
        <v>33124</v>
      </c>
      <c r="B4133" s="35" t="n">
        <v>51</v>
      </c>
      <c r="C4133" s="7" t="n">
        <v>4</v>
      </c>
      <c r="D4133" s="7" t="n">
        <v>25</v>
      </c>
      <c r="E4133" s="7" t="s">
        <v>208</v>
      </c>
    </row>
    <row r="4134" spans="1:8">
      <c r="A4134" t="s">
        <v>4</v>
      </c>
      <c r="B4134" s="4" t="s">
        <v>5</v>
      </c>
      <c r="C4134" s="4" t="s">
        <v>10</v>
      </c>
    </row>
    <row r="4135" spans="1:8">
      <c r="A4135" t="n">
        <v>33138</v>
      </c>
      <c r="B4135" s="28" t="n">
        <v>16</v>
      </c>
      <c r="C4135" s="7" t="n">
        <v>0</v>
      </c>
    </row>
    <row r="4136" spans="1:8">
      <c r="A4136" t="s">
        <v>4</v>
      </c>
      <c r="B4136" s="4" t="s">
        <v>5</v>
      </c>
      <c r="C4136" s="4" t="s">
        <v>10</v>
      </c>
      <c r="D4136" s="4" t="s">
        <v>14</v>
      </c>
      <c r="E4136" s="4" t="s">
        <v>9</v>
      </c>
      <c r="F4136" s="4" t="s">
        <v>57</v>
      </c>
      <c r="G4136" s="4" t="s">
        <v>14</v>
      </c>
      <c r="H4136" s="4" t="s">
        <v>14</v>
      </c>
      <c r="I4136" s="4" t="s">
        <v>14</v>
      </c>
      <c r="J4136" s="4" t="s">
        <v>9</v>
      </c>
      <c r="K4136" s="4" t="s">
        <v>57</v>
      </c>
      <c r="L4136" s="4" t="s">
        <v>14</v>
      </c>
      <c r="M4136" s="4" t="s">
        <v>14</v>
      </c>
    </row>
    <row r="4137" spans="1:8">
      <c r="A4137" t="n">
        <v>33141</v>
      </c>
      <c r="B4137" s="36" t="n">
        <v>26</v>
      </c>
      <c r="C4137" s="7" t="n">
        <v>25</v>
      </c>
      <c r="D4137" s="7" t="n">
        <v>17</v>
      </c>
      <c r="E4137" s="7" t="n">
        <v>34362</v>
      </c>
      <c r="F4137" s="7" t="s">
        <v>398</v>
      </c>
      <c r="G4137" s="7" t="n">
        <v>2</v>
      </c>
      <c r="H4137" s="7" t="n">
        <v>3</v>
      </c>
      <c r="I4137" s="7" t="n">
        <v>17</v>
      </c>
      <c r="J4137" s="7" t="n">
        <v>34363</v>
      </c>
      <c r="K4137" s="7" t="s">
        <v>399</v>
      </c>
      <c r="L4137" s="7" t="n">
        <v>2</v>
      </c>
      <c r="M4137" s="7" t="n">
        <v>0</v>
      </c>
    </row>
    <row r="4138" spans="1:8">
      <c r="A4138" t="s">
        <v>4</v>
      </c>
      <c r="B4138" s="4" t="s">
        <v>5</v>
      </c>
    </row>
    <row r="4139" spans="1:8">
      <c r="A4139" t="n">
        <v>33272</v>
      </c>
      <c r="B4139" s="37" t="n">
        <v>28</v>
      </c>
    </row>
    <row r="4140" spans="1:8">
      <c r="A4140" t="s">
        <v>4</v>
      </c>
      <c r="B4140" s="4" t="s">
        <v>5</v>
      </c>
      <c r="C4140" s="4" t="s">
        <v>10</v>
      </c>
      <c r="D4140" s="4" t="s">
        <v>14</v>
      </c>
    </row>
    <row r="4141" spans="1:8">
      <c r="A4141" t="n">
        <v>33273</v>
      </c>
      <c r="B4141" s="39" t="n">
        <v>89</v>
      </c>
      <c r="C4141" s="7" t="n">
        <v>65533</v>
      </c>
      <c r="D4141" s="7" t="n">
        <v>1</v>
      </c>
    </row>
    <row r="4142" spans="1:8">
      <c r="A4142" t="s">
        <v>4</v>
      </c>
      <c r="B4142" s="4" t="s">
        <v>5</v>
      </c>
      <c r="C4142" s="4" t="s">
        <v>14</v>
      </c>
      <c r="D4142" s="4" t="s">
        <v>10</v>
      </c>
      <c r="E4142" s="4" t="s">
        <v>10</v>
      </c>
    </row>
    <row r="4143" spans="1:8">
      <c r="A4143" t="n">
        <v>33277</v>
      </c>
      <c r="B4143" s="14" t="n">
        <v>50</v>
      </c>
      <c r="C4143" s="7" t="n">
        <v>1</v>
      </c>
      <c r="D4143" s="7" t="n">
        <v>4520</v>
      </c>
      <c r="E4143" s="7" t="n">
        <v>1000</v>
      </c>
    </row>
    <row r="4144" spans="1:8">
      <c r="A4144" t="s">
        <v>4</v>
      </c>
      <c r="B4144" s="4" t="s">
        <v>5</v>
      </c>
      <c r="C4144" s="4" t="s">
        <v>14</v>
      </c>
      <c r="D4144" s="4" t="s">
        <v>10</v>
      </c>
      <c r="E4144" s="4" t="s">
        <v>20</v>
      </c>
    </row>
    <row r="4145" spans="1:13">
      <c r="A4145" t="n">
        <v>33283</v>
      </c>
      <c r="B4145" s="30" t="n">
        <v>58</v>
      </c>
      <c r="C4145" s="7" t="n">
        <v>101</v>
      </c>
      <c r="D4145" s="7" t="n">
        <v>300</v>
      </c>
      <c r="E4145" s="7" t="n">
        <v>1</v>
      </c>
    </row>
    <row r="4146" spans="1:13">
      <c r="A4146" t="s">
        <v>4</v>
      </c>
      <c r="B4146" s="4" t="s">
        <v>5</v>
      </c>
      <c r="C4146" s="4" t="s">
        <v>14</v>
      </c>
      <c r="D4146" s="4" t="s">
        <v>10</v>
      </c>
    </row>
    <row r="4147" spans="1:13">
      <c r="A4147" t="n">
        <v>33291</v>
      </c>
      <c r="B4147" s="30" t="n">
        <v>58</v>
      </c>
      <c r="C4147" s="7" t="n">
        <v>254</v>
      </c>
      <c r="D4147" s="7" t="n">
        <v>0</v>
      </c>
    </row>
    <row r="4148" spans="1:13">
      <c r="A4148" t="s">
        <v>4</v>
      </c>
      <c r="B4148" s="4" t="s">
        <v>5</v>
      </c>
      <c r="C4148" s="4" t="s">
        <v>14</v>
      </c>
      <c r="D4148" s="4" t="s">
        <v>14</v>
      </c>
      <c r="E4148" s="4" t="s">
        <v>20</v>
      </c>
      <c r="F4148" s="4" t="s">
        <v>20</v>
      </c>
      <c r="G4148" s="4" t="s">
        <v>20</v>
      </c>
      <c r="H4148" s="4" t="s">
        <v>10</v>
      </c>
    </row>
    <row r="4149" spans="1:13">
      <c r="A4149" t="n">
        <v>33295</v>
      </c>
      <c r="B4149" s="40" t="n">
        <v>45</v>
      </c>
      <c r="C4149" s="7" t="n">
        <v>2</v>
      </c>
      <c r="D4149" s="7" t="n">
        <v>3</v>
      </c>
      <c r="E4149" s="7" t="n">
        <v>0.759999990463257</v>
      </c>
      <c r="F4149" s="7" t="n">
        <v>7.86999988555908</v>
      </c>
      <c r="G4149" s="7" t="n">
        <v>-154.5</v>
      </c>
      <c r="H4149" s="7" t="n">
        <v>0</v>
      </c>
    </row>
    <row r="4150" spans="1:13">
      <c r="A4150" t="s">
        <v>4</v>
      </c>
      <c r="B4150" s="4" t="s">
        <v>5</v>
      </c>
      <c r="C4150" s="4" t="s">
        <v>14</v>
      </c>
      <c r="D4150" s="4" t="s">
        <v>14</v>
      </c>
      <c r="E4150" s="4" t="s">
        <v>20</v>
      </c>
      <c r="F4150" s="4" t="s">
        <v>20</v>
      </c>
      <c r="G4150" s="4" t="s">
        <v>20</v>
      </c>
      <c r="H4150" s="4" t="s">
        <v>10</v>
      </c>
      <c r="I4150" s="4" t="s">
        <v>14</v>
      </c>
    </row>
    <row r="4151" spans="1:13">
      <c r="A4151" t="n">
        <v>33312</v>
      </c>
      <c r="B4151" s="40" t="n">
        <v>45</v>
      </c>
      <c r="C4151" s="7" t="n">
        <v>4</v>
      </c>
      <c r="D4151" s="7" t="n">
        <v>3</v>
      </c>
      <c r="E4151" s="7" t="n">
        <v>14.960000038147</v>
      </c>
      <c r="F4151" s="7" t="n">
        <v>70.1900024414063</v>
      </c>
      <c r="G4151" s="7" t="n">
        <v>348</v>
      </c>
      <c r="H4151" s="7" t="n">
        <v>0</v>
      </c>
      <c r="I4151" s="7" t="n">
        <v>1</v>
      </c>
    </row>
    <row r="4152" spans="1:13">
      <c r="A4152" t="s">
        <v>4</v>
      </c>
      <c r="B4152" s="4" t="s">
        <v>5</v>
      </c>
      <c r="C4152" s="4" t="s">
        <v>14</v>
      </c>
      <c r="D4152" s="4" t="s">
        <v>14</v>
      </c>
      <c r="E4152" s="4" t="s">
        <v>20</v>
      </c>
      <c r="F4152" s="4" t="s">
        <v>10</v>
      </c>
    </row>
    <row r="4153" spans="1:13">
      <c r="A4153" t="n">
        <v>33330</v>
      </c>
      <c r="B4153" s="40" t="n">
        <v>45</v>
      </c>
      <c r="C4153" s="7" t="n">
        <v>5</v>
      </c>
      <c r="D4153" s="7" t="n">
        <v>3</v>
      </c>
      <c r="E4153" s="7" t="n">
        <v>9.5</v>
      </c>
      <c r="F4153" s="7" t="n">
        <v>0</v>
      </c>
    </row>
    <row r="4154" spans="1:13">
      <c r="A4154" t="s">
        <v>4</v>
      </c>
      <c r="B4154" s="4" t="s">
        <v>5</v>
      </c>
      <c r="C4154" s="4" t="s">
        <v>14</v>
      </c>
      <c r="D4154" s="4" t="s">
        <v>14</v>
      </c>
      <c r="E4154" s="4" t="s">
        <v>20</v>
      </c>
      <c r="F4154" s="4" t="s">
        <v>10</v>
      </c>
    </row>
    <row r="4155" spans="1:13">
      <c r="A4155" t="n">
        <v>33339</v>
      </c>
      <c r="B4155" s="40" t="n">
        <v>45</v>
      </c>
      <c r="C4155" s="7" t="n">
        <v>11</v>
      </c>
      <c r="D4155" s="7" t="n">
        <v>3</v>
      </c>
      <c r="E4155" s="7" t="n">
        <v>24.8999996185303</v>
      </c>
      <c r="F4155" s="7" t="n">
        <v>0</v>
      </c>
    </row>
    <row r="4156" spans="1:13">
      <c r="A4156" t="s">
        <v>4</v>
      </c>
      <c r="B4156" s="4" t="s">
        <v>5</v>
      </c>
      <c r="C4156" s="4" t="s">
        <v>14</v>
      </c>
      <c r="D4156" s="4" t="s">
        <v>14</v>
      </c>
      <c r="E4156" s="4" t="s">
        <v>20</v>
      </c>
      <c r="F4156" s="4" t="s">
        <v>20</v>
      </c>
      <c r="G4156" s="4" t="s">
        <v>20</v>
      </c>
      <c r="H4156" s="4" t="s">
        <v>10</v>
      </c>
    </row>
    <row r="4157" spans="1:13">
      <c r="A4157" t="n">
        <v>33348</v>
      </c>
      <c r="B4157" s="40" t="n">
        <v>45</v>
      </c>
      <c r="C4157" s="7" t="n">
        <v>2</v>
      </c>
      <c r="D4157" s="7" t="n">
        <v>3</v>
      </c>
      <c r="E4157" s="7" t="n">
        <v>0.759999990463257</v>
      </c>
      <c r="F4157" s="7" t="n">
        <v>10.8900003433228</v>
      </c>
      <c r="G4157" s="7" t="n">
        <v>-154.5</v>
      </c>
      <c r="H4157" s="7" t="n">
        <v>3000</v>
      </c>
    </row>
    <row r="4158" spans="1:13">
      <c r="A4158" t="s">
        <v>4</v>
      </c>
      <c r="B4158" s="4" t="s">
        <v>5</v>
      </c>
      <c r="C4158" s="4" t="s">
        <v>14</v>
      </c>
      <c r="D4158" s="4" t="s">
        <v>14</v>
      </c>
      <c r="E4158" s="4" t="s">
        <v>20</v>
      </c>
      <c r="F4158" s="4" t="s">
        <v>20</v>
      </c>
      <c r="G4158" s="4" t="s">
        <v>20</v>
      </c>
      <c r="H4158" s="4" t="s">
        <v>10</v>
      </c>
      <c r="I4158" s="4" t="s">
        <v>14</v>
      </c>
    </row>
    <row r="4159" spans="1:13">
      <c r="A4159" t="n">
        <v>33365</v>
      </c>
      <c r="B4159" s="40" t="n">
        <v>45</v>
      </c>
      <c r="C4159" s="7" t="n">
        <v>4</v>
      </c>
      <c r="D4159" s="7" t="n">
        <v>3</v>
      </c>
      <c r="E4159" s="7" t="n">
        <v>342.920013427734</v>
      </c>
      <c r="F4159" s="7" t="n">
        <v>70.1900024414063</v>
      </c>
      <c r="G4159" s="7" t="n">
        <v>348</v>
      </c>
      <c r="H4159" s="7" t="n">
        <v>3000</v>
      </c>
      <c r="I4159" s="7" t="n">
        <v>1</v>
      </c>
    </row>
    <row r="4160" spans="1:13">
      <c r="A4160" t="s">
        <v>4</v>
      </c>
      <c r="B4160" s="4" t="s">
        <v>5</v>
      </c>
      <c r="C4160" s="4" t="s">
        <v>14</v>
      </c>
      <c r="D4160" s="4" t="s">
        <v>14</v>
      </c>
      <c r="E4160" s="4" t="s">
        <v>20</v>
      </c>
      <c r="F4160" s="4" t="s">
        <v>10</v>
      </c>
    </row>
    <row r="4161" spans="1:9">
      <c r="A4161" t="n">
        <v>33383</v>
      </c>
      <c r="B4161" s="40" t="n">
        <v>45</v>
      </c>
      <c r="C4161" s="7" t="n">
        <v>5</v>
      </c>
      <c r="D4161" s="7" t="n">
        <v>3</v>
      </c>
      <c r="E4161" s="7" t="n">
        <v>13.1000003814697</v>
      </c>
      <c r="F4161" s="7" t="n">
        <v>3000</v>
      </c>
    </row>
    <row r="4162" spans="1:9">
      <c r="A4162" t="s">
        <v>4</v>
      </c>
      <c r="B4162" s="4" t="s">
        <v>5</v>
      </c>
      <c r="C4162" s="4" t="s">
        <v>14</v>
      </c>
      <c r="D4162" s="4" t="s">
        <v>14</v>
      </c>
      <c r="E4162" s="4" t="s">
        <v>20</v>
      </c>
      <c r="F4162" s="4" t="s">
        <v>10</v>
      </c>
    </row>
    <row r="4163" spans="1:9">
      <c r="A4163" t="n">
        <v>33392</v>
      </c>
      <c r="B4163" s="40" t="n">
        <v>45</v>
      </c>
      <c r="C4163" s="7" t="n">
        <v>11</v>
      </c>
      <c r="D4163" s="7" t="n">
        <v>3</v>
      </c>
      <c r="E4163" s="7" t="n">
        <v>24.8999996185303</v>
      </c>
      <c r="F4163" s="7" t="n">
        <v>3000</v>
      </c>
    </row>
    <row r="4164" spans="1:9">
      <c r="A4164" t="s">
        <v>4</v>
      </c>
      <c r="B4164" s="4" t="s">
        <v>5</v>
      </c>
      <c r="C4164" s="4" t="s">
        <v>10</v>
      </c>
    </row>
    <row r="4165" spans="1:9">
      <c r="A4165" t="n">
        <v>33401</v>
      </c>
      <c r="B4165" s="28" t="n">
        <v>16</v>
      </c>
      <c r="C4165" s="7" t="n">
        <v>500</v>
      </c>
    </row>
    <row r="4166" spans="1:9">
      <c r="A4166" t="s">
        <v>4</v>
      </c>
      <c r="B4166" s="4" t="s">
        <v>5</v>
      </c>
      <c r="C4166" s="4" t="s">
        <v>10</v>
      </c>
      <c r="D4166" s="4" t="s">
        <v>9</v>
      </c>
    </row>
    <row r="4167" spans="1:9">
      <c r="A4167" t="n">
        <v>33404</v>
      </c>
      <c r="B4167" s="43" t="n">
        <v>43</v>
      </c>
      <c r="C4167" s="7" t="n">
        <v>61440</v>
      </c>
      <c r="D4167" s="7" t="n">
        <v>2048</v>
      </c>
    </row>
    <row r="4168" spans="1:9">
      <c r="A4168" t="s">
        <v>4</v>
      </c>
      <c r="B4168" s="4" t="s">
        <v>5</v>
      </c>
      <c r="C4168" s="4" t="s">
        <v>10</v>
      </c>
      <c r="D4168" s="4" t="s">
        <v>9</v>
      </c>
    </row>
    <row r="4169" spans="1:9">
      <c r="A4169" t="n">
        <v>33411</v>
      </c>
      <c r="B4169" s="43" t="n">
        <v>43</v>
      </c>
      <c r="C4169" s="7" t="n">
        <v>61441</v>
      </c>
      <c r="D4169" s="7" t="n">
        <v>2048</v>
      </c>
    </row>
    <row r="4170" spans="1:9">
      <c r="A4170" t="s">
        <v>4</v>
      </c>
      <c r="B4170" s="4" t="s">
        <v>5</v>
      </c>
      <c r="C4170" s="4" t="s">
        <v>10</v>
      </c>
      <c r="D4170" s="4" t="s">
        <v>9</v>
      </c>
    </row>
    <row r="4171" spans="1:9">
      <c r="A4171" t="n">
        <v>33418</v>
      </c>
      <c r="B4171" s="43" t="n">
        <v>43</v>
      </c>
      <c r="C4171" s="7" t="n">
        <v>61442</v>
      </c>
      <c r="D4171" s="7" t="n">
        <v>2048</v>
      </c>
    </row>
    <row r="4172" spans="1:9">
      <c r="A4172" t="s">
        <v>4</v>
      </c>
      <c r="B4172" s="4" t="s">
        <v>5</v>
      </c>
      <c r="C4172" s="4" t="s">
        <v>10</v>
      </c>
      <c r="D4172" s="4" t="s">
        <v>9</v>
      </c>
    </row>
    <row r="4173" spans="1:9">
      <c r="A4173" t="n">
        <v>33425</v>
      </c>
      <c r="B4173" s="43" t="n">
        <v>43</v>
      </c>
      <c r="C4173" s="7" t="n">
        <v>61443</v>
      </c>
      <c r="D4173" s="7" t="n">
        <v>2048</v>
      </c>
    </row>
    <row r="4174" spans="1:9">
      <c r="A4174" t="s">
        <v>4</v>
      </c>
      <c r="B4174" s="4" t="s">
        <v>5</v>
      </c>
      <c r="C4174" s="4" t="s">
        <v>10</v>
      </c>
      <c r="D4174" s="4" t="s">
        <v>9</v>
      </c>
    </row>
    <row r="4175" spans="1:9">
      <c r="A4175" t="n">
        <v>33432</v>
      </c>
      <c r="B4175" s="43" t="n">
        <v>43</v>
      </c>
      <c r="C4175" s="7" t="n">
        <v>61444</v>
      </c>
      <c r="D4175" s="7" t="n">
        <v>2048</v>
      </c>
    </row>
    <row r="4176" spans="1:9">
      <c r="A4176" t="s">
        <v>4</v>
      </c>
      <c r="B4176" s="4" t="s">
        <v>5</v>
      </c>
      <c r="C4176" s="4" t="s">
        <v>10</v>
      </c>
      <c r="D4176" s="4" t="s">
        <v>9</v>
      </c>
    </row>
    <row r="4177" spans="1:6">
      <c r="A4177" t="n">
        <v>33439</v>
      </c>
      <c r="B4177" s="43" t="n">
        <v>43</v>
      </c>
      <c r="C4177" s="7" t="n">
        <v>61445</v>
      </c>
      <c r="D4177" s="7" t="n">
        <v>2048</v>
      </c>
    </row>
    <row r="4178" spans="1:6">
      <c r="A4178" t="s">
        <v>4</v>
      </c>
      <c r="B4178" s="4" t="s">
        <v>5</v>
      </c>
      <c r="C4178" s="4" t="s">
        <v>10</v>
      </c>
      <c r="D4178" s="4" t="s">
        <v>9</v>
      </c>
    </row>
    <row r="4179" spans="1:6">
      <c r="A4179" t="n">
        <v>33446</v>
      </c>
      <c r="B4179" s="43" t="n">
        <v>43</v>
      </c>
      <c r="C4179" s="7" t="n">
        <v>61446</v>
      </c>
      <c r="D4179" s="7" t="n">
        <v>2048</v>
      </c>
    </row>
    <row r="4180" spans="1:6">
      <c r="A4180" t="s">
        <v>4</v>
      </c>
      <c r="B4180" s="4" t="s">
        <v>5</v>
      </c>
      <c r="C4180" s="4" t="s">
        <v>10</v>
      </c>
      <c r="D4180" s="4" t="s">
        <v>9</v>
      </c>
    </row>
    <row r="4181" spans="1:6">
      <c r="A4181" t="n">
        <v>33453</v>
      </c>
      <c r="B4181" s="43" t="n">
        <v>43</v>
      </c>
      <c r="C4181" s="7" t="n">
        <v>7032</v>
      </c>
      <c r="D4181" s="7" t="n">
        <v>2048</v>
      </c>
    </row>
    <row r="4182" spans="1:6">
      <c r="A4182" t="s">
        <v>4</v>
      </c>
      <c r="B4182" s="4" t="s">
        <v>5</v>
      </c>
      <c r="C4182" s="4" t="s">
        <v>6</v>
      </c>
      <c r="D4182" s="4" t="s">
        <v>6</v>
      </c>
    </row>
    <row r="4183" spans="1:6">
      <c r="A4183" t="n">
        <v>33460</v>
      </c>
      <c r="B4183" s="23" t="n">
        <v>70</v>
      </c>
      <c r="C4183" s="7" t="s">
        <v>400</v>
      </c>
      <c r="D4183" s="7" t="s">
        <v>401</v>
      </c>
    </row>
    <row r="4184" spans="1:6">
      <c r="A4184" t="s">
        <v>4</v>
      </c>
      <c r="B4184" s="4" t="s">
        <v>5</v>
      </c>
      <c r="C4184" s="4" t="s">
        <v>14</v>
      </c>
      <c r="D4184" s="4" t="s">
        <v>10</v>
      </c>
      <c r="E4184" s="4" t="s">
        <v>20</v>
      </c>
      <c r="F4184" s="4" t="s">
        <v>10</v>
      </c>
      <c r="G4184" s="4" t="s">
        <v>9</v>
      </c>
      <c r="H4184" s="4" t="s">
        <v>9</v>
      </c>
      <c r="I4184" s="4" t="s">
        <v>10</v>
      </c>
      <c r="J4184" s="4" t="s">
        <v>10</v>
      </c>
      <c r="K4184" s="4" t="s">
        <v>9</v>
      </c>
      <c r="L4184" s="4" t="s">
        <v>9</v>
      </c>
      <c r="M4184" s="4" t="s">
        <v>9</v>
      </c>
      <c r="N4184" s="4" t="s">
        <v>9</v>
      </c>
      <c r="O4184" s="4" t="s">
        <v>6</v>
      </c>
    </row>
    <row r="4185" spans="1:6">
      <c r="A4185" t="n">
        <v>33474</v>
      </c>
      <c r="B4185" s="14" t="n">
        <v>50</v>
      </c>
      <c r="C4185" s="7" t="n">
        <v>0</v>
      </c>
      <c r="D4185" s="7" t="n">
        <v>8210</v>
      </c>
      <c r="E4185" s="7" t="n">
        <v>1</v>
      </c>
      <c r="F4185" s="7" t="n">
        <v>500</v>
      </c>
      <c r="G4185" s="7" t="n">
        <v>0</v>
      </c>
      <c r="H4185" s="7" t="n">
        <v>-1055916032</v>
      </c>
      <c r="I4185" s="7" t="n">
        <v>0</v>
      </c>
      <c r="J4185" s="7" t="n">
        <v>65533</v>
      </c>
      <c r="K4185" s="7" t="n">
        <v>0</v>
      </c>
      <c r="L4185" s="7" t="n">
        <v>0</v>
      </c>
      <c r="M4185" s="7" t="n">
        <v>0</v>
      </c>
      <c r="N4185" s="7" t="n">
        <v>0</v>
      </c>
      <c r="O4185" s="7" t="s">
        <v>13</v>
      </c>
    </row>
    <row r="4186" spans="1:6">
      <c r="A4186" t="s">
        <v>4</v>
      </c>
      <c r="B4186" s="4" t="s">
        <v>5</v>
      </c>
      <c r="C4186" s="4" t="s">
        <v>14</v>
      </c>
      <c r="D4186" s="4" t="s">
        <v>10</v>
      </c>
      <c r="E4186" s="4" t="s">
        <v>20</v>
      </c>
      <c r="F4186" s="4" t="s">
        <v>10</v>
      </c>
      <c r="G4186" s="4" t="s">
        <v>9</v>
      </c>
      <c r="H4186" s="4" t="s">
        <v>9</v>
      </c>
      <c r="I4186" s="4" t="s">
        <v>10</v>
      </c>
      <c r="J4186" s="4" t="s">
        <v>10</v>
      </c>
      <c r="K4186" s="4" t="s">
        <v>9</v>
      </c>
      <c r="L4186" s="4" t="s">
        <v>9</v>
      </c>
      <c r="M4186" s="4" t="s">
        <v>9</v>
      </c>
      <c r="N4186" s="4" t="s">
        <v>9</v>
      </c>
      <c r="O4186" s="4" t="s">
        <v>6</v>
      </c>
    </row>
    <row r="4187" spans="1:6">
      <c r="A4187" t="n">
        <v>33513</v>
      </c>
      <c r="B4187" s="14" t="n">
        <v>50</v>
      </c>
      <c r="C4187" s="7" t="n">
        <v>0</v>
      </c>
      <c r="D4187" s="7" t="n">
        <v>5041</v>
      </c>
      <c r="E4187" s="7" t="n">
        <v>1</v>
      </c>
      <c r="F4187" s="7" t="n">
        <v>500</v>
      </c>
      <c r="G4187" s="7" t="n">
        <v>0</v>
      </c>
      <c r="H4187" s="7" t="n">
        <v>1065353216</v>
      </c>
      <c r="I4187" s="7" t="n">
        <v>0</v>
      </c>
      <c r="J4187" s="7" t="n">
        <v>65533</v>
      </c>
      <c r="K4187" s="7" t="n">
        <v>0</v>
      </c>
      <c r="L4187" s="7" t="n">
        <v>0</v>
      </c>
      <c r="M4187" s="7" t="n">
        <v>0</v>
      </c>
      <c r="N4187" s="7" t="n">
        <v>0</v>
      </c>
      <c r="O4187" s="7" t="s">
        <v>13</v>
      </c>
    </row>
    <row r="4188" spans="1:6">
      <c r="A4188" t="s">
        <v>4</v>
      </c>
      <c r="B4188" s="4" t="s">
        <v>5</v>
      </c>
      <c r="C4188" s="4" t="s">
        <v>14</v>
      </c>
      <c r="D4188" s="4" t="s">
        <v>10</v>
      </c>
      <c r="E4188" s="4" t="s">
        <v>20</v>
      </c>
      <c r="F4188" s="4" t="s">
        <v>10</v>
      </c>
      <c r="G4188" s="4" t="s">
        <v>9</v>
      </c>
      <c r="H4188" s="4" t="s">
        <v>9</v>
      </c>
      <c r="I4188" s="4" t="s">
        <v>10</v>
      </c>
      <c r="J4188" s="4" t="s">
        <v>10</v>
      </c>
      <c r="K4188" s="4" t="s">
        <v>9</v>
      </c>
      <c r="L4188" s="4" t="s">
        <v>9</v>
      </c>
      <c r="M4188" s="4" t="s">
        <v>9</v>
      </c>
      <c r="N4188" s="4" t="s">
        <v>9</v>
      </c>
      <c r="O4188" s="4" t="s">
        <v>6</v>
      </c>
    </row>
    <row r="4189" spans="1:6">
      <c r="A4189" t="n">
        <v>33552</v>
      </c>
      <c r="B4189" s="14" t="n">
        <v>50</v>
      </c>
      <c r="C4189" s="7" t="n">
        <v>0</v>
      </c>
      <c r="D4189" s="7" t="n">
        <v>13250</v>
      </c>
      <c r="E4189" s="7" t="n">
        <v>1</v>
      </c>
      <c r="F4189" s="7" t="n">
        <v>0</v>
      </c>
      <c r="G4189" s="7" t="n">
        <v>0</v>
      </c>
      <c r="H4189" s="7" t="n">
        <v>0</v>
      </c>
      <c r="I4189" s="7" t="n">
        <v>0</v>
      </c>
      <c r="J4189" s="7" t="n">
        <v>65533</v>
      </c>
      <c r="K4189" s="7" t="n">
        <v>0</v>
      </c>
      <c r="L4189" s="7" t="n">
        <v>0</v>
      </c>
      <c r="M4189" s="7" t="n">
        <v>0</v>
      </c>
      <c r="N4189" s="7" t="n">
        <v>0</v>
      </c>
      <c r="O4189" s="7" t="s">
        <v>13</v>
      </c>
    </row>
    <row r="4190" spans="1:6">
      <c r="A4190" t="s">
        <v>4</v>
      </c>
      <c r="B4190" s="4" t="s">
        <v>5</v>
      </c>
      <c r="C4190" s="4" t="s">
        <v>10</v>
      </c>
    </row>
    <row r="4191" spans="1:6">
      <c r="A4191" t="n">
        <v>33591</v>
      </c>
      <c r="B4191" s="28" t="n">
        <v>16</v>
      </c>
      <c r="C4191" s="7" t="n">
        <v>2000</v>
      </c>
    </row>
    <row r="4192" spans="1:6">
      <c r="A4192" t="s">
        <v>4</v>
      </c>
      <c r="B4192" s="4" t="s">
        <v>5</v>
      </c>
      <c r="C4192" s="4" t="s">
        <v>14</v>
      </c>
      <c r="D4192" s="4" t="s">
        <v>10</v>
      </c>
      <c r="E4192" s="4" t="s">
        <v>14</v>
      </c>
    </row>
    <row r="4193" spans="1:15">
      <c r="A4193" t="n">
        <v>33594</v>
      </c>
      <c r="B4193" s="13" t="n">
        <v>49</v>
      </c>
      <c r="C4193" s="7" t="n">
        <v>1</v>
      </c>
      <c r="D4193" s="7" t="n">
        <v>4000</v>
      </c>
      <c r="E4193" s="7" t="n">
        <v>0</v>
      </c>
    </row>
    <row r="4194" spans="1:15">
      <c r="A4194" t="s">
        <v>4</v>
      </c>
      <c r="B4194" s="4" t="s">
        <v>5</v>
      </c>
      <c r="C4194" s="4" t="s">
        <v>14</v>
      </c>
      <c r="D4194" s="4" t="s">
        <v>10</v>
      </c>
      <c r="E4194" s="4" t="s">
        <v>10</v>
      </c>
    </row>
    <row r="4195" spans="1:15">
      <c r="A4195" t="n">
        <v>33599</v>
      </c>
      <c r="B4195" s="14" t="n">
        <v>50</v>
      </c>
      <c r="C4195" s="7" t="n">
        <v>1</v>
      </c>
      <c r="D4195" s="7" t="n">
        <v>8200</v>
      </c>
      <c r="E4195" s="7" t="n">
        <v>1000</v>
      </c>
    </row>
    <row r="4196" spans="1:15">
      <c r="A4196" t="s">
        <v>4</v>
      </c>
      <c r="B4196" s="4" t="s">
        <v>5</v>
      </c>
      <c r="C4196" s="4" t="s">
        <v>14</v>
      </c>
      <c r="D4196" s="4" t="s">
        <v>10</v>
      </c>
      <c r="E4196" s="4" t="s">
        <v>10</v>
      </c>
    </row>
    <row r="4197" spans="1:15">
      <c r="A4197" t="n">
        <v>33605</v>
      </c>
      <c r="B4197" s="14" t="n">
        <v>50</v>
      </c>
      <c r="C4197" s="7" t="n">
        <v>1</v>
      </c>
      <c r="D4197" s="7" t="n">
        <v>8210</v>
      </c>
      <c r="E4197" s="7" t="n">
        <v>1000</v>
      </c>
    </row>
    <row r="4198" spans="1:15">
      <c r="A4198" t="s">
        <v>4</v>
      </c>
      <c r="B4198" s="4" t="s">
        <v>5</v>
      </c>
      <c r="C4198" s="4" t="s">
        <v>14</v>
      </c>
      <c r="D4198" s="4" t="s">
        <v>10</v>
      </c>
      <c r="E4198" s="4" t="s">
        <v>10</v>
      </c>
    </row>
    <row r="4199" spans="1:15">
      <c r="A4199" t="n">
        <v>33611</v>
      </c>
      <c r="B4199" s="14" t="n">
        <v>50</v>
      </c>
      <c r="C4199" s="7" t="n">
        <v>1</v>
      </c>
      <c r="D4199" s="7" t="n">
        <v>5041</v>
      </c>
      <c r="E4199" s="7" t="n">
        <v>1000</v>
      </c>
    </row>
    <row r="4200" spans="1:15">
      <c r="A4200" t="s">
        <v>4</v>
      </c>
      <c r="B4200" s="4" t="s">
        <v>5</v>
      </c>
      <c r="C4200" s="4" t="s">
        <v>14</v>
      </c>
      <c r="D4200" s="4" t="s">
        <v>10</v>
      </c>
      <c r="E4200" s="4" t="s">
        <v>20</v>
      </c>
    </row>
    <row r="4201" spans="1:15">
      <c r="A4201" t="n">
        <v>33617</v>
      </c>
      <c r="B4201" s="30" t="n">
        <v>58</v>
      </c>
      <c r="C4201" s="7" t="n">
        <v>0</v>
      </c>
      <c r="D4201" s="7" t="n">
        <v>1000</v>
      </c>
      <c r="E4201" s="7" t="n">
        <v>1</v>
      </c>
    </row>
    <row r="4202" spans="1:15">
      <c r="A4202" t="s">
        <v>4</v>
      </c>
      <c r="B4202" s="4" t="s">
        <v>5</v>
      </c>
      <c r="C4202" s="4" t="s">
        <v>14</v>
      </c>
      <c r="D4202" s="4" t="s">
        <v>10</v>
      </c>
    </row>
    <row r="4203" spans="1:15">
      <c r="A4203" t="n">
        <v>33625</v>
      </c>
      <c r="B4203" s="30" t="n">
        <v>58</v>
      </c>
      <c r="C4203" s="7" t="n">
        <v>255</v>
      </c>
      <c r="D4203" s="7" t="n">
        <v>0</v>
      </c>
    </row>
    <row r="4204" spans="1:15">
      <c r="A4204" t="s">
        <v>4</v>
      </c>
      <c r="B4204" s="4" t="s">
        <v>5</v>
      </c>
      <c r="C4204" s="4" t="s">
        <v>14</v>
      </c>
      <c r="D4204" s="4" t="s">
        <v>14</v>
      </c>
    </row>
    <row r="4205" spans="1:15">
      <c r="A4205" t="n">
        <v>33629</v>
      </c>
      <c r="B4205" s="13" t="n">
        <v>49</v>
      </c>
      <c r="C4205" s="7" t="n">
        <v>2</v>
      </c>
      <c r="D4205" s="7" t="n">
        <v>0</v>
      </c>
    </row>
    <row r="4206" spans="1:15">
      <c r="A4206" t="s">
        <v>4</v>
      </c>
      <c r="B4206" s="4" t="s">
        <v>5</v>
      </c>
      <c r="C4206" s="4" t="s">
        <v>14</v>
      </c>
      <c r="D4206" s="4" t="s">
        <v>14</v>
      </c>
      <c r="E4206" s="4" t="s">
        <v>14</v>
      </c>
      <c r="F4206" s="4" t="s">
        <v>20</v>
      </c>
      <c r="G4206" s="4" t="s">
        <v>20</v>
      </c>
      <c r="H4206" s="4" t="s">
        <v>20</v>
      </c>
      <c r="I4206" s="4" t="s">
        <v>20</v>
      </c>
      <c r="J4206" s="4" t="s">
        <v>20</v>
      </c>
    </row>
    <row r="4207" spans="1:15">
      <c r="A4207" t="n">
        <v>33632</v>
      </c>
      <c r="B4207" s="55" t="n">
        <v>76</v>
      </c>
      <c r="C4207" s="7" t="n">
        <v>0</v>
      </c>
      <c r="D4207" s="7" t="n">
        <v>3</v>
      </c>
      <c r="E4207" s="7" t="n">
        <v>0</v>
      </c>
      <c r="F4207" s="7" t="n">
        <v>1</v>
      </c>
      <c r="G4207" s="7" t="n">
        <v>1</v>
      </c>
      <c r="H4207" s="7" t="n">
        <v>1</v>
      </c>
      <c r="I4207" s="7" t="n">
        <v>1</v>
      </c>
      <c r="J4207" s="7" t="n">
        <v>1000</v>
      </c>
    </row>
    <row r="4208" spans="1:15">
      <c r="A4208" t="s">
        <v>4</v>
      </c>
      <c r="B4208" s="4" t="s">
        <v>5</v>
      </c>
      <c r="C4208" s="4" t="s">
        <v>14</v>
      </c>
      <c r="D4208" s="4" t="s">
        <v>14</v>
      </c>
    </row>
    <row r="4209" spans="1:10">
      <c r="A4209" t="n">
        <v>33656</v>
      </c>
      <c r="B4209" s="65" t="n">
        <v>77</v>
      </c>
      <c r="C4209" s="7" t="n">
        <v>0</v>
      </c>
      <c r="D4209" s="7" t="n">
        <v>3</v>
      </c>
    </row>
    <row r="4210" spans="1:10">
      <c r="A4210" t="s">
        <v>4</v>
      </c>
      <c r="B4210" s="4" t="s">
        <v>5</v>
      </c>
      <c r="C4210" s="4" t="s">
        <v>10</v>
      </c>
    </row>
    <row r="4211" spans="1:10">
      <c r="A4211" t="n">
        <v>33659</v>
      </c>
      <c r="B4211" s="28" t="n">
        <v>16</v>
      </c>
      <c r="C4211" s="7" t="n">
        <v>2500</v>
      </c>
    </row>
    <row r="4212" spans="1:10">
      <c r="A4212" t="s">
        <v>4</v>
      </c>
      <c r="B4212" s="4" t="s">
        <v>5</v>
      </c>
      <c r="C4212" s="4" t="s">
        <v>14</v>
      </c>
      <c r="D4212" s="4" t="s">
        <v>14</v>
      </c>
      <c r="E4212" s="4" t="s">
        <v>14</v>
      </c>
      <c r="F4212" s="4" t="s">
        <v>20</v>
      </c>
      <c r="G4212" s="4" t="s">
        <v>20</v>
      </c>
      <c r="H4212" s="4" t="s">
        <v>20</v>
      </c>
      <c r="I4212" s="4" t="s">
        <v>20</v>
      </c>
      <c r="J4212" s="4" t="s">
        <v>20</v>
      </c>
    </row>
    <row r="4213" spans="1:10">
      <c r="A4213" t="n">
        <v>33662</v>
      </c>
      <c r="B4213" s="55" t="n">
        <v>76</v>
      </c>
      <c r="C4213" s="7" t="n">
        <v>0</v>
      </c>
      <c r="D4213" s="7" t="n">
        <v>3</v>
      </c>
      <c r="E4213" s="7" t="n">
        <v>0</v>
      </c>
      <c r="F4213" s="7" t="n">
        <v>1</v>
      </c>
      <c r="G4213" s="7" t="n">
        <v>1</v>
      </c>
      <c r="H4213" s="7" t="n">
        <v>1</v>
      </c>
      <c r="I4213" s="7" t="n">
        <v>0</v>
      </c>
      <c r="J4213" s="7" t="n">
        <v>1000</v>
      </c>
    </row>
    <row r="4214" spans="1:10">
      <c r="A4214" t="s">
        <v>4</v>
      </c>
      <c r="B4214" s="4" t="s">
        <v>5</v>
      </c>
      <c r="C4214" s="4" t="s">
        <v>14</v>
      </c>
      <c r="D4214" s="4" t="s">
        <v>14</v>
      </c>
    </row>
    <row r="4215" spans="1:10">
      <c r="A4215" t="n">
        <v>33686</v>
      </c>
      <c r="B4215" s="65" t="n">
        <v>77</v>
      </c>
      <c r="C4215" s="7" t="n">
        <v>0</v>
      </c>
      <c r="D4215" s="7" t="n">
        <v>3</v>
      </c>
    </row>
    <row r="4216" spans="1:10">
      <c r="A4216" t="s">
        <v>4</v>
      </c>
      <c r="B4216" s="4" t="s">
        <v>5</v>
      </c>
      <c r="C4216" s="4" t="s">
        <v>14</v>
      </c>
    </row>
    <row r="4217" spans="1:10">
      <c r="A4217" t="n">
        <v>33689</v>
      </c>
      <c r="B4217" s="68" t="n">
        <v>78</v>
      </c>
      <c r="C4217" s="7" t="n">
        <v>255</v>
      </c>
    </row>
    <row r="4218" spans="1:10">
      <c r="A4218" t="s">
        <v>4</v>
      </c>
      <c r="B4218" s="4" t="s">
        <v>5</v>
      </c>
      <c r="C4218" s="4" t="s">
        <v>14</v>
      </c>
      <c r="D4218" s="4" t="s">
        <v>10</v>
      </c>
      <c r="E4218" s="4" t="s">
        <v>14</v>
      </c>
    </row>
    <row r="4219" spans="1:10">
      <c r="A4219" t="n">
        <v>33691</v>
      </c>
      <c r="B4219" s="10" t="n">
        <v>39</v>
      </c>
      <c r="C4219" s="7" t="n">
        <v>11</v>
      </c>
      <c r="D4219" s="7" t="n">
        <v>65533</v>
      </c>
      <c r="E4219" s="7" t="n">
        <v>200</v>
      </c>
    </row>
    <row r="4220" spans="1:10">
      <c r="A4220" t="s">
        <v>4</v>
      </c>
      <c r="B4220" s="4" t="s">
        <v>5</v>
      </c>
      <c r="C4220" s="4" t="s">
        <v>14</v>
      </c>
      <c r="D4220" s="4" t="s">
        <v>10</v>
      </c>
      <c r="E4220" s="4" t="s">
        <v>14</v>
      </c>
    </row>
    <row r="4221" spans="1:10">
      <c r="A4221" t="n">
        <v>33696</v>
      </c>
      <c r="B4221" s="10" t="n">
        <v>39</v>
      </c>
      <c r="C4221" s="7" t="n">
        <v>11</v>
      </c>
      <c r="D4221" s="7" t="n">
        <v>65533</v>
      </c>
      <c r="E4221" s="7" t="n">
        <v>201</v>
      </c>
    </row>
    <row r="4222" spans="1:10">
      <c r="A4222" t="s">
        <v>4</v>
      </c>
      <c r="B4222" s="4" t="s">
        <v>5</v>
      </c>
      <c r="C4222" s="4" t="s">
        <v>14</v>
      </c>
      <c r="D4222" s="4" t="s">
        <v>10</v>
      </c>
      <c r="E4222" s="4" t="s">
        <v>14</v>
      </c>
    </row>
    <row r="4223" spans="1:10">
      <c r="A4223" t="n">
        <v>33701</v>
      </c>
      <c r="B4223" s="10" t="n">
        <v>39</v>
      </c>
      <c r="C4223" s="7" t="n">
        <v>11</v>
      </c>
      <c r="D4223" s="7" t="n">
        <v>65533</v>
      </c>
      <c r="E4223" s="7" t="n">
        <v>202</v>
      </c>
    </row>
    <row r="4224" spans="1:10">
      <c r="A4224" t="s">
        <v>4</v>
      </c>
      <c r="B4224" s="4" t="s">
        <v>5</v>
      </c>
      <c r="C4224" s="4" t="s">
        <v>14</v>
      </c>
      <c r="D4224" s="4" t="s">
        <v>10</v>
      </c>
      <c r="E4224" s="4" t="s">
        <v>14</v>
      </c>
    </row>
    <row r="4225" spans="1:10">
      <c r="A4225" t="n">
        <v>33706</v>
      </c>
      <c r="B4225" s="10" t="n">
        <v>39</v>
      </c>
      <c r="C4225" s="7" t="n">
        <v>11</v>
      </c>
      <c r="D4225" s="7" t="n">
        <v>65533</v>
      </c>
      <c r="E4225" s="7" t="n">
        <v>203</v>
      </c>
    </row>
    <row r="4226" spans="1:10">
      <c r="A4226" t="s">
        <v>4</v>
      </c>
      <c r="B4226" s="4" t="s">
        <v>5</v>
      </c>
      <c r="C4226" s="4" t="s">
        <v>14</v>
      </c>
      <c r="D4226" s="4" t="s">
        <v>10</v>
      </c>
      <c r="E4226" s="4" t="s">
        <v>14</v>
      </c>
    </row>
    <row r="4227" spans="1:10">
      <c r="A4227" t="n">
        <v>33711</v>
      </c>
      <c r="B4227" s="10" t="n">
        <v>39</v>
      </c>
      <c r="C4227" s="7" t="n">
        <v>11</v>
      </c>
      <c r="D4227" s="7" t="n">
        <v>65533</v>
      </c>
      <c r="E4227" s="7" t="n">
        <v>204</v>
      </c>
    </row>
    <row r="4228" spans="1:10">
      <c r="A4228" t="s">
        <v>4</v>
      </c>
      <c r="B4228" s="4" t="s">
        <v>5</v>
      </c>
      <c r="C4228" s="4" t="s">
        <v>14</v>
      </c>
      <c r="D4228" s="4" t="s">
        <v>10</v>
      </c>
      <c r="E4228" s="4" t="s">
        <v>14</v>
      </c>
    </row>
    <row r="4229" spans="1:10">
      <c r="A4229" t="n">
        <v>33716</v>
      </c>
      <c r="B4229" s="10" t="n">
        <v>39</v>
      </c>
      <c r="C4229" s="7" t="n">
        <v>11</v>
      </c>
      <c r="D4229" s="7" t="n">
        <v>65533</v>
      </c>
      <c r="E4229" s="7" t="n">
        <v>205</v>
      </c>
    </row>
    <row r="4230" spans="1:10">
      <c r="A4230" t="s">
        <v>4</v>
      </c>
      <c r="B4230" s="4" t="s">
        <v>5</v>
      </c>
      <c r="C4230" s="4" t="s">
        <v>14</v>
      </c>
      <c r="D4230" s="4" t="s">
        <v>10</v>
      </c>
      <c r="E4230" s="4" t="s">
        <v>14</v>
      </c>
    </row>
    <row r="4231" spans="1:10">
      <c r="A4231" t="n">
        <v>33721</v>
      </c>
      <c r="B4231" s="10" t="n">
        <v>39</v>
      </c>
      <c r="C4231" s="7" t="n">
        <v>11</v>
      </c>
      <c r="D4231" s="7" t="n">
        <v>65533</v>
      </c>
      <c r="E4231" s="7" t="n">
        <v>206</v>
      </c>
    </row>
    <row r="4232" spans="1:10">
      <c r="A4232" t="s">
        <v>4</v>
      </c>
      <c r="B4232" s="4" t="s">
        <v>5</v>
      </c>
      <c r="C4232" s="4" t="s">
        <v>14</v>
      </c>
      <c r="D4232" s="4" t="s">
        <v>10</v>
      </c>
      <c r="E4232" s="4" t="s">
        <v>14</v>
      </c>
    </row>
    <row r="4233" spans="1:10">
      <c r="A4233" t="n">
        <v>33726</v>
      </c>
      <c r="B4233" s="10" t="n">
        <v>39</v>
      </c>
      <c r="C4233" s="7" t="n">
        <v>11</v>
      </c>
      <c r="D4233" s="7" t="n">
        <v>65533</v>
      </c>
      <c r="E4233" s="7" t="n">
        <v>207</v>
      </c>
    </row>
    <row r="4234" spans="1:10">
      <c r="A4234" t="s">
        <v>4</v>
      </c>
      <c r="B4234" s="4" t="s">
        <v>5</v>
      </c>
      <c r="C4234" s="4" t="s">
        <v>14</v>
      </c>
      <c r="D4234" s="4" t="s">
        <v>10</v>
      </c>
      <c r="E4234" s="4" t="s">
        <v>14</v>
      </c>
    </row>
    <row r="4235" spans="1:10">
      <c r="A4235" t="n">
        <v>33731</v>
      </c>
      <c r="B4235" s="10" t="n">
        <v>39</v>
      </c>
      <c r="C4235" s="7" t="n">
        <v>11</v>
      </c>
      <c r="D4235" s="7" t="n">
        <v>65533</v>
      </c>
      <c r="E4235" s="7" t="n">
        <v>208</v>
      </c>
    </row>
    <row r="4236" spans="1:10">
      <c r="A4236" t="s">
        <v>4</v>
      </c>
      <c r="B4236" s="4" t="s">
        <v>5</v>
      </c>
      <c r="C4236" s="4" t="s">
        <v>14</v>
      </c>
      <c r="D4236" s="4" t="s">
        <v>10</v>
      </c>
      <c r="E4236" s="4" t="s">
        <v>14</v>
      </c>
    </row>
    <row r="4237" spans="1:10">
      <c r="A4237" t="n">
        <v>33736</v>
      </c>
      <c r="B4237" s="10" t="n">
        <v>39</v>
      </c>
      <c r="C4237" s="7" t="n">
        <v>11</v>
      </c>
      <c r="D4237" s="7" t="n">
        <v>65533</v>
      </c>
      <c r="E4237" s="7" t="n">
        <v>209</v>
      </c>
    </row>
    <row r="4238" spans="1:10">
      <c r="A4238" t="s">
        <v>4</v>
      </c>
      <c r="B4238" s="4" t="s">
        <v>5</v>
      </c>
      <c r="C4238" s="4" t="s">
        <v>14</v>
      </c>
      <c r="D4238" s="4" t="s">
        <v>10</v>
      </c>
      <c r="E4238" s="4" t="s">
        <v>14</v>
      </c>
    </row>
    <row r="4239" spans="1:10">
      <c r="A4239" t="n">
        <v>33741</v>
      </c>
      <c r="B4239" s="10" t="n">
        <v>39</v>
      </c>
      <c r="C4239" s="7" t="n">
        <v>11</v>
      </c>
      <c r="D4239" s="7" t="n">
        <v>65533</v>
      </c>
      <c r="E4239" s="7" t="n">
        <v>210</v>
      </c>
    </row>
    <row r="4240" spans="1:10">
      <c r="A4240" t="s">
        <v>4</v>
      </c>
      <c r="B4240" s="4" t="s">
        <v>5</v>
      </c>
      <c r="C4240" s="4" t="s">
        <v>14</v>
      </c>
      <c r="D4240" s="4" t="s">
        <v>10</v>
      </c>
      <c r="E4240" s="4" t="s">
        <v>14</v>
      </c>
    </row>
    <row r="4241" spans="1:5">
      <c r="A4241" t="n">
        <v>33746</v>
      </c>
      <c r="B4241" s="10" t="n">
        <v>39</v>
      </c>
      <c r="C4241" s="7" t="n">
        <v>11</v>
      </c>
      <c r="D4241" s="7" t="n">
        <v>65533</v>
      </c>
      <c r="E4241" s="7" t="n">
        <v>211</v>
      </c>
    </row>
    <row r="4242" spans="1:5">
      <c r="A4242" t="s">
        <v>4</v>
      </c>
      <c r="B4242" s="4" t="s">
        <v>5</v>
      </c>
      <c r="C4242" s="4" t="s">
        <v>14</v>
      </c>
      <c r="D4242" s="4" t="s">
        <v>10</v>
      </c>
      <c r="E4242" s="4" t="s">
        <v>14</v>
      </c>
    </row>
    <row r="4243" spans="1:5">
      <c r="A4243" t="n">
        <v>33751</v>
      </c>
      <c r="B4243" s="10" t="n">
        <v>39</v>
      </c>
      <c r="C4243" s="7" t="n">
        <v>11</v>
      </c>
      <c r="D4243" s="7" t="n">
        <v>65533</v>
      </c>
      <c r="E4243" s="7" t="n">
        <v>212</v>
      </c>
    </row>
    <row r="4244" spans="1:5">
      <c r="A4244" t="s">
        <v>4</v>
      </c>
      <c r="B4244" s="4" t="s">
        <v>5</v>
      </c>
      <c r="C4244" s="4" t="s">
        <v>14</v>
      </c>
      <c r="D4244" s="4" t="s">
        <v>10</v>
      </c>
      <c r="E4244" s="4" t="s">
        <v>14</v>
      </c>
    </row>
    <row r="4245" spans="1:5">
      <c r="A4245" t="n">
        <v>33756</v>
      </c>
      <c r="B4245" s="10" t="n">
        <v>39</v>
      </c>
      <c r="C4245" s="7" t="n">
        <v>11</v>
      </c>
      <c r="D4245" s="7" t="n">
        <v>65533</v>
      </c>
      <c r="E4245" s="7" t="n">
        <v>213</v>
      </c>
    </row>
    <row r="4246" spans="1:5">
      <c r="A4246" t="s">
        <v>4</v>
      </c>
      <c r="B4246" s="4" t="s">
        <v>5</v>
      </c>
      <c r="C4246" s="4" t="s">
        <v>14</v>
      </c>
      <c r="D4246" s="21" t="s">
        <v>31</v>
      </c>
      <c r="E4246" s="4" t="s">
        <v>5</v>
      </c>
      <c r="F4246" s="4" t="s">
        <v>14</v>
      </c>
      <c r="G4246" s="4" t="s">
        <v>10</v>
      </c>
      <c r="H4246" s="21" t="s">
        <v>32</v>
      </c>
      <c r="I4246" s="4" t="s">
        <v>14</v>
      </c>
      <c r="J4246" s="4" t="s">
        <v>21</v>
      </c>
    </row>
    <row r="4247" spans="1:5">
      <c r="A4247" t="n">
        <v>33761</v>
      </c>
      <c r="B4247" s="11" t="n">
        <v>5</v>
      </c>
      <c r="C4247" s="7" t="n">
        <v>28</v>
      </c>
      <c r="D4247" s="21" t="s">
        <v>3</v>
      </c>
      <c r="E4247" s="22" t="n">
        <v>64</v>
      </c>
      <c r="F4247" s="7" t="n">
        <v>5</v>
      </c>
      <c r="G4247" s="7" t="n">
        <v>11</v>
      </c>
      <c r="H4247" s="21" t="s">
        <v>3</v>
      </c>
      <c r="I4247" s="7" t="n">
        <v>1</v>
      </c>
      <c r="J4247" s="12" t="n">
        <f t="normal" ca="1">A4251</f>
        <v>0</v>
      </c>
    </row>
    <row r="4248" spans="1:5">
      <c r="A4248" t="s">
        <v>4</v>
      </c>
      <c r="B4248" s="4" t="s">
        <v>5</v>
      </c>
      <c r="C4248" s="4" t="s">
        <v>10</v>
      </c>
    </row>
    <row r="4249" spans="1:5">
      <c r="A4249" t="n">
        <v>33772</v>
      </c>
      <c r="B4249" s="41" t="n">
        <v>12</v>
      </c>
      <c r="C4249" s="7" t="n">
        <v>10105</v>
      </c>
    </row>
    <row r="4250" spans="1:5">
      <c r="A4250" t="s">
        <v>4</v>
      </c>
      <c r="B4250" s="4" t="s">
        <v>5</v>
      </c>
      <c r="C4250" s="4" t="s">
        <v>14</v>
      </c>
      <c r="D4250" s="4" t="s">
        <v>10</v>
      </c>
      <c r="E4250" s="4" t="s">
        <v>14</v>
      </c>
    </row>
    <row r="4251" spans="1:5">
      <c r="A4251" t="n">
        <v>33775</v>
      </c>
      <c r="B4251" s="57" t="n">
        <v>36</v>
      </c>
      <c r="C4251" s="7" t="n">
        <v>9</v>
      </c>
      <c r="D4251" s="7" t="n">
        <v>24</v>
      </c>
      <c r="E4251" s="7" t="n">
        <v>0</v>
      </c>
    </row>
    <row r="4252" spans="1:5">
      <c r="A4252" t="s">
        <v>4</v>
      </c>
      <c r="B4252" s="4" t="s">
        <v>5</v>
      </c>
      <c r="C4252" s="4" t="s">
        <v>14</v>
      </c>
      <c r="D4252" s="4" t="s">
        <v>10</v>
      </c>
      <c r="E4252" s="4" t="s">
        <v>14</v>
      </c>
    </row>
    <row r="4253" spans="1:5">
      <c r="A4253" t="n">
        <v>33780</v>
      </c>
      <c r="B4253" s="57" t="n">
        <v>36</v>
      </c>
      <c r="C4253" s="7" t="n">
        <v>9</v>
      </c>
      <c r="D4253" s="7" t="n">
        <v>14</v>
      </c>
      <c r="E4253" s="7" t="n">
        <v>0</v>
      </c>
    </row>
    <row r="4254" spans="1:5">
      <c r="A4254" t="s">
        <v>4</v>
      </c>
      <c r="B4254" s="4" t="s">
        <v>5</v>
      </c>
      <c r="C4254" s="4" t="s">
        <v>14</v>
      </c>
      <c r="D4254" s="4" t="s">
        <v>10</v>
      </c>
      <c r="E4254" s="4" t="s">
        <v>14</v>
      </c>
    </row>
    <row r="4255" spans="1:5">
      <c r="A4255" t="n">
        <v>33785</v>
      </c>
      <c r="B4255" s="57" t="n">
        <v>36</v>
      </c>
      <c r="C4255" s="7" t="n">
        <v>9</v>
      </c>
      <c r="D4255" s="7" t="n">
        <v>25</v>
      </c>
      <c r="E4255" s="7" t="n">
        <v>0</v>
      </c>
    </row>
    <row r="4256" spans="1:5">
      <c r="A4256" t="s">
        <v>4</v>
      </c>
      <c r="B4256" s="4" t="s">
        <v>5</v>
      </c>
      <c r="C4256" s="4" t="s">
        <v>14</v>
      </c>
      <c r="D4256" s="4" t="s">
        <v>10</v>
      </c>
      <c r="E4256" s="4" t="s">
        <v>14</v>
      </c>
    </row>
    <row r="4257" spans="1:10">
      <c r="A4257" t="n">
        <v>33790</v>
      </c>
      <c r="B4257" s="57" t="n">
        <v>36</v>
      </c>
      <c r="C4257" s="7" t="n">
        <v>9</v>
      </c>
      <c r="D4257" s="7" t="n">
        <v>15</v>
      </c>
      <c r="E4257" s="7" t="n">
        <v>0</v>
      </c>
    </row>
    <row r="4258" spans="1:10">
      <c r="A4258" t="s">
        <v>4</v>
      </c>
      <c r="B4258" s="4" t="s">
        <v>5</v>
      </c>
      <c r="C4258" s="4" t="s">
        <v>14</v>
      </c>
      <c r="D4258" s="4" t="s">
        <v>10</v>
      </c>
      <c r="E4258" s="4" t="s">
        <v>14</v>
      </c>
    </row>
    <row r="4259" spans="1:10">
      <c r="A4259" t="n">
        <v>33795</v>
      </c>
      <c r="B4259" s="57" t="n">
        <v>36</v>
      </c>
      <c r="C4259" s="7" t="n">
        <v>9</v>
      </c>
      <c r="D4259" s="7" t="n">
        <v>0</v>
      </c>
      <c r="E4259" s="7" t="n">
        <v>0</v>
      </c>
    </row>
    <row r="4260" spans="1:10">
      <c r="A4260" t="s">
        <v>4</v>
      </c>
      <c r="B4260" s="4" t="s">
        <v>5</v>
      </c>
      <c r="C4260" s="4" t="s">
        <v>14</v>
      </c>
      <c r="D4260" s="4" t="s">
        <v>10</v>
      </c>
      <c r="E4260" s="4" t="s">
        <v>14</v>
      </c>
    </row>
    <row r="4261" spans="1:10">
      <c r="A4261" t="n">
        <v>33800</v>
      </c>
      <c r="B4261" s="57" t="n">
        <v>36</v>
      </c>
      <c r="C4261" s="7" t="n">
        <v>9</v>
      </c>
      <c r="D4261" s="7" t="n">
        <v>7</v>
      </c>
      <c r="E4261" s="7" t="n">
        <v>0</v>
      </c>
    </row>
    <row r="4262" spans="1:10">
      <c r="A4262" t="s">
        <v>4</v>
      </c>
      <c r="B4262" s="4" t="s">
        <v>5</v>
      </c>
      <c r="C4262" s="4" t="s">
        <v>14</v>
      </c>
      <c r="D4262" s="4" t="s">
        <v>10</v>
      </c>
      <c r="E4262" s="4" t="s">
        <v>14</v>
      </c>
    </row>
    <row r="4263" spans="1:10">
      <c r="A4263" t="n">
        <v>33805</v>
      </c>
      <c r="B4263" s="57" t="n">
        <v>36</v>
      </c>
      <c r="C4263" s="7" t="n">
        <v>9</v>
      </c>
      <c r="D4263" s="7" t="n">
        <v>61491</v>
      </c>
      <c r="E4263" s="7" t="n">
        <v>0</v>
      </c>
    </row>
    <row r="4264" spans="1:10">
      <c r="A4264" t="s">
        <v>4</v>
      </c>
      <c r="B4264" s="4" t="s">
        <v>5</v>
      </c>
      <c r="C4264" s="4" t="s">
        <v>14</v>
      </c>
      <c r="D4264" s="4" t="s">
        <v>10</v>
      </c>
      <c r="E4264" s="4" t="s">
        <v>14</v>
      </c>
    </row>
    <row r="4265" spans="1:10">
      <c r="A4265" t="n">
        <v>33810</v>
      </c>
      <c r="B4265" s="57" t="n">
        <v>36</v>
      </c>
      <c r="C4265" s="7" t="n">
        <v>9</v>
      </c>
      <c r="D4265" s="7" t="n">
        <v>61492</v>
      </c>
      <c r="E4265" s="7" t="n">
        <v>0</v>
      </c>
    </row>
    <row r="4266" spans="1:10">
      <c r="A4266" t="s">
        <v>4</v>
      </c>
      <c r="B4266" s="4" t="s">
        <v>5</v>
      </c>
      <c r="C4266" s="4" t="s">
        <v>14</v>
      </c>
      <c r="D4266" s="4" t="s">
        <v>10</v>
      </c>
      <c r="E4266" s="4" t="s">
        <v>14</v>
      </c>
    </row>
    <row r="4267" spans="1:10">
      <c r="A4267" t="n">
        <v>33815</v>
      </c>
      <c r="B4267" s="57" t="n">
        <v>36</v>
      </c>
      <c r="C4267" s="7" t="n">
        <v>9</v>
      </c>
      <c r="D4267" s="7" t="n">
        <v>61493</v>
      </c>
      <c r="E4267" s="7" t="n">
        <v>0</v>
      </c>
    </row>
    <row r="4268" spans="1:10">
      <c r="A4268" t="s">
        <v>4</v>
      </c>
      <c r="B4268" s="4" t="s">
        <v>5</v>
      </c>
      <c r="C4268" s="4" t="s">
        <v>14</v>
      </c>
      <c r="D4268" s="4" t="s">
        <v>10</v>
      </c>
      <c r="E4268" s="4" t="s">
        <v>14</v>
      </c>
    </row>
    <row r="4269" spans="1:10">
      <c r="A4269" t="n">
        <v>33820</v>
      </c>
      <c r="B4269" s="57" t="n">
        <v>36</v>
      </c>
      <c r="C4269" s="7" t="n">
        <v>9</v>
      </c>
      <c r="D4269" s="7" t="n">
        <v>61494</v>
      </c>
      <c r="E4269" s="7" t="n">
        <v>0</v>
      </c>
    </row>
    <row r="4270" spans="1:10">
      <c r="A4270" t="s">
        <v>4</v>
      </c>
      <c r="B4270" s="4" t="s">
        <v>5</v>
      </c>
      <c r="C4270" s="4" t="s">
        <v>14</v>
      </c>
      <c r="D4270" s="4" t="s">
        <v>10</v>
      </c>
      <c r="E4270" s="4" t="s">
        <v>14</v>
      </c>
    </row>
    <row r="4271" spans="1:10">
      <c r="A4271" t="n">
        <v>33825</v>
      </c>
      <c r="B4271" s="57" t="n">
        <v>36</v>
      </c>
      <c r="C4271" s="7" t="n">
        <v>9</v>
      </c>
      <c r="D4271" s="7" t="n">
        <v>61495</v>
      </c>
      <c r="E4271" s="7" t="n">
        <v>0</v>
      </c>
    </row>
    <row r="4272" spans="1:10">
      <c r="A4272" t="s">
        <v>4</v>
      </c>
      <c r="B4272" s="4" t="s">
        <v>5</v>
      </c>
      <c r="C4272" s="4" t="s">
        <v>14</v>
      </c>
      <c r="D4272" s="4" t="s">
        <v>10</v>
      </c>
    </row>
    <row r="4273" spans="1:5">
      <c r="A4273" t="n">
        <v>33830</v>
      </c>
      <c r="B4273" s="9" t="n">
        <v>162</v>
      </c>
      <c r="C4273" s="7" t="n">
        <v>1</v>
      </c>
      <c r="D4273" s="7" t="n">
        <v>0</v>
      </c>
    </row>
    <row r="4274" spans="1:5">
      <c r="A4274" t="s">
        <v>4</v>
      </c>
      <c r="B4274" s="4" t="s">
        <v>5</v>
      </c>
    </row>
    <row r="4275" spans="1:5">
      <c r="A4275" t="n">
        <v>33834</v>
      </c>
      <c r="B4275" s="5" t="n">
        <v>1</v>
      </c>
    </row>
    <row r="4276" spans="1:5" s="3" customFormat="1" customHeight="0">
      <c r="A4276" s="3" t="s">
        <v>2</v>
      </c>
      <c r="B4276" s="3" t="s">
        <v>402</v>
      </c>
    </row>
    <row r="4277" spans="1:5">
      <c r="A4277" t="s">
        <v>4</v>
      </c>
      <c r="B4277" s="4" t="s">
        <v>5</v>
      </c>
      <c r="C4277" s="4" t="s">
        <v>10</v>
      </c>
    </row>
    <row r="4278" spans="1:5">
      <c r="A4278" t="n">
        <v>33836</v>
      </c>
      <c r="B4278" s="28" t="n">
        <v>16</v>
      </c>
      <c r="C4278" s="7" t="n">
        <v>500</v>
      </c>
    </row>
    <row r="4279" spans="1:5">
      <c r="A4279" t="s">
        <v>4</v>
      </c>
      <c r="B4279" s="4" t="s">
        <v>5</v>
      </c>
      <c r="C4279" s="4" t="s">
        <v>10</v>
      </c>
      <c r="D4279" s="4" t="s">
        <v>14</v>
      </c>
    </row>
    <row r="4280" spans="1:5">
      <c r="A4280" t="n">
        <v>33839</v>
      </c>
      <c r="B4280" s="71" t="n">
        <v>21</v>
      </c>
      <c r="C4280" s="7" t="n">
        <v>15</v>
      </c>
      <c r="D4280" s="7" t="n">
        <v>0</v>
      </c>
    </row>
    <row r="4281" spans="1:5">
      <c r="A4281" t="s">
        <v>4</v>
      </c>
      <c r="B4281" s="4" t="s">
        <v>5</v>
      </c>
      <c r="C4281" s="4" t="s">
        <v>10</v>
      </c>
      <c r="D4281" s="4" t="s">
        <v>14</v>
      </c>
      <c r="E4281" s="4" t="s">
        <v>6</v>
      </c>
      <c r="F4281" s="4" t="s">
        <v>20</v>
      </c>
      <c r="G4281" s="4" t="s">
        <v>20</v>
      </c>
      <c r="H4281" s="4" t="s">
        <v>20</v>
      </c>
    </row>
    <row r="4282" spans="1:5">
      <c r="A4282" t="n">
        <v>33843</v>
      </c>
      <c r="B4282" s="58" t="n">
        <v>48</v>
      </c>
      <c r="C4282" s="7" t="n">
        <v>15</v>
      </c>
      <c r="D4282" s="7" t="n">
        <v>0</v>
      </c>
      <c r="E4282" s="7" t="s">
        <v>290</v>
      </c>
      <c r="F4282" s="7" t="n">
        <v>0</v>
      </c>
      <c r="G4282" s="7" t="n">
        <v>1</v>
      </c>
      <c r="H4282" s="7" t="n">
        <v>0</v>
      </c>
    </row>
    <row r="4283" spans="1:5">
      <c r="A4283" t="s">
        <v>4</v>
      </c>
      <c r="B4283" s="4" t="s">
        <v>5</v>
      </c>
      <c r="C4283" s="4" t="s">
        <v>10</v>
      </c>
    </row>
    <row r="4284" spans="1:5">
      <c r="A4284" t="n">
        <v>33875</v>
      </c>
      <c r="B4284" s="28" t="n">
        <v>16</v>
      </c>
      <c r="C4284" s="7" t="n">
        <v>50</v>
      </c>
    </row>
    <row r="4285" spans="1:5">
      <c r="A4285" t="s">
        <v>4</v>
      </c>
      <c r="B4285" s="4" t="s">
        <v>5</v>
      </c>
      <c r="C4285" s="4" t="s">
        <v>14</v>
      </c>
      <c r="D4285" s="4" t="s">
        <v>10</v>
      </c>
      <c r="E4285" s="4" t="s">
        <v>10</v>
      </c>
      <c r="F4285" s="4" t="s">
        <v>10</v>
      </c>
      <c r="G4285" s="4" t="s">
        <v>10</v>
      </c>
      <c r="H4285" s="4" t="s">
        <v>10</v>
      </c>
      <c r="I4285" s="4" t="s">
        <v>6</v>
      </c>
      <c r="J4285" s="4" t="s">
        <v>20</v>
      </c>
      <c r="K4285" s="4" t="s">
        <v>20</v>
      </c>
      <c r="L4285" s="4" t="s">
        <v>20</v>
      </c>
      <c r="M4285" s="4" t="s">
        <v>9</v>
      </c>
      <c r="N4285" s="4" t="s">
        <v>9</v>
      </c>
      <c r="O4285" s="4" t="s">
        <v>20</v>
      </c>
      <c r="P4285" s="4" t="s">
        <v>20</v>
      </c>
      <c r="Q4285" s="4" t="s">
        <v>20</v>
      </c>
      <c r="R4285" s="4" t="s">
        <v>20</v>
      </c>
      <c r="S4285" s="4" t="s">
        <v>14</v>
      </c>
    </row>
    <row r="4286" spans="1:5">
      <c r="A4286" t="n">
        <v>33878</v>
      </c>
      <c r="B4286" s="10" t="n">
        <v>39</v>
      </c>
      <c r="C4286" s="7" t="n">
        <v>12</v>
      </c>
      <c r="D4286" s="7" t="n">
        <v>65533</v>
      </c>
      <c r="E4286" s="7" t="n">
        <v>202</v>
      </c>
      <c r="F4286" s="7" t="n">
        <v>0</v>
      </c>
      <c r="G4286" s="7" t="n">
        <v>15</v>
      </c>
      <c r="H4286" s="7" t="n">
        <v>259</v>
      </c>
      <c r="I4286" s="7" t="s">
        <v>403</v>
      </c>
      <c r="J4286" s="7" t="n">
        <v>0</v>
      </c>
      <c r="K4286" s="7" t="n">
        <v>0</v>
      </c>
      <c r="L4286" s="7" t="n">
        <v>0</v>
      </c>
      <c r="M4286" s="7" t="n">
        <v>0</v>
      </c>
      <c r="N4286" s="7" t="n">
        <v>0</v>
      </c>
      <c r="O4286" s="7" t="n">
        <v>0</v>
      </c>
      <c r="P4286" s="7" t="n">
        <v>1</v>
      </c>
      <c r="Q4286" s="7" t="n">
        <v>1</v>
      </c>
      <c r="R4286" s="7" t="n">
        <v>1</v>
      </c>
      <c r="S4286" s="7" t="n">
        <v>255</v>
      </c>
    </row>
    <row r="4287" spans="1:5">
      <c r="A4287" t="s">
        <v>4</v>
      </c>
      <c r="B4287" s="4" t="s">
        <v>5</v>
      </c>
      <c r="C4287" s="4" t="s">
        <v>14</v>
      </c>
      <c r="D4287" s="4" t="s">
        <v>20</v>
      </c>
      <c r="E4287" s="4" t="s">
        <v>20</v>
      </c>
      <c r="F4287" s="4" t="s">
        <v>20</v>
      </c>
    </row>
    <row r="4288" spans="1:5">
      <c r="A4288" t="n">
        <v>33953</v>
      </c>
      <c r="B4288" s="40" t="n">
        <v>45</v>
      </c>
      <c r="C4288" s="7" t="n">
        <v>9</v>
      </c>
      <c r="D4288" s="7" t="n">
        <v>0.100000001490116</v>
      </c>
      <c r="E4288" s="7" t="n">
        <v>0.100000001490116</v>
      </c>
      <c r="F4288" s="7" t="n">
        <v>0.200000002980232</v>
      </c>
    </row>
    <row r="4289" spans="1:19">
      <c r="A4289" t="s">
        <v>4</v>
      </c>
      <c r="B4289" s="4" t="s">
        <v>5</v>
      </c>
      <c r="C4289" s="4" t="s">
        <v>14</v>
      </c>
      <c r="D4289" s="4" t="s">
        <v>10</v>
      </c>
      <c r="E4289" s="4" t="s">
        <v>20</v>
      </c>
      <c r="F4289" s="4" t="s">
        <v>10</v>
      </c>
      <c r="G4289" s="4" t="s">
        <v>9</v>
      </c>
      <c r="H4289" s="4" t="s">
        <v>9</v>
      </c>
      <c r="I4289" s="4" t="s">
        <v>10</v>
      </c>
      <c r="J4289" s="4" t="s">
        <v>10</v>
      </c>
      <c r="K4289" s="4" t="s">
        <v>9</v>
      </c>
      <c r="L4289" s="4" t="s">
        <v>9</v>
      </c>
      <c r="M4289" s="4" t="s">
        <v>9</v>
      </c>
      <c r="N4289" s="4" t="s">
        <v>9</v>
      </c>
      <c r="O4289" s="4" t="s">
        <v>6</v>
      </c>
    </row>
    <row r="4290" spans="1:19">
      <c r="A4290" t="n">
        <v>33967</v>
      </c>
      <c r="B4290" s="14" t="n">
        <v>50</v>
      </c>
      <c r="C4290" s="7" t="n">
        <v>0</v>
      </c>
      <c r="D4290" s="7" t="n">
        <v>4333</v>
      </c>
      <c r="E4290" s="7" t="n">
        <v>0.800000011920929</v>
      </c>
      <c r="F4290" s="7" t="n">
        <v>100</v>
      </c>
      <c r="G4290" s="7" t="n">
        <v>0</v>
      </c>
      <c r="H4290" s="7" t="n">
        <v>1077936128</v>
      </c>
      <c r="I4290" s="7" t="n">
        <v>0</v>
      </c>
      <c r="J4290" s="7" t="n">
        <v>65533</v>
      </c>
      <c r="K4290" s="7" t="n">
        <v>0</v>
      </c>
      <c r="L4290" s="7" t="n">
        <v>0</v>
      </c>
      <c r="M4290" s="7" t="n">
        <v>0</v>
      </c>
      <c r="N4290" s="7" t="n">
        <v>0</v>
      </c>
      <c r="O4290" s="7" t="s">
        <v>13</v>
      </c>
    </row>
    <row r="4291" spans="1:19">
      <c r="A4291" t="s">
        <v>4</v>
      </c>
      <c r="B4291" s="4" t="s">
        <v>5</v>
      </c>
      <c r="C4291" s="4" t="s">
        <v>14</v>
      </c>
      <c r="D4291" s="4" t="s">
        <v>10</v>
      </c>
      <c r="E4291" s="4" t="s">
        <v>20</v>
      </c>
      <c r="F4291" s="4" t="s">
        <v>10</v>
      </c>
      <c r="G4291" s="4" t="s">
        <v>9</v>
      </c>
      <c r="H4291" s="4" t="s">
        <v>9</v>
      </c>
      <c r="I4291" s="4" t="s">
        <v>10</v>
      </c>
      <c r="J4291" s="4" t="s">
        <v>10</v>
      </c>
      <c r="K4291" s="4" t="s">
        <v>9</v>
      </c>
      <c r="L4291" s="4" t="s">
        <v>9</v>
      </c>
      <c r="M4291" s="4" t="s">
        <v>9</v>
      </c>
      <c r="N4291" s="4" t="s">
        <v>9</v>
      </c>
      <c r="O4291" s="4" t="s">
        <v>6</v>
      </c>
    </row>
    <row r="4292" spans="1:19">
      <c r="A4292" t="n">
        <v>34006</v>
      </c>
      <c r="B4292" s="14" t="n">
        <v>50</v>
      </c>
      <c r="C4292" s="7" t="n">
        <v>0</v>
      </c>
      <c r="D4292" s="7" t="n">
        <v>4137</v>
      </c>
      <c r="E4292" s="7" t="n">
        <v>1</v>
      </c>
      <c r="F4292" s="7" t="n">
        <v>0</v>
      </c>
      <c r="G4292" s="7" t="n">
        <v>0</v>
      </c>
      <c r="H4292" s="7" t="n">
        <v>0</v>
      </c>
      <c r="I4292" s="7" t="n">
        <v>0</v>
      </c>
      <c r="J4292" s="7" t="n">
        <v>65533</v>
      </c>
      <c r="K4292" s="7" t="n">
        <v>0</v>
      </c>
      <c r="L4292" s="7" t="n">
        <v>0</v>
      </c>
      <c r="M4292" s="7" t="n">
        <v>0</v>
      </c>
      <c r="N4292" s="7" t="n">
        <v>0</v>
      </c>
      <c r="O4292" s="7" t="s">
        <v>13</v>
      </c>
    </row>
    <row r="4293" spans="1:19">
      <c r="A4293" t="s">
        <v>4</v>
      </c>
      <c r="B4293" s="4" t="s">
        <v>5</v>
      </c>
      <c r="C4293" s="4" t="s">
        <v>14</v>
      </c>
      <c r="D4293" s="4" t="s">
        <v>9</v>
      </c>
      <c r="E4293" s="4" t="s">
        <v>9</v>
      </c>
      <c r="F4293" s="4" t="s">
        <v>9</v>
      </c>
    </row>
    <row r="4294" spans="1:19">
      <c r="A4294" t="n">
        <v>34045</v>
      </c>
      <c r="B4294" s="14" t="n">
        <v>50</v>
      </c>
      <c r="C4294" s="7" t="n">
        <v>255</v>
      </c>
      <c r="D4294" s="7" t="n">
        <v>1045220557</v>
      </c>
      <c r="E4294" s="7" t="n">
        <v>1065353216</v>
      </c>
      <c r="F4294" s="7" t="n">
        <v>1045220557</v>
      </c>
    </row>
    <row r="4295" spans="1:19">
      <c r="A4295" t="s">
        <v>4</v>
      </c>
      <c r="B4295" s="4" t="s">
        <v>5</v>
      </c>
      <c r="C4295" s="4" t="s">
        <v>10</v>
      </c>
    </row>
    <row r="4296" spans="1:19">
      <c r="A4296" t="n">
        <v>34059</v>
      </c>
      <c r="B4296" s="28" t="n">
        <v>16</v>
      </c>
      <c r="C4296" s="7" t="n">
        <v>550</v>
      </c>
    </row>
    <row r="4297" spans="1:19">
      <c r="A4297" t="s">
        <v>4</v>
      </c>
      <c r="B4297" s="4" t="s">
        <v>5</v>
      </c>
      <c r="C4297" s="4" t="s">
        <v>10</v>
      </c>
      <c r="D4297" s="4" t="s">
        <v>14</v>
      </c>
    </row>
    <row r="4298" spans="1:19">
      <c r="A4298" t="n">
        <v>34062</v>
      </c>
      <c r="B4298" s="71" t="n">
        <v>21</v>
      </c>
      <c r="C4298" s="7" t="n">
        <v>15</v>
      </c>
      <c r="D4298" s="7" t="n">
        <v>0</v>
      </c>
    </row>
    <row r="4299" spans="1:19">
      <c r="A4299" t="s">
        <v>4</v>
      </c>
      <c r="B4299" s="4" t="s">
        <v>5</v>
      </c>
      <c r="C4299" s="4" t="s">
        <v>10</v>
      </c>
      <c r="D4299" s="4" t="s">
        <v>14</v>
      </c>
      <c r="E4299" s="4" t="s">
        <v>6</v>
      </c>
      <c r="F4299" s="4" t="s">
        <v>20</v>
      </c>
      <c r="G4299" s="4" t="s">
        <v>20</v>
      </c>
      <c r="H4299" s="4" t="s">
        <v>20</v>
      </c>
    </row>
    <row r="4300" spans="1:19">
      <c r="A4300" t="n">
        <v>34066</v>
      </c>
      <c r="B4300" s="58" t="n">
        <v>48</v>
      </c>
      <c r="C4300" s="7" t="n">
        <v>15</v>
      </c>
      <c r="D4300" s="7" t="n">
        <v>0</v>
      </c>
      <c r="E4300" s="7" t="s">
        <v>290</v>
      </c>
      <c r="F4300" s="7" t="n">
        <v>-1</v>
      </c>
      <c r="G4300" s="7" t="n">
        <v>1</v>
      </c>
      <c r="H4300" s="7" t="n">
        <v>0</v>
      </c>
    </row>
    <row r="4301" spans="1:19">
      <c r="A4301" t="s">
        <v>4</v>
      </c>
      <c r="B4301" s="4" t="s">
        <v>5</v>
      </c>
      <c r="C4301" s="4" t="s">
        <v>10</v>
      </c>
    </row>
    <row r="4302" spans="1:19">
      <c r="A4302" t="n">
        <v>34098</v>
      </c>
      <c r="B4302" s="28" t="n">
        <v>16</v>
      </c>
      <c r="C4302" s="7" t="n">
        <v>50</v>
      </c>
    </row>
    <row r="4303" spans="1:19">
      <c r="A4303" t="s">
        <v>4</v>
      </c>
      <c r="B4303" s="4" t="s">
        <v>5</v>
      </c>
      <c r="C4303" s="4" t="s">
        <v>14</v>
      </c>
      <c r="D4303" s="4" t="s">
        <v>10</v>
      </c>
      <c r="E4303" s="4" t="s">
        <v>10</v>
      </c>
      <c r="F4303" s="4" t="s">
        <v>10</v>
      </c>
      <c r="G4303" s="4" t="s">
        <v>10</v>
      </c>
      <c r="H4303" s="4" t="s">
        <v>10</v>
      </c>
      <c r="I4303" s="4" t="s">
        <v>6</v>
      </c>
      <c r="J4303" s="4" t="s">
        <v>20</v>
      </c>
      <c r="K4303" s="4" t="s">
        <v>20</v>
      </c>
      <c r="L4303" s="4" t="s">
        <v>20</v>
      </c>
      <c r="M4303" s="4" t="s">
        <v>9</v>
      </c>
      <c r="N4303" s="4" t="s">
        <v>9</v>
      </c>
      <c r="O4303" s="4" t="s">
        <v>20</v>
      </c>
      <c r="P4303" s="4" t="s">
        <v>20</v>
      </c>
      <c r="Q4303" s="4" t="s">
        <v>20</v>
      </c>
      <c r="R4303" s="4" t="s">
        <v>20</v>
      </c>
      <c r="S4303" s="4" t="s">
        <v>14</v>
      </c>
    </row>
    <row r="4304" spans="1:19">
      <c r="A4304" t="n">
        <v>34101</v>
      </c>
      <c r="B4304" s="10" t="n">
        <v>39</v>
      </c>
      <c r="C4304" s="7" t="n">
        <v>12</v>
      </c>
      <c r="D4304" s="7" t="n">
        <v>65533</v>
      </c>
      <c r="E4304" s="7" t="n">
        <v>202</v>
      </c>
      <c r="F4304" s="7" t="n">
        <v>0</v>
      </c>
      <c r="G4304" s="7" t="n">
        <v>15</v>
      </c>
      <c r="H4304" s="7" t="n">
        <v>259</v>
      </c>
      <c r="I4304" s="7" t="s">
        <v>403</v>
      </c>
      <c r="J4304" s="7" t="n">
        <v>0</v>
      </c>
      <c r="K4304" s="7" t="n">
        <v>0</v>
      </c>
      <c r="L4304" s="7" t="n">
        <v>0</v>
      </c>
      <c r="M4304" s="7" t="n">
        <v>0</v>
      </c>
      <c r="N4304" s="7" t="n">
        <v>0</v>
      </c>
      <c r="O4304" s="7" t="n">
        <v>0</v>
      </c>
      <c r="P4304" s="7" t="n">
        <v>1</v>
      </c>
      <c r="Q4304" s="7" t="n">
        <v>1</v>
      </c>
      <c r="R4304" s="7" t="n">
        <v>1</v>
      </c>
      <c r="S4304" s="7" t="n">
        <v>255</v>
      </c>
    </row>
    <row r="4305" spans="1:19">
      <c r="A4305" t="s">
        <v>4</v>
      </c>
      <c r="B4305" s="4" t="s">
        <v>5</v>
      </c>
      <c r="C4305" s="4" t="s">
        <v>14</v>
      </c>
      <c r="D4305" s="4" t="s">
        <v>20</v>
      </c>
      <c r="E4305" s="4" t="s">
        <v>20</v>
      </c>
      <c r="F4305" s="4" t="s">
        <v>20</v>
      </c>
    </row>
    <row r="4306" spans="1:19">
      <c r="A4306" t="n">
        <v>34176</v>
      </c>
      <c r="B4306" s="40" t="n">
        <v>45</v>
      </c>
      <c r="C4306" s="7" t="n">
        <v>9</v>
      </c>
      <c r="D4306" s="7" t="n">
        <v>0.100000001490116</v>
      </c>
      <c r="E4306" s="7" t="n">
        <v>0.100000001490116</v>
      </c>
      <c r="F4306" s="7" t="n">
        <v>0.200000002980232</v>
      </c>
    </row>
    <row r="4307" spans="1:19">
      <c r="A4307" t="s">
        <v>4</v>
      </c>
      <c r="B4307" s="4" t="s">
        <v>5</v>
      </c>
      <c r="C4307" s="4" t="s">
        <v>14</v>
      </c>
      <c r="D4307" s="4" t="s">
        <v>10</v>
      </c>
      <c r="E4307" s="4" t="s">
        <v>20</v>
      </c>
      <c r="F4307" s="4" t="s">
        <v>10</v>
      </c>
      <c r="G4307" s="4" t="s">
        <v>9</v>
      </c>
      <c r="H4307" s="4" t="s">
        <v>9</v>
      </c>
      <c r="I4307" s="4" t="s">
        <v>10</v>
      </c>
      <c r="J4307" s="4" t="s">
        <v>10</v>
      </c>
      <c r="K4307" s="4" t="s">
        <v>9</v>
      </c>
      <c r="L4307" s="4" t="s">
        <v>9</v>
      </c>
      <c r="M4307" s="4" t="s">
        <v>9</v>
      </c>
      <c r="N4307" s="4" t="s">
        <v>9</v>
      </c>
      <c r="O4307" s="4" t="s">
        <v>6</v>
      </c>
    </row>
    <row r="4308" spans="1:19">
      <c r="A4308" t="n">
        <v>34190</v>
      </c>
      <c r="B4308" s="14" t="n">
        <v>50</v>
      </c>
      <c r="C4308" s="7" t="n">
        <v>0</v>
      </c>
      <c r="D4308" s="7" t="n">
        <v>4333</v>
      </c>
      <c r="E4308" s="7" t="n">
        <v>0.800000011920929</v>
      </c>
      <c r="F4308" s="7" t="n">
        <v>100</v>
      </c>
      <c r="G4308" s="7" t="n">
        <v>0</v>
      </c>
      <c r="H4308" s="7" t="n">
        <v>1077936128</v>
      </c>
      <c r="I4308" s="7" t="n">
        <v>0</v>
      </c>
      <c r="J4308" s="7" t="n">
        <v>65533</v>
      </c>
      <c r="K4308" s="7" t="n">
        <v>0</v>
      </c>
      <c r="L4308" s="7" t="n">
        <v>0</v>
      </c>
      <c r="M4308" s="7" t="n">
        <v>0</v>
      </c>
      <c r="N4308" s="7" t="n">
        <v>0</v>
      </c>
      <c r="O4308" s="7" t="s">
        <v>13</v>
      </c>
    </row>
    <row r="4309" spans="1:19">
      <c r="A4309" t="s">
        <v>4</v>
      </c>
      <c r="B4309" s="4" t="s">
        <v>5</v>
      </c>
      <c r="C4309" s="4" t="s">
        <v>14</v>
      </c>
      <c r="D4309" s="4" t="s">
        <v>10</v>
      </c>
      <c r="E4309" s="4" t="s">
        <v>20</v>
      </c>
      <c r="F4309" s="4" t="s">
        <v>10</v>
      </c>
      <c r="G4309" s="4" t="s">
        <v>9</v>
      </c>
      <c r="H4309" s="4" t="s">
        <v>9</v>
      </c>
      <c r="I4309" s="4" t="s">
        <v>10</v>
      </c>
      <c r="J4309" s="4" t="s">
        <v>10</v>
      </c>
      <c r="K4309" s="4" t="s">
        <v>9</v>
      </c>
      <c r="L4309" s="4" t="s">
        <v>9</v>
      </c>
      <c r="M4309" s="4" t="s">
        <v>9</v>
      </c>
      <c r="N4309" s="4" t="s">
        <v>9</v>
      </c>
      <c r="O4309" s="4" t="s">
        <v>6</v>
      </c>
    </row>
    <row r="4310" spans="1:19">
      <c r="A4310" t="n">
        <v>34229</v>
      </c>
      <c r="B4310" s="14" t="n">
        <v>50</v>
      </c>
      <c r="C4310" s="7" t="n">
        <v>0</v>
      </c>
      <c r="D4310" s="7" t="n">
        <v>4137</v>
      </c>
      <c r="E4310" s="7" t="n">
        <v>1</v>
      </c>
      <c r="F4310" s="7" t="n">
        <v>0</v>
      </c>
      <c r="G4310" s="7" t="n">
        <v>0</v>
      </c>
      <c r="H4310" s="7" t="n">
        <v>0</v>
      </c>
      <c r="I4310" s="7" t="n">
        <v>0</v>
      </c>
      <c r="J4310" s="7" t="n">
        <v>65533</v>
      </c>
      <c r="K4310" s="7" t="n">
        <v>0</v>
      </c>
      <c r="L4310" s="7" t="n">
        <v>0</v>
      </c>
      <c r="M4310" s="7" t="n">
        <v>0</v>
      </c>
      <c r="N4310" s="7" t="n">
        <v>0</v>
      </c>
      <c r="O4310" s="7" t="s">
        <v>13</v>
      </c>
    </row>
    <row r="4311" spans="1:19">
      <c r="A4311" t="s">
        <v>4</v>
      </c>
      <c r="B4311" s="4" t="s">
        <v>5</v>
      </c>
      <c r="C4311" s="4" t="s">
        <v>14</v>
      </c>
      <c r="D4311" s="4" t="s">
        <v>9</v>
      </c>
      <c r="E4311" s="4" t="s">
        <v>9</v>
      </c>
      <c r="F4311" s="4" t="s">
        <v>9</v>
      </c>
    </row>
    <row r="4312" spans="1:19">
      <c r="A4312" t="n">
        <v>34268</v>
      </c>
      <c r="B4312" s="14" t="n">
        <v>50</v>
      </c>
      <c r="C4312" s="7" t="n">
        <v>255</v>
      </c>
      <c r="D4312" s="7" t="n">
        <v>1045220557</v>
      </c>
      <c r="E4312" s="7" t="n">
        <v>1065353216</v>
      </c>
      <c r="F4312" s="7" t="n">
        <v>1045220557</v>
      </c>
    </row>
    <row r="4313" spans="1:19">
      <c r="A4313" t="s">
        <v>4</v>
      </c>
      <c r="B4313" s="4" t="s">
        <v>5</v>
      </c>
      <c r="C4313" s="4" t="s">
        <v>10</v>
      </c>
    </row>
    <row r="4314" spans="1:19">
      <c r="A4314" t="n">
        <v>34282</v>
      </c>
      <c r="B4314" s="28" t="n">
        <v>16</v>
      </c>
      <c r="C4314" s="7" t="n">
        <v>550</v>
      </c>
    </row>
    <row r="4315" spans="1:19">
      <c r="A4315" t="s">
        <v>4</v>
      </c>
      <c r="B4315" s="4" t="s">
        <v>5</v>
      </c>
      <c r="C4315" s="4" t="s">
        <v>10</v>
      </c>
      <c r="D4315" s="4" t="s">
        <v>14</v>
      </c>
    </row>
    <row r="4316" spans="1:19">
      <c r="A4316" t="n">
        <v>34285</v>
      </c>
      <c r="B4316" s="71" t="n">
        <v>21</v>
      </c>
      <c r="C4316" s="7" t="n">
        <v>15</v>
      </c>
      <c r="D4316" s="7" t="n">
        <v>0</v>
      </c>
    </row>
    <row r="4317" spans="1:19">
      <c r="A4317" t="s">
        <v>4</v>
      </c>
      <c r="B4317" s="4" t="s">
        <v>5</v>
      </c>
      <c r="C4317" s="4" t="s">
        <v>10</v>
      </c>
      <c r="D4317" s="4" t="s">
        <v>14</v>
      </c>
      <c r="E4317" s="4" t="s">
        <v>6</v>
      </c>
      <c r="F4317" s="4" t="s">
        <v>20</v>
      </c>
      <c r="G4317" s="4" t="s">
        <v>20</v>
      </c>
      <c r="H4317" s="4" t="s">
        <v>20</v>
      </c>
    </row>
    <row r="4318" spans="1:19">
      <c r="A4318" t="n">
        <v>34289</v>
      </c>
      <c r="B4318" s="58" t="n">
        <v>48</v>
      </c>
      <c r="C4318" s="7" t="n">
        <v>15</v>
      </c>
      <c r="D4318" s="7" t="n">
        <v>0</v>
      </c>
      <c r="E4318" s="7" t="s">
        <v>290</v>
      </c>
      <c r="F4318" s="7" t="n">
        <v>-1</v>
      </c>
      <c r="G4318" s="7" t="n">
        <v>1</v>
      </c>
      <c r="H4318" s="7" t="n">
        <v>0</v>
      </c>
    </row>
    <row r="4319" spans="1:19">
      <c r="A4319" t="s">
        <v>4</v>
      </c>
      <c r="B4319" s="4" t="s">
        <v>5</v>
      </c>
      <c r="C4319" s="4" t="s">
        <v>10</v>
      </c>
    </row>
    <row r="4320" spans="1:19">
      <c r="A4320" t="n">
        <v>34321</v>
      </c>
      <c r="B4320" s="28" t="n">
        <v>16</v>
      </c>
      <c r="C4320" s="7" t="n">
        <v>50</v>
      </c>
    </row>
    <row r="4321" spans="1:15">
      <c r="A4321" t="s">
        <v>4</v>
      </c>
      <c r="B4321" s="4" t="s">
        <v>5</v>
      </c>
      <c r="C4321" s="4" t="s">
        <v>14</v>
      </c>
      <c r="D4321" s="4" t="s">
        <v>10</v>
      </c>
      <c r="E4321" s="4" t="s">
        <v>10</v>
      </c>
      <c r="F4321" s="4" t="s">
        <v>10</v>
      </c>
      <c r="G4321" s="4" t="s">
        <v>10</v>
      </c>
      <c r="H4321" s="4" t="s">
        <v>10</v>
      </c>
      <c r="I4321" s="4" t="s">
        <v>6</v>
      </c>
      <c r="J4321" s="4" t="s">
        <v>20</v>
      </c>
      <c r="K4321" s="4" t="s">
        <v>20</v>
      </c>
      <c r="L4321" s="4" t="s">
        <v>20</v>
      </c>
      <c r="M4321" s="4" t="s">
        <v>9</v>
      </c>
      <c r="N4321" s="4" t="s">
        <v>9</v>
      </c>
      <c r="O4321" s="4" t="s">
        <v>20</v>
      </c>
      <c r="P4321" s="4" t="s">
        <v>20</v>
      </c>
      <c r="Q4321" s="4" t="s">
        <v>20</v>
      </c>
      <c r="R4321" s="4" t="s">
        <v>20</v>
      </c>
      <c r="S4321" s="4" t="s">
        <v>14</v>
      </c>
    </row>
    <row r="4322" spans="1:15">
      <c r="A4322" t="n">
        <v>34324</v>
      </c>
      <c r="B4322" s="10" t="n">
        <v>39</v>
      </c>
      <c r="C4322" s="7" t="n">
        <v>12</v>
      </c>
      <c r="D4322" s="7" t="n">
        <v>65533</v>
      </c>
      <c r="E4322" s="7" t="n">
        <v>202</v>
      </c>
      <c r="F4322" s="7" t="n">
        <v>0</v>
      </c>
      <c r="G4322" s="7" t="n">
        <v>15</v>
      </c>
      <c r="H4322" s="7" t="n">
        <v>259</v>
      </c>
      <c r="I4322" s="7" t="s">
        <v>403</v>
      </c>
      <c r="J4322" s="7" t="n">
        <v>0</v>
      </c>
      <c r="K4322" s="7" t="n">
        <v>0</v>
      </c>
      <c r="L4322" s="7" t="n">
        <v>0</v>
      </c>
      <c r="M4322" s="7" t="n">
        <v>0</v>
      </c>
      <c r="N4322" s="7" t="n">
        <v>0</v>
      </c>
      <c r="O4322" s="7" t="n">
        <v>0</v>
      </c>
      <c r="P4322" s="7" t="n">
        <v>1</v>
      </c>
      <c r="Q4322" s="7" t="n">
        <v>1</v>
      </c>
      <c r="R4322" s="7" t="n">
        <v>1</v>
      </c>
      <c r="S4322" s="7" t="n">
        <v>255</v>
      </c>
    </row>
    <row r="4323" spans="1:15">
      <c r="A4323" t="s">
        <v>4</v>
      </c>
      <c r="B4323" s="4" t="s">
        <v>5</v>
      </c>
      <c r="C4323" s="4" t="s">
        <v>14</v>
      </c>
      <c r="D4323" s="4" t="s">
        <v>20</v>
      </c>
      <c r="E4323" s="4" t="s">
        <v>20</v>
      </c>
      <c r="F4323" s="4" t="s">
        <v>20</v>
      </c>
    </row>
    <row r="4324" spans="1:15">
      <c r="A4324" t="n">
        <v>34399</v>
      </c>
      <c r="B4324" s="40" t="n">
        <v>45</v>
      </c>
      <c r="C4324" s="7" t="n">
        <v>9</v>
      </c>
      <c r="D4324" s="7" t="n">
        <v>0.100000001490116</v>
      </c>
      <c r="E4324" s="7" t="n">
        <v>0.100000001490116</v>
      </c>
      <c r="F4324" s="7" t="n">
        <v>0.200000002980232</v>
      </c>
    </row>
    <row r="4325" spans="1:15">
      <c r="A4325" t="s">
        <v>4</v>
      </c>
      <c r="B4325" s="4" t="s">
        <v>5</v>
      </c>
      <c r="C4325" s="4" t="s">
        <v>14</v>
      </c>
      <c r="D4325" s="4" t="s">
        <v>10</v>
      </c>
      <c r="E4325" s="4" t="s">
        <v>20</v>
      </c>
      <c r="F4325" s="4" t="s">
        <v>10</v>
      </c>
      <c r="G4325" s="4" t="s">
        <v>9</v>
      </c>
      <c r="H4325" s="4" t="s">
        <v>9</v>
      </c>
      <c r="I4325" s="4" t="s">
        <v>10</v>
      </c>
      <c r="J4325" s="4" t="s">
        <v>10</v>
      </c>
      <c r="K4325" s="4" t="s">
        <v>9</v>
      </c>
      <c r="L4325" s="4" t="s">
        <v>9</v>
      </c>
      <c r="M4325" s="4" t="s">
        <v>9</v>
      </c>
      <c r="N4325" s="4" t="s">
        <v>9</v>
      </c>
      <c r="O4325" s="4" t="s">
        <v>6</v>
      </c>
    </row>
    <row r="4326" spans="1:15">
      <c r="A4326" t="n">
        <v>34413</v>
      </c>
      <c r="B4326" s="14" t="n">
        <v>50</v>
      </c>
      <c r="C4326" s="7" t="n">
        <v>0</v>
      </c>
      <c r="D4326" s="7" t="n">
        <v>4333</v>
      </c>
      <c r="E4326" s="7" t="n">
        <v>0.800000011920929</v>
      </c>
      <c r="F4326" s="7" t="n">
        <v>100</v>
      </c>
      <c r="G4326" s="7" t="n">
        <v>0</v>
      </c>
      <c r="H4326" s="7" t="n">
        <v>1077936128</v>
      </c>
      <c r="I4326" s="7" t="n">
        <v>0</v>
      </c>
      <c r="J4326" s="7" t="n">
        <v>65533</v>
      </c>
      <c r="K4326" s="7" t="n">
        <v>0</v>
      </c>
      <c r="L4326" s="7" t="n">
        <v>0</v>
      </c>
      <c r="M4326" s="7" t="n">
        <v>0</v>
      </c>
      <c r="N4326" s="7" t="n">
        <v>0</v>
      </c>
      <c r="O4326" s="7" t="s">
        <v>13</v>
      </c>
    </row>
    <row r="4327" spans="1:15">
      <c r="A4327" t="s">
        <v>4</v>
      </c>
      <c r="B4327" s="4" t="s">
        <v>5</v>
      </c>
      <c r="C4327" s="4" t="s">
        <v>14</v>
      </c>
      <c r="D4327" s="4" t="s">
        <v>10</v>
      </c>
      <c r="E4327" s="4" t="s">
        <v>20</v>
      </c>
      <c r="F4327" s="4" t="s">
        <v>10</v>
      </c>
      <c r="G4327" s="4" t="s">
        <v>9</v>
      </c>
      <c r="H4327" s="4" t="s">
        <v>9</v>
      </c>
      <c r="I4327" s="4" t="s">
        <v>10</v>
      </c>
      <c r="J4327" s="4" t="s">
        <v>10</v>
      </c>
      <c r="K4327" s="4" t="s">
        <v>9</v>
      </c>
      <c r="L4327" s="4" t="s">
        <v>9</v>
      </c>
      <c r="M4327" s="4" t="s">
        <v>9</v>
      </c>
      <c r="N4327" s="4" t="s">
        <v>9</v>
      </c>
      <c r="O4327" s="4" t="s">
        <v>6</v>
      </c>
    </row>
    <row r="4328" spans="1:15">
      <c r="A4328" t="n">
        <v>34452</v>
      </c>
      <c r="B4328" s="14" t="n">
        <v>50</v>
      </c>
      <c r="C4328" s="7" t="n">
        <v>0</v>
      </c>
      <c r="D4328" s="7" t="n">
        <v>4137</v>
      </c>
      <c r="E4328" s="7" t="n">
        <v>1</v>
      </c>
      <c r="F4328" s="7" t="n">
        <v>0</v>
      </c>
      <c r="G4328" s="7" t="n">
        <v>0</v>
      </c>
      <c r="H4328" s="7" t="n">
        <v>0</v>
      </c>
      <c r="I4328" s="7" t="n">
        <v>0</v>
      </c>
      <c r="J4328" s="7" t="n">
        <v>65533</v>
      </c>
      <c r="K4328" s="7" t="n">
        <v>0</v>
      </c>
      <c r="L4328" s="7" t="n">
        <v>0</v>
      </c>
      <c r="M4328" s="7" t="n">
        <v>0</v>
      </c>
      <c r="N4328" s="7" t="n">
        <v>0</v>
      </c>
      <c r="O4328" s="7" t="s">
        <v>13</v>
      </c>
    </row>
    <row r="4329" spans="1:15">
      <c r="A4329" t="s">
        <v>4</v>
      </c>
      <c r="B4329" s="4" t="s">
        <v>5</v>
      </c>
      <c r="C4329" s="4" t="s">
        <v>14</v>
      </c>
      <c r="D4329" s="4" t="s">
        <v>9</v>
      </c>
      <c r="E4329" s="4" t="s">
        <v>9</v>
      </c>
      <c r="F4329" s="4" t="s">
        <v>9</v>
      </c>
    </row>
    <row r="4330" spans="1:15">
      <c r="A4330" t="n">
        <v>34491</v>
      </c>
      <c r="B4330" s="14" t="n">
        <v>50</v>
      </c>
      <c r="C4330" s="7" t="n">
        <v>255</v>
      </c>
      <c r="D4330" s="7" t="n">
        <v>1045220557</v>
      </c>
      <c r="E4330" s="7" t="n">
        <v>1065353216</v>
      </c>
      <c r="F4330" s="7" t="n">
        <v>1045220557</v>
      </c>
    </row>
    <row r="4331" spans="1:15">
      <c r="A4331" t="s">
        <v>4</v>
      </c>
      <c r="B4331" s="4" t="s">
        <v>5</v>
      </c>
      <c r="C4331" s="4" t="s">
        <v>10</v>
      </c>
    </row>
    <row r="4332" spans="1:15">
      <c r="A4332" t="n">
        <v>34505</v>
      </c>
      <c r="B4332" s="28" t="n">
        <v>16</v>
      </c>
      <c r="C4332" s="7" t="n">
        <v>550</v>
      </c>
    </row>
    <row r="4333" spans="1:15">
      <c r="A4333" t="s">
        <v>4</v>
      </c>
      <c r="B4333" s="4" t="s">
        <v>5</v>
      </c>
      <c r="C4333" s="4" t="s">
        <v>10</v>
      </c>
    </row>
    <row r="4334" spans="1:15">
      <c r="A4334" t="n">
        <v>34508</v>
      </c>
      <c r="B4334" s="28" t="n">
        <v>16</v>
      </c>
      <c r="C4334" s="7" t="n">
        <v>500</v>
      </c>
    </row>
    <row r="4335" spans="1:15">
      <c r="A4335" t="s">
        <v>4</v>
      </c>
      <c r="B4335" s="4" t="s">
        <v>5</v>
      </c>
      <c r="C4335" s="4" t="s">
        <v>10</v>
      </c>
    </row>
    <row r="4336" spans="1:15">
      <c r="A4336" t="n">
        <v>34511</v>
      </c>
      <c r="B4336" s="28" t="n">
        <v>16</v>
      </c>
      <c r="C4336" s="7" t="n">
        <v>500</v>
      </c>
    </row>
    <row r="4337" spans="1:19">
      <c r="A4337" t="s">
        <v>4</v>
      </c>
      <c r="B4337" s="4" t="s">
        <v>5</v>
      </c>
      <c r="C4337" s="4" t="s">
        <v>10</v>
      </c>
      <c r="D4337" s="4" t="s">
        <v>14</v>
      </c>
    </row>
    <row r="4338" spans="1:19">
      <c r="A4338" t="n">
        <v>34514</v>
      </c>
      <c r="B4338" s="71" t="n">
        <v>21</v>
      </c>
      <c r="C4338" s="7" t="n">
        <v>15</v>
      </c>
      <c r="D4338" s="7" t="n">
        <v>0</v>
      </c>
    </row>
    <row r="4339" spans="1:19">
      <c r="A4339" t="s">
        <v>4</v>
      </c>
      <c r="B4339" s="4" t="s">
        <v>5</v>
      </c>
      <c r="C4339" s="4" t="s">
        <v>10</v>
      </c>
      <c r="D4339" s="4" t="s">
        <v>14</v>
      </c>
      <c r="E4339" s="4" t="s">
        <v>6</v>
      </c>
      <c r="F4339" s="4" t="s">
        <v>20</v>
      </c>
      <c r="G4339" s="4" t="s">
        <v>20</v>
      </c>
      <c r="H4339" s="4" t="s">
        <v>20</v>
      </c>
    </row>
    <row r="4340" spans="1:19">
      <c r="A4340" t="n">
        <v>34518</v>
      </c>
      <c r="B4340" s="58" t="n">
        <v>48</v>
      </c>
      <c r="C4340" s="7" t="n">
        <v>15</v>
      </c>
      <c r="D4340" s="7" t="n">
        <v>0</v>
      </c>
      <c r="E4340" s="7" t="s">
        <v>306</v>
      </c>
      <c r="F4340" s="7" t="n">
        <v>-1</v>
      </c>
      <c r="G4340" s="7" t="n">
        <v>1.29999995231628</v>
      </c>
      <c r="H4340" s="7" t="n">
        <v>0</v>
      </c>
    </row>
    <row r="4341" spans="1:19">
      <c r="A4341" t="s">
        <v>4</v>
      </c>
      <c r="B4341" s="4" t="s">
        <v>5</v>
      </c>
      <c r="C4341" s="4" t="s">
        <v>10</v>
      </c>
      <c r="D4341" s="4" t="s">
        <v>20</v>
      </c>
      <c r="E4341" s="4" t="s">
        <v>20</v>
      </c>
      <c r="F4341" s="4" t="s">
        <v>14</v>
      </c>
    </row>
    <row r="4342" spans="1:19">
      <c r="A4342" t="n">
        <v>34544</v>
      </c>
      <c r="B4342" s="72" t="n">
        <v>52</v>
      </c>
      <c r="C4342" s="7" t="n">
        <v>15</v>
      </c>
      <c r="D4342" s="7" t="n">
        <v>285</v>
      </c>
      <c r="E4342" s="7" t="n">
        <v>5</v>
      </c>
      <c r="F4342" s="7" t="n">
        <v>3</v>
      </c>
    </row>
    <row r="4343" spans="1:19">
      <c r="A4343" t="s">
        <v>4</v>
      </c>
      <c r="B4343" s="4" t="s">
        <v>5</v>
      </c>
      <c r="C4343" s="4" t="s">
        <v>10</v>
      </c>
      <c r="D4343" s="4" t="s">
        <v>10</v>
      </c>
      <c r="E4343" s="4" t="s">
        <v>20</v>
      </c>
      <c r="F4343" s="4" t="s">
        <v>20</v>
      </c>
      <c r="G4343" s="4" t="s">
        <v>20</v>
      </c>
      <c r="H4343" s="4" t="s">
        <v>20</v>
      </c>
      <c r="I4343" s="4" t="s">
        <v>20</v>
      </c>
      <c r="J4343" s="4" t="s">
        <v>14</v>
      </c>
      <c r="K4343" s="4" t="s">
        <v>10</v>
      </c>
    </row>
    <row r="4344" spans="1:19">
      <c r="A4344" t="n">
        <v>34556</v>
      </c>
      <c r="B4344" s="60" t="n">
        <v>55</v>
      </c>
      <c r="C4344" s="7" t="n">
        <v>15</v>
      </c>
      <c r="D4344" s="7" t="n">
        <v>65026</v>
      </c>
      <c r="E4344" s="7" t="n">
        <v>10.1300001144409</v>
      </c>
      <c r="F4344" s="7" t="n">
        <v>3.65000009536743</v>
      </c>
      <c r="G4344" s="7" t="n">
        <v>-130.009994506836</v>
      </c>
      <c r="H4344" s="7" t="n">
        <v>0.5</v>
      </c>
      <c r="I4344" s="7" t="n">
        <v>8</v>
      </c>
      <c r="J4344" s="7" t="n">
        <v>0</v>
      </c>
      <c r="K4344" s="7" t="n">
        <v>1</v>
      </c>
    </row>
    <row r="4345" spans="1:19">
      <c r="A4345" t="s">
        <v>4</v>
      </c>
      <c r="B4345" s="4" t="s">
        <v>5</v>
      </c>
      <c r="C4345" s="4" t="s">
        <v>10</v>
      </c>
    </row>
    <row r="4346" spans="1:19">
      <c r="A4346" t="n">
        <v>34584</v>
      </c>
      <c r="B4346" s="28" t="n">
        <v>16</v>
      </c>
      <c r="C4346" s="7" t="n">
        <v>500</v>
      </c>
    </row>
    <row r="4347" spans="1:19">
      <c r="A4347" t="s">
        <v>4</v>
      </c>
      <c r="B4347" s="4" t="s">
        <v>5</v>
      </c>
      <c r="C4347" s="4" t="s">
        <v>10</v>
      </c>
    </row>
    <row r="4348" spans="1:19">
      <c r="A4348" t="n">
        <v>34587</v>
      </c>
      <c r="B4348" s="28" t="n">
        <v>16</v>
      </c>
      <c r="C4348" s="7" t="n">
        <v>300</v>
      </c>
    </row>
    <row r="4349" spans="1:19">
      <c r="A4349" t="s">
        <v>4</v>
      </c>
      <c r="B4349" s="4" t="s">
        <v>5</v>
      </c>
      <c r="C4349" s="4" t="s">
        <v>10</v>
      </c>
    </row>
    <row r="4350" spans="1:19">
      <c r="A4350" t="n">
        <v>34590</v>
      </c>
      <c r="B4350" s="28" t="n">
        <v>16</v>
      </c>
      <c r="C4350" s="7" t="n">
        <v>800</v>
      </c>
    </row>
    <row r="4351" spans="1:19">
      <c r="A4351" t="s">
        <v>4</v>
      </c>
      <c r="B4351" s="4" t="s">
        <v>5</v>
      </c>
      <c r="C4351" s="4" t="s">
        <v>10</v>
      </c>
      <c r="D4351" s="4" t="s">
        <v>14</v>
      </c>
    </row>
    <row r="4352" spans="1:19">
      <c r="A4352" t="n">
        <v>34593</v>
      </c>
      <c r="B4352" s="71" t="n">
        <v>21</v>
      </c>
      <c r="C4352" s="7" t="n">
        <v>15</v>
      </c>
      <c r="D4352" s="7" t="n">
        <v>0</v>
      </c>
    </row>
    <row r="4353" spans="1:11">
      <c r="A4353" t="s">
        <v>4</v>
      </c>
      <c r="B4353" s="4" t="s">
        <v>5</v>
      </c>
      <c r="C4353" s="4" t="s">
        <v>10</v>
      </c>
      <c r="D4353" s="4" t="s">
        <v>14</v>
      </c>
      <c r="E4353" s="4" t="s">
        <v>6</v>
      </c>
      <c r="F4353" s="4" t="s">
        <v>20</v>
      </c>
      <c r="G4353" s="4" t="s">
        <v>20</v>
      </c>
      <c r="H4353" s="4" t="s">
        <v>20</v>
      </c>
    </row>
    <row r="4354" spans="1:11">
      <c r="A4354" t="n">
        <v>34597</v>
      </c>
      <c r="B4354" s="58" t="n">
        <v>48</v>
      </c>
      <c r="C4354" s="7" t="n">
        <v>15</v>
      </c>
      <c r="D4354" s="7" t="n">
        <v>0</v>
      </c>
      <c r="E4354" s="7" t="s">
        <v>306</v>
      </c>
      <c r="F4354" s="7" t="n">
        <v>-1</v>
      </c>
      <c r="G4354" s="7" t="n">
        <v>1.29999995231628</v>
      </c>
      <c r="H4354" s="7" t="n">
        <v>0</v>
      </c>
    </row>
    <row r="4355" spans="1:11">
      <c r="A4355" t="s">
        <v>4</v>
      </c>
      <c r="B4355" s="4" t="s">
        <v>5</v>
      </c>
      <c r="C4355" s="4" t="s">
        <v>10</v>
      </c>
      <c r="D4355" s="4" t="s">
        <v>20</v>
      </c>
      <c r="E4355" s="4" t="s">
        <v>20</v>
      </c>
      <c r="F4355" s="4" t="s">
        <v>14</v>
      </c>
    </row>
    <row r="4356" spans="1:11">
      <c r="A4356" t="n">
        <v>34623</v>
      </c>
      <c r="B4356" s="72" t="n">
        <v>52</v>
      </c>
      <c r="C4356" s="7" t="n">
        <v>15</v>
      </c>
      <c r="D4356" s="7" t="n">
        <v>270</v>
      </c>
      <c r="E4356" s="7" t="n">
        <v>5</v>
      </c>
      <c r="F4356" s="7" t="n">
        <v>3</v>
      </c>
    </row>
    <row r="4357" spans="1:11">
      <c r="A4357" t="s">
        <v>4</v>
      </c>
      <c r="B4357" s="4" t="s">
        <v>5</v>
      </c>
      <c r="C4357" s="4" t="s">
        <v>10</v>
      </c>
      <c r="D4357" s="4" t="s">
        <v>10</v>
      </c>
      <c r="E4357" s="4" t="s">
        <v>20</v>
      </c>
      <c r="F4357" s="4" t="s">
        <v>20</v>
      </c>
      <c r="G4357" s="4" t="s">
        <v>20</v>
      </c>
      <c r="H4357" s="4" t="s">
        <v>20</v>
      </c>
      <c r="I4357" s="4" t="s">
        <v>20</v>
      </c>
      <c r="J4357" s="4" t="s">
        <v>14</v>
      </c>
      <c r="K4357" s="4" t="s">
        <v>10</v>
      </c>
    </row>
    <row r="4358" spans="1:11">
      <c r="A4358" t="n">
        <v>34635</v>
      </c>
      <c r="B4358" s="60" t="n">
        <v>55</v>
      </c>
      <c r="C4358" s="7" t="n">
        <v>15</v>
      </c>
      <c r="D4358" s="7" t="n">
        <v>65026</v>
      </c>
      <c r="E4358" s="7" t="n">
        <v>11.3800001144409</v>
      </c>
      <c r="F4358" s="7" t="n">
        <v>3.65000009536743</v>
      </c>
      <c r="G4358" s="7" t="n">
        <v>-126.98999786377</v>
      </c>
      <c r="H4358" s="7" t="n">
        <v>0.5</v>
      </c>
      <c r="I4358" s="7" t="n">
        <v>8</v>
      </c>
      <c r="J4358" s="7" t="n">
        <v>0</v>
      </c>
      <c r="K4358" s="7" t="n">
        <v>1</v>
      </c>
    </row>
    <row r="4359" spans="1:11">
      <c r="A4359" t="s">
        <v>4</v>
      </c>
      <c r="B4359" s="4" t="s">
        <v>5</v>
      </c>
      <c r="C4359" s="4" t="s">
        <v>10</v>
      </c>
    </row>
    <row r="4360" spans="1:11">
      <c r="A4360" t="n">
        <v>34663</v>
      </c>
      <c r="B4360" s="28" t="n">
        <v>16</v>
      </c>
      <c r="C4360" s="7" t="n">
        <v>800</v>
      </c>
    </row>
    <row r="4361" spans="1:11">
      <c r="A4361" t="s">
        <v>4</v>
      </c>
      <c r="B4361" s="4" t="s">
        <v>5</v>
      </c>
      <c r="C4361" s="4" t="s">
        <v>10</v>
      </c>
      <c r="D4361" s="4" t="s">
        <v>14</v>
      </c>
    </row>
    <row r="4362" spans="1:11">
      <c r="A4362" t="n">
        <v>34666</v>
      </c>
      <c r="B4362" s="71" t="n">
        <v>21</v>
      </c>
      <c r="C4362" s="7" t="n">
        <v>15</v>
      </c>
      <c r="D4362" s="7" t="n">
        <v>0</v>
      </c>
    </row>
    <row r="4363" spans="1:11">
      <c r="A4363" t="s">
        <v>4</v>
      </c>
      <c r="B4363" s="4" t="s">
        <v>5</v>
      </c>
      <c r="C4363" s="4" t="s">
        <v>10</v>
      </c>
      <c r="D4363" s="4" t="s">
        <v>14</v>
      </c>
      <c r="E4363" s="4" t="s">
        <v>6</v>
      </c>
      <c r="F4363" s="4" t="s">
        <v>20</v>
      </c>
      <c r="G4363" s="4" t="s">
        <v>20</v>
      </c>
      <c r="H4363" s="4" t="s">
        <v>20</v>
      </c>
    </row>
    <row r="4364" spans="1:11">
      <c r="A4364" t="n">
        <v>34670</v>
      </c>
      <c r="B4364" s="58" t="n">
        <v>48</v>
      </c>
      <c r="C4364" s="7" t="n">
        <v>15</v>
      </c>
      <c r="D4364" s="7" t="n">
        <v>0</v>
      </c>
      <c r="E4364" s="7" t="s">
        <v>306</v>
      </c>
      <c r="F4364" s="7" t="n">
        <v>-1</v>
      </c>
      <c r="G4364" s="7" t="n">
        <v>1.29999995231628</v>
      </c>
      <c r="H4364" s="7" t="n">
        <v>0</v>
      </c>
    </row>
    <row r="4365" spans="1:11">
      <c r="A4365" t="s">
        <v>4</v>
      </c>
      <c r="B4365" s="4" t="s">
        <v>5</v>
      </c>
      <c r="C4365" s="4" t="s">
        <v>10</v>
      </c>
      <c r="D4365" s="4" t="s">
        <v>20</v>
      </c>
      <c r="E4365" s="4" t="s">
        <v>20</v>
      </c>
      <c r="F4365" s="4" t="s">
        <v>14</v>
      </c>
    </row>
    <row r="4366" spans="1:11">
      <c r="A4366" t="n">
        <v>34696</v>
      </c>
      <c r="B4366" s="72" t="n">
        <v>52</v>
      </c>
      <c r="C4366" s="7" t="n">
        <v>15</v>
      </c>
      <c r="D4366" s="7" t="n">
        <v>240</v>
      </c>
      <c r="E4366" s="7" t="n">
        <v>5</v>
      </c>
      <c r="F4366" s="7" t="n">
        <v>3</v>
      </c>
    </row>
    <row r="4367" spans="1:11">
      <c r="A4367" t="s">
        <v>4</v>
      </c>
      <c r="B4367" s="4" t="s">
        <v>5</v>
      </c>
      <c r="C4367" s="4" t="s">
        <v>10</v>
      </c>
      <c r="D4367" s="4" t="s">
        <v>10</v>
      </c>
      <c r="E4367" s="4" t="s">
        <v>20</v>
      </c>
      <c r="F4367" s="4" t="s">
        <v>20</v>
      </c>
      <c r="G4367" s="4" t="s">
        <v>20</v>
      </c>
      <c r="H4367" s="4" t="s">
        <v>20</v>
      </c>
      <c r="I4367" s="4" t="s">
        <v>20</v>
      </c>
      <c r="J4367" s="4" t="s">
        <v>14</v>
      </c>
      <c r="K4367" s="4" t="s">
        <v>10</v>
      </c>
    </row>
    <row r="4368" spans="1:11">
      <c r="A4368" t="n">
        <v>34708</v>
      </c>
      <c r="B4368" s="60" t="n">
        <v>55</v>
      </c>
      <c r="C4368" s="7" t="n">
        <v>15</v>
      </c>
      <c r="D4368" s="7" t="n">
        <v>65026</v>
      </c>
      <c r="E4368" s="7" t="n">
        <v>9.42000007629395</v>
      </c>
      <c r="F4368" s="7" t="n">
        <v>3.65000009536743</v>
      </c>
      <c r="G4368" s="7" t="n">
        <v>-125.199996948242</v>
      </c>
      <c r="H4368" s="7" t="n">
        <v>0.5</v>
      </c>
      <c r="I4368" s="7" t="n">
        <v>8</v>
      </c>
      <c r="J4368" s="7" t="n">
        <v>0</v>
      </c>
      <c r="K4368" s="7" t="n">
        <v>1</v>
      </c>
    </row>
    <row r="4369" spans="1:11">
      <c r="A4369" t="s">
        <v>4</v>
      </c>
      <c r="B4369" s="4" t="s">
        <v>5</v>
      </c>
      <c r="C4369" s="4" t="s">
        <v>10</v>
      </c>
    </row>
    <row r="4370" spans="1:11">
      <c r="A4370" t="n">
        <v>34736</v>
      </c>
      <c r="B4370" s="28" t="n">
        <v>16</v>
      </c>
      <c r="C4370" s="7" t="n">
        <v>800</v>
      </c>
    </row>
    <row r="4371" spans="1:11">
      <c r="A4371" t="s">
        <v>4</v>
      </c>
      <c r="B4371" s="4" t="s">
        <v>5</v>
      </c>
      <c r="C4371" s="4" t="s">
        <v>10</v>
      </c>
      <c r="D4371" s="4" t="s">
        <v>14</v>
      </c>
    </row>
    <row r="4372" spans="1:11">
      <c r="A4372" t="n">
        <v>34739</v>
      </c>
      <c r="B4372" s="71" t="n">
        <v>21</v>
      </c>
      <c r="C4372" s="7" t="n">
        <v>15</v>
      </c>
      <c r="D4372" s="7" t="n">
        <v>0</v>
      </c>
    </row>
    <row r="4373" spans="1:11">
      <c r="A4373" t="s">
        <v>4</v>
      </c>
      <c r="B4373" s="4" t="s">
        <v>5</v>
      </c>
      <c r="C4373" s="4" t="s">
        <v>10</v>
      </c>
      <c r="D4373" s="4" t="s">
        <v>14</v>
      </c>
      <c r="E4373" s="4" t="s">
        <v>6</v>
      </c>
      <c r="F4373" s="4" t="s">
        <v>20</v>
      </c>
      <c r="G4373" s="4" t="s">
        <v>20</v>
      </c>
      <c r="H4373" s="4" t="s">
        <v>20</v>
      </c>
    </row>
    <row r="4374" spans="1:11">
      <c r="A4374" t="n">
        <v>34743</v>
      </c>
      <c r="B4374" s="58" t="n">
        <v>48</v>
      </c>
      <c r="C4374" s="7" t="n">
        <v>15</v>
      </c>
      <c r="D4374" s="7" t="n">
        <v>0</v>
      </c>
      <c r="E4374" s="7" t="s">
        <v>306</v>
      </c>
      <c r="F4374" s="7" t="n">
        <v>-1</v>
      </c>
      <c r="G4374" s="7" t="n">
        <v>1.29999995231628</v>
      </c>
      <c r="H4374" s="7" t="n">
        <v>0</v>
      </c>
    </row>
    <row r="4375" spans="1:11">
      <c r="A4375" t="s">
        <v>4</v>
      </c>
      <c r="B4375" s="4" t="s">
        <v>5</v>
      </c>
      <c r="C4375" s="4" t="s">
        <v>10</v>
      </c>
      <c r="D4375" s="4" t="s">
        <v>20</v>
      </c>
      <c r="E4375" s="4" t="s">
        <v>20</v>
      </c>
      <c r="F4375" s="4" t="s">
        <v>14</v>
      </c>
    </row>
    <row r="4376" spans="1:11">
      <c r="A4376" t="n">
        <v>34769</v>
      </c>
      <c r="B4376" s="72" t="n">
        <v>52</v>
      </c>
      <c r="C4376" s="7" t="n">
        <v>15</v>
      </c>
      <c r="D4376" s="7" t="n">
        <v>205</v>
      </c>
      <c r="E4376" s="7" t="n">
        <v>5</v>
      </c>
      <c r="F4376" s="7" t="n">
        <v>3</v>
      </c>
    </row>
    <row r="4377" spans="1:11">
      <c r="A4377" t="s">
        <v>4</v>
      </c>
      <c r="B4377" s="4" t="s">
        <v>5</v>
      </c>
      <c r="C4377" s="4" t="s">
        <v>10</v>
      </c>
      <c r="D4377" s="4" t="s">
        <v>10</v>
      </c>
      <c r="E4377" s="4" t="s">
        <v>20</v>
      </c>
      <c r="F4377" s="4" t="s">
        <v>20</v>
      </c>
      <c r="G4377" s="4" t="s">
        <v>20</v>
      </c>
      <c r="H4377" s="4" t="s">
        <v>20</v>
      </c>
      <c r="I4377" s="4" t="s">
        <v>20</v>
      </c>
      <c r="J4377" s="4" t="s">
        <v>14</v>
      </c>
      <c r="K4377" s="4" t="s">
        <v>10</v>
      </c>
    </row>
    <row r="4378" spans="1:11">
      <c r="A4378" t="n">
        <v>34781</v>
      </c>
      <c r="B4378" s="60" t="n">
        <v>55</v>
      </c>
      <c r="C4378" s="7" t="n">
        <v>15</v>
      </c>
      <c r="D4378" s="7" t="n">
        <v>65026</v>
      </c>
      <c r="E4378" s="7" t="n">
        <v>5.8899998664856</v>
      </c>
      <c r="F4378" s="7" t="n">
        <v>3.65000009536743</v>
      </c>
      <c r="G4378" s="7" t="n">
        <v>-124.720001220703</v>
      </c>
      <c r="H4378" s="7" t="n">
        <v>0.5</v>
      </c>
      <c r="I4378" s="7" t="n">
        <v>8</v>
      </c>
      <c r="J4378" s="7" t="n">
        <v>0</v>
      </c>
      <c r="K4378" s="7" t="n">
        <v>1</v>
      </c>
    </row>
    <row r="4379" spans="1:11">
      <c r="A4379" t="s">
        <v>4</v>
      </c>
      <c r="B4379" s="4" t="s">
        <v>5</v>
      </c>
      <c r="C4379" s="4" t="s">
        <v>10</v>
      </c>
    </row>
    <row r="4380" spans="1:11">
      <c r="A4380" t="n">
        <v>34809</v>
      </c>
      <c r="B4380" s="28" t="n">
        <v>16</v>
      </c>
      <c r="C4380" s="7" t="n">
        <v>700</v>
      </c>
    </row>
    <row r="4381" spans="1:11">
      <c r="A4381" t="s">
        <v>4</v>
      </c>
      <c r="B4381" s="4" t="s">
        <v>5</v>
      </c>
      <c r="C4381" s="4" t="s">
        <v>10</v>
      </c>
      <c r="D4381" s="4" t="s">
        <v>14</v>
      </c>
    </row>
    <row r="4382" spans="1:11">
      <c r="A4382" t="n">
        <v>34812</v>
      </c>
      <c r="B4382" s="71" t="n">
        <v>21</v>
      </c>
      <c r="C4382" s="7" t="n">
        <v>15</v>
      </c>
      <c r="D4382" s="7" t="n">
        <v>0</v>
      </c>
    </row>
    <row r="4383" spans="1:11">
      <c r="A4383" t="s">
        <v>4</v>
      </c>
      <c r="B4383" s="4" t="s">
        <v>5</v>
      </c>
      <c r="C4383" s="4" t="s">
        <v>10</v>
      </c>
      <c r="D4383" s="4" t="s">
        <v>14</v>
      </c>
      <c r="E4383" s="4" t="s">
        <v>6</v>
      </c>
      <c r="F4383" s="4" t="s">
        <v>20</v>
      </c>
      <c r="G4383" s="4" t="s">
        <v>20</v>
      </c>
      <c r="H4383" s="4" t="s">
        <v>20</v>
      </c>
    </row>
    <row r="4384" spans="1:11">
      <c r="A4384" t="n">
        <v>34816</v>
      </c>
      <c r="B4384" s="58" t="n">
        <v>48</v>
      </c>
      <c r="C4384" s="7" t="n">
        <v>15</v>
      </c>
      <c r="D4384" s="7" t="n">
        <v>0</v>
      </c>
      <c r="E4384" s="7" t="s">
        <v>290</v>
      </c>
      <c r="F4384" s="7" t="n">
        <v>0</v>
      </c>
      <c r="G4384" s="7" t="n">
        <v>1</v>
      </c>
      <c r="H4384" s="7" t="n">
        <v>0</v>
      </c>
    </row>
    <row r="4385" spans="1:11">
      <c r="A4385" t="s">
        <v>4</v>
      </c>
      <c r="B4385" s="4" t="s">
        <v>5</v>
      </c>
      <c r="C4385" s="4" t="s">
        <v>10</v>
      </c>
    </row>
    <row r="4386" spans="1:11">
      <c r="A4386" t="n">
        <v>34848</v>
      </c>
      <c r="B4386" s="28" t="n">
        <v>16</v>
      </c>
      <c r="C4386" s="7" t="n">
        <v>50</v>
      </c>
    </row>
    <row r="4387" spans="1:11">
      <c r="A4387" t="s">
        <v>4</v>
      </c>
      <c r="B4387" s="4" t="s">
        <v>5</v>
      </c>
      <c r="C4387" s="4" t="s">
        <v>14</v>
      </c>
      <c r="D4387" s="4" t="s">
        <v>10</v>
      </c>
      <c r="E4387" s="4" t="s">
        <v>10</v>
      </c>
      <c r="F4387" s="4" t="s">
        <v>10</v>
      </c>
      <c r="G4387" s="4" t="s">
        <v>10</v>
      </c>
      <c r="H4387" s="4" t="s">
        <v>10</v>
      </c>
      <c r="I4387" s="4" t="s">
        <v>6</v>
      </c>
      <c r="J4387" s="4" t="s">
        <v>20</v>
      </c>
      <c r="K4387" s="4" t="s">
        <v>20</v>
      </c>
      <c r="L4387" s="4" t="s">
        <v>20</v>
      </c>
      <c r="M4387" s="4" t="s">
        <v>9</v>
      </c>
      <c r="N4387" s="4" t="s">
        <v>9</v>
      </c>
      <c r="O4387" s="4" t="s">
        <v>20</v>
      </c>
      <c r="P4387" s="4" t="s">
        <v>20</v>
      </c>
      <c r="Q4387" s="4" t="s">
        <v>20</v>
      </c>
      <c r="R4387" s="4" t="s">
        <v>20</v>
      </c>
      <c r="S4387" s="4" t="s">
        <v>14</v>
      </c>
    </row>
    <row r="4388" spans="1:11">
      <c r="A4388" t="n">
        <v>34851</v>
      </c>
      <c r="B4388" s="10" t="n">
        <v>39</v>
      </c>
      <c r="C4388" s="7" t="n">
        <v>12</v>
      </c>
      <c r="D4388" s="7" t="n">
        <v>65533</v>
      </c>
      <c r="E4388" s="7" t="n">
        <v>202</v>
      </c>
      <c r="F4388" s="7" t="n">
        <v>0</v>
      </c>
      <c r="G4388" s="7" t="n">
        <v>15</v>
      </c>
      <c r="H4388" s="7" t="n">
        <v>259</v>
      </c>
      <c r="I4388" s="7" t="s">
        <v>403</v>
      </c>
      <c r="J4388" s="7" t="n">
        <v>0</v>
      </c>
      <c r="K4388" s="7" t="n">
        <v>0</v>
      </c>
      <c r="L4388" s="7" t="n">
        <v>0</v>
      </c>
      <c r="M4388" s="7" t="n">
        <v>0</v>
      </c>
      <c r="N4388" s="7" t="n">
        <v>0</v>
      </c>
      <c r="O4388" s="7" t="n">
        <v>0</v>
      </c>
      <c r="P4388" s="7" t="n">
        <v>1</v>
      </c>
      <c r="Q4388" s="7" t="n">
        <v>1</v>
      </c>
      <c r="R4388" s="7" t="n">
        <v>1</v>
      </c>
      <c r="S4388" s="7" t="n">
        <v>255</v>
      </c>
    </row>
    <row r="4389" spans="1:11">
      <c r="A4389" t="s">
        <v>4</v>
      </c>
      <c r="B4389" s="4" t="s">
        <v>5</v>
      </c>
      <c r="C4389" s="4" t="s">
        <v>14</v>
      </c>
      <c r="D4389" s="4" t="s">
        <v>20</v>
      </c>
      <c r="E4389" s="4" t="s">
        <v>20</v>
      </c>
      <c r="F4389" s="4" t="s">
        <v>20</v>
      </c>
    </row>
    <row r="4390" spans="1:11">
      <c r="A4390" t="n">
        <v>34926</v>
      </c>
      <c r="B4390" s="40" t="n">
        <v>45</v>
      </c>
      <c r="C4390" s="7" t="n">
        <v>9</v>
      </c>
      <c r="D4390" s="7" t="n">
        <v>0.100000001490116</v>
      </c>
      <c r="E4390" s="7" t="n">
        <v>0.100000001490116</v>
      </c>
      <c r="F4390" s="7" t="n">
        <v>0.200000002980232</v>
      </c>
    </row>
    <row r="4391" spans="1:11">
      <c r="A4391" t="s">
        <v>4</v>
      </c>
      <c r="B4391" s="4" t="s">
        <v>5</v>
      </c>
      <c r="C4391" s="4" t="s">
        <v>14</v>
      </c>
      <c r="D4391" s="4" t="s">
        <v>10</v>
      </c>
      <c r="E4391" s="4" t="s">
        <v>20</v>
      </c>
      <c r="F4391" s="4" t="s">
        <v>10</v>
      </c>
      <c r="G4391" s="4" t="s">
        <v>9</v>
      </c>
      <c r="H4391" s="4" t="s">
        <v>9</v>
      </c>
      <c r="I4391" s="4" t="s">
        <v>10</v>
      </c>
      <c r="J4391" s="4" t="s">
        <v>10</v>
      </c>
      <c r="K4391" s="4" t="s">
        <v>9</v>
      </c>
      <c r="L4391" s="4" t="s">
        <v>9</v>
      </c>
      <c r="M4391" s="4" t="s">
        <v>9</v>
      </c>
      <c r="N4391" s="4" t="s">
        <v>9</v>
      </c>
      <c r="O4391" s="4" t="s">
        <v>6</v>
      </c>
    </row>
    <row r="4392" spans="1:11">
      <c r="A4392" t="n">
        <v>34940</v>
      </c>
      <c r="B4392" s="14" t="n">
        <v>50</v>
      </c>
      <c r="C4392" s="7" t="n">
        <v>0</v>
      </c>
      <c r="D4392" s="7" t="n">
        <v>4333</v>
      </c>
      <c r="E4392" s="7" t="n">
        <v>0.600000023841858</v>
      </c>
      <c r="F4392" s="7" t="n">
        <v>100</v>
      </c>
      <c r="G4392" s="7" t="n">
        <v>0</v>
      </c>
      <c r="H4392" s="7" t="n">
        <v>1077936128</v>
      </c>
      <c r="I4392" s="7" t="n">
        <v>0</v>
      </c>
      <c r="J4392" s="7" t="n">
        <v>65533</v>
      </c>
      <c r="K4392" s="7" t="n">
        <v>0</v>
      </c>
      <c r="L4392" s="7" t="n">
        <v>0</v>
      </c>
      <c r="M4392" s="7" t="n">
        <v>0</v>
      </c>
      <c r="N4392" s="7" t="n">
        <v>0</v>
      </c>
      <c r="O4392" s="7" t="s">
        <v>13</v>
      </c>
    </row>
    <row r="4393" spans="1:11">
      <c r="A4393" t="s">
        <v>4</v>
      </c>
      <c r="B4393" s="4" t="s">
        <v>5</v>
      </c>
      <c r="C4393" s="4" t="s">
        <v>14</v>
      </c>
      <c r="D4393" s="4" t="s">
        <v>10</v>
      </c>
      <c r="E4393" s="4" t="s">
        <v>20</v>
      </c>
      <c r="F4393" s="4" t="s">
        <v>10</v>
      </c>
      <c r="G4393" s="4" t="s">
        <v>9</v>
      </c>
      <c r="H4393" s="4" t="s">
        <v>9</v>
      </c>
      <c r="I4393" s="4" t="s">
        <v>10</v>
      </c>
      <c r="J4393" s="4" t="s">
        <v>10</v>
      </c>
      <c r="K4393" s="4" t="s">
        <v>9</v>
      </c>
      <c r="L4393" s="4" t="s">
        <v>9</v>
      </c>
      <c r="M4393" s="4" t="s">
        <v>9</v>
      </c>
      <c r="N4393" s="4" t="s">
        <v>9</v>
      </c>
      <c r="O4393" s="4" t="s">
        <v>6</v>
      </c>
    </row>
    <row r="4394" spans="1:11">
      <c r="A4394" t="n">
        <v>34979</v>
      </c>
      <c r="B4394" s="14" t="n">
        <v>50</v>
      </c>
      <c r="C4394" s="7" t="n">
        <v>0</v>
      </c>
      <c r="D4394" s="7" t="n">
        <v>4137</v>
      </c>
      <c r="E4394" s="7" t="n">
        <v>0.800000011920929</v>
      </c>
      <c r="F4394" s="7" t="n">
        <v>0</v>
      </c>
      <c r="G4394" s="7" t="n">
        <v>0</v>
      </c>
      <c r="H4394" s="7" t="n">
        <v>0</v>
      </c>
      <c r="I4394" s="7" t="n">
        <v>0</v>
      </c>
      <c r="J4394" s="7" t="n">
        <v>65533</v>
      </c>
      <c r="K4394" s="7" t="n">
        <v>0</v>
      </c>
      <c r="L4394" s="7" t="n">
        <v>0</v>
      </c>
      <c r="M4394" s="7" t="n">
        <v>0</v>
      </c>
      <c r="N4394" s="7" t="n">
        <v>0</v>
      </c>
      <c r="O4394" s="7" t="s">
        <v>13</v>
      </c>
    </row>
    <row r="4395" spans="1:11">
      <c r="A4395" t="s">
        <v>4</v>
      </c>
      <c r="B4395" s="4" t="s">
        <v>5</v>
      </c>
      <c r="C4395" s="4" t="s">
        <v>10</v>
      </c>
    </row>
    <row r="4396" spans="1:11">
      <c r="A4396" t="n">
        <v>35018</v>
      </c>
      <c r="B4396" s="28" t="n">
        <v>16</v>
      </c>
      <c r="C4396" s="7" t="n">
        <v>550</v>
      </c>
    </row>
    <row r="4397" spans="1:11">
      <c r="A4397" t="s">
        <v>4</v>
      </c>
      <c r="B4397" s="4" t="s">
        <v>5</v>
      </c>
      <c r="C4397" s="4" t="s">
        <v>10</v>
      </c>
      <c r="D4397" s="4" t="s">
        <v>14</v>
      </c>
    </row>
    <row r="4398" spans="1:11">
      <c r="A4398" t="n">
        <v>35021</v>
      </c>
      <c r="B4398" s="71" t="n">
        <v>21</v>
      </c>
      <c r="C4398" s="7" t="n">
        <v>15</v>
      </c>
      <c r="D4398" s="7" t="n">
        <v>0</v>
      </c>
    </row>
    <row r="4399" spans="1:11">
      <c r="A4399" t="s">
        <v>4</v>
      </c>
      <c r="B4399" s="4" t="s">
        <v>5</v>
      </c>
      <c r="C4399" s="4" t="s">
        <v>10</v>
      </c>
      <c r="D4399" s="4" t="s">
        <v>14</v>
      </c>
      <c r="E4399" s="4" t="s">
        <v>6</v>
      </c>
      <c r="F4399" s="4" t="s">
        <v>20</v>
      </c>
      <c r="G4399" s="4" t="s">
        <v>20</v>
      </c>
      <c r="H4399" s="4" t="s">
        <v>20</v>
      </c>
    </row>
    <row r="4400" spans="1:11">
      <c r="A4400" t="n">
        <v>35025</v>
      </c>
      <c r="B4400" s="58" t="n">
        <v>48</v>
      </c>
      <c r="C4400" s="7" t="n">
        <v>15</v>
      </c>
      <c r="D4400" s="7" t="n">
        <v>0</v>
      </c>
      <c r="E4400" s="7" t="s">
        <v>290</v>
      </c>
      <c r="F4400" s="7" t="n">
        <v>-1</v>
      </c>
      <c r="G4400" s="7" t="n">
        <v>1</v>
      </c>
      <c r="H4400" s="7" t="n">
        <v>0</v>
      </c>
    </row>
    <row r="4401" spans="1:19">
      <c r="A4401" t="s">
        <v>4</v>
      </c>
      <c r="B4401" s="4" t="s">
        <v>5</v>
      </c>
      <c r="C4401" s="4" t="s">
        <v>10</v>
      </c>
    </row>
    <row r="4402" spans="1:19">
      <c r="A4402" t="n">
        <v>35057</v>
      </c>
      <c r="B4402" s="28" t="n">
        <v>16</v>
      </c>
      <c r="C4402" s="7" t="n">
        <v>50</v>
      </c>
    </row>
    <row r="4403" spans="1:19">
      <c r="A4403" t="s">
        <v>4</v>
      </c>
      <c r="B4403" s="4" t="s">
        <v>5</v>
      </c>
      <c r="C4403" s="4" t="s">
        <v>14</v>
      </c>
      <c r="D4403" s="4" t="s">
        <v>10</v>
      </c>
      <c r="E4403" s="4" t="s">
        <v>10</v>
      </c>
      <c r="F4403" s="4" t="s">
        <v>10</v>
      </c>
      <c r="G4403" s="4" t="s">
        <v>10</v>
      </c>
      <c r="H4403" s="4" t="s">
        <v>10</v>
      </c>
      <c r="I4403" s="4" t="s">
        <v>6</v>
      </c>
      <c r="J4403" s="4" t="s">
        <v>20</v>
      </c>
      <c r="K4403" s="4" t="s">
        <v>20</v>
      </c>
      <c r="L4403" s="4" t="s">
        <v>20</v>
      </c>
      <c r="M4403" s="4" t="s">
        <v>9</v>
      </c>
      <c r="N4403" s="4" t="s">
        <v>9</v>
      </c>
      <c r="O4403" s="4" t="s">
        <v>20</v>
      </c>
      <c r="P4403" s="4" t="s">
        <v>20</v>
      </c>
      <c r="Q4403" s="4" t="s">
        <v>20</v>
      </c>
      <c r="R4403" s="4" t="s">
        <v>20</v>
      </c>
      <c r="S4403" s="4" t="s">
        <v>14</v>
      </c>
    </row>
    <row r="4404" spans="1:19">
      <c r="A4404" t="n">
        <v>35060</v>
      </c>
      <c r="B4404" s="10" t="n">
        <v>39</v>
      </c>
      <c r="C4404" s="7" t="n">
        <v>12</v>
      </c>
      <c r="D4404" s="7" t="n">
        <v>65533</v>
      </c>
      <c r="E4404" s="7" t="n">
        <v>202</v>
      </c>
      <c r="F4404" s="7" t="n">
        <v>0</v>
      </c>
      <c r="G4404" s="7" t="n">
        <v>15</v>
      </c>
      <c r="H4404" s="7" t="n">
        <v>259</v>
      </c>
      <c r="I4404" s="7" t="s">
        <v>403</v>
      </c>
      <c r="J4404" s="7" t="n">
        <v>0</v>
      </c>
      <c r="K4404" s="7" t="n">
        <v>0</v>
      </c>
      <c r="L4404" s="7" t="n">
        <v>0</v>
      </c>
      <c r="M4404" s="7" t="n">
        <v>0</v>
      </c>
      <c r="N4404" s="7" t="n">
        <v>0</v>
      </c>
      <c r="O4404" s="7" t="n">
        <v>0</v>
      </c>
      <c r="P4404" s="7" t="n">
        <v>1</v>
      </c>
      <c r="Q4404" s="7" t="n">
        <v>1</v>
      </c>
      <c r="R4404" s="7" t="n">
        <v>1</v>
      </c>
      <c r="S4404" s="7" t="n">
        <v>255</v>
      </c>
    </row>
    <row r="4405" spans="1:19">
      <c r="A4405" t="s">
        <v>4</v>
      </c>
      <c r="B4405" s="4" t="s">
        <v>5</v>
      </c>
      <c r="C4405" s="4" t="s">
        <v>14</v>
      </c>
      <c r="D4405" s="4" t="s">
        <v>20</v>
      </c>
      <c r="E4405" s="4" t="s">
        <v>20</v>
      </c>
      <c r="F4405" s="4" t="s">
        <v>20</v>
      </c>
    </row>
    <row r="4406" spans="1:19">
      <c r="A4406" t="n">
        <v>35135</v>
      </c>
      <c r="B4406" s="40" t="n">
        <v>45</v>
      </c>
      <c r="C4406" s="7" t="n">
        <v>9</v>
      </c>
      <c r="D4406" s="7" t="n">
        <v>0.100000001490116</v>
      </c>
      <c r="E4406" s="7" t="n">
        <v>0.100000001490116</v>
      </c>
      <c r="F4406" s="7" t="n">
        <v>0.200000002980232</v>
      </c>
    </row>
    <row r="4407" spans="1:19">
      <c r="A4407" t="s">
        <v>4</v>
      </c>
      <c r="B4407" s="4" t="s">
        <v>5</v>
      </c>
      <c r="C4407" s="4" t="s">
        <v>14</v>
      </c>
      <c r="D4407" s="4" t="s">
        <v>10</v>
      </c>
      <c r="E4407" s="4" t="s">
        <v>20</v>
      </c>
      <c r="F4407" s="4" t="s">
        <v>10</v>
      </c>
      <c r="G4407" s="4" t="s">
        <v>9</v>
      </c>
      <c r="H4407" s="4" t="s">
        <v>9</v>
      </c>
      <c r="I4407" s="4" t="s">
        <v>10</v>
      </c>
      <c r="J4407" s="4" t="s">
        <v>10</v>
      </c>
      <c r="K4407" s="4" t="s">
        <v>9</v>
      </c>
      <c r="L4407" s="4" t="s">
        <v>9</v>
      </c>
      <c r="M4407" s="4" t="s">
        <v>9</v>
      </c>
      <c r="N4407" s="4" t="s">
        <v>9</v>
      </c>
      <c r="O4407" s="4" t="s">
        <v>6</v>
      </c>
    </row>
    <row r="4408" spans="1:19">
      <c r="A4408" t="n">
        <v>35149</v>
      </c>
      <c r="B4408" s="14" t="n">
        <v>50</v>
      </c>
      <c r="C4408" s="7" t="n">
        <v>0</v>
      </c>
      <c r="D4408" s="7" t="n">
        <v>4333</v>
      </c>
      <c r="E4408" s="7" t="n">
        <v>0.600000023841858</v>
      </c>
      <c r="F4408" s="7" t="n">
        <v>100</v>
      </c>
      <c r="G4408" s="7" t="n">
        <v>0</v>
      </c>
      <c r="H4408" s="7" t="n">
        <v>1077936128</v>
      </c>
      <c r="I4408" s="7" t="n">
        <v>0</v>
      </c>
      <c r="J4408" s="7" t="n">
        <v>65533</v>
      </c>
      <c r="K4408" s="7" t="n">
        <v>0</v>
      </c>
      <c r="L4408" s="7" t="n">
        <v>0</v>
      </c>
      <c r="M4408" s="7" t="n">
        <v>0</v>
      </c>
      <c r="N4408" s="7" t="n">
        <v>0</v>
      </c>
      <c r="O4408" s="7" t="s">
        <v>13</v>
      </c>
    </row>
    <row r="4409" spans="1:19">
      <c r="A4409" t="s">
        <v>4</v>
      </c>
      <c r="B4409" s="4" t="s">
        <v>5</v>
      </c>
      <c r="C4409" s="4" t="s">
        <v>14</v>
      </c>
      <c r="D4409" s="4" t="s">
        <v>10</v>
      </c>
      <c r="E4409" s="4" t="s">
        <v>20</v>
      </c>
      <c r="F4409" s="4" t="s">
        <v>10</v>
      </c>
      <c r="G4409" s="4" t="s">
        <v>9</v>
      </c>
      <c r="H4409" s="4" t="s">
        <v>9</v>
      </c>
      <c r="I4409" s="4" t="s">
        <v>10</v>
      </c>
      <c r="J4409" s="4" t="s">
        <v>10</v>
      </c>
      <c r="K4409" s="4" t="s">
        <v>9</v>
      </c>
      <c r="L4409" s="4" t="s">
        <v>9</v>
      </c>
      <c r="M4409" s="4" t="s">
        <v>9</v>
      </c>
      <c r="N4409" s="4" t="s">
        <v>9</v>
      </c>
      <c r="O4409" s="4" t="s">
        <v>6</v>
      </c>
    </row>
    <row r="4410" spans="1:19">
      <c r="A4410" t="n">
        <v>35188</v>
      </c>
      <c r="B4410" s="14" t="n">
        <v>50</v>
      </c>
      <c r="C4410" s="7" t="n">
        <v>0</v>
      </c>
      <c r="D4410" s="7" t="n">
        <v>4137</v>
      </c>
      <c r="E4410" s="7" t="n">
        <v>0.800000011920929</v>
      </c>
      <c r="F4410" s="7" t="n">
        <v>0</v>
      </c>
      <c r="G4410" s="7" t="n">
        <v>0</v>
      </c>
      <c r="H4410" s="7" t="n">
        <v>0</v>
      </c>
      <c r="I4410" s="7" t="n">
        <v>0</v>
      </c>
      <c r="J4410" s="7" t="n">
        <v>65533</v>
      </c>
      <c r="K4410" s="7" t="n">
        <v>0</v>
      </c>
      <c r="L4410" s="7" t="n">
        <v>0</v>
      </c>
      <c r="M4410" s="7" t="n">
        <v>0</v>
      </c>
      <c r="N4410" s="7" t="n">
        <v>0</v>
      </c>
      <c r="O4410" s="7" t="s">
        <v>13</v>
      </c>
    </row>
    <row r="4411" spans="1:19">
      <c r="A4411" t="s">
        <v>4</v>
      </c>
      <c r="B4411" s="4" t="s">
        <v>5</v>
      </c>
      <c r="C4411" s="4" t="s">
        <v>10</v>
      </c>
    </row>
    <row r="4412" spans="1:19">
      <c r="A4412" t="n">
        <v>35227</v>
      </c>
      <c r="B4412" s="28" t="n">
        <v>16</v>
      </c>
      <c r="C4412" s="7" t="n">
        <v>300</v>
      </c>
    </row>
    <row r="4413" spans="1:19">
      <c r="A4413" t="s">
        <v>4</v>
      </c>
      <c r="B4413" s="4" t="s">
        <v>5</v>
      </c>
      <c r="C4413" s="4" t="s">
        <v>10</v>
      </c>
    </row>
    <row r="4414" spans="1:19">
      <c r="A4414" t="n">
        <v>35230</v>
      </c>
      <c r="B4414" s="28" t="n">
        <v>16</v>
      </c>
      <c r="C4414" s="7" t="n">
        <v>250</v>
      </c>
    </row>
    <row r="4415" spans="1:19">
      <c r="A4415" t="s">
        <v>4</v>
      </c>
      <c r="B4415" s="4" t="s">
        <v>5</v>
      </c>
      <c r="C4415" s="4" t="s">
        <v>10</v>
      </c>
      <c r="D4415" s="4" t="s">
        <v>14</v>
      </c>
    </row>
    <row r="4416" spans="1:19">
      <c r="A4416" t="n">
        <v>35233</v>
      </c>
      <c r="B4416" s="71" t="n">
        <v>21</v>
      </c>
      <c r="C4416" s="7" t="n">
        <v>15</v>
      </c>
      <c r="D4416" s="7" t="n">
        <v>0</v>
      </c>
    </row>
    <row r="4417" spans="1:19">
      <c r="A4417" t="s">
        <v>4</v>
      </c>
      <c r="B4417" s="4" t="s">
        <v>5</v>
      </c>
      <c r="C4417" s="4" t="s">
        <v>10</v>
      </c>
      <c r="D4417" s="4" t="s">
        <v>14</v>
      </c>
      <c r="E4417" s="4" t="s">
        <v>6</v>
      </c>
      <c r="F4417" s="4" t="s">
        <v>20</v>
      </c>
      <c r="G4417" s="4" t="s">
        <v>20</v>
      </c>
      <c r="H4417" s="4" t="s">
        <v>20</v>
      </c>
    </row>
    <row r="4418" spans="1:19">
      <c r="A4418" t="n">
        <v>35237</v>
      </c>
      <c r="B4418" s="58" t="n">
        <v>48</v>
      </c>
      <c r="C4418" s="7" t="n">
        <v>15</v>
      </c>
      <c r="D4418" s="7" t="n">
        <v>0</v>
      </c>
      <c r="E4418" s="7" t="s">
        <v>290</v>
      </c>
      <c r="F4418" s="7" t="n">
        <v>-1</v>
      </c>
      <c r="G4418" s="7" t="n">
        <v>1</v>
      </c>
      <c r="H4418" s="7" t="n">
        <v>0</v>
      </c>
    </row>
    <row r="4419" spans="1:19">
      <c r="A4419" t="s">
        <v>4</v>
      </c>
      <c r="B4419" s="4" t="s">
        <v>5</v>
      </c>
      <c r="C4419" s="4" t="s">
        <v>10</v>
      </c>
    </row>
    <row r="4420" spans="1:19">
      <c r="A4420" t="n">
        <v>35269</v>
      </c>
      <c r="B4420" s="28" t="n">
        <v>16</v>
      </c>
      <c r="C4420" s="7" t="n">
        <v>50</v>
      </c>
    </row>
    <row r="4421" spans="1:19">
      <c r="A4421" t="s">
        <v>4</v>
      </c>
      <c r="B4421" s="4" t="s">
        <v>5</v>
      </c>
      <c r="C4421" s="4" t="s">
        <v>14</v>
      </c>
      <c r="D4421" s="4" t="s">
        <v>10</v>
      </c>
      <c r="E4421" s="4" t="s">
        <v>10</v>
      </c>
      <c r="F4421" s="4" t="s">
        <v>10</v>
      </c>
      <c r="G4421" s="4" t="s">
        <v>10</v>
      </c>
      <c r="H4421" s="4" t="s">
        <v>10</v>
      </c>
      <c r="I4421" s="4" t="s">
        <v>6</v>
      </c>
      <c r="J4421" s="4" t="s">
        <v>20</v>
      </c>
      <c r="K4421" s="4" t="s">
        <v>20</v>
      </c>
      <c r="L4421" s="4" t="s">
        <v>20</v>
      </c>
      <c r="M4421" s="4" t="s">
        <v>9</v>
      </c>
      <c r="N4421" s="4" t="s">
        <v>9</v>
      </c>
      <c r="O4421" s="4" t="s">
        <v>20</v>
      </c>
      <c r="P4421" s="4" t="s">
        <v>20</v>
      </c>
      <c r="Q4421" s="4" t="s">
        <v>20</v>
      </c>
      <c r="R4421" s="4" t="s">
        <v>20</v>
      </c>
      <c r="S4421" s="4" t="s">
        <v>14</v>
      </c>
    </row>
    <row r="4422" spans="1:19">
      <c r="A4422" t="n">
        <v>35272</v>
      </c>
      <c r="B4422" s="10" t="n">
        <v>39</v>
      </c>
      <c r="C4422" s="7" t="n">
        <v>12</v>
      </c>
      <c r="D4422" s="7" t="n">
        <v>65533</v>
      </c>
      <c r="E4422" s="7" t="n">
        <v>202</v>
      </c>
      <c r="F4422" s="7" t="n">
        <v>0</v>
      </c>
      <c r="G4422" s="7" t="n">
        <v>15</v>
      </c>
      <c r="H4422" s="7" t="n">
        <v>259</v>
      </c>
      <c r="I4422" s="7" t="s">
        <v>403</v>
      </c>
      <c r="J4422" s="7" t="n">
        <v>0</v>
      </c>
      <c r="K4422" s="7" t="n">
        <v>0</v>
      </c>
      <c r="L4422" s="7" t="n">
        <v>0</v>
      </c>
      <c r="M4422" s="7" t="n">
        <v>0</v>
      </c>
      <c r="N4422" s="7" t="n">
        <v>0</v>
      </c>
      <c r="O4422" s="7" t="n">
        <v>0</v>
      </c>
      <c r="P4422" s="7" t="n">
        <v>1</v>
      </c>
      <c r="Q4422" s="7" t="n">
        <v>1</v>
      </c>
      <c r="R4422" s="7" t="n">
        <v>1</v>
      </c>
      <c r="S4422" s="7" t="n">
        <v>255</v>
      </c>
    </row>
    <row r="4423" spans="1:19">
      <c r="A4423" t="s">
        <v>4</v>
      </c>
      <c r="B4423" s="4" t="s">
        <v>5</v>
      </c>
      <c r="C4423" s="4" t="s">
        <v>14</v>
      </c>
      <c r="D4423" s="4" t="s">
        <v>20</v>
      </c>
      <c r="E4423" s="4" t="s">
        <v>20</v>
      </c>
      <c r="F4423" s="4" t="s">
        <v>20</v>
      </c>
    </row>
    <row r="4424" spans="1:19">
      <c r="A4424" t="n">
        <v>35347</v>
      </c>
      <c r="B4424" s="40" t="n">
        <v>45</v>
      </c>
      <c r="C4424" s="7" t="n">
        <v>9</v>
      </c>
      <c r="D4424" s="7" t="n">
        <v>0.100000001490116</v>
      </c>
      <c r="E4424" s="7" t="n">
        <v>0.100000001490116</v>
      </c>
      <c r="F4424" s="7" t="n">
        <v>0.200000002980232</v>
      </c>
    </row>
    <row r="4425" spans="1:19">
      <c r="A4425" t="s">
        <v>4</v>
      </c>
      <c r="B4425" s="4" t="s">
        <v>5</v>
      </c>
      <c r="C4425" s="4" t="s">
        <v>14</v>
      </c>
      <c r="D4425" s="4" t="s">
        <v>10</v>
      </c>
      <c r="E4425" s="4" t="s">
        <v>20</v>
      </c>
      <c r="F4425" s="4" t="s">
        <v>10</v>
      </c>
      <c r="G4425" s="4" t="s">
        <v>9</v>
      </c>
      <c r="H4425" s="4" t="s">
        <v>9</v>
      </c>
      <c r="I4425" s="4" t="s">
        <v>10</v>
      </c>
      <c r="J4425" s="4" t="s">
        <v>10</v>
      </c>
      <c r="K4425" s="4" t="s">
        <v>9</v>
      </c>
      <c r="L4425" s="4" t="s">
        <v>9</v>
      </c>
      <c r="M4425" s="4" t="s">
        <v>9</v>
      </c>
      <c r="N4425" s="4" t="s">
        <v>9</v>
      </c>
      <c r="O4425" s="4" t="s">
        <v>6</v>
      </c>
    </row>
    <row r="4426" spans="1:19">
      <c r="A4426" t="n">
        <v>35361</v>
      </c>
      <c r="B4426" s="14" t="n">
        <v>50</v>
      </c>
      <c r="C4426" s="7" t="n">
        <v>0</v>
      </c>
      <c r="D4426" s="7" t="n">
        <v>4333</v>
      </c>
      <c r="E4426" s="7" t="n">
        <v>0.600000023841858</v>
      </c>
      <c r="F4426" s="7" t="n">
        <v>100</v>
      </c>
      <c r="G4426" s="7" t="n">
        <v>0</v>
      </c>
      <c r="H4426" s="7" t="n">
        <v>1077936128</v>
      </c>
      <c r="I4426" s="7" t="n">
        <v>0</v>
      </c>
      <c r="J4426" s="7" t="n">
        <v>65533</v>
      </c>
      <c r="K4426" s="7" t="n">
        <v>0</v>
      </c>
      <c r="L4426" s="7" t="n">
        <v>0</v>
      </c>
      <c r="M4426" s="7" t="n">
        <v>0</v>
      </c>
      <c r="N4426" s="7" t="n">
        <v>0</v>
      </c>
      <c r="O4426" s="7" t="s">
        <v>13</v>
      </c>
    </row>
    <row r="4427" spans="1:19">
      <c r="A4427" t="s">
        <v>4</v>
      </c>
      <c r="B4427" s="4" t="s">
        <v>5</v>
      </c>
      <c r="C4427" s="4" t="s">
        <v>14</v>
      </c>
      <c r="D4427" s="4" t="s">
        <v>10</v>
      </c>
      <c r="E4427" s="4" t="s">
        <v>20</v>
      </c>
      <c r="F4427" s="4" t="s">
        <v>10</v>
      </c>
      <c r="G4427" s="4" t="s">
        <v>9</v>
      </c>
      <c r="H4427" s="4" t="s">
        <v>9</v>
      </c>
      <c r="I4427" s="4" t="s">
        <v>10</v>
      </c>
      <c r="J4427" s="4" t="s">
        <v>10</v>
      </c>
      <c r="K4427" s="4" t="s">
        <v>9</v>
      </c>
      <c r="L4427" s="4" t="s">
        <v>9</v>
      </c>
      <c r="M4427" s="4" t="s">
        <v>9</v>
      </c>
      <c r="N4427" s="4" t="s">
        <v>9</v>
      </c>
      <c r="O4427" s="4" t="s">
        <v>6</v>
      </c>
    </row>
    <row r="4428" spans="1:19">
      <c r="A4428" t="n">
        <v>35400</v>
      </c>
      <c r="B4428" s="14" t="n">
        <v>50</v>
      </c>
      <c r="C4428" s="7" t="n">
        <v>0</v>
      </c>
      <c r="D4428" s="7" t="n">
        <v>4137</v>
      </c>
      <c r="E4428" s="7" t="n">
        <v>0.800000011920929</v>
      </c>
      <c r="F4428" s="7" t="n">
        <v>0</v>
      </c>
      <c r="G4428" s="7" t="n">
        <v>0</v>
      </c>
      <c r="H4428" s="7" t="n">
        <v>0</v>
      </c>
      <c r="I4428" s="7" t="n">
        <v>0</v>
      </c>
      <c r="J4428" s="7" t="n">
        <v>65533</v>
      </c>
      <c r="K4428" s="7" t="n">
        <v>0</v>
      </c>
      <c r="L4428" s="7" t="n">
        <v>0</v>
      </c>
      <c r="M4428" s="7" t="n">
        <v>0</v>
      </c>
      <c r="N4428" s="7" t="n">
        <v>0</v>
      </c>
      <c r="O4428" s="7" t="s">
        <v>13</v>
      </c>
    </row>
    <row r="4429" spans="1:19">
      <c r="A4429" t="s">
        <v>4</v>
      </c>
      <c r="B4429" s="4" t="s">
        <v>5</v>
      </c>
      <c r="C4429" s="4" t="s">
        <v>10</v>
      </c>
    </row>
    <row r="4430" spans="1:19">
      <c r="A4430" t="n">
        <v>35439</v>
      </c>
      <c r="B4430" s="28" t="n">
        <v>16</v>
      </c>
      <c r="C4430" s="7" t="n">
        <v>550</v>
      </c>
    </row>
    <row r="4431" spans="1:19">
      <c r="A4431" t="s">
        <v>4</v>
      </c>
      <c r="B4431" s="4" t="s">
        <v>5</v>
      </c>
      <c r="C4431" s="4" t="s">
        <v>10</v>
      </c>
    </row>
    <row r="4432" spans="1:19">
      <c r="A4432" t="n">
        <v>35442</v>
      </c>
      <c r="B4432" s="28" t="n">
        <v>16</v>
      </c>
      <c r="C4432" s="7" t="n">
        <v>600</v>
      </c>
    </row>
    <row r="4433" spans="1:19">
      <c r="A4433" t="s">
        <v>4</v>
      </c>
      <c r="B4433" s="4" t="s">
        <v>5</v>
      </c>
      <c r="C4433" s="4" t="s">
        <v>10</v>
      </c>
    </row>
    <row r="4434" spans="1:19">
      <c r="A4434" t="n">
        <v>35445</v>
      </c>
      <c r="B4434" s="28" t="n">
        <v>16</v>
      </c>
      <c r="C4434" s="7" t="n">
        <v>600</v>
      </c>
    </row>
    <row r="4435" spans="1:19">
      <c r="A4435" t="s">
        <v>4</v>
      </c>
      <c r="B4435" s="4" t="s">
        <v>5</v>
      </c>
    </row>
    <row r="4436" spans="1:19">
      <c r="A4436" t="n">
        <v>35448</v>
      </c>
      <c r="B4436" s="5" t="n">
        <v>1</v>
      </c>
    </row>
    <row r="4437" spans="1:19" s="3" customFormat="1" customHeight="0">
      <c r="A4437" s="3" t="s">
        <v>2</v>
      </c>
      <c r="B4437" s="3" t="s">
        <v>404</v>
      </c>
    </row>
    <row r="4438" spans="1:19">
      <c r="A4438" t="s">
        <v>4</v>
      </c>
      <c r="B4438" s="4" t="s">
        <v>5</v>
      </c>
      <c r="C4438" s="4" t="s">
        <v>10</v>
      </c>
    </row>
    <row r="4439" spans="1:19">
      <c r="A4439" t="n">
        <v>35452</v>
      </c>
      <c r="B4439" s="28" t="n">
        <v>16</v>
      </c>
      <c r="C4439" s="7" t="n">
        <v>500</v>
      </c>
    </row>
    <row r="4440" spans="1:19">
      <c r="A4440" t="s">
        <v>4</v>
      </c>
      <c r="B4440" s="4" t="s">
        <v>5</v>
      </c>
      <c r="C4440" s="4" t="s">
        <v>10</v>
      </c>
      <c r="D4440" s="4" t="s">
        <v>14</v>
      </c>
      <c r="E4440" s="4" t="s">
        <v>6</v>
      </c>
      <c r="F4440" s="4" t="s">
        <v>20</v>
      </c>
      <c r="G4440" s="4" t="s">
        <v>20</v>
      </c>
      <c r="H4440" s="4" t="s">
        <v>20</v>
      </c>
    </row>
    <row r="4441" spans="1:19">
      <c r="A4441" t="n">
        <v>35455</v>
      </c>
      <c r="B4441" s="58" t="n">
        <v>48</v>
      </c>
      <c r="C4441" s="7" t="n">
        <v>24</v>
      </c>
      <c r="D4441" s="7" t="n">
        <v>0</v>
      </c>
      <c r="E4441" s="7" t="s">
        <v>301</v>
      </c>
      <c r="F4441" s="7" t="n">
        <v>1</v>
      </c>
      <c r="G4441" s="7" t="n">
        <v>0.5</v>
      </c>
      <c r="H4441" s="7" t="n">
        <v>0</v>
      </c>
    </row>
    <row r="4442" spans="1:19">
      <c r="A4442" t="s">
        <v>4</v>
      </c>
      <c r="B4442" s="4" t="s">
        <v>5</v>
      </c>
      <c r="C4442" s="4" t="s">
        <v>10</v>
      </c>
    </row>
    <row r="4443" spans="1:19">
      <c r="A4443" t="n">
        <v>35481</v>
      </c>
      <c r="B4443" s="28" t="n">
        <v>16</v>
      </c>
      <c r="C4443" s="7" t="n">
        <v>50</v>
      </c>
    </row>
    <row r="4444" spans="1:19">
      <c r="A4444" t="s">
        <v>4</v>
      </c>
      <c r="B4444" s="4" t="s">
        <v>5</v>
      </c>
      <c r="C4444" s="4" t="s">
        <v>10</v>
      </c>
    </row>
    <row r="4445" spans="1:19">
      <c r="A4445" t="n">
        <v>35484</v>
      </c>
      <c r="B4445" s="28" t="n">
        <v>16</v>
      </c>
      <c r="C4445" s="7" t="n">
        <v>550</v>
      </c>
    </row>
    <row r="4446" spans="1:19">
      <c r="A4446" t="s">
        <v>4</v>
      </c>
      <c r="B4446" s="4" t="s">
        <v>5</v>
      </c>
      <c r="C4446" s="4" t="s">
        <v>10</v>
      </c>
    </row>
    <row r="4447" spans="1:19">
      <c r="A4447" t="n">
        <v>35487</v>
      </c>
      <c r="B4447" s="28" t="n">
        <v>16</v>
      </c>
      <c r="C4447" s="7" t="n">
        <v>50</v>
      </c>
    </row>
    <row r="4448" spans="1:19">
      <c r="A4448" t="s">
        <v>4</v>
      </c>
      <c r="B4448" s="4" t="s">
        <v>5</v>
      </c>
      <c r="C4448" s="4" t="s">
        <v>10</v>
      </c>
    </row>
    <row r="4449" spans="1:8">
      <c r="A4449" t="n">
        <v>35490</v>
      </c>
      <c r="B4449" s="28" t="n">
        <v>16</v>
      </c>
      <c r="C4449" s="7" t="n">
        <v>550</v>
      </c>
    </row>
    <row r="4450" spans="1:8">
      <c r="A4450" t="s">
        <v>4</v>
      </c>
      <c r="B4450" s="4" t="s">
        <v>5</v>
      </c>
      <c r="C4450" s="4" t="s">
        <v>10</v>
      </c>
      <c r="D4450" s="4" t="s">
        <v>14</v>
      </c>
      <c r="E4450" s="4" t="s">
        <v>6</v>
      </c>
      <c r="F4450" s="4" t="s">
        <v>20</v>
      </c>
      <c r="G4450" s="4" t="s">
        <v>20</v>
      </c>
      <c r="H4450" s="4" t="s">
        <v>20</v>
      </c>
    </row>
    <row r="4451" spans="1:8">
      <c r="A4451" t="n">
        <v>35493</v>
      </c>
      <c r="B4451" s="58" t="n">
        <v>48</v>
      </c>
      <c r="C4451" s="7" t="n">
        <v>24</v>
      </c>
      <c r="D4451" s="7" t="n">
        <v>0</v>
      </c>
      <c r="E4451" s="7" t="s">
        <v>288</v>
      </c>
      <c r="F4451" s="7" t="n">
        <v>-1</v>
      </c>
      <c r="G4451" s="7" t="n">
        <v>1</v>
      </c>
      <c r="H4451" s="7" t="n">
        <v>0</v>
      </c>
    </row>
    <row r="4452" spans="1:8">
      <c r="A4452" t="s">
        <v>4</v>
      </c>
      <c r="B4452" s="4" t="s">
        <v>5</v>
      </c>
      <c r="C4452" s="4" t="s">
        <v>10</v>
      </c>
    </row>
    <row r="4453" spans="1:8">
      <c r="A4453" t="n">
        <v>35525</v>
      </c>
      <c r="B4453" s="28" t="n">
        <v>16</v>
      </c>
      <c r="C4453" s="7" t="n">
        <v>50</v>
      </c>
    </row>
    <row r="4454" spans="1:8">
      <c r="A4454" t="s">
        <v>4</v>
      </c>
      <c r="B4454" s="4" t="s">
        <v>5</v>
      </c>
      <c r="C4454" s="4" t="s">
        <v>10</v>
      </c>
    </row>
    <row r="4455" spans="1:8">
      <c r="A4455" t="n">
        <v>35528</v>
      </c>
      <c r="B4455" s="28" t="n">
        <v>16</v>
      </c>
      <c r="C4455" s="7" t="n">
        <v>550</v>
      </c>
    </row>
    <row r="4456" spans="1:8">
      <c r="A4456" t="s">
        <v>4</v>
      </c>
      <c r="B4456" s="4" t="s">
        <v>5</v>
      </c>
      <c r="C4456" s="4" t="s">
        <v>10</v>
      </c>
      <c r="D4456" s="4" t="s">
        <v>14</v>
      </c>
      <c r="E4456" s="4" t="s">
        <v>6</v>
      </c>
      <c r="F4456" s="4" t="s">
        <v>20</v>
      </c>
      <c r="G4456" s="4" t="s">
        <v>20</v>
      </c>
      <c r="H4456" s="4" t="s">
        <v>20</v>
      </c>
    </row>
    <row r="4457" spans="1:8">
      <c r="A4457" t="n">
        <v>35531</v>
      </c>
      <c r="B4457" s="58" t="n">
        <v>48</v>
      </c>
      <c r="C4457" s="7" t="n">
        <v>24</v>
      </c>
      <c r="D4457" s="7" t="n">
        <v>0</v>
      </c>
      <c r="E4457" s="7" t="s">
        <v>289</v>
      </c>
      <c r="F4457" s="7" t="n">
        <v>-1</v>
      </c>
      <c r="G4457" s="7" t="n">
        <v>1</v>
      </c>
      <c r="H4457" s="7" t="n">
        <v>0</v>
      </c>
    </row>
    <row r="4458" spans="1:8">
      <c r="A4458" t="s">
        <v>4</v>
      </c>
      <c r="B4458" s="4" t="s">
        <v>5</v>
      </c>
      <c r="C4458" s="4" t="s">
        <v>10</v>
      </c>
      <c r="D4458" s="4" t="s">
        <v>10</v>
      </c>
      <c r="E4458" s="4" t="s">
        <v>20</v>
      </c>
      <c r="F4458" s="4" t="s">
        <v>20</v>
      </c>
      <c r="G4458" s="4" t="s">
        <v>20</v>
      </c>
      <c r="H4458" s="4" t="s">
        <v>20</v>
      </c>
      <c r="I4458" s="4" t="s">
        <v>14</v>
      </c>
      <c r="J4458" s="4" t="s">
        <v>10</v>
      </c>
    </row>
    <row r="4459" spans="1:8">
      <c r="A4459" t="n">
        <v>35563</v>
      </c>
      <c r="B4459" s="60" t="n">
        <v>55</v>
      </c>
      <c r="C4459" s="7" t="n">
        <v>24</v>
      </c>
      <c r="D4459" s="7" t="n">
        <v>65533</v>
      </c>
      <c r="E4459" s="7" t="n">
        <v>4.09999990463257</v>
      </c>
      <c r="F4459" s="7" t="n">
        <v>3.65000009536743</v>
      </c>
      <c r="G4459" s="7" t="n">
        <v>-128.330001831055</v>
      </c>
      <c r="H4459" s="7" t="n">
        <v>8</v>
      </c>
      <c r="I4459" s="7" t="n">
        <v>0</v>
      </c>
      <c r="J4459" s="7" t="n">
        <v>1</v>
      </c>
    </row>
    <row r="4460" spans="1:8">
      <c r="A4460" t="s">
        <v>4</v>
      </c>
      <c r="B4460" s="4" t="s">
        <v>5</v>
      </c>
      <c r="C4460" s="4" t="s">
        <v>14</v>
      </c>
      <c r="D4460" s="4" t="s">
        <v>10</v>
      </c>
      <c r="E4460" s="4" t="s">
        <v>20</v>
      </c>
      <c r="F4460" s="4" t="s">
        <v>10</v>
      </c>
      <c r="G4460" s="4" t="s">
        <v>9</v>
      </c>
      <c r="H4460" s="4" t="s">
        <v>9</v>
      </c>
      <c r="I4460" s="4" t="s">
        <v>10</v>
      </c>
      <c r="J4460" s="4" t="s">
        <v>10</v>
      </c>
      <c r="K4460" s="4" t="s">
        <v>9</v>
      </c>
      <c r="L4460" s="4" t="s">
        <v>9</v>
      </c>
      <c r="M4460" s="4" t="s">
        <v>9</v>
      </c>
      <c r="N4460" s="4" t="s">
        <v>9</v>
      </c>
      <c r="O4460" s="4" t="s">
        <v>6</v>
      </c>
    </row>
    <row r="4461" spans="1:8">
      <c r="A4461" t="n">
        <v>35587</v>
      </c>
      <c r="B4461" s="14" t="n">
        <v>50</v>
      </c>
      <c r="C4461" s="7" t="n">
        <v>0</v>
      </c>
      <c r="D4461" s="7" t="n">
        <v>4344</v>
      </c>
      <c r="E4461" s="7" t="n">
        <v>0.800000011920929</v>
      </c>
      <c r="F4461" s="7" t="n">
        <v>50</v>
      </c>
      <c r="G4461" s="7" t="n">
        <v>0</v>
      </c>
      <c r="H4461" s="7" t="n">
        <v>0</v>
      </c>
      <c r="I4461" s="7" t="n">
        <v>0</v>
      </c>
      <c r="J4461" s="7" t="n">
        <v>65533</v>
      </c>
      <c r="K4461" s="7" t="n">
        <v>0</v>
      </c>
      <c r="L4461" s="7" t="n">
        <v>0</v>
      </c>
      <c r="M4461" s="7" t="n">
        <v>0</v>
      </c>
      <c r="N4461" s="7" t="n">
        <v>0</v>
      </c>
      <c r="O4461" s="7" t="s">
        <v>13</v>
      </c>
    </row>
    <row r="4462" spans="1:8">
      <c r="A4462" t="s">
        <v>4</v>
      </c>
      <c r="B4462" s="4" t="s">
        <v>5</v>
      </c>
      <c r="C4462" s="4" t="s">
        <v>10</v>
      </c>
    </row>
    <row r="4463" spans="1:8">
      <c r="A4463" t="n">
        <v>35626</v>
      </c>
      <c r="B4463" s="28" t="n">
        <v>16</v>
      </c>
      <c r="C4463" s="7" t="n">
        <v>500</v>
      </c>
    </row>
    <row r="4464" spans="1:8">
      <c r="A4464" t="s">
        <v>4</v>
      </c>
      <c r="B4464" s="4" t="s">
        <v>5</v>
      </c>
      <c r="C4464" s="4" t="s">
        <v>10</v>
      </c>
      <c r="D4464" s="4" t="s">
        <v>14</v>
      </c>
      <c r="E4464" s="4" t="s">
        <v>6</v>
      </c>
      <c r="F4464" s="4" t="s">
        <v>20</v>
      </c>
      <c r="G4464" s="4" t="s">
        <v>20</v>
      </c>
      <c r="H4464" s="4" t="s">
        <v>20</v>
      </c>
    </row>
    <row r="4465" spans="1:15">
      <c r="A4465" t="n">
        <v>35629</v>
      </c>
      <c r="B4465" s="58" t="n">
        <v>48</v>
      </c>
      <c r="C4465" s="7" t="n">
        <v>24</v>
      </c>
      <c r="D4465" s="7" t="n">
        <v>0</v>
      </c>
      <c r="E4465" s="7" t="s">
        <v>290</v>
      </c>
      <c r="F4465" s="7" t="n">
        <v>-1</v>
      </c>
      <c r="G4465" s="7" t="n">
        <v>1</v>
      </c>
      <c r="H4465" s="7" t="n">
        <v>0</v>
      </c>
    </row>
    <row r="4466" spans="1:15">
      <c r="A4466" t="s">
        <v>4</v>
      </c>
      <c r="B4466" s="4" t="s">
        <v>5</v>
      </c>
      <c r="C4466" s="4" t="s">
        <v>10</v>
      </c>
    </row>
    <row r="4467" spans="1:15">
      <c r="A4467" t="n">
        <v>35661</v>
      </c>
      <c r="B4467" s="28" t="n">
        <v>16</v>
      </c>
      <c r="C4467" s="7" t="n">
        <v>500</v>
      </c>
    </row>
    <row r="4468" spans="1:15">
      <c r="A4468" t="s">
        <v>4</v>
      </c>
      <c r="B4468" s="4" t="s">
        <v>5</v>
      </c>
      <c r="C4468" s="4" t="s">
        <v>14</v>
      </c>
      <c r="D4468" s="4" t="s">
        <v>10</v>
      </c>
      <c r="E4468" s="4" t="s">
        <v>20</v>
      </c>
      <c r="F4468" s="4" t="s">
        <v>10</v>
      </c>
      <c r="G4468" s="4" t="s">
        <v>9</v>
      </c>
      <c r="H4468" s="4" t="s">
        <v>9</v>
      </c>
      <c r="I4468" s="4" t="s">
        <v>10</v>
      </c>
      <c r="J4468" s="4" t="s">
        <v>10</v>
      </c>
      <c r="K4468" s="4" t="s">
        <v>9</v>
      </c>
      <c r="L4468" s="4" t="s">
        <v>9</v>
      </c>
      <c r="M4468" s="4" t="s">
        <v>9</v>
      </c>
      <c r="N4468" s="4" t="s">
        <v>9</v>
      </c>
      <c r="O4468" s="4" t="s">
        <v>6</v>
      </c>
    </row>
    <row r="4469" spans="1:15">
      <c r="A4469" t="n">
        <v>35664</v>
      </c>
      <c r="B4469" s="14" t="n">
        <v>50</v>
      </c>
      <c r="C4469" s="7" t="n">
        <v>0</v>
      </c>
      <c r="D4469" s="7" t="n">
        <v>4175</v>
      </c>
      <c r="E4469" s="7" t="n">
        <v>0.800000011920929</v>
      </c>
      <c r="F4469" s="7" t="n">
        <v>0</v>
      </c>
      <c r="G4469" s="7" t="n">
        <v>0</v>
      </c>
      <c r="H4469" s="7" t="n">
        <v>-1065353216</v>
      </c>
      <c r="I4469" s="7" t="n">
        <v>0</v>
      </c>
      <c r="J4469" s="7" t="n">
        <v>65533</v>
      </c>
      <c r="K4469" s="7" t="n">
        <v>0</v>
      </c>
      <c r="L4469" s="7" t="n">
        <v>0</v>
      </c>
      <c r="M4469" s="7" t="n">
        <v>0</v>
      </c>
      <c r="N4469" s="7" t="n">
        <v>0</v>
      </c>
      <c r="O4469" s="7" t="s">
        <v>13</v>
      </c>
    </row>
    <row r="4470" spans="1:15">
      <c r="A4470" t="s">
        <v>4</v>
      </c>
      <c r="B4470" s="4" t="s">
        <v>5</v>
      </c>
      <c r="C4470" s="4" t="s">
        <v>14</v>
      </c>
      <c r="D4470" s="4" t="s">
        <v>10</v>
      </c>
      <c r="E4470" s="4" t="s">
        <v>20</v>
      </c>
      <c r="F4470" s="4" t="s">
        <v>10</v>
      </c>
      <c r="G4470" s="4" t="s">
        <v>9</v>
      </c>
      <c r="H4470" s="4" t="s">
        <v>9</v>
      </c>
      <c r="I4470" s="4" t="s">
        <v>10</v>
      </c>
      <c r="J4470" s="4" t="s">
        <v>10</v>
      </c>
      <c r="K4470" s="4" t="s">
        <v>9</v>
      </c>
      <c r="L4470" s="4" t="s">
        <v>9</v>
      </c>
      <c r="M4470" s="4" t="s">
        <v>9</v>
      </c>
      <c r="N4470" s="4" t="s">
        <v>9</v>
      </c>
      <c r="O4470" s="4" t="s">
        <v>6</v>
      </c>
    </row>
    <row r="4471" spans="1:15">
      <c r="A4471" t="n">
        <v>35703</v>
      </c>
      <c r="B4471" s="14" t="n">
        <v>50</v>
      </c>
      <c r="C4471" s="7" t="n">
        <v>0</v>
      </c>
      <c r="D4471" s="7" t="n">
        <v>4341</v>
      </c>
      <c r="E4471" s="7" t="n">
        <v>1</v>
      </c>
      <c r="F4471" s="7" t="n">
        <v>0</v>
      </c>
      <c r="G4471" s="7" t="n">
        <v>0</v>
      </c>
      <c r="H4471" s="7" t="n">
        <v>0</v>
      </c>
      <c r="I4471" s="7" t="n">
        <v>0</v>
      </c>
      <c r="J4471" s="7" t="n">
        <v>65533</v>
      </c>
      <c r="K4471" s="7" t="n">
        <v>0</v>
      </c>
      <c r="L4471" s="7" t="n">
        <v>0</v>
      </c>
      <c r="M4471" s="7" t="n">
        <v>0</v>
      </c>
      <c r="N4471" s="7" t="n">
        <v>0</v>
      </c>
      <c r="O4471" s="7" t="s">
        <v>13</v>
      </c>
    </row>
    <row r="4472" spans="1:15">
      <c r="A4472" t="s">
        <v>4</v>
      </c>
      <c r="B4472" s="4" t="s">
        <v>5</v>
      </c>
      <c r="C4472" s="4" t="s">
        <v>14</v>
      </c>
      <c r="D4472" s="4" t="s">
        <v>9</v>
      </c>
      <c r="E4472" s="4" t="s">
        <v>9</v>
      </c>
      <c r="F4472" s="4" t="s">
        <v>9</v>
      </c>
    </row>
    <row r="4473" spans="1:15">
      <c r="A4473" t="n">
        <v>35742</v>
      </c>
      <c r="B4473" s="14" t="n">
        <v>50</v>
      </c>
      <c r="C4473" s="7" t="n">
        <v>255</v>
      </c>
      <c r="D4473" s="7" t="n">
        <v>1050253722</v>
      </c>
      <c r="E4473" s="7" t="n">
        <v>1065353216</v>
      </c>
      <c r="F4473" s="7" t="n">
        <v>1045220557</v>
      </c>
    </row>
    <row r="4474" spans="1:15">
      <c r="A4474" t="s">
        <v>4</v>
      </c>
      <c r="B4474" s="4" t="s">
        <v>5</v>
      </c>
      <c r="C4474" s="4" t="s">
        <v>14</v>
      </c>
      <c r="D4474" s="4" t="s">
        <v>10</v>
      </c>
      <c r="E4474" s="4" t="s">
        <v>10</v>
      </c>
      <c r="F4474" s="4" t="s">
        <v>10</v>
      </c>
      <c r="G4474" s="4" t="s">
        <v>10</v>
      </c>
      <c r="H4474" s="4" t="s">
        <v>10</v>
      </c>
      <c r="I4474" s="4" t="s">
        <v>6</v>
      </c>
      <c r="J4474" s="4" t="s">
        <v>20</v>
      </c>
      <c r="K4474" s="4" t="s">
        <v>20</v>
      </c>
      <c r="L4474" s="4" t="s">
        <v>20</v>
      </c>
      <c r="M4474" s="4" t="s">
        <v>9</v>
      </c>
      <c r="N4474" s="4" t="s">
        <v>9</v>
      </c>
      <c r="O4474" s="4" t="s">
        <v>20</v>
      </c>
      <c r="P4474" s="4" t="s">
        <v>20</v>
      </c>
      <c r="Q4474" s="4" t="s">
        <v>20</v>
      </c>
      <c r="R4474" s="4" t="s">
        <v>20</v>
      </c>
      <c r="S4474" s="4" t="s">
        <v>14</v>
      </c>
    </row>
    <row r="4475" spans="1:15">
      <c r="A4475" t="n">
        <v>35756</v>
      </c>
      <c r="B4475" s="10" t="n">
        <v>39</v>
      </c>
      <c r="C4475" s="7" t="n">
        <v>12</v>
      </c>
      <c r="D4475" s="7" t="n">
        <v>65533</v>
      </c>
      <c r="E4475" s="7" t="n">
        <v>206</v>
      </c>
      <c r="F4475" s="7" t="n">
        <v>0</v>
      </c>
      <c r="G4475" s="7" t="n">
        <v>24</v>
      </c>
      <c r="H4475" s="7" t="n">
        <v>3</v>
      </c>
      <c r="I4475" s="7" t="s">
        <v>13</v>
      </c>
      <c r="J4475" s="7" t="n">
        <v>-0.200000002980232</v>
      </c>
      <c r="K4475" s="7" t="n">
        <v>0.100000001490116</v>
      </c>
      <c r="L4475" s="7" t="n">
        <v>0.5</v>
      </c>
      <c r="M4475" s="7" t="n">
        <v>0</v>
      </c>
      <c r="N4475" s="7" t="n">
        <v>0</v>
      </c>
      <c r="O4475" s="7" t="n">
        <v>-35</v>
      </c>
      <c r="P4475" s="7" t="n">
        <v>1</v>
      </c>
      <c r="Q4475" s="7" t="n">
        <v>1</v>
      </c>
      <c r="R4475" s="7" t="n">
        <v>1</v>
      </c>
      <c r="S4475" s="7" t="n">
        <v>255</v>
      </c>
    </row>
    <row r="4476" spans="1:15">
      <c r="A4476" t="s">
        <v>4</v>
      </c>
      <c r="B4476" s="4" t="s">
        <v>5</v>
      </c>
      <c r="C4476" s="4" t="s">
        <v>14</v>
      </c>
      <c r="D4476" s="4" t="s">
        <v>20</v>
      </c>
      <c r="E4476" s="4" t="s">
        <v>20</v>
      </c>
      <c r="F4476" s="4" t="s">
        <v>20</v>
      </c>
    </row>
    <row r="4477" spans="1:15">
      <c r="A4477" t="n">
        <v>35806</v>
      </c>
      <c r="B4477" s="40" t="n">
        <v>45</v>
      </c>
      <c r="C4477" s="7" t="n">
        <v>9</v>
      </c>
      <c r="D4477" s="7" t="n">
        <v>0.100000001490116</v>
      </c>
      <c r="E4477" s="7" t="n">
        <v>0.100000001490116</v>
      </c>
      <c r="F4477" s="7" t="n">
        <v>0.200000002980232</v>
      </c>
    </row>
    <row r="4478" spans="1:15">
      <c r="A4478" t="s">
        <v>4</v>
      </c>
      <c r="B4478" s="4" t="s">
        <v>5</v>
      </c>
      <c r="C4478" s="4" t="s">
        <v>10</v>
      </c>
    </row>
    <row r="4479" spans="1:15">
      <c r="A4479" t="n">
        <v>35820</v>
      </c>
      <c r="B4479" s="28" t="n">
        <v>16</v>
      </c>
      <c r="C4479" s="7" t="n">
        <v>500</v>
      </c>
    </row>
    <row r="4480" spans="1:15">
      <c r="A4480" t="s">
        <v>4</v>
      </c>
      <c r="B4480" s="4" t="s">
        <v>5</v>
      </c>
      <c r="C4480" s="4" t="s">
        <v>10</v>
      </c>
      <c r="D4480" s="4" t="s">
        <v>20</v>
      </c>
      <c r="E4480" s="4" t="s">
        <v>20</v>
      </c>
      <c r="F4480" s="4" t="s">
        <v>14</v>
      </c>
    </row>
    <row r="4481" spans="1:19">
      <c r="A4481" t="n">
        <v>35823</v>
      </c>
      <c r="B4481" s="72" t="n">
        <v>52</v>
      </c>
      <c r="C4481" s="7" t="n">
        <v>24</v>
      </c>
      <c r="D4481" s="7" t="n">
        <v>104.599998474121</v>
      </c>
      <c r="E4481" s="7" t="n">
        <v>2</v>
      </c>
      <c r="F4481" s="7" t="n">
        <v>3</v>
      </c>
    </row>
    <row r="4482" spans="1:19">
      <c r="A4482" t="s">
        <v>4</v>
      </c>
      <c r="B4482" s="4" t="s">
        <v>5</v>
      </c>
      <c r="C4482" s="4" t="s">
        <v>10</v>
      </c>
      <c r="D4482" s="4" t="s">
        <v>14</v>
      </c>
      <c r="E4482" s="4" t="s">
        <v>6</v>
      </c>
      <c r="F4482" s="4" t="s">
        <v>20</v>
      </c>
      <c r="G4482" s="4" t="s">
        <v>20</v>
      </c>
      <c r="H4482" s="4" t="s">
        <v>20</v>
      </c>
    </row>
    <row r="4483" spans="1:19">
      <c r="A4483" t="n">
        <v>35835</v>
      </c>
      <c r="B4483" s="58" t="n">
        <v>48</v>
      </c>
      <c r="C4483" s="7" t="n">
        <v>24</v>
      </c>
      <c r="D4483" s="7" t="n">
        <v>0</v>
      </c>
      <c r="E4483" s="7" t="s">
        <v>292</v>
      </c>
      <c r="F4483" s="7" t="n">
        <v>-1</v>
      </c>
      <c r="G4483" s="7" t="n">
        <v>1</v>
      </c>
      <c r="H4483" s="7" t="n">
        <v>0</v>
      </c>
    </row>
    <row r="4484" spans="1:19">
      <c r="A4484" t="s">
        <v>4</v>
      </c>
      <c r="B4484" s="4" t="s">
        <v>5</v>
      </c>
      <c r="C4484" s="4" t="s">
        <v>10</v>
      </c>
    </row>
    <row r="4485" spans="1:19">
      <c r="A4485" t="n">
        <v>35867</v>
      </c>
      <c r="B4485" s="28" t="n">
        <v>16</v>
      </c>
      <c r="C4485" s="7" t="n">
        <v>700</v>
      </c>
    </row>
    <row r="4486" spans="1:19">
      <c r="A4486" t="s">
        <v>4</v>
      </c>
      <c r="B4486" s="4" t="s">
        <v>5</v>
      </c>
      <c r="C4486" s="4" t="s">
        <v>10</v>
      </c>
    </row>
    <row r="4487" spans="1:19">
      <c r="A4487" t="n">
        <v>35870</v>
      </c>
      <c r="B4487" s="28" t="n">
        <v>16</v>
      </c>
      <c r="C4487" s="7" t="n">
        <v>300</v>
      </c>
    </row>
    <row r="4488" spans="1:19">
      <c r="A4488" t="s">
        <v>4</v>
      </c>
      <c r="B4488" s="4" t="s">
        <v>5</v>
      </c>
      <c r="C4488" s="4" t="s">
        <v>10</v>
      </c>
      <c r="D4488" s="4" t="s">
        <v>14</v>
      </c>
    </row>
    <row r="4489" spans="1:19">
      <c r="A4489" t="n">
        <v>35873</v>
      </c>
      <c r="B4489" s="71" t="n">
        <v>21</v>
      </c>
      <c r="C4489" s="7" t="n">
        <v>24</v>
      </c>
      <c r="D4489" s="7" t="n">
        <v>0</v>
      </c>
    </row>
    <row r="4490" spans="1:19">
      <c r="A4490" t="s">
        <v>4</v>
      </c>
      <c r="B4490" s="4" t="s">
        <v>5</v>
      </c>
      <c r="C4490" s="4" t="s">
        <v>10</v>
      </c>
      <c r="D4490" s="4" t="s">
        <v>14</v>
      </c>
      <c r="E4490" s="4" t="s">
        <v>6</v>
      </c>
      <c r="F4490" s="4" t="s">
        <v>20</v>
      </c>
      <c r="G4490" s="4" t="s">
        <v>20</v>
      </c>
      <c r="H4490" s="4" t="s">
        <v>20</v>
      </c>
    </row>
    <row r="4491" spans="1:19">
      <c r="A4491" t="n">
        <v>35877</v>
      </c>
      <c r="B4491" s="58" t="n">
        <v>48</v>
      </c>
      <c r="C4491" s="7" t="n">
        <v>24</v>
      </c>
      <c r="D4491" s="7" t="n">
        <v>0</v>
      </c>
      <c r="E4491" s="7" t="s">
        <v>293</v>
      </c>
      <c r="F4491" s="7" t="n">
        <v>-1</v>
      </c>
      <c r="G4491" s="7" t="n">
        <v>1</v>
      </c>
      <c r="H4491" s="7" t="n">
        <v>0</v>
      </c>
    </row>
    <row r="4492" spans="1:19">
      <c r="A4492" t="s">
        <v>4</v>
      </c>
      <c r="B4492" s="4" t="s">
        <v>5</v>
      </c>
      <c r="C4492" s="4" t="s">
        <v>14</v>
      </c>
      <c r="D4492" s="4" t="s">
        <v>10</v>
      </c>
      <c r="E4492" s="4" t="s">
        <v>10</v>
      </c>
      <c r="F4492" s="4" t="s">
        <v>10</v>
      </c>
      <c r="G4492" s="4" t="s">
        <v>10</v>
      </c>
      <c r="H4492" s="4" t="s">
        <v>10</v>
      </c>
      <c r="I4492" s="4" t="s">
        <v>6</v>
      </c>
      <c r="J4492" s="4" t="s">
        <v>20</v>
      </c>
      <c r="K4492" s="4" t="s">
        <v>20</v>
      </c>
      <c r="L4492" s="4" t="s">
        <v>20</v>
      </c>
      <c r="M4492" s="4" t="s">
        <v>9</v>
      </c>
      <c r="N4492" s="4" t="s">
        <v>9</v>
      </c>
      <c r="O4492" s="4" t="s">
        <v>20</v>
      </c>
      <c r="P4492" s="4" t="s">
        <v>20</v>
      </c>
      <c r="Q4492" s="4" t="s">
        <v>20</v>
      </c>
      <c r="R4492" s="4" t="s">
        <v>20</v>
      </c>
      <c r="S4492" s="4" t="s">
        <v>14</v>
      </c>
    </row>
    <row r="4493" spans="1:19">
      <c r="A4493" t="n">
        <v>35909</v>
      </c>
      <c r="B4493" s="10" t="n">
        <v>39</v>
      </c>
      <c r="C4493" s="7" t="n">
        <v>12</v>
      </c>
      <c r="D4493" s="7" t="n">
        <v>65533</v>
      </c>
      <c r="E4493" s="7" t="n">
        <v>207</v>
      </c>
      <c r="F4493" s="7" t="n">
        <v>0</v>
      </c>
      <c r="G4493" s="7" t="n">
        <v>24</v>
      </c>
      <c r="H4493" s="7" t="n">
        <v>3</v>
      </c>
      <c r="I4493" s="7" t="s">
        <v>403</v>
      </c>
      <c r="J4493" s="7" t="n">
        <v>0</v>
      </c>
      <c r="K4493" s="7" t="n">
        <v>0</v>
      </c>
      <c r="L4493" s="7" t="n">
        <v>0</v>
      </c>
      <c r="M4493" s="7" t="n">
        <v>1065353216</v>
      </c>
      <c r="N4493" s="7" t="n">
        <v>0</v>
      </c>
      <c r="O4493" s="7" t="n">
        <v>0</v>
      </c>
      <c r="P4493" s="7" t="n">
        <v>0.800000011920929</v>
      </c>
      <c r="Q4493" s="7" t="n">
        <v>0.800000011920929</v>
      </c>
      <c r="R4493" s="7" t="n">
        <v>0.800000011920929</v>
      </c>
      <c r="S4493" s="7" t="n">
        <v>255</v>
      </c>
    </row>
    <row r="4494" spans="1:19">
      <c r="A4494" t="s">
        <v>4</v>
      </c>
      <c r="B4494" s="4" t="s">
        <v>5</v>
      </c>
      <c r="C4494" s="4" t="s">
        <v>14</v>
      </c>
      <c r="D4494" s="4" t="s">
        <v>20</v>
      </c>
      <c r="E4494" s="4" t="s">
        <v>20</v>
      </c>
      <c r="F4494" s="4" t="s">
        <v>20</v>
      </c>
    </row>
    <row r="4495" spans="1:19">
      <c r="A4495" t="n">
        <v>35984</v>
      </c>
      <c r="B4495" s="40" t="n">
        <v>45</v>
      </c>
      <c r="C4495" s="7" t="n">
        <v>9</v>
      </c>
      <c r="D4495" s="7" t="n">
        <v>0.100000001490116</v>
      </c>
      <c r="E4495" s="7" t="n">
        <v>0.100000001490116</v>
      </c>
      <c r="F4495" s="7" t="n">
        <v>0.200000002980232</v>
      </c>
    </row>
    <row r="4496" spans="1:19">
      <c r="A4496" t="s">
        <v>4</v>
      </c>
      <c r="B4496" s="4" t="s">
        <v>5</v>
      </c>
      <c r="C4496" s="4" t="s">
        <v>14</v>
      </c>
      <c r="D4496" s="4" t="s">
        <v>10</v>
      </c>
      <c r="E4496" s="4" t="s">
        <v>20</v>
      </c>
      <c r="F4496" s="4" t="s">
        <v>10</v>
      </c>
      <c r="G4496" s="4" t="s">
        <v>9</v>
      </c>
      <c r="H4496" s="4" t="s">
        <v>9</v>
      </c>
      <c r="I4496" s="4" t="s">
        <v>10</v>
      </c>
      <c r="J4496" s="4" t="s">
        <v>10</v>
      </c>
      <c r="K4496" s="4" t="s">
        <v>9</v>
      </c>
      <c r="L4496" s="4" t="s">
        <v>9</v>
      </c>
      <c r="M4496" s="4" t="s">
        <v>9</v>
      </c>
      <c r="N4496" s="4" t="s">
        <v>9</v>
      </c>
      <c r="O4496" s="4" t="s">
        <v>6</v>
      </c>
    </row>
    <row r="4497" spans="1:19">
      <c r="A4497" t="n">
        <v>35998</v>
      </c>
      <c r="B4497" s="14" t="n">
        <v>50</v>
      </c>
      <c r="C4497" s="7" t="n">
        <v>0</v>
      </c>
      <c r="D4497" s="7" t="n">
        <v>4241</v>
      </c>
      <c r="E4497" s="7" t="n">
        <v>0.600000023841858</v>
      </c>
      <c r="F4497" s="7" t="n">
        <v>0</v>
      </c>
      <c r="G4497" s="7" t="n">
        <v>0</v>
      </c>
      <c r="H4497" s="7" t="n">
        <v>-1069547520</v>
      </c>
      <c r="I4497" s="7" t="n">
        <v>0</v>
      </c>
      <c r="J4497" s="7" t="n">
        <v>65533</v>
      </c>
      <c r="K4497" s="7" t="n">
        <v>0</v>
      </c>
      <c r="L4497" s="7" t="n">
        <v>0</v>
      </c>
      <c r="M4497" s="7" t="n">
        <v>0</v>
      </c>
      <c r="N4497" s="7" t="n">
        <v>0</v>
      </c>
      <c r="O4497" s="7" t="s">
        <v>13</v>
      </c>
    </row>
    <row r="4498" spans="1:19">
      <c r="A4498" t="s">
        <v>4</v>
      </c>
      <c r="B4498" s="4" t="s">
        <v>5</v>
      </c>
      <c r="C4498" s="4" t="s">
        <v>14</v>
      </c>
      <c r="D4498" s="4" t="s">
        <v>10</v>
      </c>
      <c r="E4498" s="4" t="s">
        <v>20</v>
      </c>
      <c r="F4498" s="4" t="s">
        <v>10</v>
      </c>
      <c r="G4498" s="4" t="s">
        <v>9</v>
      </c>
      <c r="H4498" s="4" t="s">
        <v>9</v>
      </c>
      <c r="I4498" s="4" t="s">
        <v>10</v>
      </c>
      <c r="J4498" s="4" t="s">
        <v>10</v>
      </c>
      <c r="K4498" s="4" t="s">
        <v>9</v>
      </c>
      <c r="L4498" s="4" t="s">
        <v>9</v>
      </c>
      <c r="M4498" s="4" t="s">
        <v>9</v>
      </c>
      <c r="N4498" s="4" t="s">
        <v>9</v>
      </c>
      <c r="O4498" s="4" t="s">
        <v>6</v>
      </c>
    </row>
    <row r="4499" spans="1:19">
      <c r="A4499" t="n">
        <v>36037</v>
      </c>
      <c r="B4499" s="14" t="n">
        <v>50</v>
      </c>
      <c r="C4499" s="7" t="n">
        <v>0</v>
      </c>
      <c r="D4499" s="7" t="n">
        <v>4167</v>
      </c>
      <c r="E4499" s="7" t="n">
        <v>0.600000023841858</v>
      </c>
      <c r="F4499" s="7" t="n">
        <v>0</v>
      </c>
      <c r="G4499" s="7" t="n">
        <v>0</v>
      </c>
      <c r="H4499" s="7" t="n">
        <v>-1063256064</v>
      </c>
      <c r="I4499" s="7" t="n">
        <v>0</v>
      </c>
      <c r="J4499" s="7" t="n">
        <v>65533</v>
      </c>
      <c r="K4499" s="7" t="n">
        <v>0</v>
      </c>
      <c r="L4499" s="7" t="n">
        <v>0</v>
      </c>
      <c r="M4499" s="7" t="n">
        <v>0</v>
      </c>
      <c r="N4499" s="7" t="n">
        <v>0</v>
      </c>
      <c r="O4499" s="7" t="s">
        <v>13</v>
      </c>
    </row>
    <row r="4500" spans="1:19">
      <c r="A4500" t="s">
        <v>4</v>
      </c>
      <c r="B4500" s="4" t="s">
        <v>5</v>
      </c>
      <c r="C4500" s="4" t="s">
        <v>14</v>
      </c>
      <c r="D4500" s="4" t="s">
        <v>9</v>
      </c>
      <c r="E4500" s="4" t="s">
        <v>9</v>
      </c>
      <c r="F4500" s="4" t="s">
        <v>9</v>
      </c>
    </row>
    <row r="4501" spans="1:19">
      <c r="A4501" t="n">
        <v>36076</v>
      </c>
      <c r="B4501" s="14" t="n">
        <v>50</v>
      </c>
      <c r="C4501" s="7" t="n">
        <v>255</v>
      </c>
      <c r="D4501" s="7" t="n">
        <v>1050253722</v>
      </c>
      <c r="E4501" s="7" t="n">
        <v>1065353216</v>
      </c>
      <c r="F4501" s="7" t="n">
        <v>1045220557</v>
      </c>
    </row>
    <row r="4502" spans="1:19">
      <c r="A4502" t="s">
        <v>4</v>
      </c>
      <c r="B4502" s="4" t="s">
        <v>5</v>
      </c>
      <c r="C4502" s="4" t="s">
        <v>10</v>
      </c>
      <c r="D4502" s="4" t="s">
        <v>20</v>
      </c>
      <c r="E4502" s="4" t="s">
        <v>20</v>
      </c>
      <c r="F4502" s="4" t="s">
        <v>14</v>
      </c>
    </row>
    <row r="4503" spans="1:19">
      <c r="A4503" t="n">
        <v>36090</v>
      </c>
      <c r="B4503" s="72" t="n">
        <v>52</v>
      </c>
      <c r="C4503" s="7" t="n">
        <v>24</v>
      </c>
      <c r="D4503" s="7" t="n">
        <v>90</v>
      </c>
      <c r="E4503" s="7" t="n">
        <v>2</v>
      </c>
      <c r="F4503" s="7" t="n">
        <v>3</v>
      </c>
    </row>
    <row r="4504" spans="1:19">
      <c r="A4504" t="s">
        <v>4</v>
      </c>
      <c r="B4504" s="4" t="s">
        <v>5</v>
      </c>
      <c r="C4504" s="4" t="s">
        <v>10</v>
      </c>
    </row>
    <row r="4505" spans="1:19">
      <c r="A4505" t="n">
        <v>36102</v>
      </c>
      <c r="B4505" s="28" t="n">
        <v>16</v>
      </c>
      <c r="C4505" s="7" t="n">
        <v>800</v>
      </c>
    </row>
    <row r="4506" spans="1:19">
      <c r="A4506" t="s">
        <v>4</v>
      </c>
      <c r="B4506" s="4" t="s">
        <v>5</v>
      </c>
      <c r="C4506" s="4" t="s">
        <v>10</v>
      </c>
      <c r="D4506" s="4" t="s">
        <v>14</v>
      </c>
    </row>
    <row r="4507" spans="1:19">
      <c r="A4507" t="n">
        <v>36105</v>
      </c>
      <c r="B4507" s="71" t="n">
        <v>21</v>
      </c>
      <c r="C4507" s="7" t="n">
        <v>24</v>
      </c>
      <c r="D4507" s="7" t="n">
        <v>0</v>
      </c>
    </row>
    <row r="4508" spans="1:19">
      <c r="A4508" t="s">
        <v>4</v>
      </c>
      <c r="B4508" s="4" t="s">
        <v>5</v>
      </c>
      <c r="C4508" s="4" t="s">
        <v>10</v>
      </c>
      <c r="D4508" s="4" t="s">
        <v>14</v>
      </c>
      <c r="E4508" s="4" t="s">
        <v>6</v>
      </c>
      <c r="F4508" s="4" t="s">
        <v>20</v>
      </c>
      <c r="G4508" s="4" t="s">
        <v>20</v>
      </c>
      <c r="H4508" s="4" t="s">
        <v>20</v>
      </c>
    </row>
    <row r="4509" spans="1:19">
      <c r="A4509" t="n">
        <v>36109</v>
      </c>
      <c r="B4509" s="58" t="n">
        <v>48</v>
      </c>
      <c r="C4509" s="7" t="n">
        <v>24</v>
      </c>
      <c r="D4509" s="7" t="n">
        <v>0</v>
      </c>
      <c r="E4509" s="7" t="s">
        <v>293</v>
      </c>
      <c r="F4509" s="7" t="n">
        <v>-1</v>
      </c>
      <c r="G4509" s="7" t="n">
        <v>1</v>
      </c>
      <c r="H4509" s="7" t="n">
        <v>0</v>
      </c>
    </row>
    <row r="4510" spans="1:19">
      <c r="A4510" t="s">
        <v>4</v>
      </c>
      <c r="B4510" s="4" t="s">
        <v>5</v>
      </c>
      <c r="C4510" s="4" t="s">
        <v>14</v>
      </c>
      <c r="D4510" s="4" t="s">
        <v>10</v>
      </c>
      <c r="E4510" s="4" t="s">
        <v>10</v>
      </c>
      <c r="F4510" s="4" t="s">
        <v>10</v>
      </c>
      <c r="G4510" s="4" t="s">
        <v>10</v>
      </c>
      <c r="H4510" s="4" t="s">
        <v>10</v>
      </c>
      <c r="I4510" s="4" t="s">
        <v>6</v>
      </c>
      <c r="J4510" s="4" t="s">
        <v>20</v>
      </c>
      <c r="K4510" s="4" t="s">
        <v>20</v>
      </c>
      <c r="L4510" s="4" t="s">
        <v>20</v>
      </c>
      <c r="M4510" s="4" t="s">
        <v>9</v>
      </c>
      <c r="N4510" s="4" t="s">
        <v>9</v>
      </c>
      <c r="O4510" s="4" t="s">
        <v>20</v>
      </c>
      <c r="P4510" s="4" t="s">
        <v>20</v>
      </c>
      <c r="Q4510" s="4" t="s">
        <v>20</v>
      </c>
      <c r="R4510" s="4" t="s">
        <v>20</v>
      </c>
      <c r="S4510" s="4" t="s">
        <v>14</v>
      </c>
    </row>
    <row r="4511" spans="1:19">
      <c r="A4511" t="n">
        <v>36141</v>
      </c>
      <c r="B4511" s="10" t="n">
        <v>39</v>
      </c>
      <c r="C4511" s="7" t="n">
        <v>12</v>
      </c>
      <c r="D4511" s="7" t="n">
        <v>65533</v>
      </c>
      <c r="E4511" s="7" t="n">
        <v>207</v>
      </c>
      <c r="F4511" s="7" t="n">
        <v>0</v>
      </c>
      <c r="G4511" s="7" t="n">
        <v>24</v>
      </c>
      <c r="H4511" s="7" t="n">
        <v>3</v>
      </c>
      <c r="I4511" s="7" t="s">
        <v>403</v>
      </c>
      <c r="J4511" s="7" t="n">
        <v>0</v>
      </c>
      <c r="K4511" s="7" t="n">
        <v>0</v>
      </c>
      <c r="L4511" s="7" t="n">
        <v>0</v>
      </c>
      <c r="M4511" s="7" t="n">
        <v>1065353216</v>
      </c>
      <c r="N4511" s="7" t="n">
        <v>0</v>
      </c>
      <c r="O4511" s="7" t="n">
        <v>0</v>
      </c>
      <c r="P4511" s="7" t="n">
        <v>0.800000011920929</v>
      </c>
      <c r="Q4511" s="7" t="n">
        <v>0.800000011920929</v>
      </c>
      <c r="R4511" s="7" t="n">
        <v>0.800000011920929</v>
      </c>
      <c r="S4511" s="7" t="n">
        <v>255</v>
      </c>
    </row>
    <row r="4512" spans="1:19">
      <c r="A4512" t="s">
        <v>4</v>
      </c>
      <c r="B4512" s="4" t="s">
        <v>5</v>
      </c>
      <c r="C4512" s="4" t="s">
        <v>14</v>
      </c>
      <c r="D4512" s="4" t="s">
        <v>20</v>
      </c>
      <c r="E4512" s="4" t="s">
        <v>20</v>
      </c>
      <c r="F4512" s="4" t="s">
        <v>20</v>
      </c>
    </row>
    <row r="4513" spans="1:19">
      <c r="A4513" t="n">
        <v>36216</v>
      </c>
      <c r="B4513" s="40" t="n">
        <v>45</v>
      </c>
      <c r="C4513" s="7" t="n">
        <v>9</v>
      </c>
      <c r="D4513" s="7" t="n">
        <v>0.100000001490116</v>
      </c>
      <c r="E4513" s="7" t="n">
        <v>0.100000001490116</v>
      </c>
      <c r="F4513" s="7" t="n">
        <v>0.200000002980232</v>
      </c>
    </row>
    <row r="4514" spans="1:19">
      <c r="A4514" t="s">
        <v>4</v>
      </c>
      <c r="B4514" s="4" t="s">
        <v>5</v>
      </c>
      <c r="C4514" s="4" t="s">
        <v>14</v>
      </c>
      <c r="D4514" s="4" t="s">
        <v>10</v>
      </c>
      <c r="E4514" s="4" t="s">
        <v>20</v>
      </c>
      <c r="F4514" s="4" t="s">
        <v>10</v>
      </c>
      <c r="G4514" s="4" t="s">
        <v>9</v>
      </c>
      <c r="H4514" s="4" t="s">
        <v>9</v>
      </c>
      <c r="I4514" s="4" t="s">
        <v>10</v>
      </c>
      <c r="J4514" s="4" t="s">
        <v>10</v>
      </c>
      <c r="K4514" s="4" t="s">
        <v>9</v>
      </c>
      <c r="L4514" s="4" t="s">
        <v>9</v>
      </c>
      <c r="M4514" s="4" t="s">
        <v>9</v>
      </c>
      <c r="N4514" s="4" t="s">
        <v>9</v>
      </c>
      <c r="O4514" s="4" t="s">
        <v>6</v>
      </c>
    </row>
    <row r="4515" spans="1:19">
      <c r="A4515" t="n">
        <v>36230</v>
      </c>
      <c r="B4515" s="14" t="n">
        <v>50</v>
      </c>
      <c r="C4515" s="7" t="n">
        <v>0</v>
      </c>
      <c r="D4515" s="7" t="n">
        <v>4241</v>
      </c>
      <c r="E4515" s="7" t="n">
        <v>0.600000023841858</v>
      </c>
      <c r="F4515" s="7" t="n">
        <v>0</v>
      </c>
      <c r="G4515" s="7" t="n">
        <v>0</v>
      </c>
      <c r="H4515" s="7" t="n">
        <v>-1069547520</v>
      </c>
      <c r="I4515" s="7" t="n">
        <v>0</v>
      </c>
      <c r="J4515" s="7" t="n">
        <v>65533</v>
      </c>
      <c r="K4515" s="7" t="n">
        <v>0</v>
      </c>
      <c r="L4515" s="7" t="n">
        <v>0</v>
      </c>
      <c r="M4515" s="7" t="n">
        <v>0</v>
      </c>
      <c r="N4515" s="7" t="n">
        <v>0</v>
      </c>
      <c r="O4515" s="7" t="s">
        <v>13</v>
      </c>
    </row>
    <row r="4516" spans="1:19">
      <c r="A4516" t="s">
        <v>4</v>
      </c>
      <c r="B4516" s="4" t="s">
        <v>5</v>
      </c>
      <c r="C4516" s="4" t="s">
        <v>14</v>
      </c>
      <c r="D4516" s="4" t="s">
        <v>10</v>
      </c>
      <c r="E4516" s="4" t="s">
        <v>20</v>
      </c>
      <c r="F4516" s="4" t="s">
        <v>10</v>
      </c>
      <c r="G4516" s="4" t="s">
        <v>9</v>
      </c>
      <c r="H4516" s="4" t="s">
        <v>9</v>
      </c>
      <c r="I4516" s="4" t="s">
        <v>10</v>
      </c>
      <c r="J4516" s="4" t="s">
        <v>10</v>
      </c>
      <c r="K4516" s="4" t="s">
        <v>9</v>
      </c>
      <c r="L4516" s="4" t="s">
        <v>9</v>
      </c>
      <c r="M4516" s="4" t="s">
        <v>9</v>
      </c>
      <c r="N4516" s="4" t="s">
        <v>9</v>
      </c>
      <c r="O4516" s="4" t="s">
        <v>6</v>
      </c>
    </row>
    <row r="4517" spans="1:19">
      <c r="A4517" t="n">
        <v>36269</v>
      </c>
      <c r="B4517" s="14" t="n">
        <v>50</v>
      </c>
      <c r="C4517" s="7" t="n">
        <v>0</v>
      </c>
      <c r="D4517" s="7" t="n">
        <v>4167</v>
      </c>
      <c r="E4517" s="7" t="n">
        <v>0.600000023841858</v>
      </c>
      <c r="F4517" s="7" t="n">
        <v>0</v>
      </c>
      <c r="G4517" s="7" t="n">
        <v>0</v>
      </c>
      <c r="H4517" s="7" t="n">
        <v>-1063256064</v>
      </c>
      <c r="I4517" s="7" t="n">
        <v>0</v>
      </c>
      <c r="J4517" s="7" t="n">
        <v>65533</v>
      </c>
      <c r="K4517" s="7" t="n">
        <v>0</v>
      </c>
      <c r="L4517" s="7" t="n">
        <v>0</v>
      </c>
      <c r="M4517" s="7" t="n">
        <v>0</v>
      </c>
      <c r="N4517" s="7" t="n">
        <v>0</v>
      </c>
      <c r="O4517" s="7" t="s">
        <v>13</v>
      </c>
    </row>
    <row r="4518" spans="1:19">
      <c r="A4518" t="s">
        <v>4</v>
      </c>
      <c r="B4518" s="4" t="s">
        <v>5</v>
      </c>
      <c r="C4518" s="4" t="s">
        <v>14</v>
      </c>
      <c r="D4518" s="4" t="s">
        <v>9</v>
      </c>
      <c r="E4518" s="4" t="s">
        <v>9</v>
      </c>
      <c r="F4518" s="4" t="s">
        <v>9</v>
      </c>
    </row>
    <row r="4519" spans="1:19">
      <c r="A4519" t="n">
        <v>36308</v>
      </c>
      <c r="B4519" s="14" t="n">
        <v>50</v>
      </c>
      <c r="C4519" s="7" t="n">
        <v>255</v>
      </c>
      <c r="D4519" s="7" t="n">
        <v>1050253722</v>
      </c>
      <c r="E4519" s="7" t="n">
        <v>1065353216</v>
      </c>
      <c r="F4519" s="7" t="n">
        <v>1045220557</v>
      </c>
    </row>
    <row r="4520" spans="1:19">
      <c r="A4520" t="s">
        <v>4</v>
      </c>
      <c r="B4520" s="4" t="s">
        <v>5</v>
      </c>
      <c r="C4520" s="4" t="s">
        <v>10</v>
      </c>
      <c r="D4520" s="4" t="s">
        <v>20</v>
      </c>
      <c r="E4520" s="4" t="s">
        <v>20</v>
      </c>
      <c r="F4520" s="4" t="s">
        <v>14</v>
      </c>
    </row>
    <row r="4521" spans="1:19">
      <c r="A4521" t="n">
        <v>36322</v>
      </c>
      <c r="B4521" s="72" t="n">
        <v>52</v>
      </c>
      <c r="C4521" s="7" t="n">
        <v>24</v>
      </c>
      <c r="D4521" s="7" t="n">
        <v>60</v>
      </c>
      <c r="E4521" s="7" t="n">
        <v>2</v>
      </c>
      <c r="F4521" s="7" t="n">
        <v>3</v>
      </c>
    </row>
    <row r="4522" spans="1:19">
      <c r="A4522" t="s">
        <v>4</v>
      </c>
      <c r="B4522" s="4" t="s">
        <v>5</v>
      </c>
      <c r="C4522" s="4" t="s">
        <v>10</v>
      </c>
    </row>
    <row r="4523" spans="1:19">
      <c r="A4523" t="n">
        <v>36334</v>
      </c>
      <c r="B4523" s="28" t="n">
        <v>16</v>
      </c>
      <c r="C4523" s="7" t="n">
        <v>800</v>
      </c>
    </row>
    <row r="4524" spans="1:19">
      <c r="A4524" t="s">
        <v>4</v>
      </c>
      <c r="B4524" s="4" t="s">
        <v>5</v>
      </c>
      <c r="C4524" s="4" t="s">
        <v>10</v>
      </c>
      <c r="D4524" s="4" t="s">
        <v>14</v>
      </c>
    </row>
    <row r="4525" spans="1:19">
      <c r="A4525" t="n">
        <v>36337</v>
      </c>
      <c r="B4525" s="71" t="n">
        <v>21</v>
      </c>
      <c r="C4525" s="7" t="n">
        <v>24</v>
      </c>
      <c r="D4525" s="7" t="n">
        <v>0</v>
      </c>
    </row>
    <row r="4526" spans="1:19">
      <c r="A4526" t="s">
        <v>4</v>
      </c>
      <c r="B4526" s="4" t="s">
        <v>5</v>
      </c>
      <c r="C4526" s="4" t="s">
        <v>10</v>
      </c>
      <c r="D4526" s="4" t="s">
        <v>14</v>
      </c>
      <c r="E4526" s="4" t="s">
        <v>6</v>
      </c>
      <c r="F4526" s="4" t="s">
        <v>20</v>
      </c>
      <c r="G4526" s="4" t="s">
        <v>20</v>
      </c>
      <c r="H4526" s="4" t="s">
        <v>20</v>
      </c>
    </row>
    <row r="4527" spans="1:19">
      <c r="A4527" t="n">
        <v>36341</v>
      </c>
      <c r="B4527" s="58" t="n">
        <v>48</v>
      </c>
      <c r="C4527" s="7" t="n">
        <v>24</v>
      </c>
      <c r="D4527" s="7" t="n">
        <v>0</v>
      </c>
      <c r="E4527" s="7" t="s">
        <v>293</v>
      </c>
      <c r="F4527" s="7" t="n">
        <v>-1</v>
      </c>
      <c r="G4527" s="7" t="n">
        <v>1</v>
      </c>
      <c r="H4527" s="7" t="n">
        <v>0</v>
      </c>
    </row>
    <row r="4528" spans="1:19">
      <c r="A4528" t="s">
        <v>4</v>
      </c>
      <c r="B4528" s="4" t="s">
        <v>5</v>
      </c>
      <c r="C4528" s="4" t="s">
        <v>14</v>
      </c>
      <c r="D4528" s="4" t="s">
        <v>10</v>
      </c>
      <c r="E4528" s="4" t="s">
        <v>10</v>
      </c>
      <c r="F4528" s="4" t="s">
        <v>10</v>
      </c>
      <c r="G4528" s="4" t="s">
        <v>10</v>
      </c>
      <c r="H4528" s="4" t="s">
        <v>10</v>
      </c>
      <c r="I4528" s="4" t="s">
        <v>6</v>
      </c>
      <c r="J4528" s="4" t="s">
        <v>20</v>
      </c>
      <c r="K4528" s="4" t="s">
        <v>20</v>
      </c>
      <c r="L4528" s="4" t="s">
        <v>20</v>
      </c>
      <c r="M4528" s="4" t="s">
        <v>9</v>
      </c>
      <c r="N4528" s="4" t="s">
        <v>9</v>
      </c>
      <c r="O4528" s="4" t="s">
        <v>20</v>
      </c>
      <c r="P4528" s="4" t="s">
        <v>20</v>
      </c>
      <c r="Q4528" s="4" t="s">
        <v>20</v>
      </c>
      <c r="R4528" s="4" t="s">
        <v>20</v>
      </c>
      <c r="S4528" s="4" t="s">
        <v>14</v>
      </c>
    </row>
    <row r="4529" spans="1:19">
      <c r="A4529" t="n">
        <v>36373</v>
      </c>
      <c r="B4529" s="10" t="n">
        <v>39</v>
      </c>
      <c r="C4529" s="7" t="n">
        <v>12</v>
      </c>
      <c r="D4529" s="7" t="n">
        <v>65533</v>
      </c>
      <c r="E4529" s="7" t="n">
        <v>207</v>
      </c>
      <c r="F4529" s="7" t="n">
        <v>0</v>
      </c>
      <c r="G4529" s="7" t="n">
        <v>24</v>
      </c>
      <c r="H4529" s="7" t="n">
        <v>3</v>
      </c>
      <c r="I4529" s="7" t="s">
        <v>403</v>
      </c>
      <c r="J4529" s="7" t="n">
        <v>0</v>
      </c>
      <c r="K4529" s="7" t="n">
        <v>0</v>
      </c>
      <c r="L4529" s="7" t="n">
        <v>0</v>
      </c>
      <c r="M4529" s="7" t="n">
        <v>1065353216</v>
      </c>
      <c r="N4529" s="7" t="n">
        <v>0</v>
      </c>
      <c r="O4529" s="7" t="n">
        <v>0</v>
      </c>
      <c r="P4529" s="7" t="n">
        <v>0.800000011920929</v>
      </c>
      <c r="Q4529" s="7" t="n">
        <v>0.800000011920929</v>
      </c>
      <c r="R4529" s="7" t="n">
        <v>0.800000011920929</v>
      </c>
      <c r="S4529" s="7" t="n">
        <v>255</v>
      </c>
    </row>
    <row r="4530" spans="1:19">
      <c r="A4530" t="s">
        <v>4</v>
      </c>
      <c r="B4530" s="4" t="s">
        <v>5</v>
      </c>
      <c r="C4530" s="4" t="s">
        <v>14</v>
      </c>
      <c r="D4530" s="4" t="s">
        <v>20</v>
      </c>
      <c r="E4530" s="4" t="s">
        <v>20</v>
      </c>
      <c r="F4530" s="4" t="s">
        <v>20</v>
      </c>
    </row>
    <row r="4531" spans="1:19">
      <c r="A4531" t="n">
        <v>36448</v>
      </c>
      <c r="B4531" s="40" t="n">
        <v>45</v>
      </c>
      <c r="C4531" s="7" t="n">
        <v>9</v>
      </c>
      <c r="D4531" s="7" t="n">
        <v>0.100000001490116</v>
      </c>
      <c r="E4531" s="7" t="n">
        <v>0.100000001490116</v>
      </c>
      <c r="F4531" s="7" t="n">
        <v>0.200000002980232</v>
      </c>
    </row>
    <row r="4532" spans="1:19">
      <c r="A4532" t="s">
        <v>4</v>
      </c>
      <c r="B4532" s="4" t="s">
        <v>5</v>
      </c>
      <c r="C4532" s="4" t="s">
        <v>14</v>
      </c>
      <c r="D4532" s="4" t="s">
        <v>10</v>
      </c>
      <c r="E4532" s="4" t="s">
        <v>20</v>
      </c>
      <c r="F4532" s="4" t="s">
        <v>10</v>
      </c>
      <c r="G4532" s="4" t="s">
        <v>9</v>
      </c>
      <c r="H4532" s="4" t="s">
        <v>9</v>
      </c>
      <c r="I4532" s="4" t="s">
        <v>10</v>
      </c>
      <c r="J4532" s="4" t="s">
        <v>10</v>
      </c>
      <c r="K4532" s="4" t="s">
        <v>9</v>
      </c>
      <c r="L4532" s="4" t="s">
        <v>9</v>
      </c>
      <c r="M4532" s="4" t="s">
        <v>9</v>
      </c>
      <c r="N4532" s="4" t="s">
        <v>9</v>
      </c>
      <c r="O4532" s="4" t="s">
        <v>6</v>
      </c>
    </row>
    <row r="4533" spans="1:19">
      <c r="A4533" t="n">
        <v>36462</v>
      </c>
      <c r="B4533" s="14" t="n">
        <v>50</v>
      </c>
      <c r="C4533" s="7" t="n">
        <v>0</v>
      </c>
      <c r="D4533" s="7" t="n">
        <v>4241</v>
      </c>
      <c r="E4533" s="7" t="n">
        <v>0.600000023841858</v>
      </c>
      <c r="F4533" s="7" t="n">
        <v>0</v>
      </c>
      <c r="G4533" s="7" t="n">
        <v>0</v>
      </c>
      <c r="H4533" s="7" t="n">
        <v>-1069547520</v>
      </c>
      <c r="I4533" s="7" t="n">
        <v>0</v>
      </c>
      <c r="J4533" s="7" t="n">
        <v>65533</v>
      </c>
      <c r="K4533" s="7" t="n">
        <v>0</v>
      </c>
      <c r="L4533" s="7" t="n">
        <v>0</v>
      </c>
      <c r="M4533" s="7" t="n">
        <v>0</v>
      </c>
      <c r="N4533" s="7" t="n">
        <v>0</v>
      </c>
      <c r="O4533" s="7" t="s">
        <v>13</v>
      </c>
    </row>
    <row r="4534" spans="1:19">
      <c r="A4534" t="s">
        <v>4</v>
      </c>
      <c r="B4534" s="4" t="s">
        <v>5</v>
      </c>
      <c r="C4534" s="4" t="s">
        <v>14</v>
      </c>
      <c r="D4534" s="4" t="s">
        <v>10</v>
      </c>
      <c r="E4534" s="4" t="s">
        <v>20</v>
      </c>
      <c r="F4534" s="4" t="s">
        <v>10</v>
      </c>
      <c r="G4534" s="4" t="s">
        <v>9</v>
      </c>
      <c r="H4534" s="4" t="s">
        <v>9</v>
      </c>
      <c r="I4534" s="4" t="s">
        <v>10</v>
      </c>
      <c r="J4534" s="4" t="s">
        <v>10</v>
      </c>
      <c r="K4534" s="4" t="s">
        <v>9</v>
      </c>
      <c r="L4534" s="4" t="s">
        <v>9</v>
      </c>
      <c r="M4534" s="4" t="s">
        <v>9</v>
      </c>
      <c r="N4534" s="4" t="s">
        <v>9</v>
      </c>
      <c r="O4534" s="4" t="s">
        <v>6</v>
      </c>
    </row>
    <row r="4535" spans="1:19">
      <c r="A4535" t="n">
        <v>36501</v>
      </c>
      <c r="B4535" s="14" t="n">
        <v>50</v>
      </c>
      <c r="C4535" s="7" t="n">
        <v>0</v>
      </c>
      <c r="D4535" s="7" t="n">
        <v>4167</v>
      </c>
      <c r="E4535" s="7" t="n">
        <v>0.600000023841858</v>
      </c>
      <c r="F4535" s="7" t="n">
        <v>0</v>
      </c>
      <c r="G4535" s="7" t="n">
        <v>0</v>
      </c>
      <c r="H4535" s="7" t="n">
        <v>-1063256064</v>
      </c>
      <c r="I4535" s="7" t="n">
        <v>0</v>
      </c>
      <c r="J4535" s="7" t="n">
        <v>65533</v>
      </c>
      <c r="K4535" s="7" t="n">
        <v>0</v>
      </c>
      <c r="L4535" s="7" t="n">
        <v>0</v>
      </c>
      <c r="M4535" s="7" t="n">
        <v>0</v>
      </c>
      <c r="N4535" s="7" t="n">
        <v>0</v>
      </c>
      <c r="O4535" s="7" t="s">
        <v>13</v>
      </c>
    </row>
    <row r="4536" spans="1:19">
      <c r="A4536" t="s">
        <v>4</v>
      </c>
      <c r="B4536" s="4" t="s">
        <v>5</v>
      </c>
      <c r="C4536" s="4" t="s">
        <v>14</v>
      </c>
      <c r="D4536" s="4" t="s">
        <v>9</v>
      </c>
      <c r="E4536" s="4" t="s">
        <v>9</v>
      </c>
      <c r="F4536" s="4" t="s">
        <v>9</v>
      </c>
    </row>
    <row r="4537" spans="1:19">
      <c r="A4537" t="n">
        <v>36540</v>
      </c>
      <c r="B4537" s="14" t="n">
        <v>50</v>
      </c>
      <c r="C4537" s="7" t="n">
        <v>255</v>
      </c>
      <c r="D4537" s="7" t="n">
        <v>1050253722</v>
      </c>
      <c r="E4537" s="7" t="n">
        <v>1065353216</v>
      </c>
      <c r="F4537" s="7" t="n">
        <v>1045220557</v>
      </c>
    </row>
    <row r="4538" spans="1:19">
      <c r="A4538" t="s">
        <v>4</v>
      </c>
      <c r="B4538" s="4" t="s">
        <v>5</v>
      </c>
      <c r="C4538" s="4" t="s">
        <v>10</v>
      </c>
      <c r="D4538" s="4" t="s">
        <v>20</v>
      </c>
      <c r="E4538" s="4" t="s">
        <v>20</v>
      </c>
      <c r="F4538" s="4" t="s">
        <v>14</v>
      </c>
    </row>
    <row r="4539" spans="1:19">
      <c r="A4539" t="n">
        <v>36554</v>
      </c>
      <c r="B4539" s="72" t="n">
        <v>52</v>
      </c>
      <c r="C4539" s="7" t="n">
        <v>24</v>
      </c>
      <c r="D4539" s="7" t="n">
        <v>26.6000003814697</v>
      </c>
      <c r="E4539" s="7" t="n">
        <v>2</v>
      </c>
      <c r="F4539" s="7" t="n">
        <v>3</v>
      </c>
    </row>
    <row r="4540" spans="1:19">
      <c r="A4540" t="s">
        <v>4</v>
      </c>
      <c r="B4540" s="4" t="s">
        <v>5</v>
      </c>
      <c r="C4540" s="4" t="s">
        <v>10</v>
      </c>
    </row>
    <row r="4541" spans="1:19">
      <c r="A4541" t="n">
        <v>36566</v>
      </c>
      <c r="B4541" s="28" t="n">
        <v>16</v>
      </c>
      <c r="C4541" s="7" t="n">
        <v>800</v>
      </c>
    </row>
    <row r="4542" spans="1:19">
      <c r="A4542" t="s">
        <v>4</v>
      </c>
      <c r="B4542" s="4" t="s">
        <v>5</v>
      </c>
      <c r="C4542" s="4" t="s">
        <v>10</v>
      </c>
    </row>
    <row r="4543" spans="1:19">
      <c r="A4543" t="n">
        <v>36569</v>
      </c>
      <c r="B4543" s="28" t="n">
        <v>16</v>
      </c>
      <c r="C4543" s="7" t="n">
        <v>50</v>
      </c>
    </row>
    <row r="4544" spans="1:19">
      <c r="A4544" t="s">
        <v>4</v>
      </c>
      <c r="B4544" s="4" t="s">
        <v>5</v>
      </c>
      <c r="C4544" s="4" t="s">
        <v>10</v>
      </c>
    </row>
    <row r="4545" spans="1:19">
      <c r="A4545" t="n">
        <v>36572</v>
      </c>
      <c r="B4545" s="28" t="n">
        <v>16</v>
      </c>
      <c r="C4545" s="7" t="n">
        <v>550</v>
      </c>
    </row>
    <row r="4546" spans="1:19">
      <c r="A4546" t="s">
        <v>4</v>
      </c>
      <c r="B4546" s="4" t="s">
        <v>5</v>
      </c>
      <c r="C4546" s="4" t="s">
        <v>10</v>
      </c>
      <c r="D4546" s="4" t="s">
        <v>14</v>
      </c>
      <c r="E4546" s="4" t="s">
        <v>6</v>
      </c>
      <c r="F4546" s="4" t="s">
        <v>20</v>
      </c>
      <c r="G4546" s="4" t="s">
        <v>20</v>
      </c>
      <c r="H4546" s="4" t="s">
        <v>20</v>
      </c>
    </row>
    <row r="4547" spans="1:19">
      <c r="A4547" t="n">
        <v>36575</v>
      </c>
      <c r="B4547" s="58" t="n">
        <v>48</v>
      </c>
      <c r="C4547" s="7" t="n">
        <v>24</v>
      </c>
      <c r="D4547" s="7" t="n">
        <v>0</v>
      </c>
      <c r="E4547" s="7" t="s">
        <v>299</v>
      </c>
      <c r="F4547" s="7" t="n">
        <v>-1</v>
      </c>
      <c r="G4547" s="7" t="n">
        <v>1</v>
      </c>
      <c r="H4547" s="7" t="n">
        <v>0</v>
      </c>
    </row>
    <row r="4548" spans="1:19">
      <c r="A4548" t="s">
        <v>4</v>
      </c>
      <c r="B4548" s="4" t="s">
        <v>5</v>
      </c>
      <c r="C4548" s="4" t="s">
        <v>10</v>
      </c>
    </row>
    <row r="4549" spans="1:19">
      <c r="A4549" t="n">
        <v>36601</v>
      </c>
      <c r="B4549" s="28" t="n">
        <v>16</v>
      </c>
      <c r="C4549" s="7" t="n">
        <v>50</v>
      </c>
    </row>
    <row r="4550" spans="1:19">
      <c r="A4550" t="s">
        <v>4</v>
      </c>
      <c r="B4550" s="4" t="s">
        <v>5</v>
      </c>
      <c r="C4550" s="4" t="s">
        <v>10</v>
      </c>
    </row>
    <row r="4551" spans="1:19">
      <c r="A4551" t="n">
        <v>36604</v>
      </c>
      <c r="B4551" s="28" t="n">
        <v>16</v>
      </c>
      <c r="C4551" s="7" t="n">
        <v>250</v>
      </c>
    </row>
    <row r="4552" spans="1:19">
      <c r="A4552" t="s">
        <v>4</v>
      </c>
      <c r="B4552" s="4" t="s">
        <v>5</v>
      </c>
      <c r="C4552" s="4" t="s">
        <v>10</v>
      </c>
      <c r="D4552" s="4" t="s">
        <v>10</v>
      </c>
      <c r="E4552" s="4" t="s">
        <v>20</v>
      </c>
      <c r="F4552" s="4" t="s">
        <v>20</v>
      </c>
      <c r="G4552" s="4" t="s">
        <v>20</v>
      </c>
      <c r="H4552" s="4" t="s">
        <v>20</v>
      </c>
      <c r="I4552" s="4" t="s">
        <v>20</v>
      </c>
      <c r="J4552" s="4" t="s">
        <v>14</v>
      </c>
      <c r="K4552" s="4" t="s">
        <v>10</v>
      </c>
    </row>
    <row r="4553" spans="1:19">
      <c r="A4553" t="n">
        <v>36607</v>
      </c>
      <c r="B4553" s="60" t="n">
        <v>55</v>
      </c>
      <c r="C4553" s="7" t="n">
        <v>24</v>
      </c>
      <c r="D4553" s="7" t="n">
        <v>65026</v>
      </c>
      <c r="E4553" s="7" t="n">
        <v>0.930000007152557</v>
      </c>
      <c r="F4553" s="7" t="n">
        <v>3.65000009536743</v>
      </c>
      <c r="G4553" s="7" t="n">
        <v>-131.570007324219</v>
      </c>
      <c r="H4553" s="7" t="n">
        <v>1.5</v>
      </c>
      <c r="I4553" s="7" t="n">
        <v>10</v>
      </c>
      <c r="J4553" s="7" t="n">
        <v>0</v>
      </c>
      <c r="K4553" s="7" t="n">
        <v>1</v>
      </c>
    </row>
    <row r="4554" spans="1:19">
      <c r="A4554" t="s">
        <v>4</v>
      </c>
      <c r="B4554" s="4" t="s">
        <v>5</v>
      </c>
      <c r="C4554" s="4" t="s">
        <v>10</v>
      </c>
    </row>
    <row r="4555" spans="1:19">
      <c r="A4555" t="n">
        <v>36635</v>
      </c>
      <c r="B4555" s="28" t="n">
        <v>16</v>
      </c>
      <c r="C4555" s="7" t="n">
        <v>300</v>
      </c>
    </row>
    <row r="4556" spans="1:19">
      <c r="A4556" t="s">
        <v>4</v>
      </c>
      <c r="B4556" s="4" t="s">
        <v>5</v>
      </c>
      <c r="C4556" s="4" t="s">
        <v>10</v>
      </c>
    </row>
    <row r="4557" spans="1:19">
      <c r="A4557" t="n">
        <v>36638</v>
      </c>
      <c r="B4557" s="28" t="n">
        <v>16</v>
      </c>
      <c r="C4557" s="7" t="n">
        <v>50</v>
      </c>
    </row>
    <row r="4558" spans="1:19">
      <c r="A4558" t="s">
        <v>4</v>
      </c>
      <c r="B4558" s="4" t="s">
        <v>5</v>
      </c>
      <c r="C4558" s="4" t="s">
        <v>10</v>
      </c>
    </row>
    <row r="4559" spans="1:19">
      <c r="A4559" t="n">
        <v>36641</v>
      </c>
      <c r="B4559" s="28" t="n">
        <v>16</v>
      </c>
      <c r="C4559" s="7" t="n">
        <v>500</v>
      </c>
    </row>
    <row r="4560" spans="1:19">
      <c r="A4560" t="s">
        <v>4</v>
      </c>
      <c r="B4560" s="4" t="s">
        <v>5</v>
      </c>
      <c r="C4560" s="4" t="s">
        <v>14</v>
      </c>
      <c r="D4560" s="4" t="s">
        <v>10</v>
      </c>
      <c r="E4560" s="4" t="s">
        <v>20</v>
      </c>
      <c r="F4560" s="4" t="s">
        <v>10</v>
      </c>
      <c r="G4560" s="4" t="s">
        <v>9</v>
      </c>
      <c r="H4560" s="4" t="s">
        <v>9</v>
      </c>
      <c r="I4560" s="4" t="s">
        <v>10</v>
      </c>
      <c r="J4560" s="4" t="s">
        <v>10</v>
      </c>
      <c r="K4560" s="4" t="s">
        <v>9</v>
      </c>
      <c r="L4560" s="4" t="s">
        <v>9</v>
      </c>
      <c r="M4560" s="4" t="s">
        <v>9</v>
      </c>
      <c r="N4560" s="4" t="s">
        <v>9</v>
      </c>
      <c r="O4560" s="4" t="s">
        <v>6</v>
      </c>
    </row>
    <row r="4561" spans="1:15">
      <c r="A4561" t="n">
        <v>36644</v>
      </c>
      <c r="B4561" s="14" t="n">
        <v>50</v>
      </c>
      <c r="C4561" s="7" t="n">
        <v>0</v>
      </c>
      <c r="D4561" s="7" t="n">
        <v>2032</v>
      </c>
      <c r="E4561" s="7" t="n">
        <v>1</v>
      </c>
      <c r="F4561" s="7" t="n">
        <v>0</v>
      </c>
      <c r="G4561" s="7" t="n">
        <v>0</v>
      </c>
      <c r="H4561" s="7" t="n">
        <v>0</v>
      </c>
      <c r="I4561" s="7" t="n">
        <v>0</v>
      </c>
      <c r="J4561" s="7" t="n">
        <v>65533</v>
      </c>
      <c r="K4561" s="7" t="n">
        <v>0</v>
      </c>
      <c r="L4561" s="7" t="n">
        <v>0</v>
      </c>
      <c r="M4561" s="7" t="n">
        <v>0</v>
      </c>
      <c r="N4561" s="7" t="n">
        <v>0</v>
      </c>
      <c r="O4561" s="7" t="s">
        <v>13</v>
      </c>
    </row>
    <row r="4562" spans="1:15">
      <c r="A4562" t="s">
        <v>4</v>
      </c>
      <c r="B4562" s="4" t="s">
        <v>5</v>
      </c>
      <c r="C4562" s="4" t="s">
        <v>10</v>
      </c>
    </row>
    <row r="4563" spans="1:15">
      <c r="A4563" t="n">
        <v>36683</v>
      </c>
      <c r="B4563" s="28" t="n">
        <v>16</v>
      </c>
      <c r="C4563" s="7" t="n">
        <v>50</v>
      </c>
    </row>
    <row r="4564" spans="1:15">
      <c r="A4564" t="s">
        <v>4</v>
      </c>
      <c r="B4564" s="4" t="s">
        <v>5</v>
      </c>
      <c r="C4564" s="4" t="s">
        <v>10</v>
      </c>
      <c r="D4564" s="4" t="s">
        <v>14</v>
      </c>
      <c r="E4564" s="4" t="s">
        <v>6</v>
      </c>
      <c r="F4564" s="4" t="s">
        <v>20</v>
      </c>
      <c r="G4564" s="4" t="s">
        <v>20</v>
      </c>
      <c r="H4564" s="4" t="s">
        <v>20</v>
      </c>
    </row>
    <row r="4565" spans="1:15">
      <c r="A4565" t="n">
        <v>36686</v>
      </c>
      <c r="B4565" s="58" t="n">
        <v>48</v>
      </c>
      <c r="C4565" s="7" t="n">
        <v>24</v>
      </c>
      <c r="D4565" s="7" t="n">
        <v>0</v>
      </c>
      <c r="E4565" s="7" t="s">
        <v>300</v>
      </c>
      <c r="F4565" s="7" t="n">
        <v>-1</v>
      </c>
      <c r="G4565" s="7" t="n">
        <v>1</v>
      </c>
      <c r="H4565" s="7" t="n">
        <v>0</v>
      </c>
    </row>
    <row r="4566" spans="1:15">
      <c r="A4566" t="s">
        <v>4</v>
      </c>
      <c r="B4566" s="4" t="s">
        <v>5</v>
      </c>
      <c r="C4566" s="4" t="s">
        <v>10</v>
      </c>
    </row>
    <row r="4567" spans="1:15">
      <c r="A4567" t="n">
        <v>36713</v>
      </c>
      <c r="B4567" s="28" t="n">
        <v>16</v>
      </c>
      <c r="C4567" s="7" t="n">
        <v>600</v>
      </c>
    </row>
    <row r="4568" spans="1:15">
      <c r="A4568" t="s">
        <v>4</v>
      </c>
      <c r="B4568" s="4" t="s">
        <v>5</v>
      </c>
      <c r="C4568" s="4" t="s">
        <v>10</v>
      </c>
      <c r="D4568" s="4" t="s">
        <v>14</v>
      </c>
      <c r="E4568" s="4" t="s">
        <v>6</v>
      </c>
      <c r="F4568" s="4" t="s">
        <v>20</v>
      </c>
      <c r="G4568" s="4" t="s">
        <v>20</v>
      </c>
      <c r="H4568" s="4" t="s">
        <v>20</v>
      </c>
    </row>
    <row r="4569" spans="1:15">
      <c r="A4569" t="n">
        <v>36716</v>
      </c>
      <c r="B4569" s="58" t="n">
        <v>48</v>
      </c>
      <c r="C4569" s="7" t="n">
        <v>24</v>
      </c>
      <c r="D4569" s="7" t="n">
        <v>0</v>
      </c>
      <c r="E4569" s="7" t="s">
        <v>286</v>
      </c>
      <c r="F4569" s="7" t="n">
        <v>0.200000002980232</v>
      </c>
      <c r="G4569" s="7" t="n">
        <v>1</v>
      </c>
      <c r="H4569" s="7" t="n">
        <v>0</v>
      </c>
    </row>
    <row r="4570" spans="1:15">
      <c r="A4570" t="s">
        <v>4</v>
      </c>
      <c r="B4570" s="4" t="s">
        <v>5</v>
      </c>
      <c r="C4570" s="4" t="s">
        <v>10</v>
      </c>
    </row>
    <row r="4571" spans="1:15">
      <c r="A4571" t="n">
        <v>36742</v>
      </c>
      <c r="B4571" s="28" t="n">
        <v>16</v>
      </c>
      <c r="C4571" s="7" t="n">
        <v>600</v>
      </c>
    </row>
    <row r="4572" spans="1:15">
      <c r="A4572" t="s">
        <v>4</v>
      </c>
      <c r="B4572" s="4" t="s">
        <v>5</v>
      </c>
    </row>
    <row r="4573" spans="1:15">
      <c r="A4573" t="n">
        <v>36745</v>
      </c>
      <c r="B4573" s="5" t="n">
        <v>1</v>
      </c>
    </row>
    <row r="4574" spans="1:15" s="3" customFormat="1" customHeight="0">
      <c r="A4574" s="3" t="s">
        <v>2</v>
      </c>
      <c r="B4574" s="3" t="s">
        <v>405</v>
      </c>
    </row>
    <row r="4575" spans="1:15">
      <c r="A4575" t="s">
        <v>4</v>
      </c>
      <c r="B4575" s="4" t="s">
        <v>5</v>
      </c>
      <c r="C4575" s="4" t="s">
        <v>10</v>
      </c>
    </row>
    <row r="4576" spans="1:15">
      <c r="A4576" t="n">
        <v>36748</v>
      </c>
      <c r="B4576" s="28" t="n">
        <v>16</v>
      </c>
      <c r="C4576" s="7" t="n">
        <v>500</v>
      </c>
    </row>
    <row r="4577" spans="1:15">
      <c r="A4577" t="s">
        <v>4</v>
      </c>
      <c r="B4577" s="4" t="s">
        <v>5</v>
      </c>
      <c r="C4577" s="4" t="s">
        <v>10</v>
      </c>
    </row>
    <row r="4578" spans="1:15">
      <c r="A4578" t="n">
        <v>36751</v>
      </c>
      <c r="B4578" s="28" t="n">
        <v>16</v>
      </c>
      <c r="C4578" s="7" t="n">
        <v>600</v>
      </c>
    </row>
    <row r="4579" spans="1:15">
      <c r="A4579" t="s">
        <v>4</v>
      </c>
      <c r="B4579" s="4" t="s">
        <v>5</v>
      </c>
      <c r="C4579" s="4" t="s">
        <v>10</v>
      </c>
      <c r="D4579" s="4" t="s">
        <v>14</v>
      </c>
      <c r="E4579" s="4" t="s">
        <v>6</v>
      </c>
      <c r="F4579" s="4" t="s">
        <v>20</v>
      </c>
      <c r="G4579" s="4" t="s">
        <v>20</v>
      </c>
      <c r="H4579" s="4" t="s">
        <v>20</v>
      </c>
    </row>
    <row r="4580" spans="1:15">
      <c r="A4580" t="n">
        <v>36754</v>
      </c>
      <c r="B4580" s="58" t="n">
        <v>48</v>
      </c>
      <c r="C4580" s="7" t="n">
        <v>14</v>
      </c>
      <c r="D4580" s="7" t="n">
        <v>0</v>
      </c>
      <c r="E4580" s="7" t="s">
        <v>311</v>
      </c>
      <c r="F4580" s="7" t="n">
        <v>-1</v>
      </c>
      <c r="G4580" s="7" t="n">
        <v>1</v>
      </c>
      <c r="H4580" s="7" t="n">
        <v>0</v>
      </c>
    </row>
    <row r="4581" spans="1:15">
      <c r="A4581" t="s">
        <v>4</v>
      </c>
      <c r="B4581" s="4" t="s">
        <v>5</v>
      </c>
      <c r="C4581" s="4" t="s">
        <v>10</v>
      </c>
    </row>
    <row r="4582" spans="1:15">
      <c r="A4582" t="n">
        <v>36786</v>
      </c>
      <c r="B4582" s="28" t="n">
        <v>16</v>
      </c>
      <c r="C4582" s="7" t="n">
        <v>500</v>
      </c>
    </row>
    <row r="4583" spans="1:15">
      <c r="A4583" t="s">
        <v>4</v>
      </c>
      <c r="B4583" s="4" t="s">
        <v>5</v>
      </c>
      <c r="C4583" s="4" t="s">
        <v>10</v>
      </c>
      <c r="D4583" s="4" t="s">
        <v>10</v>
      </c>
      <c r="E4583" s="4" t="s">
        <v>20</v>
      </c>
      <c r="F4583" s="4" t="s">
        <v>20</v>
      </c>
      <c r="G4583" s="4" t="s">
        <v>20</v>
      </c>
      <c r="H4583" s="4" t="s">
        <v>20</v>
      </c>
      <c r="I4583" s="4" t="s">
        <v>14</v>
      </c>
      <c r="J4583" s="4" t="s">
        <v>10</v>
      </c>
    </row>
    <row r="4584" spans="1:15">
      <c r="A4584" t="n">
        <v>36789</v>
      </c>
      <c r="B4584" s="60" t="n">
        <v>55</v>
      </c>
      <c r="C4584" s="7" t="n">
        <v>14</v>
      </c>
      <c r="D4584" s="7" t="n">
        <v>65533</v>
      </c>
      <c r="E4584" s="7" t="n">
        <v>-1.25</v>
      </c>
      <c r="F4584" s="7" t="n">
        <v>3.6800000667572</v>
      </c>
      <c r="G4584" s="7" t="n">
        <v>-125</v>
      </c>
      <c r="H4584" s="7" t="n">
        <v>8</v>
      </c>
      <c r="I4584" s="7" t="n">
        <v>0</v>
      </c>
      <c r="J4584" s="7" t="n">
        <v>1</v>
      </c>
    </row>
    <row r="4585" spans="1:15">
      <c r="A4585" t="s">
        <v>4</v>
      </c>
      <c r="B4585" s="4" t="s">
        <v>5</v>
      </c>
      <c r="C4585" s="4" t="s">
        <v>10</v>
      </c>
    </row>
    <row r="4586" spans="1:15">
      <c r="A4586" t="n">
        <v>36813</v>
      </c>
      <c r="B4586" s="28" t="n">
        <v>16</v>
      </c>
      <c r="C4586" s="7" t="n">
        <v>500</v>
      </c>
    </row>
    <row r="4587" spans="1:15">
      <c r="A4587" t="s">
        <v>4</v>
      </c>
      <c r="B4587" s="4" t="s">
        <v>5</v>
      </c>
      <c r="C4587" s="4" t="s">
        <v>10</v>
      </c>
      <c r="D4587" s="4" t="s">
        <v>14</v>
      </c>
      <c r="E4587" s="4" t="s">
        <v>6</v>
      </c>
      <c r="F4587" s="4" t="s">
        <v>20</v>
      </c>
      <c r="G4587" s="4" t="s">
        <v>20</v>
      </c>
      <c r="H4587" s="4" t="s">
        <v>20</v>
      </c>
    </row>
    <row r="4588" spans="1:15">
      <c r="A4588" t="n">
        <v>36816</v>
      </c>
      <c r="B4588" s="58" t="n">
        <v>48</v>
      </c>
      <c r="C4588" s="7" t="n">
        <v>14</v>
      </c>
      <c r="D4588" s="7" t="n">
        <v>0</v>
      </c>
      <c r="E4588" s="7" t="s">
        <v>312</v>
      </c>
      <c r="F4588" s="7" t="n">
        <v>0.200000002980232</v>
      </c>
      <c r="G4588" s="7" t="n">
        <v>0.800000011920929</v>
      </c>
      <c r="H4588" s="7" t="n">
        <v>0</v>
      </c>
    </row>
    <row r="4589" spans="1:15">
      <c r="A4589" t="s">
        <v>4</v>
      </c>
      <c r="B4589" s="4" t="s">
        <v>5</v>
      </c>
      <c r="C4589" s="4" t="s">
        <v>10</v>
      </c>
    </row>
    <row r="4590" spans="1:15">
      <c r="A4590" t="n">
        <v>36848</v>
      </c>
      <c r="B4590" s="28" t="n">
        <v>16</v>
      </c>
      <c r="C4590" s="7" t="n">
        <v>100</v>
      </c>
    </row>
    <row r="4591" spans="1:15">
      <c r="A4591" t="s">
        <v>4</v>
      </c>
      <c r="B4591" s="4" t="s">
        <v>5</v>
      </c>
      <c r="C4591" s="4" t="s">
        <v>14</v>
      </c>
      <c r="D4591" s="4" t="s">
        <v>10</v>
      </c>
      <c r="E4591" s="4" t="s">
        <v>10</v>
      </c>
      <c r="F4591" s="4" t="s">
        <v>10</v>
      </c>
      <c r="G4591" s="4" t="s">
        <v>10</v>
      </c>
      <c r="H4591" s="4" t="s">
        <v>10</v>
      </c>
      <c r="I4591" s="4" t="s">
        <v>6</v>
      </c>
      <c r="J4591" s="4" t="s">
        <v>20</v>
      </c>
      <c r="K4591" s="4" t="s">
        <v>20</v>
      </c>
      <c r="L4591" s="4" t="s">
        <v>20</v>
      </c>
      <c r="M4591" s="4" t="s">
        <v>9</v>
      </c>
      <c r="N4591" s="4" t="s">
        <v>9</v>
      </c>
      <c r="O4591" s="4" t="s">
        <v>20</v>
      </c>
      <c r="P4591" s="4" t="s">
        <v>20</v>
      </c>
      <c r="Q4591" s="4" t="s">
        <v>20</v>
      </c>
      <c r="R4591" s="4" t="s">
        <v>20</v>
      </c>
      <c r="S4591" s="4" t="s">
        <v>14</v>
      </c>
    </row>
    <row r="4592" spans="1:15">
      <c r="A4592" t="n">
        <v>36851</v>
      </c>
      <c r="B4592" s="10" t="n">
        <v>39</v>
      </c>
      <c r="C4592" s="7" t="n">
        <v>12</v>
      </c>
      <c r="D4592" s="7" t="n">
        <v>14</v>
      </c>
      <c r="E4592" s="7" t="n">
        <v>131</v>
      </c>
      <c r="F4592" s="7" t="n">
        <v>0</v>
      </c>
      <c r="G4592" s="7" t="n">
        <v>14</v>
      </c>
      <c r="H4592" s="7" t="n">
        <v>3</v>
      </c>
      <c r="I4592" s="7" t="s">
        <v>13</v>
      </c>
      <c r="J4592" s="7" t="n">
        <v>0</v>
      </c>
      <c r="K4592" s="7" t="n">
        <v>1</v>
      </c>
      <c r="L4592" s="7" t="n">
        <v>0.5</v>
      </c>
      <c r="M4592" s="7" t="n">
        <v>-1046478848</v>
      </c>
      <c r="N4592" s="7" t="n">
        <v>-1046478848</v>
      </c>
      <c r="O4592" s="7" t="n">
        <v>180</v>
      </c>
      <c r="P4592" s="7" t="n">
        <v>0.75</v>
      </c>
      <c r="Q4592" s="7" t="n">
        <v>0.75</v>
      </c>
      <c r="R4592" s="7" t="n">
        <v>0.75</v>
      </c>
      <c r="S4592" s="7" t="n">
        <v>2</v>
      </c>
    </row>
    <row r="4593" spans="1:19">
      <c r="A4593" t="s">
        <v>4</v>
      </c>
      <c r="B4593" s="4" t="s">
        <v>5</v>
      </c>
      <c r="C4593" s="4" t="s">
        <v>14</v>
      </c>
      <c r="D4593" s="4" t="s">
        <v>20</v>
      </c>
      <c r="E4593" s="4" t="s">
        <v>20</v>
      </c>
      <c r="F4593" s="4" t="s">
        <v>20</v>
      </c>
    </row>
    <row r="4594" spans="1:19">
      <c r="A4594" t="n">
        <v>36901</v>
      </c>
      <c r="B4594" s="40" t="n">
        <v>45</v>
      </c>
      <c r="C4594" s="7" t="n">
        <v>9</v>
      </c>
      <c r="D4594" s="7" t="n">
        <v>0.100000001490116</v>
      </c>
      <c r="E4594" s="7" t="n">
        <v>0.100000001490116</v>
      </c>
      <c r="F4594" s="7" t="n">
        <v>0.200000002980232</v>
      </c>
    </row>
    <row r="4595" spans="1:19">
      <c r="A4595" t="s">
        <v>4</v>
      </c>
      <c r="B4595" s="4" t="s">
        <v>5</v>
      </c>
      <c r="C4595" s="4" t="s">
        <v>14</v>
      </c>
      <c r="D4595" s="4" t="s">
        <v>10</v>
      </c>
      <c r="E4595" s="4" t="s">
        <v>20</v>
      </c>
      <c r="F4595" s="4" t="s">
        <v>10</v>
      </c>
      <c r="G4595" s="4" t="s">
        <v>9</v>
      </c>
      <c r="H4595" s="4" t="s">
        <v>9</v>
      </c>
      <c r="I4595" s="4" t="s">
        <v>10</v>
      </c>
      <c r="J4595" s="4" t="s">
        <v>10</v>
      </c>
      <c r="K4595" s="4" t="s">
        <v>9</v>
      </c>
      <c r="L4595" s="4" t="s">
        <v>9</v>
      </c>
      <c r="M4595" s="4" t="s">
        <v>9</v>
      </c>
      <c r="N4595" s="4" t="s">
        <v>9</v>
      </c>
      <c r="O4595" s="4" t="s">
        <v>6</v>
      </c>
    </row>
    <row r="4596" spans="1:19">
      <c r="A4596" t="n">
        <v>36915</v>
      </c>
      <c r="B4596" s="14" t="n">
        <v>50</v>
      </c>
      <c r="C4596" s="7" t="n">
        <v>0</v>
      </c>
      <c r="D4596" s="7" t="n">
        <v>4010</v>
      </c>
      <c r="E4596" s="7" t="n">
        <v>0.699999988079071</v>
      </c>
      <c r="F4596" s="7" t="n">
        <v>0</v>
      </c>
      <c r="G4596" s="7" t="n">
        <v>0</v>
      </c>
      <c r="H4596" s="7" t="n">
        <v>-1065353216</v>
      </c>
      <c r="I4596" s="7" t="n">
        <v>0</v>
      </c>
      <c r="J4596" s="7" t="n">
        <v>65533</v>
      </c>
      <c r="K4596" s="7" t="n">
        <v>0</v>
      </c>
      <c r="L4596" s="7" t="n">
        <v>0</v>
      </c>
      <c r="M4596" s="7" t="n">
        <v>0</v>
      </c>
      <c r="N4596" s="7" t="n">
        <v>0</v>
      </c>
      <c r="O4596" s="7" t="s">
        <v>13</v>
      </c>
    </row>
    <row r="4597" spans="1:19">
      <c r="A4597" t="s">
        <v>4</v>
      </c>
      <c r="B4597" s="4" t="s">
        <v>5</v>
      </c>
      <c r="C4597" s="4" t="s">
        <v>10</v>
      </c>
    </row>
    <row r="4598" spans="1:19">
      <c r="A4598" t="n">
        <v>36954</v>
      </c>
      <c r="B4598" s="28" t="n">
        <v>16</v>
      </c>
      <c r="C4598" s="7" t="n">
        <v>500</v>
      </c>
    </row>
    <row r="4599" spans="1:19">
      <c r="A4599" t="s">
        <v>4</v>
      </c>
      <c r="B4599" s="4" t="s">
        <v>5</v>
      </c>
      <c r="C4599" s="4" t="s">
        <v>10</v>
      </c>
      <c r="D4599" s="4" t="s">
        <v>14</v>
      </c>
      <c r="E4599" s="4" t="s">
        <v>6</v>
      </c>
      <c r="F4599" s="4" t="s">
        <v>20</v>
      </c>
      <c r="G4599" s="4" t="s">
        <v>20</v>
      </c>
      <c r="H4599" s="4" t="s">
        <v>20</v>
      </c>
    </row>
    <row r="4600" spans="1:19">
      <c r="A4600" t="n">
        <v>36957</v>
      </c>
      <c r="B4600" s="58" t="n">
        <v>48</v>
      </c>
      <c r="C4600" s="7" t="n">
        <v>14</v>
      </c>
      <c r="D4600" s="7" t="n">
        <v>0</v>
      </c>
      <c r="E4600" s="7" t="s">
        <v>308</v>
      </c>
      <c r="F4600" s="7" t="n">
        <v>-1</v>
      </c>
      <c r="G4600" s="7" t="n">
        <v>1</v>
      </c>
      <c r="H4600" s="7" t="n">
        <v>0</v>
      </c>
    </row>
    <row r="4601" spans="1:19">
      <c r="A4601" t="s">
        <v>4</v>
      </c>
      <c r="B4601" s="4" t="s">
        <v>5</v>
      </c>
      <c r="C4601" s="4" t="s">
        <v>10</v>
      </c>
    </row>
    <row r="4602" spans="1:19">
      <c r="A4602" t="n">
        <v>36991</v>
      </c>
      <c r="B4602" s="28" t="n">
        <v>16</v>
      </c>
      <c r="C4602" s="7" t="n">
        <v>100</v>
      </c>
    </row>
    <row r="4603" spans="1:19">
      <c r="A4603" t="s">
        <v>4</v>
      </c>
      <c r="B4603" s="4" t="s">
        <v>5</v>
      </c>
      <c r="C4603" s="4" t="s">
        <v>14</v>
      </c>
      <c r="D4603" s="4" t="s">
        <v>10</v>
      </c>
      <c r="E4603" s="4" t="s">
        <v>10</v>
      </c>
      <c r="F4603" s="4" t="s">
        <v>10</v>
      </c>
      <c r="G4603" s="4" t="s">
        <v>10</v>
      </c>
      <c r="H4603" s="4" t="s">
        <v>10</v>
      </c>
      <c r="I4603" s="4" t="s">
        <v>6</v>
      </c>
      <c r="J4603" s="4" t="s">
        <v>20</v>
      </c>
      <c r="K4603" s="4" t="s">
        <v>20</v>
      </c>
      <c r="L4603" s="4" t="s">
        <v>20</v>
      </c>
      <c r="M4603" s="4" t="s">
        <v>9</v>
      </c>
      <c r="N4603" s="4" t="s">
        <v>9</v>
      </c>
      <c r="O4603" s="4" t="s">
        <v>20</v>
      </c>
      <c r="P4603" s="4" t="s">
        <v>20</v>
      </c>
      <c r="Q4603" s="4" t="s">
        <v>20</v>
      </c>
      <c r="R4603" s="4" t="s">
        <v>20</v>
      </c>
      <c r="S4603" s="4" t="s">
        <v>14</v>
      </c>
    </row>
    <row r="4604" spans="1:19">
      <c r="A4604" t="n">
        <v>36994</v>
      </c>
      <c r="B4604" s="10" t="n">
        <v>39</v>
      </c>
      <c r="C4604" s="7" t="n">
        <v>12</v>
      </c>
      <c r="D4604" s="7" t="n">
        <v>14</v>
      </c>
      <c r="E4604" s="7" t="n">
        <v>131</v>
      </c>
      <c r="F4604" s="7" t="n">
        <v>0</v>
      </c>
      <c r="G4604" s="7" t="n">
        <v>14</v>
      </c>
      <c r="H4604" s="7" t="n">
        <v>3</v>
      </c>
      <c r="I4604" s="7" t="s">
        <v>13</v>
      </c>
      <c r="J4604" s="7" t="n">
        <v>0</v>
      </c>
      <c r="K4604" s="7" t="n">
        <v>1.10000002384186</v>
      </c>
      <c r="L4604" s="7" t="n">
        <v>0.5</v>
      </c>
      <c r="M4604" s="7" t="n">
        <v>0</v>
      </c>
      <c r="N4604" s="7" t="n">
        <v>1101004800</v>
      </c>
      <c r="O4604" s="7" t="n">
        <v>-50</v>
      </c>
      <c r="P4604" s="7" t="n">
        <v>0.75</v>
      </c>
      <c r="Q4604" s="7" t="n">
        <v>0.75</v>
      </c>
      <c r="R4604" s="7" t="n">
        <v>0.75</v>
      </c>
      <c r="S4604" s="7" t="n">
        <v>2</v>
      </c>
    </row>
    <row r="4605" spans="1:19">
      <c r="A4605" t="s">
        <v>4</v>
      </c>
      <c r="B4605" s="4" t="s">
        <v>5</v>
      </c>
      <c r="C4605" s="4" t="s">
        <v>14</v>
      </c>
      <c r="D4605" s="4" t="s">
        <v>20</v>
      </c>
      <c r="E4605" s="4" t="s">
        <v>20</v>
      </c>
      <c r="F4605" s="4" t="s">
        <v>20</v>
      </c>
    </row>
    <row r="4606" spans="1:19">
      <c r="A4606" t="n">
        <v>37044</v>
      </c>
      <c r="B4606" s="40" t="n">
        <v>45</v>
      </c>
      <c r="C4606" s="7" t="n">
        <v>9</v>
      </c>
      <c r="D4606" s="7" t="n">
        <v>0.100000001490116</v>
      </c>
      <c r="E4606" s="7" t="n">
        <v>0.100000001490116</v>
      </c>
      <c r="F4606" s="7" t="n">
        <v>0.200000002980232</v>
      </c>
    </row>
    <row r="4607" spans="1:19">
      <c r="A4607" t="s">
        <v>4</v>
      </c>
      <c r="B4607" s="4" t="s">
        <v>5</v>
      </c>
      <c r="C4607" s="4" t="s">
        <v>14</v>
      </c>
      <c r="D4607" s="4" t="s">
        <v>10</v>
      </c>
      <c r="E4607" s="4" t="s">
        <v>20</v>
      </c>
      <c r="F4607" s="4" t="s">
        <v>10</v>
      </c>
      <c r="G4607" s="4" t="s">
        <v>9</v>
      </c>
      <c r="H4607" s="4" t="s">
        <v>9</v>
      </c>
      <c r="I4607" s="4" t="s">
        <v>10</v>
      </c>
      <c r="J4607" s="4" t="s">
        <v>10</v>
      </c>
      <c r="K4607" s="4" t="s">
        <v>9</v>
      </c>
      <c r="L4607" s="4" t="s">
        <v>9</v>
      </c>
      <c r="M4607" s="4" t="s">
        <v>9</v>
      </c>
      <c r="N4607" s="4" t="s">
        <v>9</v>
      </c>
      <c r="O4607" s="4" t="s">
        <v>6</v>
      </c>
    </row>
    <row r="4608" spans="1:19">
      <c r="A4608" t="n">
        <v>37058</v>
      </c>
      <c r="B4608" s="14" t="n">
        <v>50</v>
      </c>
      <c r="C4608" s="7" t="n">
        <v>0</v>
      </c>
      <c r="D4608" s="7" t="n">
        <v>4010</v>
      </c>
      <c r="E4608" s="7" t="n">
        <v>0.699999988079071</v>
      </c>
      <c r="F4608" s="7" t="n">
        <v>0</v>
      </c>
      <c r="G4608" s="7" t="n">
        <v>0</v>
      </c>
      <c r="H4608" s="7" t="n">
        <v>0</v>
      </c>
      <c r="I4608" s="7" t="n">
        <v>0</v>
      </c>
      <c r="J4608" s="7" t="n">
        <v>65533</v>
      </c>
      <c r="K4608" s="7" t="n">
        <v>0</v>
      </c>
      <c r="L4608" s="7" t="n">
        <v>0</v>
      </c>
      <c r="M4608" s="7" t="n">
        <v>0</v>
      </c>
      <c r="N4608" s="7" t="n">
        <v>0</v>
      </c>
      <c r="O4608" s="7" t="s">
        <v>13</v>
      </c>
    </row>
    <row r="4609" spans="1:19">
      <c r="A4609" t="s">
        <v>4</v>
      </c>
      <c r="B4609" s="4" t="s">
        <v>5</v>
      </c>
      <c r="C4609" s="4" t="s">
        <v>10</v>
      </c>
    </row>
    <row r="4610" spans="1:19">
      <c r="A4610" t="n">
        <v>37097</v>
      </c>
      <c r="B4610" s="28" t="n">
        <v>16</v>
      </c>
      <c r="C4610" s="7" t="n">
        <v>500</v>
      </c>
    </row>
    <row r="4611" spans="1:19">
      <c r="A4611" t="s">
        <v>4</v>
      </c>
      <c r="B4611" s="4" t="s">
        <v>5</v>
      </c>
      <c r="C4611" s="4" t="s">
        <v>10</v>
      </c>
    </row>
    <row r="4612" spans="1:19">
      <c r="A4612" t="n">
        <v>37100</v>
      </c>
      <c r="B4612" s="28" t="n">
        <v>16</v>
      </c>
      <c r="C4612" s="7" t="n">
        <v>1000</v>
      </c>
    </row>
    <row r="4613" spans="1:19">
      <c r="A4613" t="s">
        <v>4</v>
      </c>
      <c r="B4613" s="4" t="s">
        <v>5</v>
      </c>
      <c r="C4613" s="4" t="s">
        <v>10</v>
      </c>
      <c r="D4613" s="4" t="s">
        <v>14</v>
      </c>
      <c r="E4613" s="4" t="s">
        <v>6</v>
      </c>
      <c r="F4613" s="4" t="s">
        <v>20</v>
      </c>
      <c r="G4613" s="4" t="s">
        <v>20</v>
      </c>
      <c r="H4613" s="4" t="s">
        <v>20</v>
      </c>
    </row>
    <row r="4614" spans="1:19">
      <c r="A4614" t="n">
        <v>37103</v>
      </c>
      <c r="B4614" s="58" t="n">
        <v>48</v>
      </c>
      <c r="C4614" s="7" t="n">
        <v>14</v>
      </c>
      <c r="D4614" s="7" t="n">
        <v>0</v>
      </c>
      <c r="E4614" s="7" t="s">
        <v>306</v>
      </c>
      <c r="F4614" s="7" t="n">
        <v>-1</v>
      </c>
      <c r="G4614" s="7" t="n">
        <v>1</v>
      </c>
      <c r="H4614" s="7" t="n">
        <v>0</v>
      </c>
    </row>
    <row r="4615" spans="1:19">
      <c r="A4615" t="s">
        <v>4</v>
      </c>
      <c r="B4615" s="4" t="s">
        <v>5</v>
      </c>
      <c r="C4615" s="4" t="s">
        <v>10</v>
      </c>
      <c r="D4615" s="4" t="s">
        <v>20</v>
      </c>
      <c r="E4615" s="4" t="s">
        <v>20</v>
      </c>
      <c r="F4615" s="4" t="s">
        <v>14</v>
      </c>
    </row>
    <row r="4616" spans="1:19">
      <c r="A4616" t="n">
        <v>37129</v>
      </c>
      <c r="B4616" s="72" t="n">
        <v>52</v>
      </c>
      <c r="C4616" s="7" t="n">
        <v>14</v>
      </c>
      <c r="D4616" s="7" t="n">
        <v>90</v>
      </c>
      <c r="E4616" s="7" t="n">
        <v>5</v>
      </c>
      <c r="F4616" s="7" t="n">
        <v>3</v>
      </c>
    </row>
    <row r="4617" spans="1:19">
      <c r="A4617" t="s">
        <v>4</v>
      </c>
      <c r="B4617" s="4" t="s">
        <v>5</v>
      </c>
      <c r="C4617" s="4" t="s">
        <v>10</v>
      </c>
      <c r="D4617" s="4" t="s">
        <v>10</v>
      </c>
      <c r="E4617" s="4" t="s">
        <v>20</v>
      </c>
      <c r="F4617" s="4" t="s">
        <v>20</v>
      </c>
      <c r="G4617" s="4" t="s">
        <v>20</v>
      </c>
      <c r="H4617" s="4" t="s">
        <v>20</v>
      </c>
      <c r="I4617" s="4" t="s">
        <v>20</v>
      </c>
      <c r="J4617" s="4" t="s">
        <v>14</v>
      </c>
      <c r="K4617" s="4" t="s">
        <v>10</v>
      </c>
    </row>
    <row r="4618" spans="1:19">
      <c r="A4618" t="n">
        <v>37141</v>
      </c>
      <c r="B4618" s="60" t="n">
        <v>55</v>
      </c>
      <c r="C4618" s="7" t="n">
        <v>14</v>
      </c>
      <c r="D4618" s="7" t="n">
        <v>65026</v>
      </c>
      <c r="E4618" s="7" t="n">
        <v>-5.78999996185303</v>
      </c>
      <c r="F4618" s="7" t="n">
        <v>3.6800000667572</v>
      </c>
      <c r="G4618" s="7" t="n">
        <v>-125</v>
      </c>
      <c r="H4618" s="7" t="n">
        <v>1.5</v>
      </c>
      <c r="I4618" s="7" t="n">
        <v>10</v>
      </c>
      <c r="J4618" s="7" t="n">
        <v>0</v>
      </c>
      <c r="K4618" s="7" t="n">
        <v>1</v>
      </c>
    </row>
    <row r="4619" spans="1:19">
      <c r="A4619" t="s">
        <v>4</v>
      </c>
      <c r="B4619" s="4" t="s">
        <v>5</v>
      </c>
      <c r="C4619" s="4" t="s">
        <v>10</v>
      </c>
    </row>
    <row r="4620" spans="1:19">
      <c r="A4620" t="n">
        <v>37169</v>
      </c>
      <c r="B4620" s="28" t="n">
        <v>16</v>
      </c>
      <c r="C4620" s="7" t="n">
        <v>1000</v>
      </c>
    </row>
    <row r="4621" spans="1:19">
      <c r="A4621" t="s">
        <v>4</v>
      </c>
      <c r="B4621" s="4" t="s">
        <v>5</v>
      </c>
      <c r="C4621" s="4" t="s">
        <v>14</v>
      </c>
      <c r="D4621" s="4" t="s">
        <v>10</v>
      </c>
      <c r="E4621" s="4" t="s">
        <v>20</v>
      </c>
      <c r="F4621" s="4" t="s">
        <v>10</v>
      </c>
      <c r="G4621" s="4" t="s">
        <v>9</v>
      </c>
      <c r="H4621" s="4" t="s">
        <v>9</v>
      </c>
      <c r="I4621" s="4" t="s">
        <v>10</v>
      </c>
      <c r="J4621" s="4" t="s">
        <v>10</v>
      </c>
      <c r="K4621" s="4" t="s">
        <v>9</v>
      </c>
      <c r="L4621" s="4" t="s">
        <v>9</v>
      </c>
      <c r="M4621" s="4" t="s">
        <v>9</v>
      </c>
      <c r="N4621" s="4" t="s">
        <v>9</v>
      </c>
      <c r="O4621" s="4" t="s">
        <v>6</v>
      </c>
    </row>
    <row r="4622" spans="1:19">
      <c r="A4622" t="n">
        <v>37172</v>
      </c>
      <c r="B4622" s="14" t="n">
        <v>50</v>
      </c>
      <c r="C4622" s="7" t="n">
        <v>0</v>
      </c>
      <c r="D4622" s="7" t="n">
        <v>2032</v>
      </c>
      <c r="E4622" s="7" t="n">
        <v>1</v>
      </c>
      <c r="F4622" s="7" t="n">
        <v>0</v>
      </c>
      <c r="G4622" s="7" t="n">
        <v>0</v>
      </c>
      <c r="H4622" s="7" t="n">
        <v>0</v>
      </c>
      <c r="I4622" s="7" t="n">
        <v>0</v>
      </c>
      <c r="J4622" s="7" t="n">
        <v>65533</v>
      </c>
      <c r="K4622" s="7" t="n">
        <v>0</v>
      </c>
      <c r="L4622" s="7" t="n">
        <v>0</v>
      </c>
      <c r="M4622" s="7" t="n">
        <v>0</v>
      </c>
      <c r="N4622" s="7" t="n">
        <v>0</v>
      </c>
      <c r="O4622" s="7" t="s">
        <v>13</v>
      </c>
    </row>
    <row r="4623" spans="1:19">
      <c r="A4623" t="s">
        <v>4</v>
      </c>
      <c r="B4623" s="4" t="s">
        <v>5</v>
      </c>
      <c r="C4623" s="4" t="s">
        <v>10</v>
      </c>
      <c r="D4623" s="4" t="s">
        <v>14</v>
      </c>
      <c r="E4623" s="4" t="s">
        <v>6</v>
      </c>
      <c r="F4623" s="4" t="s">
        <v>20</v>
      </c>
      <c r="G4623" s="4" t="s">
        <v>20</v>
      </c>
      <c r="H4623" s="4" t="s">
        <v>20</v>
      </c>
    </row>
    <row r="4624" spans="1:19">
      <c r="A4624" t="n">
        <v>37211</v>
      </c>
      <c r="B4624" s="58" t="n">
        <v>48</v>
      </c>
      <c r="C4624" s="7" t="n">
        <v>14</v>
      </c>
      <c r="D4624" s="7" t="n">
        <v>0</v>
      </c>
      <c r="E4624" s="7" t="s">
        <v>309</v>
      </c>
      <c r="F4624" s="7" t="n">
        <v>0.300000011920929</v>
      </c>
      <c r="G4624" s="7" t="n">
        <v>1.5</v>
      </c>
      <c r="H4624" s="7" t="n">
        <v>0</v>
      </c>
    </row>
    <row r="4625" spans="1:15">
      <c r="A4625" t="s">
        <v>4</v>
      </c>
      <c r="B4625" s="4" t="s">
        <v>5</v>
      </c>
      <c r="C4625" s="4" t="s">
        <v>14</v>
      </c>
      <c r="D4625" s="4" t="s">
        <v>10</v>
      </c>
      <c r="E4625" s="4" t="s">
        <v>20</v>
      </c>
      <c r="F4625" s="4" t="s">
        <v>10</v>
      </c>
      <c r="G4625" s="4" t="s">
        <v>9</v>
      </c>
      <c r="H4625" s="4" t="s">
        <v>9</v>
      </c>
      <c r="I4625" s="4" t="s">
        <v>10</v>
      </c>
      <c r="J4625" s="4" t="s">
        <v>10</v>
      </c>
      <c r="K4625" s="4" t="s">
        <v>9</v>
      </c>
      <c r="L4625" s="4" t="s">
        <v>9</v>
      </c>
      <c r="M4625" s="4" t="s">
        <v>9</v>
      </c>
      <c r="N4625" s="4" t="s">
        <v>9</v>
      </c>
      <c r="O4625" s="4" t="s">
        <v>6</v>
      </c>
    </row>
    <row r="4626" spans="1:15">
      <c r="A4626" t="n">
        <v>37243</v>
      </c>
      <c r="B4626" s="14" t="n">
        <v>50</v>
      </c>
      <c r="C4626" s="7" t="n">
        <v>0</v>
      </c>
      <c r="D4626" s="7" t="n">
        <v>4121</v>
      </c>
      <c r="E4626" s="7" t="n">
        <v>0.699999988079071</v>
      </c>
      <c r="F4626" s="7" t="n">
        <v>0</v>
      </c>
      <c r="G4626" s="7" t="n">
        <v>0</v>
      </c>
      <c r="H4626" s="7" t="n">
        <v>0</v>
      </c>
      <c r="I4626" s="7" t="n">
        <v>0</v>
      </c>
      <c r="J4626" s="7" t="n">
        <v>65533</v>
      </c>
      <c r="K4626" s="7" t="n">
        <v>0</v>
      </c>
      <c r="L4626" s="7" t="n">
        <v>0</v>
      </c>
      <c r="M4626" s="7" t="n">
        <v>0</v>
      </c>
      <c r="N4626" s="7" t="n">
        <v>0</v>
      </c>
      <c r="O4626" s="7" t="s">
        <v>13</v>
      </c>
    </row>
    <row r="4627" spans="1:15">
      <c r="A4627" t="s">
        <v>4</v>
      </c>
      <c r="B4627" s="4" t="s">
        <v>5</v>
      </c>
      <c r="C4627" s="4" t="s">
        <v>10</v>
      </c>
    </row>
    <row r="4628" spans="1:15">
      <c r="A4628" t="n">
        <v>37282</v>
      </c>
      <c r="B4628" s="28" t="n">
        <v>16</v>
      </c>
      <c r="C4628" s="7" t="n">
        <v>1500</v>
      </c>
    </row>
    <row r="4629" spans="1:15">
      <c r="A4629" t="s">
        <v>4</v>
      </c>
      <c r="B4629" s="4" t="s">
        <v>5</v>
      </c>
      <c r="C4629" s="4" t="s">
        <v>14</v>
      </c>
      <c r="D4629" s="4" t="s">
        <v>10</v>
      </c>
      <c r="E4629" s="4" t="s">
        <v>10</v>
      </c>
      <c r="F4629" s="4" t="s">
        <v>10</v>
      </c>
      <c r="G4629" s="4" t="s">
        <v>10</v>
      </c>
      <c r="H4629" s="4" t="s">
        <v>10</v>
      </c>
      <c r="I4629" s="4" t="s">
        <v>6</v>
      </c>
      <c r="J4629" s="4" t="s">
        <v>20</v>
      </c>
      <c r="K4629" s="4" t="s">
        <v>20</v>
      </c>
      <c r="L4629" s="4" t="s">
        <v>20</v>
      </c>
      <c r="M4629" s="4" t="s">
        <v>9</v>
      </c>
      <c r="N4629" s="4" t="s">
        <v>9</v>
      </c>
      <c r="O4629" s="4" t="s">
        <v>20</v>
      </c>
      <c r="P4629" s="4" t="s">
        <v>20</v>
      </c>
      <c r="Q4629" s="4" t="s">
        <v>20</v>
      </c>
      <c r="R4629" s="4" t="s">
        <v>20</v>
      </c>
      <c r="S4629" s="4" t="s">
        <v>14</v>
      </c>
    </row>
    <row r="4630" spans="1:15">
      <c r="A4630" t="n">
        <v>37285</v>
      </c>
      <c r="B4630" s="10" t="n">
        <v>39</v>
      </c>
      <c r="C4630" s="7" t="n">
        <v>12</v>
      </c>
      <c r="D4630" s="7" t="n">
        <v>65533</v>
      </c>
      <c r="E4630" s="7" t="n">
        <v>213</v>
      </c>
      <c r="F4630" s="7" t="n">
        <v>0</v>
      </c>
      <c r="G4630" s="7" t="n">
        <v>14</v>
      </c>
      <c r="H4630" s="7" t="n">
        <v>3</v>
      </c>
      <c r="I4630" s="7" t="s">
        <v>406</v>
      </c>
      <c r="J4630" s="7" t="n">
        <v>0</v>
      </c>
      <c r="K4630" s="7" t="n">
        <v>0.200000002980232</v>
      </c>
      <c r="L4630" s="7" t="n">
        <v>0</v>
      </c>
      <c r="M4630" s="7" t="n">
        <v>0</v>
      </c>
      <c r="N4630" s="7" t="n">
        <v>0</v>
      </c>
      <c r="O4630" s="7" t="n">
        <v>0</v>
      </c>
      <c r="P4630" s="7" t="n">
        <v>1</v>
      </c>
      <c r="Q4630" s="7" t="n">
        <v>1</v>
      </c>
      <c r="R4630" s="7" t="n">
        <v>1</v>
      </c>
      <c r="S4630" s="7" t="n">
        <v>255</v>
      </c>
    </row>
    <row r="4631" spans="1:15">
      <c r="A4631" t="s">
        <v>4</v>
      </c>
      <c r="B4631" s="4" t="s">
        <v>5</v>
      </c>
      <c r="C4631" s="4" t="s">
        <v>14</v>
      </c>
      <c r="D4631" s="4" t="s">
        <v>20</v>
      </c>
      <c r="E4631" s="4" t="s">
        <v>20</v>
      </c>
      <c r="F4631" s="4" t="s">
        <v>20</v>
      </c>
    </row>
    <row r="4632" spans="1:15">
      <c r="A4632" t="n">
        <v>37346</v>
      </c>
      <c r="B4632" s="40" t="n">
        <v>45</v>
      </c>
      <c r="C4632" s="7" t="n">
        <v>9</v>
      </c>
      <c r="D4632" s="7" t="n">
        <v>0.100000001490116</v>
      </c>
      <c r="E4632" s="7" t="n">
        <v>0.100000001490116</v>
      </c>
      <c r="F4632" s="7" t="n">
        <v>0.200000002980232</v>
      </c>
    </row>
    <row r="4633" spans="1:15">
      <c r="A4633" t="s">
        <v>4</v>
      </c>
      <c r="B4633" s="4" t="s">
        <v>5</v>
      </c>
      <c r="C4633" s="4" t="s">
        <v>14</v>
      </c>
      <c r="D4633" s="4" t="s">
        <v>10</v>
      </c>
      <c r="E4633" s="4" t="s">
        <v>20</v>
      </c>
      <c r="F4633" s="4" t="s">
        <v>10</v>
      </c>
      <c r="G4633" s="4" t="s">
        <v>9</v>
      </c>
      <c r="H4633" s="4" t="s">
        <v>9</v>
      </c>
      <c r="I4633" s="4" t="s">
        <v>10</v>
      </c>
      <c r="J4633" s="4" t="s">
        <v>10</v>
      </c>
      <c r="K4633" s="4" t="s">
        <v>9</v>
      </c>
      <c r="L4633" s="4" t="s">
        <v>9</v>
      </c>
      <c r="M4633" s="4" t="s">
        <v>9</v>
      </c>
      <c r="N4633" s="4" t="s">
        <v>9</v>
      </c>
      <c r="O4633" s="4" t="s">
        <v>6</v>
      </c>
    </row>
    <row r="4634" spans="1:15">
      <c r="A4634" t="n">
        <v>37360</v>
      </c>
      <c r="B4634" s="14" t="n">
        <v>50</v>
      </c>
      <c r="C4634" s="7" t="n">
        <v>0</v>
      </c>
      <c r="D4634" s="7" t="n">
        <v>4311</v>
      </c>
      <c r="E4634" s="7" t="n">
        <v>0.800000011920929</v>
      </c>
      <c r="F4634" s="7" t="n">
        <v>0</v>
      </c>
      <c r="G4634" s="7" t="n">
        <v>0</v>
      </c>
      <c r="H4634" s="7" t="n">
        <v>0</v>
      </c>
      <c r="I4634" s="7" t="n">
        <v>0</v>
      </c>
      <c r="J4634" s="7" t="n">
        <v>65533</v>
      </c>
      <c r="K4634" s="7" t="n">
        <v>0</v>
      </c>
      <c r="L4634" s="7" t="n">
        <v>0</v>
      </c>
      <c r="M4634" s="7" t="n">
        <v>0</v>
      </c>
      <c r="N4634" s="7" t="n">
        <v>0</v>
      </c>
      <c r="O4634" s="7" t="s">
        <v>13</v>
      </c>
    </row>
    <row r="4635" spans="1:15">
      <c r="A4635" t="s">
        <v>4</v>
      </c>
      <c r="B4635" s="4" t="s">
        <v>5</v>
      </c>
      <c r="C4635" s="4" t="s">
        <v>14</v>
      </c>
      <c r="D4635" s="4" t="s">
        <v>10</v>
      </c>
      <c r="E4635" s="4" t="s">
        <v>20</v>
      </c>
      <c r="F4635" s="4" t="s">
        <v>10</v>
      </c>
      <c r="G4635" s="4" t="s">
        <v>9</v>
      </c>
      <c r="H4635" s="4" t="s">
        <v>9</v>
      </c>
      <c r="I4635" s="4" t="s">
        <v>10</v>
      </c>
      <c r="J4635" s="4" t="s">
        <v>10</v>
      </c>
      <c r="K4635" s="4" t="s">
        <v>9</v>
      </c>
      <c r="L4635" s="4" t="s">
        <v>9</v>
      </c>
      <c r="M4635" s="4" t="s">
        <v>9</v>
      </c>
      <c r="N4635" s="4" t="s">
        <v>9</v>
      </c>
      <c r="O4635" s="4" t="s">
        <v>6</v>
      </c>
    </row>
    <row r="4636" spans="1:15">
      <c r="A4636" t="n">
        <v>37399</v>
      </c>
      <c r="B4636" s="14" t="n">
        <v>50</v>
      </c>
      <c r="C4636" s="7" t="n">
        <v>0</v>
      </c>
      <c r="D4636" s="7" t="n">
        <v>4010</v>
      </c>
      <c r="E4636" s="7" t="n">
        <v>0.699999988079071</v>
      </c>
      <c r="F4636" s="7" t="n">
        <v>0</v>
      </c>
      <c r="G4636" s="7" t="n">
        <v>0</v>
      </c>
      <c r="H4636" s="7" t="n">
        <v>0</v>
      </c>
      <c r="I4636" s="7" t="n">
        <v>0</v>
      </c>
      <c r="J4636" s="7" t="n">
        <v>65533</v>
      </c>
      <c r="K4636" s="7" t="n">
        <v>0</v>
      </c>
      <c r="L4636" s="7" t="n">
        <v>0</v>
      </c>
      <c r="M4636" s="7" t="n">
        <v>0</v>
      </c>
      <c r="N4636" s="7" t="n">
        <v>0</v>
      </c>
      <c r="O4636" s="7" t="s">
        <v>13</v>
      </c>
    </row>
    <row r="4637" spans="1:15">
      <c r="A4637" t="s">
        <v>4</v>
      </c>
      <c r="B4637" s="4" t="s">
        <v>5</v>
      </c>
      <c r="C4637" s="4" t="s">
        <v>10</v>
      </c>
    </row>
    <row r="4638" spans="1:15">
      <c r="A4638" t="n">
        <v>37438</v>
      </c>
      <c r="B4638" s="28" t="n">
        <v>16</v>
      </c>
      <c r="C4638" s="7" t="n">
        <v>500</v>
      </c>
    </row>
    <row r="4639" spans="1:15">
      <c r="A4639" t="s">
        <v>4</v>
      </c>
      <c r="B4639" s="4" t="s">
        <v>5</v>
      </c>
      <c r="C4639" s="4" t="s">
        <v>10</v>
      </c>
    </row>
    <row r="4640" spans="1:15">
      <c r="A4640" t="n">
        <v>37441</v>
      </c>
      <c r="B4640" s="28" t="n">
        <v>16</v>
      </c>
      <c r="C4640" s="7" t="n">
        <v>900</v>
      </c>
    </row>
    <row r="4641" spans="1:19">
      <c r="A4641" t="s">
        <v>4</v>
      </c>
      <c r="B4641" s="4" t="s">
        <v>5</v>
      </c>
      <c r="C4641" s="4" t="s">
        <v>10</v>
      </c>
      <c r="D4641" s="4" t="s">
        <v>14</v>
      </c>
      <c r="E4641" s="4" t="s">
        <v>6</v>
      </c>
      <c r="F4641" s="4" t="s">
        <v>20</v>
      </c>
      <c r="G4641" s="4" t="s">
        <v>20</v>
      </c>
      <c r="H4641" s="4" t="s">
        <v>20</v>
      </c>
    </row>
    <row r="4642" spans="1:19">
      <c r="A4642" t="n">
        <v>37444</v>
      </c>
      <c r="B4642" s="58" t="n">
        <v>48</v>
      </c>
      <c r="C4642" s="7" t="n">
        <v>14</v>
      </c>
      <c r="D4642" s="7" t="n">
        <v>0</v>
      </c>
      <c r="E4642" s="7" t="s">
        <v>306</v>
      </c>
      <c r="F4642" s="7" t="n">
        <v>-1</v>
      </c>
      <c r="G4642" s="7" t="n">
        <v>1</v>
      </c>
      <c r="H4642" s="7" t="n">
        <v>0</v>
      </c>
    </row>
    <row r="4643" spans="1:19">
      <c r="A4643" t="s">
        <v>4</v>
      </c>
      <c r="B4643" s="4" t="s">
        <v>5</v>
      </c>
      <c r="C4643" s="4" t="s">
        <v>10</v>
      </c>
      <c r="D4643" s="4" t="s">
        <v>20</v>
      </c>
      <c r="E4643" s="4" t="s">
        <v>20</v>
      </c>
      <c r="F4643" s="4" t="s">
        <v>14</v>
      </c>
    </row>
    <row r="4644" spans="1:19">
      <c r="A4644" t="n">
        <v>37470</v>
      </c>
      <c r="B4644" s="72" t="n">
        <v>52</v>
      </c>
      <c r="C4644" s="7" t="n">
        <v>14</v>
      </c>
      <c r="D4644" s="7" t="n">
        <v>90</v>
      </c>
      <c r="E4644" s="7" t="n">
        <v>5</v>
      </c>
      <c r="F4644" s="7" t="n">
        <v>3</v>
      </c>
    </row>
    <row r="4645" spans="1:19">
      <c r="A4645" t="s">
        <v>4</v>
      </c>
      <c r="B4645" s="4" t="s">
        <v>5</v>
      </c>
      <c r="C4645" s="4" t="s">
        <v>10</v>
      </c>
      <c r="D4645" s="4" t="s">
        <v>10</v>
      </c>
      <c r="E4645" s="4" t="s">
        <v>20</v>
      </c>
      <c r="F4645" s="4" t="s">
        <v>20</v>
      </c>
      <c r="G4645" s="4" t="s">
        <v>20</v>
      </c>
      <c r="H4645" s="4" t="s">
        <v>20</v>
      </c>
      <c r="I4645" s="4" t="s">
        <v>20</v>
      </c>
      <c r="J4645" s="4" t="s">
        <v>14</v>
      </c>
      <c r="K4645" s="4" t="s">
        <v>10</v>
      </c>
    </row>
    <row r="4646" spans="1:19">
      <c r="A4646" t="n">
        <v>37482</v>
      </c>
      <c r="B4646" s="60" t="n">
        <v>55</v>
      </c>
      <c r="C4646" s="7" t="n">
        <v>14</v>
      </c>
      <c r="D4646" s="7" t="n">
        <v>65026</v>
      </c>
      <c r="E4646" s="7" t="n">
        <v>-9.69999980926514</v>
      </c>
      <c r="F4646" s="7" t="n">
        <v>3.6800000667572</v>
      </c>
      <c r="G4646" s="7" t="n">
        <v>-125</v>
      </c>
      <c r="H4646" s="7" t="n">
        <v>0.5</v>
      </c>
      <c r="I4646" s="7" t="n">
        <v>10</v>
      </c>
      <c r="J4646" s="7" t="n">
        <v>0</v>
      </c>
      <c r="K4646" s="7" t="n">
        <v>1</v>
      </c>
    </row>
    <row r="4647" spans="1:19">
      <c r="A4647" t="s">
        <v>4</v>
      </c>
      <c r="B4647" s="4" t="s">
        <v>5</v>
      </c>
      <c r="C4647" s="4" t="s">
        <v>10</v>
      </c>
    </row>
    <row r="4648" spans="1:19">
      <c r="A4648" t="n">
        <v>37510</v>
      </c>
      <c r="B4648" s="28" t="n">
        <v>16</v>
      </c>
      <c r="C4648" s="7" t="n">
        <v>1000</v>
      </c>
    </row>
    <row r="4649" spans="1:19">
      <c r="A4649" t="s">
        <v>4</v>
      </c>
      <c r="B4649" s="4" t="s">
        <v>5</v>
      </c>
      <c r="C4649" s="4" t="s">
        <v>10</v>
      </c>
    </row>
    <row r="4650" spans="1:19">
      <c r="A4650" t="n">
        <v>37513</v>
      </c>
      <c r="B4650" s="28" t="n">
        <v>16</v>
      </c>
      <c r="C4650" s="7" t="n">
        <v>1000</v>
      </c>
    </row>
    <row r="4651" spans="1:19">
      <c r="A4651" t="s">
        <v>4</v>
      </c>
      <c r="B4651" s="4" t="s">
        <v>5</v>
      </c>
    </row>
    <row r="4652" spans="1:19">
      <c r="A4652" t="n">
        <v>37516</v>
      </c>
      <c r="B4652" s="5" t="n">
        <v>1</v>
      </c>
    </row>
    <row r="4653" spans="1:19" s="3" customFormat="1" customHeight="0">
      <c r="A4653" s="3" t="s">
        <v>2</v>
      </c>
      <c r="B4653" s="3" t="s">
        <v>407</v>
      </c>
    </row>
    <row r="4654" spans="1:19">
      <c r="A4654" t="s">
        <v>4</v>
      </c>
      <c r="B4654" s="4" t="s">
        <v>5</v>
      </c>
      <c r="C4654" s="4" t="s">
        <v>10</v>
      </c>
    </row>
    <row r="4655" spans="1:19">
      <c r="A4655" t="n">
        <v>37520</v>
      </c>
      <c r="B4655" s="28" t="n">
        <v>16</v>
      </c>
      <c r="C4655" s="7" t="n">
        <v>500</v>
      </c>
    </row>
    <row r="4656" spans="1:19">
      <c r="A4656" t="s">
        <v>4</v>
      </c>
      <c r="B4656" s="4" t="s">
        <v>5</v>
      </c>
      <c r="C4656" s="4" t="s">
        <v>10</v>
      </c>
    </row>
    <row r="4657" spans="1:11">
      <c r="A4657" t="n">
        <v>37523</v>
      </c>
      <c r="B4657" s="28" t="n">
        <v>16</v>
      </c>
      <c r="C4657" s="7" t="n">
        <v>600</v>
      </c>
    </row>
    <row r="4658" spans="1:11">
      <c r="A4658" t="s">
        <v>4</v>
      </c>
      <c r="B4658" s="4" t="s">
        <v>5</v>
      </c>
      <c r="C4658" s="4" t="s">
        <v>10</v>
      </c>
      <c r="D4658" s="4" t="s">
        <v>14</v>
      </c>
      <c r="E4658" s="4" t="s">
        <v>6</v>
      </c>
      <c r="F4658" s="4" t="s">
        <v>20</v>
      </c>
      <c r="G4658" s="4" t="s">
        <v>20</v>
      </c>
      <c r="H4658" s="4" t="s">
        <v>20</v>
      </c>
    </row>
    <row r="4659" spans="1:11">
      <c r="A4659" t="n">
        <v>37526</v>
      </c>
      <c r="B4659" s="58" t="n">
        <v>48</v>
      </c>
      <c r="C4659" s="7" t="n">
        <v>25</v>
      </c>
      <c r="D4659" s="7" t="n">
        <v>0</v>
      </c>
      <c r="E4659" s="7" t="s">
        <v>304</v>
      </c>
      <c r="F4659" s="7" t="n">
        <v>-1</v>
      </c>
      <c r="G4659" s="7" t="n">
        <v>0.5</v>
      </c>
      <c r="H4659" s="7" t="n">
        <v>0</v>
      </c>
    </row>
    <row r="4660" spans="1:11">
      <c r="A4660" t="s">
        <v>4</v>
      </c>
      <c r="B4660" s="4" t="s">
        <v>5</v>
      </c>
      <c r="C4660" s="4" t="s">
        <v>10</v>
      </c>
    </row>
    <row r="4661" spans="1:11">
      <c r="A4661" t="n">
        <v>37552</v>
      </c>
      <c r="B4661" s="28" t="n">
        <v>16</v>
      </c>
      <c r="C4661" s="7" t="n">
        <v>500</v>
      </c>
    </row>
    <row r="4662" spans="1:11">
      <c r="A4662" t="s">
        <v>4</v>
      </c>
      <c r="B4662" s="4" t="s">
        <v>5</v>
      </c>
      <c r="C4662" s="4" t="s">
        <v>10</v>
      </c>
    </row>
    <row r="4663" spans="1:11">
      <c r="A4663" t="n">
        <v>37555</v>
      </c>
      <c r="B4663" s="28" t="n">
        <v>16</v>
      </c>
      <c r="C4663" s="7" t="n">
        <v>500</v>
      </c>
    </row>
    <row r="4664" spans="1:11">
      <c r="A4664" t="s">
        <v>4</v>
      </c>
      <c r="B4664" s="4" t="s">
        <v>5</v>
      </c>
      <c r="C4664" s="4" t="s">
        <v>10</v>
      </c>
    </row>
    <row r="4665" spans="1:11">
      <c r="A4665" t="n">
        <v>37558</v>
      </c>
      <c r="B4665" s="28" t="n">
        <v>16</v>
      </c>
      <c r="C4665" s="7" t="n">
        <v>100</v>
      </c>
    </row>
    <row r="4666" spans="1:11">
      <c r="A4666" t="s">
        <v>4</v>
      </c>
      <c r="B4666" s="4" t="s">
        <v>5</v>
      </c>
      <c r="C4666" s="4" t="s">
        <v>10</v>
      </c>
    </row>
    <row r="4667" spans="1:11">
      <c r="A4667" t="n">
        <v>37561</v>
      </c>
      <c r="B4667" s="28" t="n">
        <v>16</v>
      </c>
      <c r="C4667" s="7" t="n">
        <v>500</v>
      </c>
    </row>
    <row r="4668" spans="1:11">
      <c r="A4668" t="s">
        <v>4</v>
      </c>
      <c r="B4668" s="4" t="s">
        <v>5</v>
      </c>
      <c r="C4668" s="4" t="s">
        <v>10</v>
      </c>
    </row>
    <row r="4669" spans="1:11">
      <c r="A4669" t="n">
        <v>37564</v>
      </c>
      <c r="B4669" s="28" t="n">
        <v>16</v>
      </c>
      <c r="C4669" s="7" t="n">
        <v>100</v>
      </c>
    </row>
    <row r="4670" spans="1:11">
      <c r="A4670" t="s">
        <v>4</v>
      </c>
      <c r="B4670" s="4" t="s">
        <v>5</v>
      </c>
      <c r="C4670" s="4" t="s">
        <v>10</v>
      </c>
    </row>
    <row r="4671" spans="1:11">
      <c r="A4671" t="n">
        <v>37567</v>
      </c>
      <c r="B4671" s="28" t="n">
        <v>16</v>
      </c>
      <c r="C4671" s="7" t="n">
        <v>500</v>
      </c>
    </row>
    <row r="4672" spans="1:11">
      <c r="A4672" t="s">
        <v>4</v>
      </c>
      <c r="B4672" s="4" t="s">
        <v>5</v>
      </c>
      <c r="C4672" s="4" t="s">
        <v>10</v>
      </c>
      <c r="D4672" s="4" t="s">
        <v>14</v>
      </c>
      <c r="E4672" s="4" t="s">
        <v>6</v>
      </c>
      <c r="F4672" s="4" t="s">
        <v>20</v>
      </c>
      <c r="G4672" s="4" t="s">
        <v>20</v>
      </c>
      <c r="H4672" s="4" t="s">
        <v>20</v>
      </c>
    </row>
    <row r="4673" spans="1:8">
      <c r="A4673" t="n">
        <v>37570</v>
      </c>
      <c r="B4673" s="58" t="n">
        <v>48</v>
      </c>
      <c r="C4673" s="7" t="n">
        <v>25</v>
      </c>
      <c r="D4673" s="7" t="n">
        <v>0</v>
      </c>
      <c r="E4673" s="7" t="s">
        <v>287</v>
      </c>
      <c r="F4673" s="7" t="n">
        <v>-1</v>
      </c>
      <c r="G4673" s="7" t="n">
        <v>1</v>
      </c>
      <c r="H4673" s="7" t="n">
        <v>0</v>
      </c>
    </row>
    <row r="4674" spans="1:8">
      <c r="A4674" t="s">
        <v>4</v>
      </c>
      <c r="B4674" s="4" t="s">
        <v>5</v>
      </c>
      <c r="C4674" s="4" t="s">
        <v>10</v>
      </c>
    </row>
    <row r="4675" spans="1:8">
      <c r="A4675" t="n">
        <v>37598</v>
      </c>
      <c r="B4675" s="28" t="n">
        <v>16</v>
      </c>
      <c r="C4675" s="7" t="n">
        <v>1000</v>
      </c>
    </row>
    <row r="4676" spans="1:8">
      <c r="A4676" t="s">
        <v>4</v>
      </c>
      <c r="B4676" s="4" t="s">
        <v>5</v>
      </c>
      <c r="C4676" s="4" t="s">
        <v>10</v>
      </c>
      <c r="D4676" s="4" t="s">
        <v>20</v>
      </c>
      <c r="E4676" s="4" t="s">
        <v>20</v>
      </c>
      <c r="F4676" s="4" t="s">
        <v>14</v>
      </c>
    </row>
    <row r="4677" spans="1:8">
      <c r="A4677" t="n">
        <v>37601</v>
      </c>
      <c r="B4677" s="72" t="n">
        <v>52</v>
      </c>
      <c r="C4677" s="7" t="n">
        <v>25</v>
      </c>
      <c r="D4677" s="7" t="n">
        <v>270</v>
      </c>
      <c r="E4677" s="7" t="n">
        <v>5</v>
      </c>
      <c r="F4677" s="7" t="n">
        <v>3</v>
      </c>
    </row>
    <row r="4678" spans="1:8">
      <c r="A4678" t="s">
        <v>4</v>
      </c>
      <c r="B4678" s="4" t="s">
        <v>5</v>
      </c>
      <c r="C4678" s="4" t="s">
        <v>14</v>
      </c>
      <c r="D4678" s="4" t="s">
        <v>10</v>
      </c>
      <c r="E4678" s="4" t="s">
        <v>10</v>
      </c>
      <c r="F4678" s="4" t="s">
        <v>10</v>
      </c>
      <c r="G4678" s="4" t="s">
        <v>10</v>
      </c>
      <c r="H4678" s="4" t="s">
        <v>10</v>
      </c>
      <c r="I4678" s="4" t="s">
        <v>6</v>
      </c>
      <c r="J4678" s="4" t="s">
        <v>20</v>
      </c>
      <c r="K4678" s="4" t="s">
        <v>20</v>
      </c>
      <c r="L4678" s="4" t="s">
        <v>20</v>
      </c>
      <c r="M4678" s="4" t="s">
        <v>9</v>
      </c>
      <c r="N4678" s="4" t="s">
        <v>9</v>
      </c>
      <c r="O4678" s="4" t="s">
        <v>20</v>
      </c>
      <c r="P4678" s="4" t="s">
        <v>20</v>
      </c>
      <c r="Q4678" s="4" t="s">
        <v>20</v>
      </c>
      <c r="R4678" s="4" t="s">
        <v>20</v>
      </c>
      <c r="S4678" s="4" t="s">
        <v>14</v>
      </c>
    </row>
    <row r="4679" spans="1:8">
      <c r="A4679" t="n">
        <v>37613</v>
      </c>
      <c r="B4679" s="10" t="n">
        <v>39</v>
      </c>
      <c r="C4679" s="7" t="n">
        <v>12</v>
      </c>
      <c r="D4679" s="7" t="n">
        <v>25</v>
      </c>
      <c r="E4679" s="7" t="n">
        <v>208</v>
      </c>
      <c r="F4679" s="7" t="n">
        <v>0</v>
      </c>
      <c r="G4679" s="7" t="n">
        <v>25</v>
      </c>
      <c r="H4679" s="7" t="n">
        <v>3</v>
      </c>
      <c r="I4679" s="7" t="s">
        <v>13</v>
      </c>
      <c r="J4679" s="7" t="n">
        <v>0</v>
      </c>
      <c r="K4679" s="7" t="n">
        <v>0</v>
      </c>
      <c r="L4679" s="7" t="n">
        <v>0</v>
      </c>
      <c r="M4679" s="7" t="n">
        <v>0</v>
      </c>
      <c r="N4679" s="7" t="n">
        <v>0</v>
      </c>
      <c r="O4679" s="7" t="n">
        <v>0</v>
      </c>
      <c r="P4679" s="7" t="n">
        <v>1</v>
      </c>
      <c r="Q4679" s="7" t="n">
        <v>1</v>
      </c>
      <c r="R4679" s="7" t="n">
        <v>1</v>
      </c>
      <c r="S4679" s="7" t="n">
        <v>255</v>
      </c>
    </row>
    <row r="4680" spans="1:8">
      <c r="A4680" t="s">
        <v>4</v>
      </c>
      <c r="B4680" s="4" t="s">
        <v>5</v>
      </c>
      <c r="C4680" s="4" t="s">
        <v>14</v>
      </c>
      <c r="D4680" s="4" t="s">
        <v>20</v>
      </c>
      <c r="E4680" s="4" t="s">
        <v>20</v>
      </c>
      <c r="F4680" s="4" t="s">
        <v>20</v>
      </c>
    </row>
    <row r="4681" spans="1:8">
      <c r="A4681" t="n">
        <v>37663</v>
      </c>
      <c r="B4681" s="40" t="n">
        <v>45</v>
      </c>
      <c r="C4681" s="7" t="n">
        <v>9</v>
      </c>
      <c r="D4681" s="7" t="n">
        <v>0.100000001490116</v>
      </c>
      <c r="E4681" s="7" t="n">
        <v>0.100000001490116</v>
      </c>
      <c r="F4681" s="7" t="n">
        <v>0.200000002980232</v>
      </c>
    </row>
    <row r="4682" spans="1:8">
      <c r="A4682" t="s">
        <v>4</v>
      </c>
      <c r="B4682" s="4" t="s">
        <v>5</v>
      </c>
      <c r="C4682" s="4" t="s">
        <v>14</v>
      </c>
      <c r="D4682" s="4" t="s">
        <v>10</v>
      </c>
      <c r="E4682" s="4" t="s">
        <v>20</v>
      </c>
      <c r="F4682" s="4" t="s">
        <v>10</v>
      </c>
      <c r="G4682" s="4" t="s">
        <v>9</v>
      </c>
      <c r="H4682" s="4" t="s">
        <v>9</v>
      </c>
      <c r="I4682" s="4" t="s">
        <v>10</v>
      </c>
      <c r="J4682" s="4" t="s">
        <v>10</v>
      </c>
      <c r="K4682" s="4" t="s">
        <v>9</v>
      </c>
      <c r="L4682" s="4" t="s">
        <v>9</v>
      </c>
      <c r="M4682" s="4" t="s">
        <v>9</v>
      </c>
      <c r="N4682" s="4" t="s">
        <v>9</v>
      </c>
      <c r="O4682" s="4" t="s">
        <v>6</v>
      </c>
    </row>
    <row r="4683" spans="1:8">
      <c r="A4683" t="n">
        <v>37677</v>
      </c>
      <c r="B4683" s="14" t="n">
        <v>50</v>
      </c>
      <c r="C4683" s="7" t="n">
        <v>0</v>
      </c>
      <c r="D4683" s="7" t="n">
        <v>4197</v>
      </c>
      <c r="E4683" s="7" t="n">
        <v>0.800000011920929</v>
      </c>
      <c r="F4683" s="7" t="n">
        <v>0</v>
      </c>
      <c r="G4683" s="7" t="n">
        <v>0</v>
      </c>
      <c r="H4683" s="7" t="n">
        <v>0</v>
      </c>
      <c r="I4683" s="7" t="n">
        <v>0</v>
      </c>
      <c r="J4683" s="7" t="n">
        <v>65533</v>
      </c>
      <c r="K4683" s="7" t="n">
        <v>0</v>
      </c>
      <c r="L4683" s="7" t="n">
        <v>0</v>
      </c>
      <c r="M4683" s="7" t="n">
        <v>0</v>
      </c>
      <c r="N4683" s="7" t="n">
        <v>0</v>
      </c>
      <c r="O4683" s="7" t="s">
        <v>13</v>
      </c>
    </row>
    <row r="4684" spans="1:8">
      <c r="A4684" t="s">
        <v>4</v>
      </c>
      <c r="B4684" s="4" t="s">
        <v>5</v>
      </c>
      <c r="C4684" s="4" t="s">
        <v>10</v>
      </c>
    </row>
    <row r="4685" spans="1:8">
      <c r="A4685" t="n">
        <v>37716</v>
      </c>
      <c r="B4685" s="28" t="n">
        <v>16</v>
      </c>
      <c r="C4685" s="7" t="n">
        <v>1000</v>
      </c>
    </row>
    <row r="4686" spans="1:8">
      <c r="A4686" t="s">
        <v>4</v>
      </c>
      <c r="B4686" s="4" t="s">
        <v>5</v>
      </c>
      <c r="C4686" s="4" t="s">
        <v>10</v>
      </c>
      <c r="D4686" s="4" t="s">
        <v>14</v>
      </c>
      <c r="E4686" s="4" t="s">
        <v>6</v>
      </c>
      <c r="F4686" s="4" t="s">
        <v>20</v>
      </c>
      <c r="G4686" s="4" t="s">
        <v>20</v>
      </c>
      <c r="H4686" s="4" t="s">
        <v>20</v>
      </c>
    </row>
    <row r="4687" spans="1:8">
      <c r="A4687" t="n">
        <v>37719</v>
      </c>
      <c r="B4687" s="58" t="n">
        <v>48</v>
      </c>
      <c r="C4687" s="7" t="n">
        <v>25</v>
      </c>
      <c r="D4687" s="7" t="n">
        <v>0</v>
      </c>
      <c r="E4687" s="7" t="s">
        <v>304</v>
      </c>
      <c r="F4687" s="7" t="n">
        <v>-1</v>
      </c>
      <c r="G4687" s="7" t="n">
        <v>0.699999988079071</v>
      </c>
      <c r="H4687" s="7" t="n">
        <v>0</v>
      </c>
    </row>
    <row r="4688" spans="1:8">
      <c r="A4688" t="s">
        <v>4</v>
      </c>
      <c r="B4688" s="4" t="s">
        <v>5</v>
      </c>
      <c r="C4688" s="4" t="s">
        <v>10</v>
      </c>
    </row>
    <row r="4689" spans="1:19">
      <c r="A4689" t="n">
        <v>37745</v>
      </c>
      <c r="B4689" s="28" t="n">
        <v>16</v>
      </c>
      <c r="C4689" s="7" t="n">
        <v>1500</v>
      </c>
    </row>
    <row r="4690" spans="1:19">
      <c r="A4690" t="s">
        <v>4</v>
      </c>
      <c r="B4690" s="4" t="s">
        <v>5</v>
      </c>
      <c r="C4690" s="4" t="s">
        <v>10</v>
      </c>
    </row>
    <row r="4691" spans="1:19">
      <c r="A4691" t="n">
        <v>37748</v>
      </c>
      <c r="B4691" s="28" t="n">
        <v>16</v>
      </c>
      <c r="C4691" s="7" t="n">
        <v>500</v>
      </c>
    </row>
    <row r="4692" spans="1:19">
      <c r="A4692" t="s">
        <v>4</v>
      </c>
      <c r="B4692" s="4" t="s">
        <v>5</v>
      </c>
      <c r="C4692" s="4" t="s">
        <v>10</v>
      </c>
      <c r="D4692" s="4" t="s">
        <v>14</v>
      </c>
      <c r="E4692" s="4" t="s">
        <v>6</v>
      </c>
      <c r="F4692" s="4" t="s">
        <v>20</v>
      </c>
      <c r="G4692" s="4" t="s">
        <v>20</v>
      </c>
      <c r="H4692" s="4" t="s">
        <v>20</v>
      </c>
    </row>
    <row r="4693" spans="1:19">
      <c r="A4693" t="n">
        <v>37751</v>
      </c>
      <c r="B4693" s="58" t="n">
        <v>48</v>
      </c>
      <c r="C4693" s="7" t="n">
        <v>25</v>
      </c>
      <c r="D4693" s="7" t="n">
        <v>0</v>
      </c>
      <c r="E4693" s="7" t="s">
        <v>292</v>
      </c>
      <c r="F4693" s="7" t="n">
        <v>-1</v>
      </c>
      <c r="G4693" s="7" t="n">
        <v>1</v>
      </c>
      <c r="H4693" s="7" t="n">
        <v>0</v>
      </c>
    </row>
    <row r="4694" spans="1:19">
      <c r="A4694" t="s">
        <v>4</v>
      </c>
      <c r="B4694" s="4" t="s">
        <v>5</v>
      </c>
      <c r="C4694" s="4" t="s">
        <v>10</v>
      </c>
    </row>
    <row r="4695" spans="1:19">
      <c r="A4695" t="n">
        <v>37783</v>
      </c>
      <c r="B4695" s="28" t="n">
        <v>16</v>
      </c>
      <c r="C4695" s="7" t="n">
        <v>900</v>
      </c>
    </row>
    <row r="4696" spans="1:19">
      <c r="A4696" t="s">
        <v>4</v>
      </c>
      <c r="B4696" s="4" t="s">
        <v>5</v>
      </c>
      <c r="C4696" s="4" t="s">
        <v>14</v>
      </c>
      <c r="D4696" s="4" t="s">
        <v>10</v>
      </c>
      <c r="E4696" s="4" t="s">
        <v>10</v>
      </c>
      <c r="F4696" s="4" t="s">
        <v>10</v>
      </c>
      <c r="G4696" s="4" t="s">
        <v>10</v>
      </c>
      <c r="H4696" s="4" t="s">
        <v>10</v>
      </c>
      <c r="I4696" s="4" t="s">
        <v>6</v>
      </c>
      <c r="J4696" s="4" t="s">
        <v>20</v>
      </c>
      <c r="K4696" s="4" t="s">
        <v>20</v>
      </c>
      <c r="L4696" s="4" t="s">
        <v>20</v>
      </c>
      <c r="M4696" s="4" t="s">
        <v>9</v>
      </c>
      <c r="N4696" s="4" t="s">
        <v>9</v>
      </c>
      <c r="O4696" s="4" t="s">
        <v>20</v>
      </c>
      <c r="P4696" s="4" t="s">
        <v>20</v>
      </c>
      <c r="Q4696" s="4" t="s">
        <v>20</v>
      </c>
      <c r="R4696" s="4" t="s">
        <v>20</v>
      </c>
      <c r="S4696" s="4" t="s">
        <v>14</v>
      </c>
    </row>
    <row r="4697" spans="1:19">
      <c r="A4697" t="n">
        <v>37786</v>
      </c>
      <c r="B4697" s="10" t="n">
        <v>39</v>
      </c>
      <c r="C4697" s="7" t="n">
        <v>12</v>
      </c>
      <c r="D4697" s="7" t="n">
        <v>25</v>
      </c>
      <c r="E4697" s="7" t="n">
        <v>209</v>
      </c>
      <c r="F4697" s="7" t="n">
        <v>0</v>
      </c>
      <c r="G4697" s="7" t="n">
        <v>25</v>
      </c>
      <c r="H4697" s="7" t="n">
        <v>3</v>
      </c>
      <c r="I4697" s="7" t="s">
        <v>13</v>
      </c>
      <c r="J4697" s="7" t="n">
        <v>-0.5</v>
      </c>
      <c r="K4697" s="7" t="n">
        <v>0</v>
      </c>
      <c r="L4697" s="7" t="n">
        <v>0.5</v>
      </c>
      <c r="M4697" s="7" t="n">
        <v>0</v>
      </c>
      <c r="N4697" s="7" t="n">
        <v>0</v>
      </c>
      <c r="O4697" s="7" t="n">
        <v>0</v>
      </c>
      <c r="P4697" s="7" t="n">
        <v>1.20000004768372</v>
      </c>
      <c r="Q4697" s="7" t="n">
        <v>1.20000004768372</v>
      </c>
      <c r="R4697" s="7" t="n">
        <v>1.20000004768372</v>
      </c>
      <c r="S4697" s="7" t="n">
        <v>255</v>
      </c>
    </row>
    <row r="4698" spans="1:19">
      <c r="A4698" t="s">
        <v>4</v>
      </c>
      <c r="B4698" s="4" t="s">
        <v>5</v>
      </c>
      <c r="C4698" s="4" t="s">
        <v>14</v>
      </c>
      <c r="D4698" s="4" t="s">
        <v>20</v>
      </c>
      <c r="E4698" s="4" t="s">
        <v>20</v>
      </c>
      <c r="F4698" s="4" t="s">
        <v>20</v>
      </c>
    </row>
    <row r="4699" spans="1:19">
      <c r="A4699" t="n">
        <v>37836</v>
      </c>
      <c r="B4699" s="40" t="n">
        <v>45</v>
      </c>
      <c r="C4699" s="7" t="n">
        <v>9</v>
      </c>
      <c r="D4699" s="7" t="n">
        <v>0.100000001490116</v>
      </c>
      <c r="E4699" s="7" t="n">
        <v>0.100000001490116</v>
      </c>
      <c r="F4699" s="7" t="n">
        <v>1</v>
      </c>
    </row>
    <row r="4700" spans="1:19">
      <c r="A4700" t="s">
        <v>4</v>
      </c>
      <c r="B4700" s="4" t="s">
        <v>5</v>
      </c>
      <c r="C4700" s="4" t="s">
        <v>14</v>
      </c>
      <c r="D4700" s="4" t="s">
        <v>10</v>
      </c>
      <c r="E4700" s="4" t="s">
        <v>20</v>
      </c>
      <c r="F4700" s="4" t="s">
        <v>10</v>
      </c>
      <c r="G4700" s="4" t="s">
        <v>9</v>
      </c>
      <c r="H4700" s="4" t="s">
        <v>9</v>
      </c>
      <c r="I4700" s="4" t="s">
        <v>10</v>
      </c>
      <c r="J4700" s="4" t="s">
        <v>10</v>
      </c>
      <c r="K4700" s="4" t="s">
        <v>9</v>
      </c>
      <c r="L4700" s="4" t="s">
        <v>9</v>
      </c>
      <c r="M4700" s="4" t="s">
        <v>9</v>
      </c>
      <c r="N4700" s="4" t="s">
        <v>9</v>
      </c>
      <c r="O4700" s="4" t="s">
        <v>6</v>
      </c>
    </row>
    <row r="4701" spans="1:19">
      <c r="A4701" t="n">
        <v>37850</v>
      </c>
      <c r="B4701" s="14" t="n">
        <v>50</v>
      </c>
      <c r="C4701" s="7" t="n">
        <v>0</v>
      </c>
      <c r="D4701" s="7" t="n">
        <v>4253</v>
      </c>
      <c r="E4701" s="7" t="n">
        <v>0.800000011920929</v>
      </c>
      <c r="F4701" s="7" t="n">
        <v>0</v>
      </c>
      <c r="G4701" s="7" t="n">
        <v>0</v>
      </c>
      <c r="H4701" s="7" t="n">
        <v>0</v>
      </c>
      <c r="I4701" s="7" t="n">
        <v>0</v>
      </c>
      <c r="J4701" s="7" t="n">
        <v>65533</v>
      </c>
      <c r="K4701" s="7" t="n">
        <v>0</v>
      </c>
      <c r="L4701" s="7" t="n">
        <v>0</v>
      </c>
      <c r="M4701" s="7" t="n">
        <v>0</v>
      </c>
      <c r="N4701" s="7" t="n">
        <v>0</v>
      </c>
      <c r="O4701" s="7" t="s">
        <v>13</v>
      </c>
    </row>
    <row r="4702" spans="1:19">
      <c r="A4702" t="s">
        <v>4</v>
      </c>
      <c r="B4702" s="4" t="s">
        <v>5</v>
      </c>
      <c r="C4702" s="4" t="s">
        <v>14</v>
      </c>
      <c r="D4702" s="4" t="s">
        <v>9</v>
      </c>
      <c r="E4702" s="4" t="s">
        <v>9</v>
      </c>
      <c r="F4702" s="4" t="s">
        <v>9</v>
      </c>
    </row>
    <row r="4703" spans="1:19">
      <c r="A4703" t="n">
        <v>37889</v>
      </c>
      <c r="B4703" s="14" t="n">
        <v>50</v>
      </c>
      <c r="C4703" s="7" t="n">
        <v>255</v>
      </c>
      <c r="D4703" s="7" t="n">
        <v>1050253722</v>
      </c>
      <c r="E4703" s="7" t="n">
        <v>1065353216</v>
      </c>
      <c r="F4703" s="7" t="n">
        <v>1045220557</v>
      </c>
    </row>
    <row r="4704" spans="1:19">
      <c r="A4704" t="s">
        <v>4</v>
      </c>
      <c r="B4704" s="4" t="s">
        <v>5</v>
      </c>
      <c r="C4704" s="4" t="s">
        <v>10</v>
      </c>
    </row>
    <row r="4705" spans="1:19">
      <c r="A4705" t="n">
        <v>37903</v>
      </c>
      <c r="B4705" s="28" t="n">
        <v>16</v>
      </c>
      <c r="C4705" s="7" t="n">
        <v>500</v>
      </c>
    </row>
    <row r="4706" spans="1:19">
      <c r="A4706" t="s">
        <v>4</v>
      </c>
      <c r="B4706" s="4" t="s">
        <v>5</v>
      </c>
      <c r="C4706" s="4" t="s">
        <v>14</v>
      </c>
      <c r="D4706" s="4" t="s">
        <v>10</v>
      </c>
      <c r="E4706" s="4" t="s">
        <v>20</v>
      </c>
      <c r="F4706" s="4" t="s">
        <v>10</v>
      </c>
      <c r="G4706" s="4" t="s">
        <v>9</v>
      </c>
      <c r="H4706" s="4" t="s">
        <v>9</v>
      </c>
      <c r="I4706" s="4" t="s">
        <v>10</v>
      </c>
      <c r="J4706" s="4" t="s">
        <v>10</v>
      </c>
      <c r="K4706" s="4" t="s">
        <v>9</v>
      </c>
      <c r="L4706" s="4" t="s">
        <v>9</v>
      </c>
      <c r="M4706" s="4" t="s">
        <v>9</v>
      </c>
      <c r="N4706" s="4" t="s">
        <v>9</v>
      </c>
      <c r="O4706" s="4" t="s">
        <v>6</v>
      </c>
    </row>
    <row r="4707" spans="1:19">
      <c r="A4707" t="n">
        <v>37906</v>
      </c>
      <c r="B4707" s="14" t="n">
        <v>50</v>
      </c>
      <c r="C4707" s="7" t="n">
        <v>0</v>
      </c>
      <c r="D4707" s="7" t="n">
        <v>4283</v>
      </c>
      <c r="E4707" s="7" t="n">
        <v>0.800000011920929</v>
      </c>
      <c r="F4707" s="7" t="n">
        <v>0</v>
      </c>
      <c r="G4707" s="7" t="n">
        <v>0</v>
      </c>
      <c r="H4707" s="7" t="n">
        <v>0</v>
      </c>
      <c r="I4707" s="7" t="n">
        <v>0</v>
      </c>
      <c r="J4707" s="7" t="n">
        <v>65533</v>
      </c>
      <c r="K4707" s="7" t="n">
        <v>0</v>
      </c>
      <c r="L4707" s="7" t="n">
        <v>0</v>
      </c>
      <c r="M4707" s="7" t="n">
        <v>0</v>
      </c>
      <c r="N4707" s="7" t="n">
        <v>0</v>
      </c>
      <c r="O4707" s="7" t="s">
        <v>13</v>
      </c>
    </row>
    <row r="4708" spans="1:19">
      <c r="A4708" t="s">
        <v>4</v>
      </c>
      <c r="B4708" s="4" t="s">
        <v>5</v>
      </c>
      <c r="C4708" s="4" t="s">
        <v>14</v>
      </c>
      <c r="D4708" s="4" t="s">
        <v>10</v>
      </c>
      <c r="E4708" s="4" t="s">
        <v>20</v>
      </c>
      <c r="F4708" s="4" t="s">
        <v>10</v>
      </c>
      <c r="G4708" s="4" t="s">
        <v>9</v>
      </c>
      <c r="H4708" s="4" t="s">
        <v>9</v>
      </c>
      <c r="I4708" s="4" t="s">
        <v>10</v>
      </c>
      <c r="J4708" s="4" t="s">
        <v>10</v>
      </c>
      <c r="K4708" s="4" t="s">
        <v>9</v>
      </c>
      <c r="L4708" s="4" t="s">
        <v>9</v>
      </c>
      <c r="M4708" s="4" t="s">
        <v>9</v>
      </c>
      <c r="N4708" s="4" t="s">
        <v>9</v>
      </c>
      <c r="O4708" s="4" t="s">
        <v>6</v>
      </c>
    </row>
    <row r="4709" spans="1:19">
      <c r="A4709" t="n">
        <v>37945</v>
      </c>
      <c r="B4709" s="14" t="n">
        <v>50</v>
      </c>
      <c r="C4709" s="7" t="n">
        <v>0</v>
      </c>
      <c r="D4709" s="7" t="n">
        <v>4197</v>
      </c>
      <c r="E4709" s="7" t="n">
        <v>0.800000011920929</v>
      </c>
      <c r="F4709" s="7" t="n">
        <v>0</v>
      </c>
      <c r="G4709" s="7" t="n">
        <v>0</v>
      </c>
      <c r="H4709" s="7" t="n">
        <v>0</v>
      </c>
      <c r="I4709" s="7" t="n">
        <v>0</v>
      </c>
      <c r="J4709" s="7" t="n">
        <v>65533</v>
      </c>
      <c r="K4709" s="7" t="n">
        <v>0</v>
      </c>
      <c r="L4709" s="7" t="n">
        <v>0</v>
      </c>
      <c r="M4709" s="7" t="n">
        <v>0</v>
      </c>
      <c r="N4709" s="7" t="n">
        <v>0</v>
      </c>
      <c r="O4709" s="7" t="s">
        <v>13</v>
      </c>
    </row>
    <row r="4710" spans="1:19">
      <c r="A4710" t="s">
        <v>4</v>
      </c>
      <c r="B4710" s="4" t="s">
        <v>5</v>
      </c>
      <c r="C4710" s="4" t="s">
        <v>10</v>
      </c>
    </row>
    <row r="4711" spans="1:19">
      <c r="A4711" t="n">
        <v>37984</v>
      </c>
      <c r="B4711" s="28" t="n">
        <v>16</v>
      </c>
      <c r="C4711" s="7" t="n">
        <v>500</v>
      </c>
    </row>
    <row r="4712" spans="1:19">
      <c r="A4712" t="s">
        <v>4</v>
      </c>
      <c r="B4712" s="4" t="s">
        <v>5</v>
      </c>
      <c r="C4712" s="4" t="s">
        <v>10</v>
      </c>
    </row>
    <row r="4713" spans="1:19">
      <c r="A4713" t="n">
        <v>37987</v>
      </c>
      <c r="B4713" s="28" t="n">
        <v>16</v>
      </c>
      <c r="C4713" s="7" t="n">
        <v>1000</v>
      </c>
    </row>
    <row r="4714" spans="1:19">
      <c r="A4714" t="s">
        <v>4</v>
      </c>
      <c r="B4714" s="4" t="s">
        <v>5</v>
      </c>
    </row>
    <row r="4715" spans="1:19">
      <c r="A4715" t="n">
        <v>37990</v>
      </c>
      <c r="B4715" s="5" t="n">
        <v>1</v>
      </c>
    </row>
    <row r="4716" spans="1:19" s="3" customFormat="1" customHeight="0">
      <c r="A4716" s="3" t="s">
        <v>2</v>
      </c>
      <c r="B4716" s="3" t="s">
        <v>408</v>
      </c>
    </row>
    <row r="4717" spans="1:19">
      <c r="A4717" t="s">
        <v>4</v>
      </c>
      <c r="B4717" s="4" t="s">
        <v>5</v>
      </c>
      <c r="C4717" s="4" t="s">
        <v>14</v>
      </c>
      <c r="D4717" s="4" t="s">
        <v>14</v>
      </c>
      <c r="E4717" s="4" t="s">
        <v>14</v>
      </c>
      <c r="F4717" s="4" t="s">
        <v>14</v>
      </c>
    </row>
    <row r="4718" spans="1:19">
      <c r="A4718" t="n">
        <v>37992</v>
      </c>
      <c r="B4718" s="33" t="n">
        <v>14</v>
      </c>
      <c r="C4718" s="7" t="n">
        <v>2</v>
      </c>
      <c r="D4718" s="7" t="n">
        <v>0</v>
      </c>
      <c r="E4718" s="7" t="n">
        <v>0</v>
      </c>
      <c r="F4718" s="7" t="n">
        <v>0</v>
      </c>
    </row>
    <row r="4719" spans="1:19">
      <c r="A4719" t="s">
        <v>4</v>
      </c>
      <c r="B4719" s="4" t="s">
        <v>5</v>
      </c>
      <c r="C4719" s="4" t="s">
        <v>14</v>
      </c>
      <c r="D4719" s="21" t="s">
        <v>31</v>
      </c>
      <c r="E4719" s="4" t="s">
        <v>5</v>
      </c>
      <c r="F4719" s="4" t="s">
        <v>14</v>
      </c>
      <c r="G4719" s="4" t="s">
        <v>10</v>
      </c>
      <c r="H4719" s="21" t="s">
        <v>32</v>
      </c>
      <c r="I4719" s="4" t="s">
        <v>14</v>
      </c>
      <c r="J4719" s="4" t="s">
        <v>9</v>
      </c>
      <c r="K4719" s="4" t="s">
        <v>14</v>
      </c>
      <c r="L4719" s="4" t="s">
        <v>14</v>
      </c>
      <c r="M4719" s="21" t="s">
        <v>31</v>
      </c>
      <c r="N4719" s="4" t="s">
        <v>5</v>
      </c>
      <c r="O4719" s="4" t="s">
        <v>14</v>
      </c>
      <c r="P4719" s="4" t="s">
        <v>10</v>
      </c>
      <c r="Q4719" s="21" t="s">
        <v>32</v>
      </c>
      <c r="R4719" s="4" t="s">
        <v>14</v>
      </c>
      <c r="S4719" s="4" t="s">
        <v>9</v>
      </c>
      <c r="T4719" s="4" t="s">
        <v>14</v>
      </c>
      <c r="U4719" s="4" t="s">
        <v>14</v>
      </c>
      <c r="V4719" s="4" t="s">
        <v>14</v>
      </c>
      <c r="W4719" s="4" t="s">
        <v>21</v>
      </c>
    </row>
    <row r="4720" spans="1:19">
      <c r="A4720" t="n">
        <v>37997</v>
      </c>
      <c r="B4720" s="11" t="n">
        <v>5</v>
      </c>
      <c r="C4720" s="7" t="n">
        <v>28</v>
      </c>
      <c r="D4720" s="21" t="s">
        <v>3</v>
      </c>
      <c r="E4720" s="9" t="n">
        <v>162</v>
      </c>
      <c r="F4720" s="7" t="n">
        <v>3</v>
      </c>
      <c r="G4720" s="7" t="n">
        <v>33144</v>
      </c>
      <c r="H4720" s="21" t="s">
        <v>3</v>
      </c>
      <c r="I4720" s="7" t="n">
        <v>0</v>
      </c>
      <c r="J4720" s="7" t="n">
        <v>1</v>
      </c>
      <c r="K4720" s="7" t="n">
        <v>2</v>
      </c>
      <c r="L4720" s="7" t="n">
        <v>28</v>
      </c>
      <c r="M4720" s="21" t="s">
        <v>3</v>
      </c>
      <c r="N4720" s="9" t="n">
        <v>162</v>
      </c>
      <c r="O4720" s="7" t="n">
        <v>3</v>
      </c>
      <c r="P4720" s="7" t="n">
        <v>33144</v>
      </c>
      <c r="Q4720" s="21" t="s">
        <v>3</v>
      </c>
      <c r="R4720" s="7" t="n">
        <v>0</v>
      </c>
      <c r="S4720" s="7" t="n">
        <v>2</v>
      </c>
      <c r="T4720" s="7" t="n">
        <v>2</v>
      </c>
      <c r="U4720" s="7" t="n">
        <v>11</v>
      </c>
      <c r="V4720" s="7" t="n">
        <v>1</v>
      </c>
      <c r="W4720" s="12" t="n">
        <f t="normal" ca="1">A4724</f>
        <v>0</v>
      </c>
    </row>
    <row r="4721" spans="1:23">
      <c r="A4721" t="s">
        <v>4</v>
      </c>
      <c r="B4721" s="4" t="s">
        <v>5</v>
      </c>
      <c r="C4721" s="4" t="s">
        <v>14</v>
      </c>
      <c r="D4721" s="4" t="s">
        <v>10</v>
      </c>
      <c r="E4721" s="4" t="s">
        <v>20</v>
      </c>
    </row>
    <row r="4722" spans="1:23">
      <c r="A4722" t="n">
        <v>38026</v>
      </c>
      <c r="B4722" s="30" t="n">
        <v>58</v>
      </c>
      <c r="C4722" s="7" t="n">
        <v>0</v>
      </c>
      <c r="D4722" s="7" t="n">
        <v>0</v>
      </c>
      <c r="E4722" s="7" t="n">
        <v>1</v>
      </c>
    </row>
    <row r="4723" spans="1:23">
      <c r="A4723" t="s">
        <v>4</v>
      </c>
      <c r="B4723" s="4" t="s">
        <v>5</v>
      </c>
      <c r="C4723" s="4" t="s">
        <v>14</v>
      </c>
      <c r="D4723" s="21" t="s">
        <v>31</v>
      </c>
      <c r="E4723" s="4" t="s">
        <v>5</v>
      </c>
      <c r="F4723" s="4" t="s">
        <v>14</v>
      </c>
      <c r="G4723" s="4" t="s">
        <v>10</v>
      </c>
      <c r="H4723" s="21" t="s">
        <v>32</v>
      </c>
      <c r="I4723" s="4" t="s">
        <v>14</v>
      </c>
      <c r="J4723" s="4" t="s">
        <v>9</v>
      </c>
      <c r="K4723" s="4" t="s">
        <v>14</v>
      </c>
      <c r="L4723" s="4" t="s">
        <v>14</v>
      </c>
      <c r="M4723" s="21" t="s">
        <v>31</v>
      </c>
      <c r="N4723" s="4" t="s">
        <v>5</v>
      </c>
      <c r="O4723" s="4" t="s">
        <v>14</v>
      </c>
      <c r="P4723" s="4" t="s">
        <v>10</v>
      </c>
      <c r="Q4723" s="21" t="s">
        <v>32</v>
      </c>
      <c r="R4723" s="4" t="s">
        <v>14</v>
      </c>
      <c r="S4723" s="4" t="s">
        <v>9</v>
      </c>
      <c r="T4723" s="4" t="s">
        <v>14</v>
      </c>
      <c r="U4723" s="4" t="s">
        <v>14</v>
      </c>
      <c r="V4723" s="4" t="s">
        <v>14</v>
      </c>
      <c r="W4723" s="4" t="s">
        <v>21</v>
      </c>
    </row>
    <row r="4724" spans="1:23">
      <c r="A4724" t="n">
        <v>38034</v>
      </c>
      <c r="B4724" s="11" t="n">
        <v>5</v>
      </c>
      <c r="C4724" s="7" t="n">
        <v>28</v>
      </c>
      <c r="D4724" s="21" t="s">
        <v>3</v>
      </c>
      <c r="E4724" s="9" t="n">
        <v>162</v>
      </c>
      <c r="F4724" s="7" t="n">
        <v>3</v>
      </c>
      <c r="G4724" s="7" t="n">
        <v>33144</v>
      </c>
      <c r="H4724" s="21" t="s">
        <v>3</v>
      </c>
      <c r="I4724" s="7" t="n">
        <v>0</v>
      </c>
      <c r="J4724" s="7" t="n">
        <v>1</v>
      </c>
      <c r="K4724" s="7" t="n">
        <v>3</v>
      </c>
      <c r="L4724" s="7" t="n">
        <v>28</v>
      </c>
      <c r="M4724" s="21" t="s">
        <v>3</v>
      </c>
      <c r="N4724" s="9" t="n">
        <v>162</v>
      </c>
      <c r="O4724" s="7" t="n">
        <v>3</v>
      </c>
      <c r="P4724" s="7" t="n">
        <v>33144</v>
      </c>
      <c r="Q4724" s="21" t="s">
        <v>3</v>
      </c>
      <c r="R4724" s="7" t="n">
        <v>0</v>
      </c>
      <c r="S4724" s="7" t="n">
        <v>2</v>
      </c>
      <c r="T4724" s="7" t="n">
        <v>3</v>
      </c>
      <c r="U4724" s="7" t="n">
        <v>9</v>
      </c>
      <c r="V4724" s="7" t="n">
        <v>1</v>
      </c>
      <c r="W4724" s="12" t="n">
        <f t="normal" ca="1">A4734</f>
        <v>0</v>
      </c>
    </row>
    <row r="4725" spans="1:23">
      <c r="A4725" t="s">
        <v>4</v>
      </c>
      <c r="B4725" s="4" t="s">
        <v>5</v>
      </c>
      <c r="C4725" s="4" t="s">
        <v>14</v>
      </c>
      <c r="D4725" s="21" t="s">
        <v>31</v>
      </c>
      <c r="E4725" s="4" t="s">
        <v>5</v>
      </c>
      <c r="F4725" s="4" t="s">
        <v>10</v>
      </c>
      <c r="G4725" s="4" t="s">
        <v>14</v>
      </c>
      <c r="H4725" s="4" t="s">
        <v>14</v>
      </c>
      <c r="I4725" s="4" t="s">
        <v>6</v>
      </c>
      <c r="J4725" s="21" t="s">
        <v>32</v>
      </c>
      <c r="K4725" s="4" t="s">
        <v>14</v>
      </c>
      <c r="L4725" s="4" t="s">
        <v>14</v>
      </c>
      <c r="M4725" s="21" t="s">
        <v>31</v>
      </c>
      <c r="N4725" s="4" t="s">
        <v>5</v>
      </c>
      <c r="O4725" s="4" t="s">
        <v>14</v>
      </c>
      <c r="P4725" s="21" t="s">
        <v>32</v>
      </c>
      <c r="Q4725" s="4" t="s">
        <v>14</v>
      </c>
      <c r="R4725" s="4" t="s">
        <v>9</v>
      </c>
      <c r="S4725" s="4" t="s">
        <v>14</v>
      </c>
      <c r="T4725" s="4" t="s">
        <v>14</v>
      </c>
      <c r="U4725" s="4" t="s">
        <v>14</v>
      </c>
      <c r="V4725" s="21" t="s">
        <v>31</v>
      </c>
      <c r="W4725" s="4" t="s">
        <v>5</v>
      </c>
      <c r="X4725" s="4" t="s">
        <v>14</v>
      </c>
      <c r="Y4725" s="21" t="s">
        <v>32</v>
      </c>
      <c r="Z4725" s="4" t="s">
        <v>14</v>
      </c>
      <c r="AA4725" s="4" t="s">
        <v>9</v>
      </c>
      <c r="AB4725" s="4" t="s">
        <v>14</v>
      </c>
      <c r="AC4725" s="4" t="s">
        <v>14</v>
      </c>
      <c r="AD4725" s="4" t="s">
        <v>14</v>
      </c>
      <c r="AE4725" s="4" t="s">
        <v>21</v>
      </c>
    </row>
    <row r="4726" spans="1:23">
      <c r="A4726" t="n">
        <v>38063</v>
      </c>
      <c r="B4726" s="11" t="n">
        <v>5</v>
      </c>
      <c r="C4726" s="7" t="n">
        <v>28</v>
      </c>
      <c r="D4726" s="21" t="s">
        <v>3</v>
      </c>
      <c r="E4726" s="49" t="n">
        <v>47</v>
      </c>
      <c r="F4726" s="7" t="n">
        <v>61456</v>
      </c>
      <c r="G4726" s="7" t="n">
        <v>2</v>
      </c>
      <c r="H4726" s="7" t="n">
        <v>0</v>
      </c>
      <c r="I4726" s="7" t="s">
        <v>87</v>
      </c>
      <c r="J4726" s="21" t="s">
        <v>3</v>
      </c>
      <c r="K4726" s="7" t="n">
        <v>8</v>
      </c>
      <c r="L4726" s="7" t="n">
        <v>28</v>
      </c>
      <c r="M4726" s="21" t="s">
        <v>3</v>
      </c>
      <c r="N4726" s="16" t="n">
        <v>74</v>
      </c>
      <c r="O4726" s="7" t="n">
        <v>65</v>
      </c>
      <c r="P4726" s="21" t="s">
        <v>3</v>
      </c>
      <c r="Q4726" s="7" t="n">
        <v>0</v>
      </c>
      <c r="R4726" s="7" t="n">
        <v>1</v>
      </c>
      <c r="S4726" s="7" t="n">
        <v>3</v>
      </c>
      <c r="T4726" s="7" t="n">
        <v>9</v>
      </c>
      <c r="U4726" s="7" t="n">
        <v>28</v>
      </c>
      <c r="V4726" s="21" t="s">
        <v>3</v>
      </c>
      <c r="W4726" s="16" t="n">
        <v>74</v>
      </c>
      <c r="X4726" s="7" t="n">
        <v>65</v>
      </c>
      <c r="Y4726" s="21" t="s">
        <v>3</v>
      </c>
      <c r="Z4726" s="7" t="n">
        <v>0</v>
      </c>
      <c r="AA4726" s="7" t="n">
        <v>2</v>
      </c>
      <c r="AB4726" s="7" t="n">
        <v>3</v>
      </c>
      <c r="AC4726" s="7" t="n">
        <v>9</v>
      </c>
      <c r="AD4726" s="7" t="n">
        <v>1</v>
      </c>
      <c r="AE4726" s="12" t="n">
        <f t="normal" ca="1">A4730</f>
        <v>0</v>
      </c>
    </row>
    <row r="4727" spans="1:23">
      <c r="A4727" t="s">
        <v>4</v>
      </c>
      <c r="B4727" s="4" t="s">
        <v>5</v>
      </c>
      <c r="C4727" s="4" t="s">
        <v>10</v>
      </c>
      <c r="D4727" s="4" t="s">
        <v>14</v>
      </c>
      <c r="E4727" s="4" t="s">
        <v>14</v>
      </c>
      <c r="F4727" s="4" t="s">
        <v>6</v>
      </c>
    </row>
    <row r="4728" spans="1:23">
      <c r="A4728" t="n">
        <v>38111</v>
      </c>
      <c r="B4728" s="49" t="n">
        <v>47</v>
      </c>
      <c r="C4728" s="7" t="n">
        <v>61456</v>
      </c>
      <c r="D4728" s="7" t="n">
        <v>0</v>
      </c>
      <c r="E4728" s="7" t="n">
        <v>0</v>
      </c>
      <c r="F4728" s="7" t="s">
        <v>88</v>
      </c>
    </row>
    <row r="4729" spans="1:23">
      <c r="A4729" t="s">
        <v>4</v>
      </c>
      <c r="B4729" s="4" t="s">
        <v>5</v>
      </c>
      <c r="C4729" s="4" t="s">
        <v>14</v>
      </c>
      <c r="D4729" s="4" t="s">
        <v>10</v>
      </c>
      <c r="E4729" s="4" t="s">
        <v>20</v>
      </c>
    </row>
    <row r="4730" spans="1:23">
      <c r="A4730" t="n">
        <v>38124</v>
      </c>
      <c r="B4730" s="30" t="n">
        <v>58</v>
      </c>
      <c r="C4730" s="7" t="n">
        <v>0</v>
      </c>
      <c r="D4730" s="7" t="n">
        <v>300</v>
      </c>
      <c r="E4730" s="7" t="n">
        <v>1</v>
      </c>
    </row>
    <row r="4731" spans="1:23">
      <c r="A4731" t="s">
        <v>4</v>
      </c>
      <c r="B4731" s="4" t="s">
        <v>5</v>
      </c>
      <c r="C4731" s="4" t="s">
        <v>14</v>
      </c>
      <c r="D4731" s="4" t="s">
        <v>10</v>
      </c>
    </row>
    <row r="4732" spans="1:23">
      <c r="A4732" t="n">
        <v>38132</v>
      </c>
      <c r="B4732" s="30" t="n">
        <v>58</v>
      </c>
      <c r="C4732" s="7" t="n">
        <v>255</v>
      </c>
      <c r="D4732" s="7" t="n">
        <v>0</v>
      </c>
    </row>
    <row r="4733" spans="1:23">
      <c r="A4733" t="s">
        <v>4</v>
      </c>
      <c r="B4733" s="4" t="s">
        <v>5</v>
      </c>
      <c r="C4733" s="4" t="s">
        <v>14</v>
      </c>
      <c r="D4733" s="4" t="s">
        <v>14</v>
      </c>
      <c r="E4733" s="4" t="s">
        <v>14</v>
      </c>
      <c r="F4733" s="4" t="s">
        <v>14</v>
      </c>
    </row>
    <row r="4734" spans="1:23">
      <c r="A4734" t="n">
        <v>38136</v>
      </c>
      <c r="B4734" s="33" t="n">
        <v>14</v>
      </c>
      <c r="C4734" s="7" t="n">
        <v>0</v>
      </c>
      <c r="D4734" s="7" t="n">
        <v>0</v>
      </c>
      <c r="E4734" s="7" t="n">
        <v>0</v>
      </c>
      <c r="F4734" s="7" t="n">
        <v>64</v>
      </c>
    </row>
    <row r="4735" spans="1:23">
      <c r="A4735" t="s">
        <v>4</v>
      </c>
      <c r="B4735" s="4" t="s">
        <v>5</v>
      </c>
      <c r="C4735" s="4" t="s">
        <v>14</v>
      </c>
      <c r="D4735" s="4" t="s">
        <v>10</v>
      </c>
    </row>
    <row r="4736" spans="1:23">
      <c r="A4736" t="n">
        <v>38141</v>
      </c>
      <c r="B4736" s="26" t="n">
        <v>22</v>
      </c>
      <c r="C4736" s="7" t="n">
        <v>0</v>
      </c>
      <c r="D4736" s="7" t="n">
        <v>33144</v>
      </c>
    </row>
    <row r="4737" spans="1:31">
      <c r="A4737" t="s">
        <v>4</v>
      </c>
      <c r="B4737" s="4" t="s">
        <v>5</v>
      </c>
      <c r="C4737" s="4" t="s">
        <v>14</v>
      </c>
      <c r="D4737" s="4" t="s">
        <v>10</v>
      </c>
    </row>
    <row r="4738" spans="1:31">
      <c r="A4738" t="n">
        <v>38145</v>
      </c>
      <c r="B4738" s="30" t="n">
        <v>58</v>
      </c>
      <c r="C4738" s="7" t="n">
        <v>5</v>
      </c>
      <c r="D4738" s="7" t="n">
        <v>300</v>
      </c>
    </row>
    <row r="4739" spans="1:31">
      <c r="A4739" t="s">
        <v>4</v>
      </c>
      <c r="B4739" s="4" t="s">
        <v>5</v>
      </c>
      <c r="C4739" s="4" t="s">
        <v>20</v>
      </c>
      <c r="D4739" s="4" t="s">
        <v>10</v>
      </c>
    </row>
    <row r="4740" spans="1:31">
      <c r="A4740" t="n">
        <v>38149</v>
      </c>
      <c r="B4740" s="32" t="n">
        <v>103</v>
      </c>
      <c r="C4740" s="7" t="n">
        <v>0</v>
      </c>
      <c r="D4740" s="7" t="n">
        <v>300</v>
      </c>
    </row>
    <row r="4741" spans="1:31">
      <c r="A4741" t="s">
        <v>4</v>
      </c>
      <c r="B4741" s="4" t="s">
        <v>5</v>
      </c>
      <c r="C4741" s="4" t="s">
        <v>14</v>
      </c>
    </row>
    <row r="4742" spans="1:31">
      <c r="A4742" t="n">
        <v>38156</v>
      </c>
      <c r="B4742" s="22" t="n">
        <v>64</v>
      </c>
      <c r="C4742" s="7" t="n">
        <v>7</v>
      </c>
    </row>
    <row r="4743" spans="1:31">
      <c r="A4743" t="s">
        <v>4</v>
      </c>
      <c r="B4743" s="4" t="s">
        <v>5</v>
      </c>
      <c r="C4743" s="4" t="s">
        <v>14</v>
      </c>
      <c r="D4743" s="4" t="s">
        <v>10</v>
      </c>
    </row>
    <row r="4744" spans="1:31">
      <c r="A4744" t="n">
        <v>38158</v>
      </c>
      <c r="B4744" s="50" t="n">
        <v>72</v>
      </c>
      <c r="C4744" s="7" t="n">
        <v>5</v>
      </c>
      <c r="D4744" s="7" t="n">
        <v>0</v>
      </c>
    </row>
    <row r="4745" spans="1:31">
      <c r="A4745" t="s">
        <v>4</v>
      </c>
      <c r="B4745" s="4" t="s">
        <v>5</v>
      </c>
      <c r="C4745" s="4" t="s">
        <v>14</v>
      </c>
      <c r="D4745" s="21" t="s">
        <v>31</v>
      </c>
      <c r="E4745" s="4" t="s">
        <v>5</v>
      </c>
      <c r="F4745" s="4" t="s">
        <v>14</v>
      </c>
      <c r="G4745" s="4" t="s">
        <v>10</v>
      </c>
      <c r="H4745" s="21" t="s">
        <v>32</v>
      </c>
      <c r="I4745" s="4" t="s">
        <v>14</v>
      </c>
      <c r="J4745" s="4" t="s">
        <v>9</v>
      </c>
      <c r="K4745" s="4" t="s">
        <v>14</v>
      </c>
      <c r="L4745" s="4" t="s">
        <v>14</v>
      </c>
      <c r="M4745" s="4" t="s">
        <v>21</v>
      </c>
    </row>
    <row r="4746" spans="1:31">
      <c r="A4746" t="n">
        <v>38162</v>
      </c>
      <c r="B4746" s="11" t="n">
        <v>5</v>
      </c>
      <c r="C4746" s="7" t="n">
        <v>28</v>
      </c>
      <c r="D4746" s="21" t="s">
        <v>3</v>
      </c>
      <c r="E4746" s="9" t="n">
        <v>162</v>
      </c>
      <c r="F4746" s="7" t="n">
        <v>4</v>
      </c>
      <c r="G4746" s="7" t="n">
        <v>33144</v>
      </c>
      <c r="H4746" s="21" t="s">
        <v>3</v>
      </c>
      <c r="I4746" s="7" t="n">
        <v>0</v>
      </c>
      <c r="J4746" s="7" t="n">
        <v>1</v>
      </c>
      <c r="K4746" s="7" t="n">
        <v>2</v>
      </c>
      <c r="L4746" s="7" t="n">
        <v>1</v>
      </c>
      <c r="M4746" s="12" t="n">
        <f t="normal" ca="1">A4752</f>
        <v>0</v>
      </c>
    </row>
    <row r="4747" spans="1:31">
      <c r="A4747" t="s">
        <v>4</v>
      </c>
      <c r="B4747" s="4" t="s">
        <v>5</v>
      </c>
      <c r="C4747" s="4" t="s">
        <v>14</v>
      </c>
      <c r="D4747" s="4" t="s">
        <v>6</v>
      </c>
    </row>
    <row r="4748" spans="1:31">
      <c r="A4748" t="n">
        <v>38179</v>
      </c>
      <c r="B4748" s="8" t="n">
        <v>2</v>
      </c>
      <c r="C4748" s="7" t="n">
        <v>10</v>
      </c>
      <c r="D4748" s="7" t="s">
        <v>89</v>
      </c>
    </row>
    <row r="4749" spans="1:31">
      <c r="A4749" t="s">
        <v>4</v>
      </c>
      <c r="B4749" s="4" t="s">
        <v>5</v>
      </c>
      <c r="C4749" s="4" t="s">
        <v>10</v>
      </c>
    </row>
    <row r="4750" spans="1:31">
      <c r="A4750" t="n">
        <v>38196</v>
      </c>
      <c r="B4750" s="28" t="n">
        <v>16</v>
      </c>
      <c r="C4750" s="7" t="n">
        <v>0</v>
      </c>
    </row>
    <row r="4751" spans="1:31">
      <c r="A4751" t="s">
        <v>4</v>
      </c>
      <c r="B4751" s="4" t="s">
        <v>5</v>
      </c>
      <c r="C4751" s="4" t="s">
        <v>10</v>
      </c>
      <c r="D4751" s="4" t="s">
        <v>9</v>
      </c>
    </row>
    <row r="4752" spans="1:31">
      <c r="A4752" t="n">
        <v>38199</v>
      </c>
      <c r="B4752" s="43" t="n">
        <v>43</v>
      </c>
      <c r="C4752" s="7" t="n">
        <v>61456</v>
      </c>
      <c r="D4752" s="7" t="n">
        <v>1</v>
      </c>
    </row>
    <row r="4753" spans="1:13">
      <c r="A4753" t="s">
        <v>4</v>
      </c>
      <c r="B4753" s="4" t="s">
        <v>5</v>
      </c>
      <c r="C4753" s="4" t="s">
        <v>14</v>
      </c>
    </row>
    <row r="4754" spans="1:13">
      <c r="A4754" t="n">
        <v>38206</v>
      </c>
      <c r="B4754" s="59" t="n">
        <v>116</v>
      </c>
      <c r="C4754" s="7" t="n">
        <v>0</v>
      </c>
    </row>
    <row r="4755" spans="1:13">
      <c r="A4755" t="s">
        <v>4</v>
      </c>
      <c r="B4755" s="4" t="s">
        <v>5</v>
      </c>
      <c r="C4755" s="4" t="s">
        <v>14</v>
      </c>
      <c r="D4755" s="4" t="s">
        <v>10</v>
      </c>
    </row>
    <row r="4756" spans="1:13">
      <c r="A4756" t="n">
        <v>38208</v>
      </c>
      <c r="B4756" s="59" t="n">
        <v>116</v>
      </c>
      <c r="C4756" s="7" t="n">
        <v>2</v>
      </c>
      <c r="D4756" s="7" t="n">
        <v>1</v>
      </c>
    </row>
    <row r="4757" spans="1:13">
      <c r="A4757" t="s">
        <v>4</v>
      </c>
      <c r="B4757" s="4" t="s">
        <v>5</v>
      </c>
      <c r="C4757" s="4" t="s">
        <v>14</v>
      </c>
      <c r="D4757" s="4" t="s">
        <v>9</v>
      </c>
    </row>
    <row r="4758" spans="1:13">
      <c r="A4758" t="n">
        <v>38212</v>
      </c>
      <c r="B4758" s="59" t="n">
        <v>116</v>
      </c>
      <c r="C4758" s="7" t="n">
        <v>5</v>
      </c>
      <c r="D4758" s="7" t="n">
        <v>1112014848</v>
      </c>
    </row>
    <row r="4759" spans="1:13">
      <c r="A4759" t="s">
        <v>4</v>
      </c>
      <c r="B4759" s="4" t="s">
        <v>5</v>
      </c>
      <c r="C4759" s="4" t="s">
        <v>14</v>
      </c>
      <c r="D4759" s="4" t="s">
        <v>10</v>
      </c>
    </row>
    <row r="4760" spans="1:13">
      <c r="A4760" t="n">
        <v>38218</v>
      </c>
      <c r="B4760" s="59" t="n">
        <v>116</v>
      </c>
      <c r="C4760" s="7" t="n">
        <v>6</v>
      </c>
      <c r="D4760" s="7" t="n">
        <v>1</v>
      </c>
    </row>
    <row r="4761" spans="1:13">
      <c r="A4761" t="s">
        <v>4</v>
      </c>
      <c r="B4761" s="4" t="s">
        <v>5</v>
      </c>
      <c r="C4761" s="4" t="s">
        <v>14</v>
      </c>
    </row>
    <row r="4762" spans="1:13">
      <c r="A4762" t="n">
        <v>38222</v>
      </c>
      <c r="B4762" s="16" t="n">
        <v>74</v>
      </c>
      <c r="C4762" s="7" t="n">
        <v>18</v>
      </c>
    </row>
    <row r="4763" spans="1:13">
      <c r="A4763" t="s">
        <v>4</v>
      </c>
      <c r="B4763" s="4" t="s">
        <v>5</v>
      </c>
      <c r="C4763" s="4" t="s">
        <v>14</v>
      </c>
      <c r="D4763" s="4" t="s">
        <v>14</v>
      </c>
      <c r="E4763" s="4" t="s">
        <v>20</v>
      </c>
      <c r="F4763" s="4" t="s">
        <v>20</v>
      </c>
      <c r="G4763" s="4" t="s">
        <v>20</v>
      </c>
      <c r="H4763" s="4" t="s">
        <v>10</v>
      </c>
    </row>
    <row r="4764" spans="1:13">
      <c r="A4764" t="n">
        <v>38224</v>
      </c>
      <c r="B4764" s="40" t="n">
        <v>45</v>
      </c>
      <c r="C4764" s="7" t="n">
        <v>2</v>
      </c>
      <c r="D4764" s="7" t="n">
        <v>3</v>
      </c>
      <c r="E4764" s="7" t="n">
        <v>-0.0199999995529652</v>
      </c>
      <c r="F4764" s="7" t="n">
        <v>3.83999991416931</v>
      </c>
      <c r="G4764" s="7" t="n">
        <v>-119.110000610352</v>
      </c>
      <c r="H4764" s="7" t="n">
        <v>0</v>
      </c>
    </row>
    <row r="4765" spans="1:13">
      <c r="A4765" t="s">
        <v>4</v>
      </c>
      <c r="B4765" s="4" t="s">
        <v>5</v>
      </c>
      <c r="C4765" s="4" t="s">
        <v>14</v>
      </c>
      <c r="D4765" s="4" t="s">
        <v>14</v>
      </c>
      <c r="E4765" s="4" t="s">
        <v>20</v>
      </c>
      <c r="F4765" s="4" t="s">
        <v>20</v>
      </c>
      <c r="G4765" s="4" t="s">
        <v>20</v>
      </c>
      <c r="H4765" s="4" t="s">
        <v>10</v>
      </c>
      <c r="I4765" s="4" t="s">
        <v>14</v>
      </c>
    </row>
    <row r="4766" spans="1:13">
      <c r="A4766" t="n">
        <v>38241</v>
      </c>
      <c r="B4766" s="40" t="n">
        <v>45</v>
      </c>
      <c r="C4766" s="7" t="n">
        <v>4</v>
      </c>
      <c r="D4766" s="7" t="n">
        <v>3</v>
      </c>
      <c r="E4766" s="7" t="n">
        <v>21.1000003814697</v>
      </c>
      <c r="F4766" s="7" t="n">
        <v>359.260009765625</v>
      </c>
      <c r="G4766" s="7" t="n">
        <v>0</v>
      </c>
      <c r="H4766" s="7" t="n">
        <v>0</v>
      </c>
      <c r="I4766" s="7" t="n">
        <v>0</v>
      </c>
    </row>
    <row r="4767" spans="1:13">
      <c r="A4767" t="s">
        <v>4</v>
      </c>
      <c r="B4767" s="4" t="s">
        <v>5</v>
      </c>
      <c r="C4767" s="4" t="s">
        <v>14</v>
      </c>
      <c r="D4767" s="4" t="s">
        <v>14</v>
      </c>
      <c r="E4767" s="4" t="s">
        <v>20</v>
      </c>
      <c r="F4767" s="4" t="s">
        <v>10</v>
      </c>
    </row>
    <row r="4768" spans="1:13">
      <c r="A4768" t="n">
        <v>38259</v>
      </c>
      <c r="B4768" s="40" t="n">
        <v>45</v>
      </c>
      <c r="C4768" s="7" t="n">
        <v>5</v>
      </c>
      <c r="D4768" s="7" t="n">
        <v>3</v>
      </c>
      <c r="E4768" s="7" t="n">
        <v>37.9000015258789</v>
      </c>
      <c r="F4768" s="7" t="n">
        <v>0</v>
      </c>
    </row>
    <row r="4769" spans="1:9">
      <c r="A4769" t="s">
        <v>4</v>
      </c>
      <c r="B4769" s="4" t="s">
        <v>5</v>
      </c>
      <c r="C4769" s="4" t="s">
        <v>14</v>
      </c>
      <c r="D4769" s="4" t="s">
        <v>14</v>
      </c>
      <c r="E4769" s="4" t="s">
        <v>20</v>
      </c>
      <c r="F4769" s="4" t="s">
        <v>10</v>
      </c>
    </row>
    <row r="4770" spans="1:9">
      <c r="A4770" t="n">
        <v>38268</v>
      </c>
      <c r="B4770" s="40" t="n">
        <v>45</v>
      </c>
      <c r="C4770" s="7" t="n">
        <v>11</v>
      </c>
      <c r="D4770" s="7" t="n">
        <v>3</v>
      </c>
      <c r="E4770" s="7" t="n">
        <v>52.0999984741211</v>
      </c>
      <c r="F4770" s="7" t="n">
        <v>0</v>
      </c>
    </row>
    <row r="4771" spans="1:9">
      <c r="A4771" t="s">
        <v>4</v>
      </c>
      <c r="B4771" s="4" t="s">
        <v>5</v>
      </c>
      <c r="C4771" s="4" t="s">
        <v>14</v>
      </c>
      <c r="D4771" s="4" t="s">
        <v>14</v>
      </c>
      <c r="E4771" s="4" t="s">
        <v>20</v>
      </c>
      <c r="F4771" s="4" t="s">
        <v>10</v>
      </c>
    </row>
    <row r="4772" spans="1:9">
      <c r="A4772" t="n">
        <v>38277</v>
      </c>
      <c r="B4772" s="40" t="n">
        <v>45</v>
      </c>
      <c r="C4772" s="7" t="n">
        <v>5</v>
      </c>
      <c r="D4772" s="7" t="n">
        <v>3</v>
      </c>
      <c r="E4772" s="7" t="n">
        <v>44.4000015258789</v>
      </c>
      <c r="F4772" s="7" t="n">
        <v>4000</v>
      </c>
    </row>
    <row r="4773" spans="1:9">
      <c r="A4773" t="s">
        <v>4</v>
      </c>
      <c r="B4773" s="4" t="s">
        <v>5</v>
      </c>
      <c r="C4773" s="4" t="s">
        <v>14</v>
      </c>
      <c r="D4773" s="4" t="s">
        <v>10</v>
      </c>
      <c r="E4773" s="4" t="s">
        <v>20</v>
      </c>
    </row>
    <row r="4774" spans="1:9">
      <c r="A4774" t="n">
        <v>38286</v>
      </c>
      <c r="B4774" s="30" t="n">
        <v>58</v>
      </c>
      <c r="C4774" s="7" t="n">
        <v>100</v>
      </c>
      <c r="D4774" s="7" t="n">
        <v>1000</v>
      </c>
      <c r="E4774" s="7" t="n">
        <v>1</v>
      </c>
    </row>
    <row r="4775" spans="1:9">
      <c r="A4775" t="s">
        <v>4</v>
      </c>
      <c r="B4775" s="4" t="s">
        <v>5</v>
      </c>
      <c r="C4775" s="4" t="s">
        <v>10</v>
      </c>
    </row>
    <row r="4776" spans="1:9">
      <c r="A4776" t="n">
        <v>38294</v>
      </c>
      <c r="B4776" s="28" t="n">
        <v>16</v>
      </c>
      <c r="C4776" s="7" t="n">
        <v>4000</v>
      </c>
    </row>
    <row r="4777" spans="1:9">
      <c r="A4777" t="s">
        <v>4</v>
      </c>
      <c r="B4777" s="4" t="s">
        <v>5</v>
      </c>
      <c r="C4777" s="4" t="s">
        <v>14</v>
      </c>
      <c r="D4777" s="4" t="s">
        <v>10</v>
      </c>
      <c r="E4777" s="4" t="s">
        <v>20</v>
      </c>
    </row>
    <row r="4778" spans="1:9">
      <c r="A4778" t="n">
        <v>38297</v>
      </c>
      <c r="B4778" s="30" t="n">
        <v>58</v>
      </c>
      <c r="C4778" s="7" t="n">
        <v>0</v>
      </c>
      <c r="D4778" s="7" t="n">
        <v>300</v>
      </c>
      <c r="E4778" s="7" t="n">
        <v>0.300000011920929</v>
      </c>
    </row>
    <row r="4779" spans="1:9">
      <c r="A4779" t="s">
        <v>4</v>
      </c>
      <c r="B4779" s="4" t="s">
        <v>5</v>
      </c>
      <c r="C4779" s="4" t="s">
        <v>14</v>
      </c>
      <c r="D4779" s="4" t="s">
        <v>10</v>
      </c>
    </row>
    <row r="4780" spans="1:9">
      <c r="A4780" t="n">
        <v>38305</v>
      </c>
      <c r="B4780" s="30" t="n">
        <v>58</v>
      </c>
      <c r="C4780" s="7" t="n">
        <v>255</v>
      </c>
      <c r="D4780" s="7" t="n">
        <v>0</v>
      </c>
    </row>
    <row r="4781" spans="1:9">
      <c r="A4781" t="s">
        <v>4</v>
      </c>
      <c r="B4781" s="4" t="s">
        <v>5</v>
      </c>
      <c r="C4781" s="4" t="s">
        <v>14</v>
      </c>
      <c r="D4781" s="4" t="s">
        <v>10</v>
      </c>
      <c r="E4781" s="4" t="s">
        <v>10</v>
      </c>
      <c r="F4781" s="4" t="s">
        <v>10</v>
      </c>
      <c r="G4781" s="4" t="s">
        <v>10</v>
      </c>
      <c r="H4781" s="4" t="s">
        <v>14</v>
      </c>
    </row>
    <row r="4782" spans="1:9">
      <c r="A4782" t="n">
        <v>38309</v>
      </c>
      <c r="B4782" s="34" t="n">
        <v>25</v>
      </c>
      <c r="C4782" s="7" t="n">
        <v>5</v>
      </c>
      <c r="D4782" s="7" t="n">
        <v>65535</v>
      </c>
      <c r="E4782" s="7" t="n">
        <v>500</v>
      </c>
      <c r="F4782" s="7" t="n">
        <v>800</v>
      </c>
      <c r="G4782" s="7" t="n">
        <v>140</v>
      </c>
      <c r="H4782" s="7" t="n">
        <v>0</v>
      </c>
    </row>
    <row r="4783" spans="1:9">
      <c r="A4783" t="s">
        <v>4</v>
      </c>
      <c r="B4783" s="4" t="s">
        <v>5</v>
      </c>
      <c r="C4783" s="4" t="s">
        <v>10</v>
      </c>
      <c r="D4783" s="4" t="s">
        <v>14</v>
      </c>
      <c r="E4783" s="4" t="s">
        <v>57</v>
      </c>
      <c r="F4783" s="4" t="s">
        <v>14</v>
      </c>
      <c r="G4783" s="4" t="s">
        <v>14</v>
      </c>
    </row>
    <row r="4784" spans="1:9">
      <c r="A4784" t="n">
        <v>38320</v>
      </c>
      <c r="B4784" s="73" t="n">
        <v>24</v>
      </c>
      <c r="C4784" s="7" t="n">
        <v>65533</v>
      </c>
      <c r="D4784" s="7" t="n">
        <v>11</v>
      </c>
      <c r="E4784" s="7" t="s">
        <v>409</v>
      </c>
      <c r="F4784" s="7" t="n">
        <v>2</v>
      </c>
      <c r="G4784" s="7" t="n">
        <v>0</v>
      </c>
    </row>
    <row r="4785" spans="1:8">
      <c r="A4785" t="s">
        <v>4</v>
      </c>
      <c r="B4785" s="4" t="s">
        <v>5</v>
      </c>
    </row>
    <row r="4786" spans="1:8">
      <c r="A4786" t="n">
        <v>38341</v>
      </c>
      <c r="B4786" s="37" t="n">
        <v>28</v>
      </c>
    </row>
    <row r="4787" spans="1:8">
      <c r="A4787" t="s">
        <v>4</v>
      </c>
      <c r="B4787" s="4" t="s">
        <v>5</v>
      </c>
      <c r="C4787" s="4" t="s">
        <v>10</v>
      </c>
      <c r="D4787" s="4" t="s">
        <v>14</v>
      </c>
      <c r="E4787" s="4" t="s">
        <v>57</v>
      </c>
      <c r="F4787" s="4" t="s">
        <v>14</v>
      </c>
      <c r="G4787" s="4" t="s">
        <v>14</v>
      </c>
    </row>
    <row r="4788" spans="1:8">
      <c r="A4788" t="n">
        <v>38342</v>
      </c>
      <c r="B4788" s="73" t="n">
        <v>24</v>
      </c>
      <c r="C4788" s="7" t="n">
        <v>65533</v>
      </c>
      <c r="D4788" s="7" t="n">
        <v>11</v>
      </c>
      <c r="E4788" s="7" t="s">
        <v>410</v>
      </c>
      <c r="F4788" s="7" t="n">
        <v>2</v>
      </c>
      <c r="G4788" s="7" t="n">
        <v>0</v>
      </c>
    </row>
    <row r="4789" spans="1:8">
      <c r="A4789" t="s">
        <v>4</v>
      </c>
      <c r="B4789" s="4" t="s">
        <v>5</v>
      </c>
    </row>
    <row r="4790" spans="1:8">
      <c r="A4790" t="n">
        <v>38448</v>
      </c>
      <c r="B4790" s="37" t="n">
        <v>28</v>
      </c>
    </row>
    <row r="4791" spans="1:8">
      <c r="A4791" t="s">
        <v>4</v>
      </c>
      <c r="B4791" s="4" t="s">
        <v>5</v>
      </c>
      <c r="C4791" s="4" t="s">
        <v>14</v>
      </c>
    </row>
    <row r="4792" spans="1:8">
      <c r="A4792" t="n">
        <v>38449</v>
      </c>
      <c r="B4792" s="74" t="n">
        <v>27</v>
      </c>
      <c r="C4792" s="7" t="n">
        <v>0</v>
      </c>
    </row>
    <row r="4793" spans="1:8">
      <c r="A4793" t="s">
        <v>4</v>
      </c>
      <c r="B4793" s="4" t="s">
        <v>5</v>
      </c>
      <c r="C4793" s="4" t="s">
        <v>14</v>
      </c>
    </row>
    <row r="4794" spans="1:8">
      <c r="A4794" t="n">
        <v>38451</v>
      </c>
      <c r="B4794" s="74" t="n">
        <v>27</v>
      </c>
      <c r="C4794" s="7" t="n">
        <v>1</v>
      </c>
    </row>
    <row r="4795" spans="1:8">
      <c r="A4795" t="s">
        <v>4</v>
      </c>
      <c r="B4795" s="4" t="s">
        <v>5</v>
      </c>
      <c r="C4795" s="4" t="s">
        <v>14</v>
      </c>
      <c r="D4795" s="4" t="s">
        <v>10</v>
      </c>
      <c r="E4795" s="4" t="s">
        <v>10</v>
      </c>
      <c r="F4795" s="4" t="s">
        <v>10</v>
      </c>
      <c r="G4795" s="4" t="s">
        <v>10</v>
      </c>
      <c r="H4795" s="4" t="s">
        <v>14</v>
      </c>
    </row>
    <row r="4796" spans="1:8">
      <c r="A4796" t="n">
        <v>38453</v>
      </c>
      <c r="B4796" s="34" t="n">
        <v>25</v>
      </c>
      <c r="C4796" s="7" t="n">
        <v>5</v>
      </c>
      <c r="D4796" s="7" t="n">
        <v>65535</v>
      </c>
      <c r="E4796" s="7" t="n">
        <v>65535</v>
      </c>
      <c r="F4796" s="7" t="n">
        <v>65535</v>
      </c>
      <c r="G4796" s="7" t="n">
        <v>65535</v>
      </c>
      <c r="H4796" s="7" t="n">
        <v>0</v>
      </c>
    </row>
    <row r="4797" spans="1:8">
      <c r="A4797" t="s">
        <v>4</v>
      </c>
      <c r="B4797" s="4" t="s">
        <v>5</v>
      </c>
      <c r="C4797" s="4" t="s">
        <v>14</v>
      </c>
      <c r="D4797" s="4" t="s">
        <v>10</v>
      </c>
      <c r="E4797" s="4" t="s">
        <v>20</v>
      </c>
    </row>
    <row r="4798" spans="1:8">
      <c r="A4798" t="n">
        <v>38464</v>
      </c>
      <c r="B4798" s="30" t="n">
        <v>58</v>
      </c>
      <c r="C4798" s="7" t="n">
        <v>0</v>
      </c>
      <c r="D4798" s="7" t="n">
        <v>1000</v>
      </c>
      <c r="E4798" s="7" t="n">
        <v>1</v>
      </c>
    </row>
    <row r="4799" spans="1:8">
      <c r="A4799" t="s">
        <v>4</v>
      </c>
      <c r="B4799" s="4" t="s">
        <v>5</v>
      </c>
      <c r="C4799" s="4" t="s">
        <v>14</v>
      </c>
      <c r="D4799" s="4" t="s">
        <v>10</v>
      </c>
    </row>
    <row r="4800" spans="1:8">
      <c r="A4800" t="n">
        <v>38472</v>
      </c>
      <c r="B4800" s="30" t="n">
        <v>58</v>
      </c>
      <c r="C4800" s="7" t="n">
        <v>255</v>
      </c>
      <c r="D4800" s="7" t="n">
        <v>0</v>
      </c>
    </row>
    <row r="4801" spans="1:8">
      <c r="A4801" t="s">
        <v>4</v>
      </c>
      <c r="B4801" s="4" t="s">
        <v>5</v>
      </c>
      <c r="C4801" s="4" t="s">
        <v>10</v>
      </c>
    </row>
    <row r="4802" spans="1:8">
      <c r="A4802" t="n">
        <v>38476</v>
      </c>
      <c r="B4802" s="28" t="n">
        <v>16</v>
      </c>
      <c r="C4802" s="7" t="n">
        <v>500</v>
      </c>
    </row>
    <row r="4803" spans="1:8">
      <c r="A4803" t="s">
        <v>4</v>
      </c>
      <c r="B4803" s="4" t="s">
        <v>5</v>
      </c>
      <c r="C4803" s="4" t="s">
        <v>10</v>
      </c>
    </row>
    <row r="4804" spans="1:8">
      <c r="A4804" t="n">
        <v>38479</v>
      </c>
      <c r="B4804" s="41" t="n">
        <v>12</v>
      </c>
      <c r="C4804" s="7" t="n">
        <v>10295</v>
      </c>
    </row>
    <row r="4805" spans="1:8">
      <c r="A4805" t="s">
        <v>4</v>
      </c>
      <c r="B4805" s="4" t="s">
        <v>5</v>
      </c>
      <c r="C4805" s="4" t="s">
        <v>10</v>
      </c>
      <c r="D4805" s="4" t="s">
        <v>20</v>
      </c>
      <c r="E4805" s="4" t="s">
        <v>20</v>
      </c>
      <c r="F4805" s="4" t="s">
        <v>20</v>
      </c>
      <c r="G4805" s="4" t="s">
        <v>20</v>
      </c>
    </row>
    <row r="4806" spans="1:8">
      <c r="A4806" t="n">
        <v>38482</v>
      </c>
      <c r="B4806" s="46" t="n">
        <v>46</v>
      </c>
      <c r="C4806" s="7" t="n">
        <v>61456</v>
      </c>
      <c r="D4806" s="7" t="n">
        <v>0</v>
      </c>
      <c r="E4806" s="7" t="n">
        <v>-0.170000001788139</v>
      </c>
      <c r="F4806" s="7" t="n">
        <v>-68.4899978637695</v>
      </c>
      <c r="G4806" s="7" t="n">
        <v>180</v>
      </c>
    </row>
    <row r="4807" spans="1:8">
      <c r="A4807" t="s">
        <v>4</v>
      </c>
      <c r="B4807" s="4" t="s">
        <v>5</v>
      </c>
      <c r="C4807" s="4" t="s">
        <v>14</v>
      </c>
      <c r="D4807" s="4" t="s">
        <v>14</v>
      </c>
      <c r="E4807" s="4" t="s">
        <v>20</v>
      </c>
      <c r="F4807" s="4" t="s">
        <v>20</v>
      </c>
      <c r="G4807" s="4" t="s">
        <v>20</v>
      </c>
      <c r="H4807" s="4" t="s">
        <v>10</v>
      </c>
      <c r="I4807" s="4" t="s">
        <v>14</v>
      </c>
    </row>
    <row r="4808" spans="1:8">
      <c r="A4808" t="n">
        <v>38501</v>
      </c>
      <c r="B4808" s="40" t="n">
        <v>45</v>
      </c>
      <c r="C4808" s="7" t="n">
        <v>4</v>
      </c>
      <c r="D4808" s="7" t="n">
        <v>3</v>
      </c>
      <c r="E4808" s="7" t="n">
        <v>16.6200008392334</v>
      </c>
      <c r="F4808" s="7" t="n">
        <v>0</v>
      </c>
      <c r="G4808" s="7" t="n">
        <v>0</v>
      </c>
      <c r="H4808" s="7" t="n">
        <v>0</v>
      </c>
      <c r="I4808" s="7" t="n">
        <v>0</v>
      </c>
    </row>
    <row r="4809" spans="1:8">
      <c r="A4809" t="s">
        <v>4</v>
      </c>
      <c r="B4809" s="4" t="s">
        <v>5</v>
      </c>
      <c r="C4809" s="4" t="s">
        <v>14</v>
      </c>
      <c r="D4809" s="4" t="s">
        <v>6</v>
      </c>
    </row>
    <row r="4810" spans="1:8">
      <c r="A4810" t="n">
        <v>38519</v>
      </c>
      <c r="B4810" s="8" t="n">
        <v>2</v>
      </c>
      <c r="C4810" s="7" t="n">
        <v>10</v>
      </c>
      <c r="D4810" s="7" t="s">
        <v>120</v>
      </c>
    </row>
    <row r="4811" spans="1:8">
      <c r="A4811" t="s">
        <v>4</v>
      </c>
      <c r="B4811" s="4" t="s">
        <v>5</v>
      </c>
      <c r="C4811" s="4" t="s">
        <v>10</v>
      </c>
    </row>
    <row r="4812" spans="1:8">
      <c r="A4812" t="n">
        <v>38534</v>
      </c>
      <c r="B4812" s="28" t="n">
        <v>16</v>
      </c>
      <c r="C4812" s="7" t="n">
        <v>0</v>
      </c>
    </row>
    <row r="4813" spans="1:8">
      <c r="A4813" t="s">
        <v>4</v>
      </c>
      <c r="B4813" s="4" t="s">
        <v>5</v>
      </c>
      <c r="C4813" s="4" t="s">
        <v>14</v>
      </c>
      <c r="D4813" s="4" t="s">
        <v>10</v>
      </c>
    </row>
    <row r="4814" spans="1:8">
      <c r="A4814" t="n">
        <v>38537</v>
      </c>
      <c r="B4814" s="30" t="n">
        <v>58</v>
      </c>
      <c r="C4814" s="7" t="n">
        <v>105</v>
      </c>
      <c r="D4814" s="7" t="n">
        <v>300</v>
      </c>
    </row>
    <row r="4815" spans="1:8">
      <c r="A4815" t="s">
        <v>4</v>
      </c>
      <c r="B4815" s="4" t="s">
        <v>5</v>
      </c>
      <c r="C4815" s="4" t="s">
        <v>20</v>
      </c>
      <c r="D4815" s="4" t="s">
        <v>10</v>
      </c>
    </row>
    <row r="4816" spans="1:8">
      <c r="A4816" t="n">
        <v>38541</v>
      </c>
      <c r="B4816" s="32" t="n">
        <v>103</v>
      </c>
      <c r="C4816" s="7" t="n">
        <v>1</v>
      </c>
      <c r="D4816" s="7" t="n">
        <v>300</v>
      </c>
    </row>
    <row r="4817" spans="1:9">
      <c r="A4817" t="s">
        <v>4</v>
      </c>
      <c r="B4817" s="4" t="s">
        <v>5</v>
      </c>
      <c r="C4817" s="4" t="s">
        <v>14</v>
      </c>
      <c r="D4817" s="4" t="s">
        <v>10</v>
      </c>
    </row>
    <row r="4818" spans="1:9">
      <c r="A4818" t="n">
        <v>38548</v>
      </c>
      <c r="B4818" s="50" t="n">
        <v>72</v>
      </c>
      <c r="C4818" s="7" t="n">
        <v>4</v>
      </c>
      <c r="D4818" s="7" t="n">
        <v>0</v>
      </c>
    </row>
    <row r="4819" spans="1:9">
      <c r="A4819" t="s">
        <v>4</v>
      </c>
      <c r="B4819" s="4" t="s">
        <v>5</v>
      </c>
      <c r="C4819" s="4" t="s">
        <v>9</v>
      </c>
    </row>
    <row r="4820" spans="1:9">
      <c r="A4820" t="n">
        <v>38552</v>
      </c>
      <c r="B4820" s="38" t="n">
        <v>15</v>
      </c>
      <c r="C4820" s="7" t="n">
        <v>1073741824</v>
      </c>
    </row>
    <row r="4821" spans="1:9">
      <c r="A4821" t="s">
        <v>4</v>
      </c>
      <c r="B4821" s="4" t="s">
        <v>5</v>
      </c>
      <c r="C4821" s="4" t="s">
        <v>14</v>
      </c>
    </row>
    <row r="4822" spans="1:9">
      <c r="A4822" t="n">
        <v>38557</v>
      </c>
      <c r="B4822" s="22" t="n">
        <v>64</v>
      </c>
      <c r="C4822" s="7" t="n">
        <v>3</v>
      </c>
    </row>
    <row r="4823" spans="1:9">
      <c r="A4823" t="s">
        <v>4</v>
      </c>
      <c r="B4823" s="4" t="s">
        <v>5</v>
      </c>
      <c r="C4823" s="4" t="s">
        <v>14</v>
      </c>
    </row>
    <row r="4824" spans="1:9">
      <c r="A4824" t="n">
        <v>38559</v>
      </c>
      <c r="B4824" s="16" t="n">
        <v>74</v>
      </c>
      <c r="C4824" s="7" t="n">
        <v>67</v>
      </c>
    </row>
    <row r="4825" spans="1:9">
      <c r="A4825" t="s">
        <v>4</v>
      </c>
      <c r="B4825" s="4" t="s">
        <v>5</v>
      </c>
      <c r="C4825" s="4" t="s">
        <v>14</v>
      </c>
      <c r="D4825" s="4" t="s">
        <v>14</v>
      </c>
      <c r="E4825" s="4" t="s">
        <v>10</v>
      </c>
    </row>
    <row r="4826" spans="1:9">
      <c r="A4826" t="n">
        <v>38561</v>
      </c>
      <c r="B4826" s="40" t="n">
        <v>45</v>
      </c>
      <c r="C4826" s="7" t="n">
        <v>8</v>
      </c>
      <c r="D4826" s="7" t="n">
        <v>1</v>
      </c>
      <c r="E4826" s="7" t="n">
        <v>0</v>
      </c>
    </row>
    <row r="4827" spans="1:9">
      <c r="A4827" t="s">
        <v>4</v>
      </c>
      <c r="B4827" s="4" t="s">
        <v>5</v>
      </c>
      <c r="C4827" s="4" t="s">
        <v>10</v>
      </c>
    </row>
    <row r="4828" spans="1:9">
      <c r="A4828" t="n">
        <v>38566</v>
      </c>
      <c r="B4828" s="24" t="n">
        <v>13</v>
      </c>
      <c r="C4828" s="7" t="n">
        <v>6409</v>
      </c>
    </row>
    <row r="4829" spans="1:9">
      <c r="A4829" t="s">
        <v>4</v>
      </c>
      <c r="B4829" s="4" t="s">
        <v>5</v>
      </c>
      <c r="C4829" s="4" t="s">
        <v>10</v>
      </c>
    </row>
    <row r="4830" spans="1:9">
      <c r="A4830" t="n">
        <v>38569</v>
      </c>
      <c r="B4830" s="24" t="n">
        <v>13</v>
      </c>
      <c r="C4830" s="7" t="n">
        <v>6408</v>
      </c>
    </row>
    <row r="4831" spans="1:9">
      <c r="A4831" t="s">
        <v>4</v>
      </c>
      <c r="B4831" s="4" t="s">
        <v>5</v>
      </c>
      <c r="C4831" s="4" t="s">
        <v>10</v>
      </c>
    </row>
    <row r="4832" spans="1:9">
      <c r="A4832" t="n">
        <v>38572</v>
      </c>
      <c r="B4832" s="41" t="n">
        <v>12</v>
      </c>
      <c r="C4832" s="7" t="n">
        <v>6464</v>
      </c>
    </row>
    <row r="4833" spans="1:5">
      <c r="A4833" t="s">
        <v>4</v>
      </c>
      <c r="B4833" s="4" t="s">
        <v>5</v>
      </c>
      <c r="C4833" s="4" t="s">
        <v>10</v>
      </c>
    </row>
    <row r="4834" spans="1:5">
      <c r="A4834" t="n">
        <v>38575</v>
      </c>
      <c r="B4834" s="24" t="n">
        <v>13</v>
      </c>
      <c r="C4834" s="7" t="n">
        <v>6465</v>
      </c>
    </row>
    <row r="4835" spans="1:5">
      <c r="A4835" t="s">
        <v>4</v>
      </c>
      <c r="B4835" s="4" t="s">
        <v>5</v>
      </c>
      <c r="C4835" s="4" t="s">
        <v>10</v>
      </c>
    </row>
    <row r="4836" spans="1:5">
      <c r="A4836" t="n">
        <v>38578</v>
      </c>
      <c r="B4836" s="24" t="n">
        <v>13</v>
      </c>
      <c r="C4836" s="7" t="n">
        <v>6466</v>
      </c>
    </row>
    <row r="4837" spans="1:5">
      <c r="A4837" t="s">
        <v>4</v>
      </c>
      <c r="B4837" s="4" t="s">
        <v>5</v>
      </c>
      <c r="C4837" s="4" t="s">
        <v>10</v>
      </c>
    </row>
    <row r="4838" spans="1:5">
      <c r="A4838" t="n">
        <v>38581</v>
      </c>
      <c r="B4838" s="24" t="n">
        <v>13</v>
      </c>
      <c r="C4838" s="7" t="n">
        <v>6467</v>
      </c>
    </row>
    <row r="4839" spans="1:5">
      <c r="A4839" t="s">
        <v>4</v>
      </c>
      <c r="B4839" s="4" t="s">
        <v>5</v>
      </c>
      <c r="C4839" s="4" t="s">
        <v>10</v>
      </c>
    </row>
    <row r="4840" spans="1:5">
      <c r="A4840" t="n">
        <v>38584</v>
      </c>
      <c r="B4840" s="24" t="n">
        <v>13</v>
      </c>
      <c r="C4840" s="7" t="n">
        <v>6468</v>
      </c>
    </row>
    <row r="4841" spans="1:5">
      <c r="A4841" t="s">
        <v>4</v>
      </c>
      <c r="B4841" s="4" t="s">
        <v>5</v>
      </c>
      <c r="C4841" s="4" t="s">
        <v>10</v>
      </c>
    </row>
    <row r="4842" spans="1:5">
      <c r="A4842" t="n">
        <v>38587</v>
      </c>
      <c r="B4842" s="24" t="n">
        <v>13</v>
      </c>
      <c r="C4842" s="7" t="n">
        <v>6469</v>
      </c>
    </row>
    <row r="4843" spans="1:5">
      <c r="A4843" t="s">
        <v>4</v>
      </c>
      <c r="B4843" s="4" t="s">
        <v>5</v>
      </c>
      <c r="C4843" s="4" t="s">
        <v>10</v>
      </c>
    </row>
    <row r="4844" spans="1:5">
      <c r="A4844" t="n">
        <v>38590</v>
      </c>
      <c r="B4844" s="24" t="n">
        <v>13</v>
      </c>
      <c r="C4844" s="7" t="n">
        <v>6470</v>
      </c>
    </row>
    <row r="4845" spans="1:5">
      <c r="A4845" t="s">
        <v>4</v>
      </c>
      <c r="B4845" s="4" t="s">
        <v>5</v>
      </c>
      <c r="C4845" s="4" t="s">
        <v>10</v>
      </c>
    </row>
    <row r="4846" spans="1:5">
      <c r="A4846" t="n">
        <v>38593</v>
      </c>
      <c r="B4846" s="24" t="n">
        <v>13</v>
      </c>
      <c r="C4846" s="7" t="n">
        <v>6471</v>
      </c>
    </row>
    <row r="4847" spans="1:5">
      <c r="A4847" t="s">
        <v>4</v>
      </c>
      <c r="B4847" s="4" t="s">
        <v>5</v>
      </c>
      <c r="C4847" s="4" t="s">
        <v>14</v>
      </c>
    </row>
    <row r="4848" spans="1:5">
      <c r="A4848" t="n">
        <v>38596</v>
      </c>
      <c r="B4848" s="16" t="n">
        <v>74</v>
      </c>
      <c r="C4848" s="7" t="n">
        <v>18</v>
      </c>
    </row>
    <row r="4849" spans="1:3">
      <c r="A4849" t="s">
        <v>4</v>
      </c>
      <c r="B4849" s="4" t="s">
        <v>5</v>
      </c>
      <c r="C4849" s="4" t="s">
        <v>14</v>
      </c>
    </row>
    <row r="4850" spans="1:3">
      <c r="A4850" t="n">
        <v>38598</v>
      </c>
      <c r="B4850" s="16" t="n">
        <v>74</v>
      </c>
      <c r="C4850" s="7" t="n">
        <v>45</v>
      </c>
    </row>
    <row r="4851" spans="1:3">
      <c r="A4851" t="s">
        <v>4</v>
      </c>
      <c r="B4851" s="4" t="s">
        <v>5</v>
      </c>
      <c r="C4851" s="4" t="s">
        <v>10</v>
      </c>
    </row>
    <row r="4852" spans="1:3">
      <c r="A4852" t="n">
        <v>38600</v>
      </c>
      <c r="B4852" s="28" t="n">
        <v>16</v>
      </c>
      <c r="C4852" s="7" t="n">
        <v>0</v>
      </c>
    </row>
    <row r="4853" spans="1:3">
      <c r="A4853" t="s">
        <v>4</v>
      </c>
      <c r="B4853" s="4" t="s">
        <v>5</v>
      </c>
      <c r="C4853" s="4" t="s">
        <v>14</v>
      </c>
      <c r="D4853" s="4" t="s">
        <v>14</v>
      </c>
      <c r="E4853" s="4" t="s">
        <v>14</v>
      </c>
      <c r="F4853" s="4" t="s">
        <v>14</v>
      </c>
    </row>
    <row r="4854" spans="1:3">
      <c r="A4854" t="n">
        <v>38603</v>
      </c>
      <c r="B4854" s="33" t="n">
        <v>14</v>
      </c>
      <c r="C4854" s="7" t="n">
        <v>0</v>
      </c>
      <c r="D4854" s="7" t="n">
        <v>8</v>
      </c>
      <c r="E4854" s="7" t="n">
        <v>0</v>
      </c>
      <c r="F4854" s="7" t="n">
        <v>0</v>
      </c>
    </row>
    <row r="4855" spans="1:3">
      <c r="A4855" t="s">
        <v>4</v>
      </c>
      <c r="B4855" s="4" t="s">
        <v>5</v>
      </c>
      <c r="C4855" s="4" t="s">
        <v>14</v>
      </c>
      <c r="D4855" s="4" t="s">
        <v>6</v>
      </c>
    </row>
    <row r="4856" spans="1:3">
      <c r="A4856" t="n">
        <v>38608</v>
      </c>
      <c r="B4856" s="8" t="n">
        <v>2</v>
      </c>
      <c r="C4856" s="7" t="n">
        <v>11</v>
      </c>
      <c r="D4856" s="7" t="s">
        <v>28</v>
      </c>
    </row>
    <row r="4857" spans="1:3">
      <c r="A4857" t="s">
        <v>4</v>
      </c>
      <c r="B4857" s="4" t="s">
        <v>5</v>
      </c>
      <c r="C4857" s="4" t="s">
        <v>10</v>
      </c>
    </row>
    <row r="4858" spans="1:3">
      <c r="A4858" t="n">
        <v>38622</v>
      </c>
      <c r="B4858" s="28" t="n">
        <v>16</v>
      </c>
      <c r="C4858" s="7" t="n">
        <v>0</v>
      </c>
    </row>
    <row r="4859" spans="1:3">
      <c r="A4859" t="s">
        <v>4</v>
      </c>
      <c r="B4859" s="4" t="s">
        <v>5</v>
      </c>
      <c r="C4859" s="4" t="s">
        <v>14</v>
      </c>
      <c r="D4859" s="4" t="s">
        <v>6</v>
      </c>
    </row>
    <row r="4860" spans="1:3">
      <c r="A4860" t="n">
        <v>38625</v>
      </c>
      <c r="B4860" s="8" t="n">
        <v>2</v>
      </c>
      <c r="C4860" s="7" t="n">
        <v>11</v>
      </c>
      <c r="D4860" s="7" t="s">
        <v>121</v>
      </c>
    </row>
    <row r="4861" spans="1:3">
      <c r="A4861" t="s">
        <v>4</v>
      </c>
      <c r="B4861" s="4" t="s">
        <v>5</v>
      </c>
      <c r="C4861" s="4" t="s">
        <v>10</v>
      </c>
    </row>
    <row r="4862" spans="1:3">
      <c r="A4862" t="n">
        <v>38634</v>
      </c>
      <c r="B4862" s="28" t="n">
        <v>16</v>
      </c>
      <c r="C4862" s="7" t="n">
        <v>0</v>
      </c>
    </row>
    <row r="4863" spans="1:3">
      <c r="A4863" t="s">
        <v>4</v>
      </c>
      <c r="B4863" s="4" t="s">
        <v>5</v>
      </c>
      <c r="C4863" s="4" t="s">
        <v>9</v>
      </c>
    </row>
    <row r="4864" spans="1:3">
      <c r="A4864" t="n">
        <v>38637</v>
      </c>
      <c r="B4864" s="38" t="n">
        <v>15</v>
      </c>
      <c r="C4864" s="7" t="n">
        <v>2048</v>
      </c>
    </row>
    <row r="4865" spans="1:6">
      <c r="A4865" t="s">
        <v>4</v>
      </c>
      <c r="B4865" s="4" t="s">
        <v>5</v>
      </c>
      <c r="C4865" s="4" t="s">
        <v>14</v>
      </c>
      <c r="D4865" s="4" t="s">
        <v>6</v>
      </c>
    </row>
    <row r="4866" spans="1:6">
      <c r="A4866" t="n">
        <v>38642</v>
      </c>
      <c r="B4866" s="8" t="n">
        <v>2</v>
      </c>
      <c r="C4866" s="7" t="n">
        <v>10</v>
      </c>
      <c r="D4866" s="7" t="s">
        <v>52</v>
      </c>
    </row>
    <row r="4867" spans="1:6">
      <c r="A4867" t="s">
        <v>4</v>
      </c>
      <c r="B4867" s="4" t="s">
        <v>5</v>
      </c>
      <c r="C4867" s="4" t="s">
        <v>10</v>
      </c>
    </row>
    <row r="4868" spans="1:6">
      <c r="A4868" t="n">
        <v>38660</v>
      </c>
      <c r="B4868" s="28" t="n">
        <v>16</v>
      </c>
      <c r="C4868" s="7" t="n">
        <v>0</v>
      </c>
    </row>
    <row r="4869" spans="1:6">
      <c r="A4869" t="s">
        <v>4</v>
      </c>
      <c r="B4869" s="4" t="s">
        <v>5</v>
      </c>
      <c r="C4869" s="4" t="s">
        <v>14</v>
      </c>
      <c r="D4869" s="4" t="s">
        <v>6</v>
      </c>
    </row>
    <row r="4870" spans="1:6">
      <c r="A4870" t="n">
        <v>38663</v>
      </c>
      <c r="B4870" s="8" t="n">
        <v>2</v>
      </c>
      <c r="C4870" s="7" t="n">
        <v>10</v>
      </c>
      <c r="D4870" s="7" t="s">
        <v>53</v>
      </c>
    </row>
    <row r="4871" spans="1:6">
      <c r="A4871" t="s">
        <v>4</v>
      </c>
      <c r="B4871" s="4" t="s">
        <v>5</v>
      </c>
      <c r="C4871" s="4" t="s">
        <v>10</v>
      </c>
    </row>
    <row r="4872" spans="1:6">
      <c r="A4872" t="n">
        <v>38682</v>
      </c>
      <c r="B4872" s="28" t="n">
        <v>16</v>
      </c>
      <c r="C4872" s="7" t="n">
        <v>0</v>
      </c>
    </row>
    <row r="4873" spans="1:6">
      <c r="A4873" t="s">
        <v>4</v>
      </c>
      <c r="B4873" s="4" t="s">
        <v>5</v>
      </c>
      <c r="C4873" s="4" t="s">
        <v>14</v>
      </c>
      <c r="D4873" s="4" t="s">
        <v>10</v>
      </c>
      <c r="E4873" s="4" t="s">
        <v>20</v>
      </c>
    </row>
    <row r="4874" spans="1:6">
      <c r="A4874" t="n">
        <v>38685</v>
      </c>
      <c r="B4874" s="30" t="n">
        <v>58</v>
      </c>
      <c r="C4874" s="7" t="n">
        <v>100</v>
      </c>
      <c r="D4874" s="7" t="n">
        <v>300</v>
      </c>
      <c r="E4874" s="7" t="n">
        <v>1</v>
      </c>
    </row>
    <row r="4875" spans="1:6">
      <c r="A4875" t="s">
        <v>4</v>
      </c>
      <c r="B4875" s="4" t="s">
        <v>5</v>
      </c>
      <c r="C4875" s="4" t="s">
        <v>14</v>
      </c>
      <c r="D4875" s="4" t="s">
        <v>10</v>
      </c>
    </row>
    <row r="4876" spans="1:6">
      <c r="A4876" t="n">
        <v>38693</v>
      </c>
      <c r="B4876" s="30" t="n">
        <v>58</v>
      </c>
      <c r="C4876" s="7" t="n">
        <v>255</v>
      </c>
      <c r="D4876" s="7" t="n">
        <v>0</v>
      </c>
    </row>
    <row r="4877" spans="1:6">
      <c r="A4877" t="s">
        <v>4</v>
      </c>
      <c r="B4877" s="4" t="s">
        <v>5</v>
      </c>
      <c r="C4877" s="4" t="s">
        <v>14</v>
      </c>
    </row>
    <row r="4878" spans="1:6">
      <c r="A4878" t="n">
        <v>38697</v>
      </c>
      <c r="B4878" s="29" t="n">
        <v>23</v>
      </c>
      <c r="C4878" s="7" t="n">
        <v>0</v>
      </c>
    </row>
    <row r="4879" spans="1:6">
      <c r="A4879" t="s">
        <v>4</v>
      </c>
      <c r="B4879" s="4" t="s">
        <v>5</v>
      </c>
    </row>
    <row r="4880" spans="1:6">
      <c r="A4880" t="n">
        <v>38699</v>
      </c>
      <c r="B4880" s="5" t="n">
        <v>1</v>
      </c>
    </row>
    <row r="4881" spans="1:5" s="3" customFormat="1" customHeight="0">
      <c r="A4881" s="3" t="s">
        <v>2</v>
      </c>
      <c r="B4881" s="3" t="s">
        <v>411</v>
      </c>
    </row>
    <row r="4882" spans="1:5">
      <c r="A4882" t="s">
        <v>4</v>
      </c>
      <c r="B4882" s="4" t="s">
        <v>5</v>
      </c>
      <c r="C4882" s="4" t="s">
        <v>10</v>
      </c>
      <c r="D4882" s="4" t="s">
        <v>10</v>
      </c>
      <c r="E4882" s="4" t="s">
        <v>9</v>
      </c>
      <c r="F4882" s="4" t="s">
        <v>6</v>
      </c>
      <c r="G4882" s="4" t="s">
        <v>8</v>
      </c>
      <c r="H4882" s="4" t="s">
        <v>10</v>
      </c>
      <c r="I4882" s="4" t="s">
        <v>10</v>
      </c>
      <c r="J4882" s="4" t="s">
        <v>9</v>
      </c>
      <c r="K4882" s="4" t="s">
        <v>6</v>
      </c>
      <c r="L4882" s="4" t="s">
        <v>8</v>
      </c>
      <c r="M4882" s="4" t="s">
        <v>10</v>
      </c>
      <c r="N4882" s="4" t="s">
        <v>10</v>
      </c>
      <c r="O4882" s="4" t="s">
        <v>9</v>
      </c>
      <c r="P4882" s="4" t="s">
        <v>6</v>
      </c>
      <c r="Q4882" s="4" t="s">
        <v>8</v>
      </c>
      <c r="R4882" s="4" t="s">
        <v>10</v>
      </c>
      <c r="S4882" s="4" t="s">
        <v>10</v>
      </c>
      <c r="T4882" s="4" t="s">
        <v>9</v>
      </c>
      <c r="U4882" s="4" t="s">
        <v>6</v>
      </c>
      <c r="V4882" s="4" t="s">
        <v>8</v>
      </c>
    </row>
    <row r="4883" spans="1:5">
      <c r="A4883" t="n">
        <v>38704</v>
      </c>
      <c r="B4883" s="75" t="n">
        <v>257</v>
      </c>
      <c r="C4883" s="7" t="n">
        <v>3</v>
      </c>
      <c r="D4883" s="7" t="n">
        <v>65533</v>
      </c>
      <c r="E4883" s="7" t="n">
        <v>0</v>
      </c>
      <c r="F4883" s="7" t="s">
        <v>65</v>
      </c>
      <c r="G4883" s="7" t="n">
        <f t="normal" ca="1">32-LENB(INDIRECT(ADDRESS(4883,6)))</f>
        <v>0</v>
      </c>
      <c r="H4883" s="7" t="n">
        <v>3</v>
      </c>
      <c r="I4883" s="7" t="n">
        <v>65533</v>
      </c>
      <c r="J4883" s="7" t="n">
        <v>0</v>
      </c>
      <c r="K4883" s="7" t="s">
        <v>66</v>
      </c>
      <c r="L4883" s="7" t="n">
        <f t="normal" ca="1">32-LENB(INDIRECT(ADDRESS(4883,11)))</f>
        <v>0</v>
      </c>
      <c r="M4883" s="7" t="n">
        <v>4</v>
      </c>
      <c r="N4883" s="7" t="n">
        <v>65533</v>
      </c>
      <c r="O4883" s="7" t="n">
        <v>13257</v>
      </c>
      <c r="P4883" s="7" t="s">
        <v>13</v>
      </c>
      <c r="Q4883" s="7" t="n">
        <f t="normal" ca="1">32-LENB(INDIRECT(ADDRESS(4883,16)))</f>
        <v>0</v>
      </c>
      <c r="R4883" s="7" t="n">
        <v>0</v>
      </c>
      <c r="S4883" s="7" t="n">
        <v>65533</v>
      </c>
      <c r="T4883" s="7" t="n">
        <v>0</v>
      </c>
      <c r="U4883" s="7" t="s">
        <v>13</v>
      </c>
      <c r="V4883" s="7" t="n">
        <f t="normal" ca="1">32-LENB(INDIRECT(ADDRESS(4883,21)))</f>
        <v>0</v>
      </c>
    </row>
    <row r="4884" spans="1:5">
      <c r="A4884" t="s">
        <v>4</v>
      </c>
      <c r="B4884" s="4" t="s">
        <v>5</v>
      </c>
    </row>
    <row r="4885" spans="1:5">
      <c r="A4885" t="n">
        <v>38864</v>
      </c>
      <c r="B4885" s="5" t="n">
        <v>1</v>
      </c>
    </row>
    <row r="4886" spans="1:5" s="3" customFormat="1" customHeight="0">
      <c r="A4886" s="3" t="s">
        <v>2</v>
      </c>
      <c r="B4886" s="3" t="s">
        <v>412</v>
      </c>
    </row>
    <row r="4887" spans="1:5">
      <c r="A4887" t="s">
        <v>4</v>
      </c>
      <c r="B4887" s="4" t="s">
        <v>5</v>
      </c>
      <c r="C4887" s="4" t="s">
        <v>10</v>
      </c>
      <c r="D4887" s="4" t="s">
        <v>10</v>
      </c>
      <c r="E4887" s="4" t="s">
        <v>9</v>
      </c>
      <c r="F4887" s="4" t="s">
        <v>6</v>
      </c>
      <c r="G4887" s="4" t="s">
        <v>8</v>
      </c>
      <c r="H4887" s="4" t="s">
        <v>10</v>
      </c>
      <c r="I4887" s="4" t="s">
        <v>10</v>
      </c>
      <c r="J4887" s="4" t="s">
        <v>9</v>
      </c>
      <c r="K4887" s="4" t="s">
        <v>6</v>
      </c>
      <c r="L4887" s="4" t="s">
        <v>8</v>
      </c>
    </row>
    <row r="4888" spans="1:5">
      <c r="A4888" t="n">
        <v>38880</v>
      </c>
      <c r="B4888" s="75" t="n">
        <v>257</v>
      </c>
      <c r="C4888" s="7" t="n">
        <v>3</v>
      </c>
      <c r="D4888" s="7" t="n">
        <v>65533</v>
      </c>
      <c r="E4888" s="7" t="n">
        <v>0</v>
      </c>
      <c r="F4888" s="7" t="s">
        <v>83</v>
      </c>
      <c r="G4888" s="7" t="n">
        <f t="normal" ca="1">32-LENB(INDIRECT(ADDRESS(4888,6)))</f>
        <v>0</v>
      </c>
      <c r="H4888" s="7" t="n">
        <v>0</v>
      </c>
      <c r="I4888" s="7" t="n">
        <v>65533</v>
      </c>
      <c r="J4888" s="7" t="n">
        <v>0</v>
      </c>
      <c r="K4888" s="7" t="s">
        <v>13</v>
      </c>
      <c r="L4888" s="7" t="n">
        <f t="normal" ca="1">32-LENB(INDIRECT(ADDRESS(4888,11)))</f>
        <v>0</v>
      </c>
    </row>
    <row r="4889" spans="1:5">
      <c r="A4889" t="s">
        <v>4</v>
      </c>
      <c r="B4889" s="4" t="s">
        <v>5</v>
      </c>
    </row>
    <row r="4890" spans="1:5">
      <c r="A4890" t="n">
        <v>38960</v>
      </c>
      <c r="B4890" s="5" t="n">
        <v>1</v>
      </c>
    </row>
    <row r="4891" spans="1:5" s="3" customFormat="1" customHeight="0">
      <c r="A4891" s="3" t="s">
        <v>2</v>
      </c>
      <c r="B4891" s="3" t="s">
        <v>413</v>
      </c>
    </row>
    <row r="4892" spans="1:5">
      <c r="A4892" t="s">
        <v>4</v>
      </c>
      <c r="B4892" s="4" t="s">
        <v>5</v>
      </c>
      <c r="C4892" s="4" t="s">
        <v>10</v>
      </c>
      <c r="D4892" s="4" t="s">
        <v>10</v>
      </c>
      <c r="E4892" s="4" t="s">
        <v>9</v>
      </c>
      <c r="F4892" s="4" t="s">
        <v>6</v>
      </c>
      <c r="G4892" s="4" t="s">
        <v>8</v>
      </c>
      <c r="H4892" s="4" t="s">
        <v>10</v>
      </c>
      <c r="I4892" s="4" t="s">
        <v>10</v>
      </c>
      <c r="J4892" s="4" t="s">
        <v>9</v>
      </c>
      <c r="K4892" s="4" t="s">
        <v>6</v>
      </c>
      <c r="L4892" s="4" t="s">
        <v>8</v>
      </c>
      <c r="M4892" s="4" t="s">
        <v>10</v>
      </c>
      <c r="N4892" s="4" t="s">
        <v>10</v>
      </c>
      <c r="O4892" s="4" t="s">
        <v>9</v>
      </c>
      <c r="P4892" s="4" t="s">
        <v>6</v>
      </c>
      <c r="Q4892" s="4" t="s">
        <v>8</v>
      </c>
      <c r="R4892" s="4" t="s">
        <v>10</v>
      </c>
      <c r="S4892" s="4" t="s">
        <v>10</v>
      </c>
      <c r="T4892" s="4" t="s">
        <v>9</v>
      </c>
      <c r="U4892" s="4" t="s">
        <v>6</v>
      </c>
      <c r="V4892" s="4" t="s">
        <v>8</v>
      </c>
      <c r="W4892" s="4" t="s">
        <v>10</v>
      </c>
      <c r="X4892" s="4" t="s">
        <v>10</v>
      </c>
      <c r="Y4892" s="4" t="s">
        <v>9</v>
      </c>
      <c r="Z4892" s="4" t="s">
        <v>6</v>
      </c>
      <c r="AA4892" s="4" t="s">
        <v>8</v>
      </c>
      <c r="AB4892" s="4" t="s">
        <v>10</v>
      </c>
      <c r="AC4892" s="4" t="s">
        <v>10</v>
      </c>
      <c r="AD4892" s="4" t="s">
        <v>9</v>
      </c>
      <c r="AE4892" s="4" t="s">
        <v>6</v>
      </c>
      <c r="AF4892" s="4" t="s">
        <v>8</v>
      </c>
      <c r="AG4892" s="4" t="s">
        <v>10</v>
      </c>
      <c r="AH4892" s="4" t="s">
        <v>10</v>
      </c>
      <c r="AI4892" s="4" t="s">
        <v>9</v>
      </c>
      <c r="AJ4892" s="4" t="s">
        <v>6</v>
      </c>
      <c r="AK4892" s="4" t="s">
        <v>8</v>
      </c>
      <c r="AL4892" s="4" t="s">
        <v>10</v>
      </c>
      <c r="AM4892" s="4" t="s">
        <v>10</v>
      </c>
      <c r="AN4892" s="4" t="s">
        <v>9</v>
      </c>
      <c r="AO4892" s="4" t="s">
        <v>6</v>
      </c>
      <c r="AP4892" s="4" t="s">
        <v>8</v>
      </c>
      <c r="AQ4892" s="4" t="s">
        <v>10</v>
      </c>
      <c r="AR4892" s="4" t="s">
        <v>10</v>
      </c>
      <c r="AS4892" s="4" t="s">
        <v>9</v>
      </c>
      <c r="AT4892" s="4" t="s">
        <v>6</v>
      </c>
      <c r="AU4892" s="4" t="s">
        <v>8</v>
      </c>
      <c r="AV4892" s="4" t="s">
        <v>10</v>
      </c>
      <c r="AW4892" s="4" t="s">
        <v>10</v>
      </c>
      <c r="AX4892" s="4" t="s">
        <v>9</v>
      </c>
      <c r="AY4892" s="4" t="s">
        <v>6</v>
      </c>
      <c r="AZ4892" s="4" t="s">
        <v>8</v>
      </c>
      <c r="BA4892" s="4" t="s">
        <v>10</v>
      </c>
      <c r="BB4892" s="4" t="s">
        <v>10</v>
      </c>
      <c r="BC4892" s="4" t="s">
        <v>9</v>
      </c>
      <c r="BD4892" s="4" t="s">
        <v>6</v>
      </c>
      <c r="BE4892" s="4" t="s">
        <v>8</v>
      </c>
      <c r="BF4892" s="4" t="s">
        <v>10</v>
      </c>
      <c r="BG4892" s="4" t="s">
        <v>10</v>
      </c>
      <c r="BH4892" s="4" t="s">
        <v>9</v>
      </c>
      <c r="BI4892" s="4" t="s">
        <v>6</v>
      </c>
      <c r="BJ4892" s="4" t="s">
        <v>8</v>
      </c>
      <c r="BK4892" s="4" t="s">
        <v>10</v>
      </c>
      <c r="BL4892" s="4" t="s">
        <v>10</v>
      </c>
      <c r="BM4892" s="4" t="s">
        <v>9</v>
      </c>
      <c r="BN4892" s="4" t="s">
        <v>6</v>
      </c>
      <c r="BO4892" s="4" t="s">
        <v>8</v>
      </c>
      <c r="BP4892" s="4" t="s">
        <v>10</v>
      </c>
      <c r="BQ4892" s="4" t="s">
        <v>10</v>
      </c>
      <c r="BR4892" s="4" t="s">
        <v>9</v>
      </c>
      <c r="BS4892" s="4" t="s">
        <v>6</v>
      </c>
      <c r="BT4892" s="4" t="s">
        <v>8</v>
      </c>
      <c r="BU4892" s="4" t="s">
        <v>10</v>
      </c>
      <c r="BV4892" s="4" t="s">
        <v>10</v>
      </c>
      <c r="BW4892" s="4" t="s">
        <v>9</v>
      </c>
      <c r="BX4892" s="4" t="s">
        <v>6</v>
      </c>
      <c r="BY4892" s="4" t="s">
        <v>8</v>
      </c>
      <c r="BZ4892" s="4" t="s">
        <v>10</v>
      </c>
      <c r="CA4892" s="4" t="s">
        <v>10</v>
      </c>
      <c r="CB4892" s="4" t="s">
        <v>9</v>
      </c>
      <c r="CC4892" s="4" t="s">
        <v>6</v>
      </c>
      <c r="CD4892" s="4" t="s">
        <v>8</v>
      </c>
      <c r="CE4892" s="4" t="s">
        <v>10</v>
      </c>
      <c r="CF4892" s="4" t="s">
        <v>10</v>
      </c>
      <c r="CG4892" s="4" t="s">
        <v>9</v>
      </c>
      <c r="CH4892" s="4" t="s">
        <v>6</v>
      </c>
      <c r="CI4892" s="4" t="s">
        <v>8</v>
      </c>
      <c r="CJ4892" s="4" t="s">
        <v>10</v>
      </c>
      <c r="CK4892" s="4" t="s">
        <v>10</v>
      </c>
      <c r="CL4892" s="4" t="s">
        <v>9</v>
      </c>
      <c r="CM4892" s="4" t="s">
        <v>6</v>
      </c>
      <c r="CN4892" s="4" t="s">
        <v>8</v>
      </c>
      <c r="CO4892" s="4" t="s">
        <v>10</v>
      </c>
      <c r="CP4892" s="4" t="s">
        <v>10</v>
      </c>
      <c r="CQ4892" s="4" t="s">
        <v>9</v>
      </c>
      <c r="CR4892" s="4" t="s">
        <v>6</v>
      </c>
      <c r="CS4892" s="4" t="s">
        <v>8</v>
      </c>
      <c r="CT4892" s="4" t="s">
        <v>10</v>
      </c>
      <c r="CU4892" s="4" t="s">
        <v>10</v>
      </c>
      <c r="CV4892" s="4" t="s">
        <v>9</v>
      </c>
      <c r="CW4892" s="4" t="s">
        <v>6</v>
      </c>
      <c r="CX4892" s="4" t="s">
        <v>8</v>
      </c>
      <c r="CY4892" s="4" t="s">
        <v>10</v>
      </c>
      <c r="CZ4892" s="4" t="s">
        <v>10</v>
      </c>
      <c r="DA4892" s="4" t="s">
        <v>9</v>
      </c>
      <c r="DB4892" s="4" t="s">
        <v>6</v>
      </c>
      <c r="DC4892" s="4" t="s">
        <v>8</v>
      </c>
      <c r="DD4892" s="4" t="s">
        <v>10</v>
      </c>
      <c r="DE4892" s="4" t="s">
        <v>10</v>
      </c>
      <c r="DF4892" s="4" t="s">
        <v>9</v>
      </c>
      <c r="DG4892" s="4" t="s">
        <v>6</v>
      </c>
      <c r="DH4892" s="4" t="s">
        <v>8</v>
      </c>
      <c r="DI4892" s="4" t="s">
        <v>10</v>
      </c>
      <c r="DJ4892" s="4" t="s">
        <v>10</v>
      </c>
      <c r="DK4892" s="4" t="s">
        <v>9</v>
      </c>
      <c r="DL4892" s="4" t="s">
        <v>6</v>
      </c>
      <c r="DM4892" s="4" t="s">
        <v>8</v>
      </c>
      <c r="DN4892" s="4" t="s">
        <v>10</v>
      </c>
      <c r="DO4892" s="4" t="s">
        <v>10</v>
      </c>
      <c r="DP4892" s="4" t="s">
        <v>9</v>
      </c>
      <c r="DQ4892" s="4" t="s">
        <v>6</v>
      </c>
      <c r="DR4892" s="4" t="s">
        <v>8</v>
      </c>
      <c r="DS4892" s="4" t="s">
        <v>10</v>
      </c>
      <c r="DT4892" s="4" t="s">
        <v>10</v>
      </c>
      <c r="DU4892" s="4" t="s">
        <v>9</v>
      </c>
      <c r="DV4892" s="4" t="s">
        <v>6</v>
      </c>
      <c r="DW4892" s="4" t="s">
        <v>8</v>
      </c>
      <c r="DX4892" s="4" t="s">
        <v>10</v>
      </c>
      <c r="DY4892" s="4" t="s">
        <v>10</v>
      </c>
      <c r="DZ4892" s="4" t="s">
        <v>9</v>
      </c>
      <c r="EA4892" s="4" t="s">
        <v>6</v>
      </c>
      <c r="EB4892" s="4" t="s">
        <v>8</v>
      </c>
      <c r="EC4892" s="4" t="s">
        <v>10</v>
      </c>
      <c r="ED4892" s="4" t="s">
        <v>10</v>
      </c>
      <c r="EE4892" s="4" t="s">
        <v>9</v>
      </c>
      <c r="EF4892" s="4" t="s">
        <v>6</v>
      </c>
      <c r="EG4892" s="4" t="s">
        <v>8</v>
      </c>
      <c r="EH4892" s="4" t="s">
        <v>10</v>
      </c>
      <c r="EI4892" s="4" t="s">
        <v>10</v>
      </c>
      <c r="EJ4892" s="4" t="s">
        <v>9</v>
      </c>
      <c r="EK4892" s="4" t="s">
        <v>6</v>
      </c>
      <c r="EL4892" s="4" t="s">
        <v>8</v>
      </c>
      <c r="EM4892" s="4" t="s">
        <v>10</v>
      </c>
      <c r="EN4892" s="4" t="s">
        <v>10</v>
      </c>
      <c r="EO4892" s="4" t="s">
        <v>9</v>
      </c>
      <c r="EP4892" s="4" t="s">
        <v>6</v>
      </c>
      <c r="EQ4892" s="4" t="s">
        <v>8</v>
      </c>
      <c r="ER4892" s="4" t="s">
        <v>10</v>
      </c>
      <c r="ES4892" s="4" t="s">
        <v>10</v>
      </c>
      <c r="ET4892" s="4" t="s">
        <v>9</v>
      </c>
      <c r="EU4892" s="4" t="s">
        <v>6</v>
      </c>
      <c r="EV4892" s="4" t="s">
        <v>8</v>
      </c>
      <c r="EW4892" s="4" t="s">
        <v>10</v>
      </c>
      <c r="EX4892" s="4" t="s">
        <v>10</v>
      </c>
      <c r="EY4892" s="4" t="s">
        <v>9</v>
      </c>
      <c r="EZ4892" s="4" t="s">
        <v>6</v>
      </c>
      <c r="FA4892" s="4" t="s">
        <v>8</v>
      </c>
      <c r="FB4892" s="4" t="s">
        <v>10</v>
      </c>
      <c r="FC4892" s="4" t="s">
        <v>10</v>
      </c>
      <c r="FD4892" s="4" t="s">
        <v>9</v>
      </c>
      <c r="FE4892" s="4" t="s">
        <v>6</v>
      </c>
      <c r="FF4892" s="4" t="s">
        <v>8</v>
      </c>
      <c r="FG4892" s="4" t="s">
        <v>10</v>
      </c>
      <c r="FH4892" s="4" t="s">
        <v>10</v>
      </c>
      <c r="FI4892" s="4" t="s">
        <v>9</v>
      </c>
      <c r="FJ4892" s="4" t="s">
        <v>6</v>
      </c>
      <c r="FK4892" s="4" t="s">
        <v>8</v>
      </c>
      <c r="FL4892" s="4" t="s">
        <v>10</v>
      </c>
      <c r="FM4892" s="4" t="s">
        <v>10</v>
      </c>
      <c r="FN4892" s="4" t="s">
        <v>9</v>
      </c>
      <c r="FO4892" s="4" t="s">
        <v>6</v>
      </c>
      <c r="FP4892" s="4" t="s">
        <v>8</v>
      </c>
      <c r="FQ4892" s="4" t="s">
        <v>10</v>
      </c>
      <c r="FR4892" s="4" t="s">
        <v>10</v>
      </c>
      <c r="FS4892" s="4" t="s">
        <v>9</v>
      </c>
      <c r="FT4892" s="4" t="s">
        <v>6</v>
      </c>
      <c r="FU4892" s="4" t="s">
        <v>8</v>
      </c>
      <c r="FV4892" s="4" t="s">
        <v>10</v>
      </c>
      <c r="FW4892" s="4" t="s">
        <v>10</v>
      </c>
      <c r="FX4892" s="4" t="s">
        <v>9</v>
      </c>
      <c r="FY4892" s="4" t="s">
        <v>6</v>
      </c>
      <c r="FZ4892" s="4" t="s">
        <v>8</v>
      </c>
      <c r="GA4892" s="4" t="s">
        <v>10</v>
      </c>
      <c r="GB4892" s="4" t="s">
        <v>10</v>
      </c>
      <c r="GC4892" s="4" t="s">
        <v>9</v>
      </c>
      <c r="GD4892" s="4" t="s">
        <v>6</v>
      </c>
      <c r="GE4892" s="4" t="s">
        <v>8</v>
      </c>
      <c r="GF4892" s="4" t="s">
        <v>10</v>
      </c>
      <c r="GG4892" s="4" t="s">
        <v>10</v>
      </c>
      <c r="GH4892" s="4" t="s">
        <v>9</v>
      </c>
      <c r="GI4892" s="4" t="s">
        <v>6</v>
      </c>
      <c r="GJ4892" s="4" t="s">
        <v>8</v>
      </c>
      <c r="GK4892" s="4" t="s">
        <v>10</v>
      </c>
      <c r="GL4892" s="4" t="s">
        <v>10</v>
      </c>
      <c r="GM4892" s="4" t="s">
        <v>9</v>
      </c>
      <c r="GN4892" s="4" t="s">
        <v>6</v>
      </c>
      <c r="GO4892" s="4" t="s">
        <v>8</v>
      </c>
      <c r="GP4892" s="4" t="s">
        <v>10</v>
      </c>
      <c r="GQ4892" s="4" t="s">
        <v>10</v>
      </c>
      <c r="GR4892" s="4" t="s">
        <v>9</v>
      </c>
      <c r="GS4892" s="4" t="s">
        <v>6</v>
      </c>
      <c r="GT4892" s="4" t="s">
        <v>8</v>
      </c>
      <c r="GU4892" s="4" t="s">
        <v>10</v>
      </c>
      <c r="GV4892" s="4" t="s">
        <v>10</v>
      </c>
      <c r="GW4892" s="4" t="s">
        <v>9</v>
      </c>
      <c r="GX4892" s="4" t="s">
        <v>6</v>
      </c>
      <c r="GY4892" s="4" t="s">
        <v>8</v>
      </c>
      <c r="GZ4892" s="4" t="s">
        <v>10</v>
      </c>
      <c r="HA4892" s="4" t="s">
        <v>10</v>
      </c>
      <c r="HB4892" s="4" t="s">
        <v>9</v>
      </c>
      <c r="HC4892" s="4" t="s">
        <v>6</v>
      </c>
      <c r="HD4892" s="4" t="s">
        <v>8</v>
      </c>
      <c r="HE4892" s="4" t="s">
        <v>10</v>
      </c>
      <c r="HF4892" s="4" t="s">
        <v>10</v>
      </c>
      <c r="HG4892" s="4" t="s">
        <v>9</v>
      </c>
      <c r="HH4892" s="4" t="s">
        <v>6</v>
      </c>
      <c r="HI4892" s="4" t="s">
        <v>8</v>
      </c>
      <c r="HJ4892" s="4" t="s">
        <v>10</v>
      </c>
      <c r="HK4892" s="4" t="s">
        <v>10</v>
      </c>
      <c r="HL4892" s="4" t="s">
        <v>9</v>
      </c>
      <c r="HM4892" s="4" t="s">
        <v>6</v>
      </c>
      <c r="HN4892" s="4" t="s">
        <v>8</v>
      </c>
      <c r="HO4892" s="4" t="s">
        <v>10</v>
      </c>
      <c r="HP4892" s="4" t="s">
        <v>10</v>
      </c>
      <c r="HQ4892" s="4" t="s">
        <v>9</v>
      </c>
      <c r="HR4892" s="4" t="s">
        <v>6</v>
      </c>
      <c r="HS4892" s="4" t="s">
        <v>8</v>
      </c>
      <c r="HT4892" s="4" t="s">
        <v>10</v>
      </c>
      <c r="HU4892" s="4" t="s">
        <v>10</v>
      </c>
      <c r="HV4892" s="4" t="s">
        <v>9</v>
      </c>
      <c r="HW4892" s="4" t="s">
        <v>6</v>
      </c>
      <c r="HX4892" s="4" t="s">
        <v>8</v>
      </c>
      <c r="HY4892" s="4" t="s">
        <v>10</v>
      </c>
      <c r="HZ4892" s="4" t="s">
        <v>10</v>
      </c>
      <c r="IA4892" s="4" t="s">
        <v>9</v>
      </c>
      <c r="IB4892" s="4" t="s">
        <v>6</v>
      </c>
      <c r="IC4892" s="4" t="s">
        <v>8</v>
      </c>
      <c r="ID4892" s="4" t="s">
        <v>10</v>
      </c>
      <c r="IE4892" s="4" t="s">
        <v>10</v>
      </c>
      <c r="IF4892" s="4" t="s">
        <v>9</v>
      </c>
      <c r="IG4892" s="4" t="s">
        <v>6</v>
      </c>
      <c r="IH4892" s="4" t="s">
        <v>8</v>
      </c>
      <c r="II4892" s="4" t="s">
        <v>10</v>
      </c>
      <c r="IJ4892" s="4" t="s">
        <v>10</v>
      </c>
      <c r="IK4892" s="4" t="s">
        <v>9</v>
      </c>
      <c r="IL4892" s="4" t="s">
        <v>6</v>
      </c>
      <c r="IM4892" s="4" t="s">
        <v>8</v>
      </c>
      <c r="IN4892" s="4" t="s">
        <v>10</v>
      </c>
      <c r="IO4892" s="4" t="s">
        <v>10</v>
      </c>
      <c r="IP4892" s="4" t="s">
        <v>9</v>
      </c>
      <c r="IQ4892" s="4" t="s">
        <v>6</v>
      </c>
      <c r="IR4892" s="4" t="s">
        <v>8</v>
      </c>
      <c r="IS4892" s="4" t="s">
        <v>10</v>
      </c>
      <c r="IT4892" s="4" t="s">
        <v>10</v>
      </c>
      <c r="IU4892" s="4" t="s">
        <v>9</v>
      </c>
      <c r="IV4892" s="4" t="s">
        <v>6</v>
      </c>
      <c r="IW4892" s="4" t="s">
        <v>8</v>
      </c>
      <c r="IX4892" s="4" t="s">
        <v>10</v>
      </c>
      <c r="IY4892" s="4" t="s">
        <v>10</v>
      </c>
      <c r="IZ4892" s="4" t="s">
        <v>9</v>
      </c>
      <c r="JA4892" s="4" t="s">
        <v>6</v>
      </c>
      <c r="JB4892" s="4" t="s">
        <v>8</v>
      </c>
      <c r="JC4892" s="4" t="s">
        <v>10</v>
      </c>
      <c r="JD4892" s="4" t="s">
        <v>10</v>
      </c>
      <c r="JE4892" s="4" t="s">
        <v>9</v>
      </c>
      <c r="JF4892" s="4" t="s">
        <v>6</v>
      </c>
      <c r="JG4892" s="4" t="s">
        <v>8</v>
      </c>
      <c r="JH4892" s="4" t="s">
        <v>10</v>
      </c>
      <c r="JI4892" s="4" t="s">
        <v>10</v>
      </c>
      <c r="JJ4892" s="4" t="s">
        <v>9</v>
      </c>
      <c r="JK4892" s="4" t="s">
        <v>6</v>
      </c>
      <c r="JL4892" s="4" t="s">
        <v>8</v>
      </c>
      <c r="JM4892" s="4" t="s">
        <v>10</v>
      </c>
      <c r="JN4892" s="4" t="s">
        <v>10</v>
      </c>
      <c r="JO4892" s="4" t="s">
        <v>9</v>
      </c>
      <c r="JP4892" s="4" t="s">
        <v>6</v>
      </c>
      <c r="JQ4892" s="4" t="s">
        <v>8</v>
      </c>
      <c r="JR4892" s="4" t="s">
        <v>10</v>
      </c>
      <c r="JS4892" s="4" t="s">
        <v>10</v>
      </c>
      <c r="JT4892" s="4" t="s">
        <v>9</v>
      </c>
      <c r="JU4892" s="4" t="s">
        <v>6</v>
      </c>
      <c r="JV4892" s="4" t="s">
        <v>8</v>
      </c>
      <c r="JW4892" s="4" t="s">
        <v>10</v>
      </c>
      <c r="JX4892" s="4" t="s">
        <v>10</v>
      </c>
      <c r="JY4892" s="4" t="s">
        <v>9</v>
      </c>
      <c r="JZ4892" s="4" t="s">
        <v>6</v>
      </c>
      <c r="KA4892" s="4" t="s">
        <v>8</v>
      </c>
      <c r="KB4892" s="4" t="s">
        <v>10</v>
      </c>
      <c r="KC4892" s="4" t="s">
        <v>10</v>
      </c>
      <c r="KD4892" s="4" t="s">
        <v>9</v>
      </c>
      <c r="KE4892" s="4" t="s">
        <v>6</v>
      </c>
      <c r="KF4892" s="4" t="s">
        <v>8</v>
      </c>
      <c r="KG4892" s="4" t="s">
        <v>10</v>
      </c>
      <c r="KH4892" s="4" t="s">
        <v>10</v>
      </c>
      <c r="KI4892" s="4" t="s">
        <v>9</v>
      </c>
      <c r="KJ4892" s="4" t="s">
        <v>6</v>
      </c>
      <c r="KK4892" s="4" t="s">
        <v>8</v>
      </c>
      <c r="KL4892" s="4" t="s">
        <v>10</v>
      </c>
      <c r="KM4892" s="4" t="s">
        <v>10</v>
      </c>
      <c r="KN4892" s="4" t="s">
        <v>9</v>
      </c>
      <c r="KO4892" s="4" t="s">
        <v>6</v>
      </c>
      <c r="KP4892" s="4" t="s">
        <v>8</v>
      </c>
      <c r="KQ4892" s="4" t="s">
        <v>10</v>
      </c>
      <c r="KR4892" s="4" t="s">
        <v>10</v>
      </c>
      <c r="KS4892" s="4" t="s">
        <v>9</v>
      </c>
      <c r="KT4892" s="4" t="s">
        <v>6</v>
      </c>
      <c r="KU4892" s="4" t="s">
        <v>8</v>
      </c>
      <c r="KV4892" s="4" t="s">
        <v>10</v>
      </c>
      <c r="KW4892" s="4" t="s">
        <v>10</v>
      </c>
      <c r="KX4892" s="4" t="s">
        <v>9</v>
      </c>
      <c r="KY4892" s="4" t="s">
        <v>6</v>
      </c>
      <c r="KZ4892" s="4" t="s">
        <v>8</v>
      </c>
      <c r="LA4892" s="4" t="s">
        <v>10</v>
      </c>
      <c r="LB4892" s="4" t="s">
        <v>10</v>
      </c>
      <c r="LC4892" s="4" t="s">
        <v>9</v>
      </c>
      <c r="LD4892" s="4" t="s">
        <v>6</v>
      </c>
      <c r="LE4892" s="4" t="s">
        <v>8</v>
      </c>
      <c r="LF4892" s="4" t="s">
        <v>10</v>
      </c>
      <c r="LG4892" s="4" t="s">
        <v>10</v>
      </c>
      <c r="LH4892" s="4" t="s">
        <v>9</v>
      </c>
      <c r="LI4892" s="4" t="s">
        <v>6</v>
      </c>
      <c r="LJ4892" s="4" t="s">
        <v>8</v>
      </c>
      <c r="LK4892" s="4" t="s">
        <v>10</v>
      </c>
      <c r="LL4892" s="4" t="s">
        <v>10</v>
      </c>
      <c r="LM4892" s="4" t="s">
        <v>9</v>
      </c>
      <c r="LN4892" s="4" t="s">
        <v>6</v>
      </c>
      <c r="LO4892" s="4" t="s">
        <v>8</v>
      </c>
      <c r="LP4892" s="4" t="s">
        <v>10</v>
      </c>
      <c r="LQ4892" s="4" t="s">
        <v>10</v>
      </c>
      <c r="LR4892" s="4" t="s">
        <v>9</v>
      </c>
      <c r="LS4892" s="4" t="s">
        <v>6</v>
      </c>
      <c r="LT4892" s="4" t="s">
        <v>8</v>
      </c>
      <c r="LU4892" s="4" t="s">
        <v>10</v>
      </c>
      <c r="LV4892" s="4" t="s">
        <v>10</v>
      </c>
      <c r="LW4892" s="4" t="s">
        <v>9</v>
      </c>
      <c r="LX4892" s="4" t="s">
        <v>6</v>
      </c>
      <c r="LY4892" s="4" t="s">
        <v>8</v>
      </c>
      <c r="LZ4892" s="4" t="s">
        <v>10</v>
      </c>
      <c r="MA4892" s="4" t="s">
        <v>10</v>
      </c>
      <c r="MB4892" s="4" t="s">
        <v>9</v>
      </c>
      <c r="MC4892" s="4" t="s">
        <v>6</v>
      </c>
      <c r="MD4892" s="4" t="s">
        <v>8</v>
      </c>
      <c r="ME4892" s="4" t="s">
        <v>10</v>
      </c>
      <c r="MF4892" s="4" t="s">
        <v>10</v>
      </c>
      <c r="MG4892" s="4" t="s">
        <v>9</v>
      </c>
      <c r="MH4892" s="4" t="s">
        <v>6</v>
      </c>
      <c r="MI4892" s="4" t="s">
        <v>8</v>
      </c>
      <c r="MJ4892" s="4" t="s">
        <v>10</v>
      </c>
      <c r="MK4892" s="4" t="s">
        <v>10</v>
      </c>
      <c r="ML4892" s="4" t="s">
        <v>9</v>
      </c>
      <c r="MM4892" s="4" t="s">
        <v>6</v>
      </c>
      <c r="MN4892" s="4" t="s">
        <v>8</v>
      </c>
      <c r="MO4892" s="4" t="s">
        <v>10</v>
      </c>
      <c r="MP4892" s="4" t="s">
        <v>10</v>
      </c>
      <c r="MQ4892" s="4" t="s">
        <v>9</v>
      </c>
      <c r="MR4892" s="4" t="s">
        <v>6</v>
      </c>
      <c r="MS4892" s="4" t="s">
        <v>8</v>
      </c>
      <c r="MT4892" s="4" t="s">
        <v>10</v>
      </c>
      <c r="MU4892" s="4" t="s">
        <v>10</v>
      </c>
      <c r="MV4892" s="4" t="s">
        <v>9</v>
      </c>
      <c r="MW4892" s="4" t="s">
        <v>6</v>
      </c>
      <c r="MX4892" s="4" t="s">
        <v>8</v>
      </c>
      <c r="MY4892" s="4" t="s">
        <v>10</v>
      </c>
      <c r="MZ4892" s="4" t="s">
        <v>10</v>
      </c>
      <c r="NA4892" s="4" t="s">
        <v>9</v>
      </c>
      <c r="NB4892" s="4" t="s">
        <v>6</v>
      </c>
      <c r="NC4892" s="4" t="s">
        <v>8</v>
      </c>
      <c r="ND4892" s="4" t="s">
        <v>10</v>
      </c>
      <c r="NE4892" s="4" t="s">
        <v>10</v>
      </c>
      <c r="NF4892" s="4" t="s">
        <v>9</v>
      </c>
      <c r="NG4892" s="4" t="s">
        <v>6</v>
      </c>
      <c r="NH4892" s="4" t="s">
        <v>8</v>
      </c>
      <c r="NI4892" s="4" t="s">
        <v>10</v>
      </c>
      <c r="NJ4892" s="4" t="s">
        <v>10</v>
      </c>
      <c r="NK4892" s="4" t="s">
        <v>9</v>
      </c>
      <c r="NL4892" s="4" t="s">
        <v>6</v>
      </c>
      <c r="NM4892" s="4" t="s">
        <v>8</v>
      </c>
      <c r="NN4892" s="4" t="s">
        <v>10</v>
      </c>
      <c r="NO4892" s="4" t="s">
        <v>10</v>
      </c>
      <c r="NP4892" s="4" t="s">
        <v>9</v>
      </c>
      <c r="NQ4892" s="4" t="s">
        <v>6</v>
      </c>
      <c r="NR4892" s="4" t="s">
        <v>8</v>
      </c>
      <c r="NS4892" s="4" t="s">
        <v>10</v>
      </c>
      <c r="NT4892" s="4" t="s">
        <v>10</v>
      </c>
      <c r="NU4892" s="4" t="s">
        <v>9</v>
      </c>
      <c r="NV4892" s="4" t="s">
        <v>6</v>
      </c>
      <c r="NW4892" s="4" t="s">
        <v>8</v>
      </c>
      <c r="NX4892" s="4" t="s">
        <v>10</v>
      </c>
      <c r="NY4892" s="4" t="s">
        <v>10</v>
      </c>
      <c r="NZ4892" s="4" t="s">
        <v>9</v>
      </c>
      <c r="OA4892" s="4" t="s">
        <v>6</v>
      </c>
      <c r="OB4892" s="4" t="s">
        <v>8</v>
      </c>
      <c r="OC4892" s="4" t="s">
        <v>10</v>
      </c>
      <c r="OD4892" s="4" t="s">
        <v>10</v>
      </c>
      <c r="OE4892" s="4" t="s">
        <v>9</v>
      </c>
      <c r="OF4892" s="4" t="s">
        <v>6</v>
      </c>
      <c r="OG4892" s="4" t="s">
        <v>8</v>
      </c>
      <c r="OH4892" s="4" t="s">
        <v>10</v>
      </c>
      <c r="OI4892" s="4" t="s">
        <v>10</v>
      </c>
      <c r="OJ4892" s="4" t="s">
        <v>9</v>
      </c>
      <c r="OK4892" s="4" t="s">
        <v>6</v>
      </c>
      <c r="OL4892" s="4" t="s">
        <v>8</v>
      </c>
      <c r="OM4892" s="4" t="s">
        <v>10</v>
      </c>
      <c r="ON4892" s="4" t="s">
        <v>10</v>
      </c>
      <c r="OO4892" s="4" t="s">
        <v>9</v>
      </c>
      <c r="OP4892" s="4" t="s">
        <v>6</v>
      </c>
      <c r="OQ4892" s="4" t="s">
        <v>8</v>
      </c>
      <c r="OR4892" s="4" t="s">
        <v>10</v>
      </c>
      <c r="OS4892" s="4" t="s">
        <v>10</v>
      </c>
      <c r="OT4892" s="4" t="s">
        <v>9</v>
      </c>
      <c r="OU4892" s="4" t="s">
        <v>6</v>
      </c>
      <c r="OV4892" s="4" t="s">
        <v>8</v>
      </c>
      <c r="OW4892" s="4" t="s">
        <v>10</v>
      </c>
      <c r="OX4892" s="4" t="s">
        <v>10</v>
      </c>
      <c r="OY4892" s="4" t="s">
        <v>9</v>
      </c>
      <c r="OZ4892" s="4" t="s">
        <v>6</v>
      </c>
      <c r="PA4892" s="4" t="s">
        <v>8</v>
      </c>
      <c r="PB4892" s="4" t="s">
        <v>10</v>
      </c>
      <c r="PC4892" s="4" t="s">
        <v>10</v>
      </c>
      <c r="PD4892" s="4" t="s">
        <v>9</v>
      </c>
      <c r="PE4892" s="4" t="s">
        <v>6</v>
      </c>
      <c r="PF4892" s="4" t="s">
        <v>8</v>
      </c>
      <c r="PG4892" s="4" t="s">
        <v>10</v>
      </c>
      <c r="PH4892" s="4" t="s">
        <v>10</v>
      </c>
      <c r="PI4892" s="4" t="s">
        <v>9</v>
      </c>
      <c r="PJ4892" s="4" t="s">
        <v>6</v>
      </c>
      <c r="PK4892" s="4" t="s">
        <v>8</v>
      </c>
      <c r="PL4892" s="4" t="s">
        <v>10</v>
      </c>
      <c r="PM4892" s="4" t="s">
        <v>10</v>
      </c>
      <c r="PN4892" s="4" t="s">
        <v>9</v>
      </c>
      <c r="PO4892" s="4" t="s">
        <v>6</v>
      </c>
      <c r="PP4892" s="4" t="s">
        <v>8</v>
      </c>
      <c r="PQ4892" s="4" t="s">
        <v>10</v>
      </c>
      <c r="PR4892" s="4" t="s">
        <v>10</v>
      </c>
      <c r="PS4892" s="4" t="s">
        <v>9</v>
      </c>
      <c r="PT4892" s="4" t="s">
        <v>6</v>
      </c>
      <c r="PU4892" s="4" t="s">
        <v>8</v>
      </c>
      <c r="PV4892" s="4" t="s">
        <v>10</v>
      </c>
      <c r="PW4892" s="4" t="s">
        <v>10</v>
      </c>
      <c r="PX4892" s="4" t="s">
        <v>9</v>
      </c>
      <c r="PY4892" s="4" t="s">
        <v>6</v>
      </c>
      <c r="PZ4892" s="4" t="s">
        <v>8</v>
      </c>
      <c r="QA4892" s="4" t="s">
        <v>10</v>
      </c>
      <c r="QB4892" s="4" t="s">
        <v>10</v>
      </c>
      <c r="QC4892" s="4" t="s">
        <v>9</v>
      </c>
      <c r="QD4892" s="4" t="s">
        <v>6</v>
      </c>
      <c r="QE4892" s="4" t="s">
        <v>8</v>
      </c>
      <c r="QF4892" s="4" t="s">
        <v>10</v>
      </c>
      <c r="QG4892" s="4" t="s">
        <v>10</v>
      </c>
      <c r="QH4892" s="4" t="s">
        <v>9</v>
      </c>
      <c r="QI4892" s="4" t="s">
        <v>6</v>
      </c>
      <c r="QJ4892" s="4" t="s">
        <v>8</v>
      </c>
      <c r="QK4892" s="4" t="s">
        <v>10</v>
      </c>
      <c r="QL4892" s="4" t="s">
        <v>10</v>
      </c>
      <c r="QM4892" s="4" t="s">
        <v>9</v>
      </c>
      <c r="QN4892" s="4" t="s">
        <v>6</v>
      </c>
      <c r="QO4892" s="4" t="s">
        <v>8</v>
      </c>
      <c r="QP4892" s="4" t="s">
        <v>10</v>
      </c>
      <c r="QQ4892" s="4" t="s">
        <v>10</v>
      </c>
      <c r="QR4892" s="4" t="s">
        <v>9</v>
      </c>
      <c r="QS4892" s="4" t="s">
        <v>6</v>
      </c>
      <c r="QT4892" s="4" t="s">
        <v>8</v>
      </c>
      <c r="QU4892" s="4" t="s">
        <v>10</v>
      </c>
      <c r="QV4892" s="4" t="s">
        <v>10</v>
      </c>
      <c r="QW4892" s="4" t="s">
        <v>9</v>
      </c>
      <c r="QX4892" s="4" t="s">
        <v>6</v>
      </c>
      <c r="QY4892" s="4" t="s">
        <v>8</v>
      </c>
      <c r="QZ4892" s="4" t="s">
        <v>10</v>
      </c>
      <c r="RA4892" s="4" t="s">
        <v>10</v>
      </c>
      <c r="RB4892" s="4" t="s">
        <v>9</v>
      </c>
      <c r="RC4892" s="4" t="s">
        <v>6</v>
      </c>
      <c r="RD4892" s="4" t="s">
        <v>8</v>
      </c>
      <c r="RE4892" s="4" t="s">
        <v>10</v>
      </c>
      <c r="RF4892" s="4" t="s">
        <v>10</v>
      </c>
      <c r="RG4892" s="4" t="s">
        <v>9</v>
      </c>
      <c r="RH4892" s="4" t="s">
        <v>6</v>
      </c>
      <c r="RI4892" s="4" t="s">
        <v>8</v>
      </c>
      <c r="RJ4892" s="4" t="s">
        <v>10</v>
      </c>
      <c r="RK4892" s="4" t="s">
        <v>10</v>
      </c>
      <c r="RL4892" s="4" t="s">
        <v>9</v>
      </c>
      <c r="RM4892" s="4" t="s">
        <v>6</v>
      </c>
      <c r="RN4892" s="4" t="s">
        <v>8</v>
      </c>
      <c r="RO4892" s="4" t="s">
        <v>10</v>
      </c>
      <c r="RP4892" s="4" t="s">
        <v>10</v>
      </c>
      <c r="RQ4892" s="4" t="s">
        <v>9</v>
      </c>
      <c r="RR4892" s="4" t="s">
        <v>6</v>
      </c>
      <c r="RS4892" s="4" t="s">
        <v>8</v>
      </c>
      <c r="RT4892" s="4" t="s">
        <v>10</v>
      </c>
      <c r="RU4892" s="4" t="s">
        <v>10</v>
      </c>
      <c r="RV4892" s="4" t="s">
        <v>9</v>
      </c>
      <c r="RW4892" s="4" t="s">
        <v>6</v>
      </c>
      <c r="RX4892" s="4" t="s">
        <v>8</v>
      </c>
      <c r="RY4892" s="4" t="s">
        <v>10</v>
      </c>
      <c r="RZ4892" s="4" t="s">
        <v>10</v>
      </c>
      <c r="SA4892" s="4" t="s">
        <v>9</v>
      </c>
      <c r="SB4892" s="4" t="s">
        <v>6</v>
      </c>
      <c r="SC4892" s="4" t="s">
        <v>8</v>
      </c>
      <c r="SD4892" s="4" t="s">
        <v>10</v>
      </c>
      <c r="SE4892" s="4" t="s">
        <v>10</v>
      </c>
      <c r="SF4892" s="4" t="s">
        <v>9</v>
      </c>
      <c r="SG4892" s="4" t="s">
        <v>6</v>
      </c>
      <c r="SH4892" s="4" t="s">
        <v>8</v>
      </c>
    </row>
    <row r="4893" spans="1:5">
      <c r="A4893" t="n">
        <v>38976</v>
      </c>
      <c r="B4893" s="75" t="n">
        <v>257</v>
      </c>
      <c r="C4893" s="7" t="n">
        <v>3</v>
      </c>
      <c r="D4893" s="7" t="n">
        <v>65533</v>
      </c>
      <c r="E4893" s="7" t="n">
        <v>0</v>
      </c>
      <c r="F4893" s="7" t="s">
        <v>129</v>
      </c>
      <c r="G4893" s="7" t="n">
        <f t="normal" ca="1">32-LENB(INDIRECT(ADDRESS(4893,6)))</f>
        <v>0</v>
      </c>
      <c r="H4893" s="7" t="n">
        <v>7</v>
      </c>
      <c r="I4893" s="7" t="n">
        <v>65533</v>
      </c>
      <c r="J4893" s="7" t="n">
        <v>27356</v>
      </c>
      <c r="K4893" s="7" t="s">
        <v>13</v>
      </c>
      <c r="L4893" s="7" t="n">
        <f t="normal" ca="1">32-LENB(INDIRECT(ADDRESS(4893,11)))</f>
        <v>0</v>
      </c>
      <c r="M4893" s="7" t="n">
        <v>7</v>
      </c>
      <c r="N4893" s="7" t="n">
        <v>65533</v>
      </c>
      <c r="O4893" s="7" t="n">
        <v>34340</v>
      </c>
      <c r="P4893" s="7" t="s">
        <v>13</v>
      </c>
      <c r="Q4893" s="7" t="n">
        <f t="normal" ca="1">32-LENB(INDIRECT(ADDRESS(4893,16)))</f>
        <v>0</v>
      </c>
      <c r="R4893" s="7" t="n">
        <v>7</v>
      </c>
      <c r="S4893" s="7" t="n">
        <v>65533</v>
      </c>
      <c r="T4893" s="7" t="n">
        <v>6453</v>
      </c>
      <c r="U4893" s="7" t="s">
        <v>13</v>
      </c>
      <c r="V4893" s="7" t="n">
        <f t="normal" ca="1">32-LENB(INDIRECT(ADDRESS(4893,21)))</f>
        <v>0</v>
      </c>
      <c r="W4893" s="7" t="n">
        <v>7</v>
      </c>
      <c r="X4893" s="7" t="n">
        <v>65533</v>
      </c>
      <c r="Y4893" s="7" t="n">
        <v>7443</v>
      </c>
      <c r="Z4893" s="7" t="s">
        <v>13</v>
      </c>
      <c r="AA4893" s="7" t="n">
        <f t="normal" ca="1">32-LENB(INDIRECT(ADDRESS(4893,26)))</f>
        <v>0</v>
      </c>
      <c r="AB4893" s="7" t="n">
        <v>7</v>
      </c>
      <c r="AC4893" s="7" t="n">
        <v>65533</v>
      </c>
      <c r="AD4893" s="7" t="n">
        <v>2427</v>
      </c>
      <c r="AE4893" s="7" t="s">
        <v>13</v>
      </c>
      <c r="AF4893" s="7" t="n">
        <f t="normal" ca="1">32-LENB(INDIRECT(ADDRESS(4893,31)))</f>
        <v>0</v>
      </c>
      <c r="AG4893" s="7" t="n">
        <v>7</v>
      </c>
      <c r="AH4893" s="7" t="n">
        <v>65533</v>
      </c>
      <c r="AI4893" s="7" t="n">
        <v>1446</v>
      </c>
      <c r="AJ4893" s="7" t="s">
        <v>13</v>
      </c>
      <c r="AK4893" s="7" t="n">
        <f t="normal" ca="1">32-LENB(INDIRECT(ADDRESS(4893,36)))</f>
        <v>0</v>
      </c>
      <c r="AL4893" s="7" t="n">
        <v>7</v>
      </c>
      <c r="AM4893" s="7" t="n">
        <v>65533</v>
      </c>
      <c r="AN4893" s="7" t="n">
        <v>3445</v>
      </c>
      <c r="AO4893" s="7" t="s">
        <v>13</v>
      </c>
      <c r="AP4893" s="7" t="n">
        <f t="normal" ca="1">32-LENB(INDIRECT(ADDRESS(4893,41)))</f>
        <v>0</v>
      </c>
      <c r="AQ4893" s="7" t="n">
        <v>7</v>
      </c>
      <c r="AR4893" s="7" t="n">
        <v>65533</v>
      </c>
      <c r="AS4893" s="7" t="n">
        <v>4954</v>
      </c>
      <c r="AT4893" s="7" t="s">
        <v>13</v>
      </c>
      <c r="AU4893" s="7" t="n">
        <f t="normal" ca="1">32-LENB(INDIRECT(ADDRESS(4893,46)))</f>
        <v>0</v>
      </c>
      <c r="AV4893" s="7" t="n">
        <v>7</v>
      </c>
      <c r="AW4893" s="7" t="n">
        <v>65533</v>
      </c>
      <c r="AX4893" s="7" t="n">
        <v>53045</v>
      </c>
      <c r="AY4893" s="7" t="s">
        <v>13</v>
      </c>
      <c r="AZ4893" s="7" t="n">
        <f t="normal" ca="1">32-LENB(INDIRECT(ADDRESS(4893,51)))</f>
        <v>0</v>
      </c>
      <c r="BA4893" s="7" t="n">
        <v>7</v>
      </c>
      <c r="BB4893" s="7" t="n">
        <v>65533</v>
      </c>
      <c r="BC4893" s="7" t="n">
        <v>4439</v>
      </c>
      <c r="BD4893" s="7" t="s">
        <v>13</v>
      </c>
      <c r="BE4893" s="7" t="n">
        <f t="normal" ca="1">32-LENB(INDIRECT(ADDRESS(4893,56)))</f>
        <v>0</v>
      </c>
      <c r="BF4893" s="7" t="n">
        <v>7</v>
      </c>
      <c r="BG4893" s="7" t="n">
        <v>65533</v>
      </c>
      <c r="BH4893" s="7" t="n">
        <v>4440</v>
      </c>
      <c r="BI4893" s="7" t="s">
        <v>13</v>
      </c>
      <c r="BJ4893" s="7" t="n">
        <f t="normal" ca="1">32-LENB(INDIRECT(ADDRESS(4893,61)))</f>
        <v>0</v>
      </c>
      <c r="BK4893" s="7" t="n">
        <v>7</v>
      </c>
      <c r="BL4893" s="7" t="n">
        <v>65533</v>
      </c>
      <c r="BM4893" s="7" t="n">
        <v>27357</v>
      </c>
      <c r="BN4893" s="7" t="s">
        <v>13</v>
      </c>
      <c r="BO4893" s="7" t="n">
        <f t="normal" ca="1">32-LENB(INDIRECT(ADDRESS(4893,66)))</f>
        <v>0</v>
      </c>
      <c r="BP4893" s="7" t="n">
        <v>7</v>
      </c>
      <c r="BQ4893" s="7" t="n">
        <v>65533</v>
      </c>
      <c r="BR4893" s="7" t="n">
        <v>34341</v>
      </c>
      <c r="BS4893" s="7" t="s">
        <v>13</v>
      </c>
      <c r="BT4893" s="7" t="n">
        <f t="normal" ca="1">32-LENB(INDIRECT(ADDRESS(4893,71)))</f>
        <v>0</v>
      </c>
      <c r="BU4893" s="7" t="n">
        <v>7</v>
      </c>
      <c r="BV4893" s="7" t="n">
        <v>65533</v>
      </c>
      <c r="BW4893" s="7" t="n">
        <v>4441</v>
      </c>
      <c r="BX4893" s="7" t="s">
        <v>13</v>
      </c>
      <c r="BY4893" s="7" t="n">
        <f t="normal" ca="1">32-LENB(INDIRECT(ADDRESS(4893,76)))</f>
        <v>0</v>
      </c>
      <c r="BZ4893" s="7" t="n">
        <v>7</v>
      </c>
      <c r="CA4893" s="7" t="n">
        <v>65533</v>
      </c>
      <c r="CB4893" s="7" t="n">
        <v>53046</v>
      </c>
      <c r="CC4893" s="7" t="s">
        <v>13</v>
      </c>
      <c r="CD4893" s="7" t="n">
        <f t="normal" ca="1">32-LENB(INDIRECT(ADDRESS(4893,81)))</f>
        <v>0</v>
      </c>
      <c r="CE4893" s="7" t="n">
        <v>7</v>
      </c>
      <c r="CF4893" s="7" t="n">
        <v>65533</v>
      </c>
      <c r="CG4893" s="7" t="n">
        <v>4442</v>
      </c>
      <c r="CH4893" s="7" t="s">
        <v>13</v>
      </c>
      <c r="CI4893" s="7" t="n">
        <f t="normal" ca="1">32-LENB(INDIRECT(ADDRESS(4893,86)))</f>
        <v>0</v>
      </c>
      <c r="CJ4893" s="7" t="n">
        <v>7</v>
      </c>
      <c r="CK4893" s="7" t="n">
        <v>65533</v>
      </c>
      <c r="CL4893" s="7" t="n">
        <v>4443</v>
      </c>
      <c r="CM4893" s="7" t="s">
        <v>13</v>
      </c>
      <c r="CN4893" s="7" t="n">
        <f t="normal" ca="1">32-LENB(INDIRECT(ADDRESS(4893,91)))</f>
        <v>0</v>
      </c>
      <c r="CO4893" s="7" t="n">
        <v>7</v>
      </c>
      <c r="CP4893" s="7" t="n">
        <v>65533</v>
      </c>
      <c r="CQ4893" s="7" t="n">
        <v>4444</v>
      </c>
      <c r="CR4893" s="7" t="s">
        <v>13</v>
      </c>
      <c r="CS4893" s="7" t="n">
        <f t="normal" ca="1">32-LENB(INDIRECT(ADDRESS(4893,96)))</f>
        <v>0</v>
      </c>
      <c r="CT4893" s="7" t="n">
        <v>7</v>
      </c>
      <c r="CU4893" s="7" t="n">
        <v>65533</v>
      </c>
      <c r="CV4893" s="7" t="n">
        <v>4445</v>
      </c>
      <c r="CW4893" s="7" t="s">
        <v>13</v>
      </c>
      <c r="CX4893" s="7" t="n">
        <f t="normal" ca="1">32-LENB(INDIRECT(ADDRESS(4893,101)))</f>
        <v>0</v>
      </c>
      <c r="CY4893" s="7" t="n">
        <v>7</v>
      </c>
      <c r="CZ4893" s="7" t="n">
        <v>65533</v>
      </c>
      <c r="DA4893" s="7" t="n">
        <v>4446</v>
      </c>
      <c r="DB4893" s="7" t="s">
        <v>13</v>
      </c>
      <c r="DC4893" s="7" t="n">
        <f t="normal" ca="1">32-LENB(INDIRECT(ADDRESS(4893,106)))</f>
        <v>0</v>
      </c>
      <c r="DD4893" s="7" t="n">
        <v>7</v>
      </c>
      <c r="DE4893" s="7" t="n">
        <v>65533</v>
      </c>
      <c r="DF4893" s="7" t="n">
        <v>34342</v>
      </c>
      <c r="DG4893" s="7" t="s">
        <v>13</v>
      </c>
      <c r="DH4893" s="7" t="n">
        <f t="normal" ca="1">32-LENB(INDIRECT(ADDRESS(4893,111)))</f>
        <v>0</v>
      </c>
      <c r="DI4893" s="7" t="n">
        <v>7</v>
      </c>
      <c r="DJ4893" s="7" t="n">
        <v>65533</v>
      </c>
      <c r="DK4893" s="7" t="n">
        <v>27358</v>
      </c>
      <c r="DL4893" s="7" t="s">
        <v>13</v>
      </c>
      <c r="DM4893" s="7" t="n">
        <f t="normal" ca="1">32-LENB(INDIRECT(ADDRESS(4893,116)))</f>
        <v>0</v>
      </c>
      <c r="DN4893" s="7" t="n">
        <v>7</v>
      </c>
      <c r="DO4893" s="7" t="n">
        <v>65533</v>
      </c>
      <c r="DP4893" s="7" t="n">
        <v>27359</v>
      </c>
      <c r="DQ4893" s="7" t="s">
        <v>13</v>
      </c>
      <c r="DR4893" s="7" t="n">
        <f t="normal" ca="1">32-LENB(INDIRECT(ADDRESS(4893,121)))</f>
        <v>0</v>
      </c>
      <c r="DS4893" s="7" t="n">
        <v>7</v>
      </c>
      <c r="DT4893" s="7" t="n">
        <v>65533</v>
      </c>
      <c r="DU4893" s="7" t="n">
        <v>34343</v>
      </c>
      <c r="DV4893" s="7" t="s">
        <v>13</v>
      </c>
      <c r="DW4893" s="7" t="n">
        <f t="normal" ca="1">32-LENB(INDIRECT(ADDRESS(4893,126)))</f>
        <v>0</v>
      </c>
      <c r="DX4893" s="7" t="n">
        <v>7</v>
      </c>
      <c r="DY4893" s="7" t="n">
        <v>65533</v>
      </c>
      <c r="DZ4893" s="7" t="n">
        <v>34344</v>
      </c>
      <c r="EA4893" s="7" t="s">
        <v>13</v>
      </c>
      <c r="EB4893" s="7" t="n">
        <f t="normal" ca="1">32-LENB(INDIRECT(ADDRESS(4893,131)))</f>
        <v>0</v>
      </c>
      <c r="EC4893" s="7" t="n">
        <v>7</v>
      </c>
      <c r="ED4893" s="7" t="n">
        <v>65533</v>
      </c>
      <c r="EE4893" s="7" t="n">
        <v>34345</v>
      </c>
      <c r="EF4893" s="7" t="s">
        <v>13</v>
      </c>
      <c r="EG4893" s="7" t="n">
        <f t="normal" ca="1">32-LENB(INDIRECT(ADDRESS(4893,136)))</f>
        <v>0</v>
      </c>
      <c r="EH4893" s="7" t="n">
        <v>7</v>
      </c>
      <c r="EI4893" s="7" t="n">
        <v>65533</v>
      </c>
      <c r="EJ4893" s="7" t="n">
        <v>4447</v>
      </c>
      <c r="EK4893" s="7" t="s">
        <v>13</v>
      </c>
      <c r="EL4893" s="7" t="n">
        <f t="normal" ca="1">32-LENB(INDIRECT(ADDRESS(4893,141)))</f>
        <v>0</v>
      </c>
      <c r="EM4893" s="7" t="n">
        <v>7</v>
      </c>
      <c r="EN4893" s="7" t="n">
        <v>65533</v>
      </c>
      <c r="EO4893" s="7" t="n">
        <v>27360</v>
      </c>
      <c r="EP4893" s="7" t="s">
        <v>13</v>
      </c>
      <c r="EQ4893" s="7" t="n">
        <f t="normal" ca="1">32-LENB(INDIRECT(ADDRESS(4893,146)))</f>
        <v>0</v>
      </c>
      <c r="ER4893" s="7" t="n">
        <v>7</v>
      </c>
      <c r="ES4893" s="7" t="n">
        <v>65533</v>
      </c>
      <c r="ET4893" s="7" t="n">
        <v>27361</v>
      </c>
      <c r="EU4893" s="7" t="s">
        <v>13</v>
      </c>
      <c r="EV4893" s="7" t="n">
        <f t="normal" ca="1">32-LENB(INDIRECT(ADDRESS(4893,151)))</f>
        <v>0</v>
      </c>
      <c r="EW4893" s="7" t="n">
        <v>7</v>
      </c>
      <c r="EX4893" s="7" t="n">
        <v>65533</v>
      </c>
      <c r="EY4893" s="7" t="n">
        <v>27362</v>
      </c>
      <c r="EZ4893" s="7" t="s">
        <v>13</v>
      </c>
      <c r="FA4893" s="7" t="n">
        <f t="normal" ca="1">32-LENB(INDIRECT(ADDRESS(4893,156)))</f>
        <v>0</v>
      </c>
      <c r="FB4893" s="7" t="n">
        <v>7</v>
      </c>
      <c r="FC4893" s="7" t="n">
        <v>65533</v>
      </c>
      <c r="FD4893" s="7" t="n">
        <v>4448</v>
      </c>
      <c r="FE4893" s="7" t="s">
        <v>13</v>
      </c>
      <c r="FF4893" s="7" t="n">
        <f t="normal" ca="1">32-LENB(INDIRECT(ADDRESS(4893,161)))</f>
        <v>0</v>
      </c>
      <c r="FG4893" s="7" t="n">
        <v>7</v>
      </c>
      <c r="FH4893" s="7" t="n">
        <v>65533</v>
      </c>
      <c r="FI4893" s="7" t="n">
        <v>34346</v>
      </c>
      <c r="FJ4893" s="7" t="s">
        <v>13</v>
      </c>
      <c r="FK4893" s="7" t="n">
        <f t="normal" ca="1">32-LENB(INDIRECT(ADDRESS(4893,166)))</f>
        <v>0</v>
      </c>
      <c r="FL4893" s="7" t="n">
        <v>7</v>
      </c>
      <c r="FM4893" s="7" t="n">
        <v>65533</v>
      </c>
      <c r="FN4893" s="7" t="n">
        <v>34347</v>
      </c>
      <c r="FO4893" s="7" t="s">
        <v>13</v>
      </c>
      <c r="FP4893" s="7" t="n">
        <f t="normal" ca="1">32-LENB(INDIRECT(ADDRESS(4893,171)))</f>
        <v>0</v>
      </c>
      <c r="FQ4893" s="7" t="n">
        <v>7</v>
      </c>
      <c r="FR4893" s="7" t="n">
        <v>65533</v>
      </c>
      <c r="FS4893" s="7" t="n">
        <v>27363</v>
      </c>
      <c r="FT4893" s="7" t="s">
        <v>13</v>
      </c>
      <c r="FU4893" s="7" t="n">
        <f t="normal" ca="1">32-LENB(INDIRECT(ADDRESS(4893,176)))</f>
        <v>0</v>
      </c>
      <c r="FV4893" s="7" t="n">
        <v>7</v>
      </c>
      <c r="FW4893" s="7" t="n">
        <v>65533</v>
      </c>
      <c r="FX4893" s="7" t="n">
        <v>27364</v>
      </c>
      <c r="FY4893" s="7" t="s">
        <v>13</v>
      </c>
      <c r="FZ4893" s="7" t="n">
        <f t="normal" ca="1">32-LENB(INDIRECT(ADDRESS(4893,181)))</f>
        <v>0</v>
      </c>
      <c r="GA4893" s="7" t="n">
        <v>7</v>
      </c>
      <c r="GB4893" s="7" t="n">
        <v>65533</v>
      </c>
      <c r="GC4893" s="7" t="n">
        <v>4954</v>
      </c>
      <c r="GD4893" s="7" t="s">
        <v>13</v>
      </c>
      <c r="GE4893" s="7" t="n">
        <f t="normal" ca="1">32-LENB(INDIRECT(ADDRESS(4893,186)))</f>
        <v>0</v>
      </c>
      <c r="GF4893" s="7" t="n">
        <v>7</v>
      </c>
      <c r="GG4893" s="7" t="n">
        <v>65533</v>
      </c>
      <c r="GH4893" s="7" t="n">
        <v>53047</v>
      </c>
      <c r="GI4893" s="7" t="s">
        <v>13</v>
      </c>
      <c r="GJ4893" s="7" t="n">
        <f t="normal" ca="1">32-LENB(INDIRECT(ADDRESS(4893,191)))</f>
        <v>0</v>
      </c>
      <c r="GK4893" s="7" t="n">
        <v>7</v>
      </c>
      <c r="GL4893" s="7" t="n">
        <v>65533</v>
      </c>
      <c r="GM4893" s="7" t="n">
        <v>6454</v>
      </c>
      <c r="GN4893" s="7" t="s">
        <v>13</v>
      </c>
      <c r="GO4893" s="7" t="n">
        <f t="normal" ca="1">32-LENB(INDIRECT(ADDRESS(4893,196)))</f>
        <v>0</v>
      </c>
      <c r="GP4893" s="7" t="n">
        <v>7</v>
      </c>
      <c r="GQ4893" s="7" t="n">
        <v>65533</v>
      </c>
      <c r="GR4893" s="7" t="n">
        <v>5396</v>
      </c>
      <c r="GS4893" s="7" t="s">
        <v>13</v>
      </c>
      <c r="GT4893" s="7" t="n">
        <f t="normal" ca="1">32-LENB(INDIRECT(ADDRESS(4893,201)))</f>
        <v>0</v>
      </c>
      <c r="GU4893" s="7" t="n">
        <v>7</v>
      </c>
      <c r="GV4893" s="7" t="n">
        <v>65533</v>
      </c>
      <c r="GW4893" s="7" t="n">
        <v>9395</v>
      </c>
      <c r="GX4893" s="7" t="s">
        <v>13</v>
      </c>
      <c r="GY4893" s="7" t="n">
        <f t="normal" ca="1">32-LENB(INDIRECT(ADDRESS(4893,206)))</f>
        <v>0</v>
      </c>
      <c r="GZ4893" s="7" t="n">
        <v>7</v>
      </c>
      <c r="HA4893" s="7" t="n">
        <v>65533</v>
      </c>
      <c r="HB4893" s="7" t="n">
        <v>8470</v>
      </c>
      <c r="HC4893" s="7" t="s">
        <v>13</v>
      </c>
      <c r="HD4893" s="7" t="n">
        <f t="normal" ca="1">32-LENB(INDIRECT(ADDRESS(4893,211)))</f>
        <v>0</v>
      </c>
      <c r="HE4893" s="7" t="n">
        <v>7</v>
      </c>
      <c r="HF4893" s="7" t="n">
        <v>65533</v>
      </c>
      <c r="HG4893" s="7" t="n">
        <v>10421</v>
      </c>
      <c r="HH4893" s="7" t="s">
        <v>13</v>
      </c>
      <c r="HI4893" s="7" t="n">
        <f t="normal" ca="1">32-LENB(INDIRECT(ADDRESS(4893,216)))</f>
        <v>0</v>
      </c>
      <c r="HJ4893" s="7" t="n">
        <v>7</v>
      </c>
      <c r="HK4893" s="7" t="n">
        <v>65533</v>
      </c>
      <c r="HL4893" s="7" t="n">
        <v>10422</v>
      </c>
      <c r="HM4893" s="7" t="s">
        <v>13</v>
      </c>
      <c r="HN4893" s="7" t="n">
        <f t="normal" ca="1">32-LENB(INDIRECT(ADDRESS(4893,221)))</f>
        <v>0</v>
      </c>
      <c r="HO4893" s="7" t="n">
        <v>7</v>
      </c>
      <c r="HP4893" s="7" t="n">
        <v>65533</v>
      </c>
      <c r="HQ4893" s="7" t="n">
        <v>27365</v>
      </c>
      <c r="HR4893" s="7" t="s">
        <v>13</v>
      </c>
      <c r="HS4893" s="7" t="n">
        <f t="normal" ca="1">32-LENB(INDIRECT(ADDRESS(4893,226)))</f>
        <v>0</v>
      </c>
      <c r="HT4893" s="7" t="n">
        <v>7</v>
      </c>
      <c r="HU4893" s="7" t="n">
        <v>65533</v>
      </c>
      <c r="HV4893" s="7" t="n">
        <v>27366</v>
      </c>
      <c r="HW4893" s="7" t="s">
        <v>13</v>
      </c>
      <c r="HX4893" s="7" t="n">
        <f t="normal" ca="1">32-LENB(INDIRECT(ADDRESS(4893,231)))</f>
        <v>0</v>
      </c>
      <c r="HY4893" s="7" t="n">
        <v>7</v>
      </c>
      <c r="HZ4893" s="7" t="n">
        <v>65533</v>
      </c>
      <c r="IA4893" s="7" t="n">
        <v>34348</v>
      </c>
      <c r="IB4893" s="7" t="s">
        <v>13</v>
      </c>
      <c r="IC4893" s="7" t="n">
        <f t="normal" ca="1">32-LENB(INDIRECT(ADDRESS(4893,236)))</f>
        <v>0</v>
      </c>
      <c r="ID4893" s="7" t="n">
        <v>7</v>
      </c>
      <c r="IE4893" s="7" t="n">
        <v>65533</v>
      </c>
      <c r="IF4893" s="7" t="n">
        <v>4956</v>
      </c>
      <c r="IG4893" s="7" t="s">
        <v>13</v>
      </c>
      <c r="IH4893" s="7" t="n">
        <f t="normal" ca="1">32-LENB(INDIRECT(ADDRESS(4893,241)))</f>
        <v>0</v>
      </c>
      <c r="II4893" s="7" t="n">
        <v>7</v>
      </c>
      <c r="IJ4893" s="7" t="n">
        <v>65533</v>
      </c>
      <c r="IK4893" s="7" t="n">
        <v>34349</v>
      </c>
      <c r="IL4893" s="7" t="s">
        <v>13</v>
      </c>
      <c r="IM4893" s="7" t="n">
        <f t="normal" ca="1">32-LENB(INDIRECT(ADDRESS(4893,246)))</f>
        <v>0</v>
      </c>
      <c r="IN4893" s="7" t="n">
        <v>7</v>
      </c>
      <c r="IO4893" s="7" t="n">
        <v>65533</v>
      </c>
      <c r="IP4893" s="7" t="n">
        <v>34350</v>
      </c>
      <c r="IQ4893" s="7" t="s">
        <v>13</v>
      </c>
      <c r="IR4893" s="7" t="n">
        <f t="normal" ca="1">32-LENB(INDIRECT(ADDRESS(4893,251)))</f>
        <v>0</v>
      </c>
      <c r="IS4893" s="7" t="n">
        <v>7</v>
      </c>
      <c r="IT4893" s="7" t="n">
        <v>65533</v>
      </c>
      <c r="IU4893" s="7" t="n">
        <v>27367</v>
      </c>
      <c r="IV4893" s="7" t="s">
        <v>13</v>
      </c>
      <c r="IW4893" s="7" t="n">
        <f t="normal" ca="1">32-LENB(INDIRECT(ADDRESS(4893,256)))</f>
        <v>0</v>
      </c>
      <c r="IX4893" s="7" t="n">
        <v>7</v>
      </c>
      <c r="IY4893" s="7" t="n">
        <v>65533</v>
      </c>
      <c r="IZ4893" s="7" t="n">
        <v>27368</v>
      </c>
      <c r="JA4893" s="7" t="s">
        <v>13</v>
      </c>
      <c r="JB4893" s="7" t="n">
        <f t="normal" ca="1">32-LENB(INDIRECT(ADDRESS(4893,261)))</f>
        <v>0</v>
      </c>
      <c r="JC4893" s="7" t="n">
        <v>7</v>
      </c>
      <c r="JD4893" s="7" t="n">
        <v>65533</v>
      </c>
      <c r="JE4893" s="7" t="n">
        <v>4449</v>
      </c>
      <c r="JF4893" s="7" t="s">
        <v>13</v>
      </c>
      <c r="JG4893" s="7" t="n">
        <f t="normal" ca="1">32-LENB(INDIRECT(ADDRESS(4893,266)))</f>
        <v>0</v>
      </c>
      <c r="JH4893" s="7" t="n">
        <v>7</v>
      </c>
      <c r="JI4893" s="7" t="n">
        <v>65533</v>
      </c>
      <c r="JJ4893" s="7" t="n">
        <v>4450</v>
      </c>
      <c r="JK4893" s="7" t="s">
        <v>13</v>
      </c>
      <c r="JL4893" s="7" t="n">
        <f t="normal" ca="1">32-LENB(INDIRECT(ADDRESS(4893,271)))</f>
        <v>0</v>
      </c>
      <c r="JM4893" s="7" t="n">
        <v>7</v>
      </c>
      <c r="JN4893" s="7" t="n">
        <v>65533</v>
      </c>
      <c r="JO4893" s="7" t="n">
        <v>4451</v>
      </c>
      <c r="JP4893" s="7" t="s">
        <v>13</v>
      </c>
      <c r="JQ4893" s="7" t="n">
        <f t="normal" ca="1">32-LENB(INDIRECT(ADDRESS(4893,276)))</f>
        <v>0</v>
      </c>
      <c r="JR4893" s="7" t="n">
        <v>7</v>
      </c>
      <c r="JS4893" s="7" t="n">
        <v>65533</v>
      </c>
      <c r="JT4893" s="7" t="n">
        <v>4452</v>
      </c>
      <c r="JU4893" s="7" t="s">
        <v>13</v>
      </c>
      <c r="JV4893" s="7" t="n">
        <f t="normal" ca="1">32-LENB(INDIRECT(ADDRESS(4893,281)))</f>
        <v>0</v>
      </c>
      <c r="JW4893" s="7" t="n">
        <v>7</v>
      </c>
      <c r="JX4893" s="7" t="n">
        <v>65533</v>
      </c>
      <c r="JY4893" s="7" t="n">
        <v>4453</v>
      </c>
      <c r="JZ4893" s="7" t="s">
        <v>13</v>
      </c>
      <c r="KA4893" s="7" t="n">
        <f t="normal" ca="1">32-LENB(INDIRECT(ADDRESS(4893,286)))</f>
        <v>0</v>
      </c>
      <c r="KB4893" s="7" t="n">
        <v>7</v>
      </c>
      <c r="KC4893" s="7" t="n">
        <v>65533</v>
      </c>
      <c r="KD4893" s="7" t="n">
        <v>4454</v>
      </c>
      <c r="KE4893" s="7" t="s">
        <v>13</v>
      </c>
      <c r="KF4893" s="7" t="n">
        <f t="normal" ca="1">32-LENB(INDIRECT(ADDRESS(4893,291)))</f>
        <v>0</v>
      </c>
      <c r="KG4893" s="7" t="n">
        <v>7</v>
      </c>
      <c r="KH4893" s="7" t="n">
        <v>65533</v>
      </c>
      <c r="KI4893" s="7" t="n">
        <v>4455</v>
      </c>
      <c r="KJ4893" s="7" t="s">
        <v>13</v>
      </c>
      <c r="KK4893" s="7" t="n">
        <f t="normal" ca="1">32-LENB(INDIRECT(ADDRESS(4893,296)))</f>
        <v>0</v>
      </c>
      <c r="KL4893" s="7" t="n">
        <v>7</v>
      </c>
      <c r="KM4893" s="7" t="n">
        <v>65533</v>
      </c>
      <c r="KN4893" s="7" t="n">
        <v>4456</v>
      </c>
      <c r="KO4893" s="7" t="s">
        <v>13</v>
      </c>
      <c r="KP4893" s="7" t="n">
        <f t="normal" ca="1">32-LENB(INDIRECT(ADDRESS(4893,301)))</f>
        <v>0</v>
      </c>
      <c r="KQ4893" s="7" t="n">
        <v>7</v>
      </c>
      <c r="KR4893" s="7" t="n">
        <v>65533</v>
      </c>
      <c r="KS4893" s="7" t="n">
        <v>4457</v>
      </c>
      <c r="KT4893" s="7" t="s">
        <v>13</v>
      </c>
      <c r="KU4893" s="7" t="n">
        <f t="normal" ca="1">32-LENB(INDIRECT(ADDRESS(4893,306)))</f>
        <v>0</v>
      </c>
      <c r="KV4893" s="7" t="n">
        <v>7</v>
      </c>
      <c r="KW4893" s="7" t="n">
        <v>65533</v>
      </c>
      <c r="KX4893" s="7" t="n">
        <v>53048</v>
      </c>
      <c r="KY4893" s="7" t="s">
        <v>13</v>
      </c>
      <c r="KZ4893" s="7" t="n">
        <f t="normal" ca="1">32-LENB(INDIRECT(ADDRESS(4893,311)))</f>
        <v>0</v>
      </c>
      <c r="LA4893" s="7" t="n">
        <v>7</v>
      </c>
      <c r="LB4893" s="7" t="n">
        <v>65533</v>
      </c>
      <c r="LC4893" s="7" t="n">
        <v>1447</v>
      </c>
      <c r="LD4893" s="7" t="s">
        <v>13</v>
      </c>
      <c r="LE4893" s="7" t="n">
        <f t="normal" ca="1">32-LENB(INDIRECT(ADDRESS(4893,316)))</f>
        <v>0</v>
      </c>
      <c r="LF4893" s="7" t="n">
        <v>7</v>
      </c>
      <c r="LG4893" s="7" t="n">
        <v>65533</v>
      </c>
      <c r="LH4893" s="7" t="n">
        <v>3446</v>
      </c>
      <c r="LI4893" s="7" t="s">
        <v>13</v>
      </c>
      <c r="LJ4893" s="7" t="n">
        <f t="normal" ca="1">32-LENB(INDIRECT(ADDRESS(4893,321)))</f>
        <v>0</v>
      </c>
      <c r="LK4893" s="7" t="n">
        <v>7</v>
      </c>
      <c r="LL4893" s="7" t="n">
        <v>65533</v>
      </c>
      <c r="LM4893" s="7" t="n">
        <v>6455</v>
      </c>
      <c r="LN4893" s="7" t="s">
        <v>13</v>
      </c>
      <c r="LO4893" s="7" t="n">
        <f t="normal" ca="1">32-LENB(INDIRECT(ADDRESS(4893,326)))</f>
        <v>0</v>
      </c>
      <c r="LP4893" s="7" t="n">
        <v>7</v>
      </c>
      <c r="LQ4893" s="7" t="n">
        <v>65533</v>
      </c>
      <c r="LR4893" s="7" t="n">
        <v>4458</v>
      </c>
      <c r="LS4893" s="7" t="s">
        <v>13</v>
      </c>
      <c r="LT4893" s="7" t="n">
        <f t="normal" ca="1">32-LENB(INDIRECT(ADDRESS(4893,331)))</f>
        <v>0</v>
      </c>
      <c r="LU4893" s="7" t="n">
        <v>7</v>
      </c>
      <c r="LV4893" s="7" t="n">
        <v>65533</v>
      </c>
      <c r="LW4893" s="7" t="n">
        <v>4459</v>
      </c>
      <c r="LX4893" s="7" t="s">
        <v>13</v>
      </c>
      <c r="LY4893" s="7" t="n">
        <f t="normal" ca="1">32-LENB(INDIRECT(ADDRESS(4893,336)))</f>
        <v>0</v>
      </c>
      <c r="LZ4893" s="7" t="n">
        <v>7</v>
      </c>
      <c r="MA4893" s="7" t="n">
        <v>65533</v>
      </c>
      <c r="MB4893" s="7" t="n">
        <v>4460</v>
      </c>
      <c r="MC4893" s="7" t="s">
        <v>13</v>
      </c>
      <c r="MD4893" s="7" t="n">
        <f t="normal" ca="1">32-LENB(INDIRECT(ADDRESS(4893,341)))</f>
        <v>0</v>
      </c>
      <c r="ME4893" s="7" t="n">
        <v>7</v>
      </c>
      <c r="MF4893" s="7" t="n">
        <v>65533</v>
      </c>
      <c r="MG4893" s="7" t="n">
        <v>4461</v>
      </c>
      <c r="MH4893" s="7" t="s">
        <v>13</v>
      </c>
      <c r="MI4893" s="7" t="n">
        <f t="normal" ca="1">32-LENB(INDIRECT(ADDRESS(4893,346)))</f>
        <v>0</v>
      </c>
      <c r="MJ4893" s="7" t="n">
        <v>7</v>
      </c>
      <c r="MK4893" s="7" t="n">
        <v>65533</v>
      </c>
      <c r="ML4893" s="7" t="n">
        <v>4462</v>
      </c>
      <c r="MM4893" s="7" t="s">
        <v>13</v>
      </c>
      <c r="MN4893" s="7" t="n">
        <f t="normal" ca="1">32-LENB(INDIRECT(ADDRESS(4893,351)))</f>
        <v>0</v>
      </c>
      <c r="MO4893" s="7" t="n">
        <v>7</v>
      </c>
      <c r="MP4893" s="7" t="n">
        <v>65533</v>
      </c>
      <c r="MQ4893" s="7" t="n">
        <v>5397</v>
      </c>
      <c r="MR4893" s="7" t="s">
        <v>13</v>
      </c>
      <c r="MS4893" s="7" t="n">
        <f t="normal" ca="1">32-LENB(INDIRECT(ADDRESS(4893,356)))</f>
        <v>0</v>
      </c>
      <c r="MT4893" s="7" t="n">
        <v>7</v>
      </c>
      <c r="MU4893" s="7" t="n">
        <v>65533</v>
      </c>
      <c r="MV4893" s="7" t="n">
        <v>2428</v>
      </c>
      <c r="MW4893" s="7" t="s">
        <v>13</v>
      </c>
      <c r="MX4893" s="7" t="n">
        <f t="normal" ca="1">32-LENB(INDIRECT(ADDRESS(4893,361)))</f>
        <v>0</v>
      </c>
      <c r="MY4893" s="7" t="n">
        <v>7</v>
      </c>
      <c r="MZ4893" s="7" t="n">
        <v>65533</v>
      </c>
      <c r="NA4893" s="7" t="n">
        <v>7444</v>
      </c>
      <c r="NB4893" s="7" t="s">
        <v>13</v>
      </c>
      <c r="NC4893" s="7" t="n">
        <f t="normal" ca="1">32-LENB(INDIRECT(ADDRESS(4893,366)))</f>
        <v>0</v>
      </c>
      <c r="ND4893" s="7" t="n">
        <v>7</v>
      </c>
      <c r="NE4893" s="7" t="n">
        <v>65533</v>
      </c>
      <c r="NF4893" s="7" t="n">
        <v>27369</v>
      </c>
      <c r="NG4893" s="7" t="s">
        <v>13</v>
      </c>
      <c r="NH4893" s="7" t="n">
        <f t="normal" ca="1">32-LENB(INDIRECT(ADDRESS(4893,371)))</f>
        <v>0</v>
      </c>
      <c r="NI4893" s="7" t="n">
        <v>7</v>
      </c>
      <c r="NJ4893" s="7" t="n">
        <v>65533</v>
      </c>
      <c r="NK4893" s="7" t="n">
        <v>27370</v>
      </c>
      <c r="NL4893" s="7" t="s">
        <v>13</v>
      </c>
      <c r="NM4893" s="7" t="n">
        <f t="normal" ca="1">32-LENB(INDIRECT(ADDRESS(4893,376)))</f>
        <v>0</v>
      </c>
      <c r="NN4893" s="7" t="n">
        <v>7</v>
      </c>
      <c r="NO4893" s="7" t="n">
        <v>65533</v>
      </c>
      <c r="NP4893" s="7" t="n">
        <v>34351</v>
      </c>
      <c r="NQ4893" s="7" t="s">
        <v>13</v>
      </c>
      <c r="NR4893" s="7" t="n">
        <f t="normal" ca="1">32-LENB(INDIRECT(ADDRESS(4893,381)))</f>
        <v>0</v>
      </c>
      <c r="NS4893" s="7" t="n">
        <v>7</v>
      </c>
      <c r="NT4893" s="7" t="n">
        <v>65533</v>
      </c>
      <c r="NU4893" s="7" t="n">
        <v>34352</v>
      </c>
      <c r="NV4893" s="7" t="s">
        <v>13</v>
      </c>
      <c r="NW4893" s="7" t="n">
        <f t="normal" ca="1">32-LENB(INDIRECT(ADDRESS(4893,386)))</f>
        <v>0</v>
      </c>
      <c r="NX4893" s="7" t="n">
        <v>4</v>
      </c>
      <c r="NY4893" s="7" t="n">
        <v>65533</v>
      </c>
      <c r="NZ4893" s="7" t="n">
        <v>4520</v>
      </c>
      <c r="OA4893" s="7" t="s">
        <v>13</v>
      </c>
      <c r="OB4893" s="7" t="n">
        <f t="normal" ca="1">32-LENB(INDIRECT(ADDRESS(4893,391)))</f>
        <v>0</v>
      </c>
      <c r="OC4893" s="7" t="n">
        <v>4</v>
      </c>
      <c r="OD4893" s="7" t="n">
        <v>65533</v>
      </c>
      <c r="OE4893" s="7" t="n">
        <v>4148</v>
      </c>
      <c r="OF4893" s="7" t="s">
        <v>13</v>
      </c>
      <c r="OG4893" s="7" t="n">
        <f t="normal" ca="1">32-LENB(INDIRECT(ADDRESS(4893,396)))</f>
        <v>0</v>
      </c>
      <c r="OH4893" s="7" t="n">
        <v>7</v>
      </c>
      <c r="OI4893" s="7" t="n">
        <v>65533</v>
      </c>
      <c r="OJ4893" s="7" t="n">
        <v>53049</v>
      </c>
      <c r="OK4893" s="7" t="s">
        <v>13</v>
      </c>
      <c r="OL4893" s="7" t="n">
        <f t="normal" ca="1">32-LENB(INDIRECT(ADDRESS(4893,401)))</f>
        <v>0</v>
      </c>
      <c r="OM4893" s="7" t="n">
        <v>7</v>
      </c>
      <c r="ON4893" s="7" t="n">
        <v>65533</v>
      </c>
      <c r="OO4893" s="7" t="n">
        <v>18510</v>
      </c>
      <c r="OP4893" s="7" t="s">
        <v>13</v>
      </c>
      <c r="OQ4893" s="7" t="n">
        <f t="normal" ca="1">32-LENB(INDIRECT(ADDRESS(4893,406)))</f>
        <v>0</v>
      </c>
      <c r="OR4893" s="7" t="n">
        <v>7</v>
      </c>
      <c r="OS4893" s="7" t="n">
        <v>65533</v>
      </c>
      <c r="OT4893" s="7" t="n">
        <v>10423</v>
      </c>
      <c r="OU4893" s="7" t="s">
        <v>13</v>
      </c>
      <c r="OV4893" s="7" t="n">
        <f t="normal" ca="1">32-LENB(INDIRECT(ADDRESS(4893,411)))</f>
        <v>0</v>
      </c>
      <c r="OW4893" s="7" t="n">
        <v>7</v>
      </c>
      <c r="OX4893" s="7" t="n">
        <v>65533</v>
      </c>
      <c r="OY4893" s="7" t="n">
        <v>9396</v>
      </c>
      <c r="OZ4893" s="7" t="s">
        <v>13</v>
      </c>
      <c r="PA4893" s="7" t="n">
        <f t="normal" ca="1">32-LENB(INDIRECT(ADDRESS(4893,416)))</f>
        <v>0</v>
      </c>
      <c r="PB4893" s="7" t="n">
        <v>7</v>
      </c>
      <c r="PC4893" s="7" t="n">
        <v>65533</v>
      </c>
      <c r="PD4893" s="7" t="n">
        <v>27371</v>
      </c>
      <c r="PE4893" s="7" t="s">
        <v>13</v>
      </c>
      <c r="PF4893" s="7" t="n">
        <f t="normal" ca="1">32-LENB(INDIRECT(ADDRESS(4893,421)))</f>
        <v>0</v>
      </c>
      <c r="PG4893" s="7" t="n">
        <v>7</v>
      </c>
      <c r="PH4893" s="7" t="n">
        <v>65533</v>
      </c>
      <c r="PI4893" s="7" t="n">
        <v>27372</v>
      </c>
      <c r="PJ4893" s="7" t="s">
        <v>13</v>
      </c>
      <c r="PK4893" s="7" t="n">
        <f t="normal" ca="1">32-LENB(INDIRECT(ADDRESS(4893,426)))</f>
        <v>0</v>
      </c>
      <c r="PL4893" s="7" t="n">
        <v>7</v>
      </c>
      <c r="PM4893" s="7" t="n">
        <v>65533</v>
      </c>
      <c r="PN4893" s="7" t="n">
        <v>34353</v>
      </c>
      <c r="PO4893" s="7" t="s">
        <v>13</v>
      </c>
      <c r="PP4893" s="7" t="n">
        <f t="normal" ca="1">32-LENB(INDIRECT(ADDRESS(4893,431)))</f>
        <v>0</v>
      </c>
      <c r="PQ4893" s="7" t="n">
        <v>7</v>
      </c>
      <c r="PR4893" s="7" t="n">
        <v>65533</v>
      </c>
      <c r="PS4893" s="7" t="n">
        <v>34354</v>
      </c>
      <c r="PT4893" s="7" t="s">
        <v>13</v>
      </c>
      <c r="PU4893" s="7" t="n">
        <f t="normal" ca="1">32-LENB(INDIRECT(ADDRESS(4893,436)))</f>
        <v>0</v>
      </c>
      <c r="PV4893" s="7" t="n">
        <v>7</v>
      </c>
      <c r="PW4893" s="7" t="n">
        <v>65533</v>
      </c>
      <c r="PX4893" s="7" t="n">
        <v>53050</v>
      </c>
      <c r="PY4893" s="7" t="s">
        <v>13</v>
      </c>
      <c r="PZ4893" s="7" t="n">
        <f t="normal" ca="1">32-LENB(INDIRECT(ADDRESS(4893,441)))</f>
        <v>0</v>
      </c>
      <c r="QA4893" s="7" t="n">
        <v>7</v>
      </c>
      <c r="QB4893" s="7" t="n">
        <v>65533</v>
      </c>
      <c r="QC4893" s="7" t="n">
        <v>4463</v>
      </c>
      <c r="QD4893" s="7" t="s">
        <v>13</v>
      </c>
      <c r="QE4893" s="7" t="n">
        <f t="normal" ca="1">32-LENB(INDIRECT(ADDRESS(4893,446)))</f>
        <v>0</v>
      </c>
      <c r="QF4893" s="7" t="n">
        <v>5</v>
      </c>
      <c r="QG4893" s="7" t="n">
        <v>65533</v>
      </c>
      <c r="QH4893" s="7" t="n">
        <v>1952</v>
      </c>
      <c r="QI4893" s="7" t="s">
        <v>13</v>
      </c>
      <c r="QJ4893" s="7" t="n">
        <f t="normal" ca="1">32-LENB(INDIRECT(ADDRESS(4893,451)))</f>
        <v>0</v>
      </c>
      <c r="QK4893" s="7" t="n">
        <v>5</v>
      </c>
      <c r="QL4893" s="7" t="n">
        <v>65533</v>
      </c>
      <c r="QM4893" s="7" t="n">
        <v>2951</v>
      </c>
      <c r="QN4893" s="7" t="s">
        <v>13</v>
      </c>
      <c r="QO4893" s="7" t="n">
        <f t="normal" ca="1">32-LENB(INDIRECT(ADDRESS(4893,456)))</f>
        <v>0</v>
      </c>
      <c r="QP4893" s="7" t="n">
        <v>5</v>
      </c>
      <c r="QQ4893" s="7" t="n">
        <v>65533</v>
      </c>
      <c r="QR4893" s="7" t="n">
        <v>3951</v>
      </c>
      <c r="QS4893" s="7" t="s">
        <v>13</v>
      </c>
      <c r="QT4893" s="7" t="n">
        <f t="normal" ca="1">32-LENB(INDIRECT(ADDRESS(4893,461)))</f>
        <v>0</v>
      </c>
      <c r="QU4893" s="7" t="n">
        <v>5</v>
      </c>
      <c r="QV4893" s="7" t="n">
        <v>65533</v>
      </c>
      <c r="QW4893" s="7" t="n">
        <v>5958</v>
      </c>
      <c r="QX4893" s="7" t="s">
        <v>13</v>
      </c>
      <c r="QY4893" s="7" t="n">
        <f t="normal" ca="1">32-LENB(INDIRECT(ADDRESS(4893,466)))</f>
        <v>0</v>
      </c>
      <c r="QZ4893" s="7" t="n">
        <v>5</v>
      </c>
      <c r="RA4893" s="7" t="n">
        <v>65533</v>
      </c>
      <c r="RB4893" s="7" t="n">
        <v>6950</v>
      </c>
      <c r="RC4893" s="7" t="s">
        <v>13</v>
      </c>
      <c r="RD4893" s="7" t="n">
        <f t="normal" ca="1">32-LENB(INDIRECT(ADDRESS(4893,471)))</f>
        <v>0</v>
      </c>
      <c r="RE4893" s="7" t="n">
        <v>5</v>
      </c>
      <c r="RF4893" s="7" t="n">
        <v>65533</v>
      </c>
      <c r="RG4893" s="7" t="n">
        <v>7950</v>
      </c>
      <c r="RH4893" s="7" t="s">
        <v>13</v>
      </c>
      <c r="RI4893" s="7" t="n">
        <f t="normal" ca="1">32-LENB(INDIRECT(ADDRESS(4893,476)))</f>
        <v>0</v>
      </c>
      <c r="RJ4893" s="7" t="n">
        <v>5</v>
      </c>
      <c r="RK4893" s="7" t="n">
        <v>65533</v>
      </c>
      <c r="RL4893" s="7" t="n">
        <v>8963</v>
      </c>
      <c r="RM4893" s="7" t="s">
        <v>13</v>
      </c>
      <c r="RN4893" s="7" t="n">
        <f t="normal" ca="1">32-LENB(INDIRECT(ADDRESS(4893,481)))</f>
        <v>0</v>
      </c>
      <c r="RO4893" s="7" t="n">
        <v>5</v>
      </c>
      <c r="RP4893" s="7" t="n">
        <v>65533</v>
      </c>
      <c r="RQ4893" s="7" t="n">
        <v>9950</v>
      </c>
      <c r="RR4893" s="7" t="s">
        <v>13</v>
      </c>
      <c r="RS4893" s="7" t="n">
        <f t="normal" ca="1">32-LENB(INDIRECT(ADDRESS(4893,486)))</f>
        <v>0</v>
      </c>
      <c r="RT4893" s="7" t="n">
        <v>5</v>
      </c>
      <c r="RU4893" s="7" t="n">
        <v>65533</v>
      </c>
      <c r="RV4893" s="7" t="n">
        <v>10950</v>
      </c>
      <c r="RW4893" s="7" t="s">
        <v>13</v>
      </c>
      <c r="RX4893" s="7" t="n">
        <f t="normal" ca="1">32-LENB(INDIRECT(ADDRESS(4893,491)))</f>
        <v>0</v>
      </c>
      <c r="RY4893" s="7" t="n">
        <v>7</v>
      </c>
      <c r="RZ4893" s="7" t="n">
        <v>65533</v>
      </c>
      <c r="SA4893" s="7" t="n">
        <v>53965</v>
      </c>
      <c r="SB4893" s="7" t="s">
        <v>13</v>
      </c>
      <c r="SC4893" s="7" t="n">
        <f t="normal" ca="1">32-LENB(INDIRECT(ADDRESS(4893,496)))</f>
        <v>0</v>
      </c>
      <c r="SD4893" s="7" t="n">
        <v>0</v>
      </c>
      <c r="SE4893" s="7" t="n">
        <v>65533</v>
      </c>
      <c r="SF4893" s="7" t="n">
        <v>0</v>
      </c>
      <c r="SG4893" s="7" t="s">
        <v>13</v>
      </c>
      <c r="SH4893" s="7" t="n">
        <f t="normal" ca="1">32-LENB(INDIRECT(ADDRESS(4893,501)))</f>
        <v>0</v>
      </c>
    </row>
    <row r="4894" spans="1:5">
      <c r="A4894" t="s">
        <v>4</v>
      </c>
      <c r="B4894" s="4" t="s">
        <v>5</v>
      </c>
    </row>
    <row r="4895" spans="1:5">
      <c r="A4895" t="n">
        <v>42976</v>
      </c>
      <c r="B4895" s="5" t="n">
        <v>1</v>
      </c>
    </row>
    <row r="4896" spans="1:5" s="3" customFormat="1" customHeight="0">
      <c r="A4896" s="3" t="s">
        <v>2</v>
      </c>
      <c r="B4896" s="3" t="s">
        <v>414</v>
      </c>
    </row>
    <row r="4897" spans="1:502">
      <c r="A4897" t="s">
        <v>4</v>
      </c>
      <c r="B4897" s="4" t="s">
        <v>5</v>
      </c>
      <c r="C4897" s="4" t="s">
        <v>10</v>
      </c>
      <c r="D4897" s="4" t="s">
        <v>10</v>
      </c>
      <c r="E4897" s="4" t="s">
        <v>9</v>
      </c>
      <c r="F4897" s="4" t="s">
        <v>6</v>
      </c>
      <c r="G4897" s="4" t="s">
        <v>8</v>
      </c>
      <c r="H4897" s="4" t="s">
        <v>10</v>
      </c>
      <c r="I4897" s="4" t="s">
        <v>10</v>
      </c>
      <c r="J4897" s="4" t="s">
        <v>9</v>
      </c>
      <c r="K4897" s="4" t="s">
        <v>6</v>
      </c>
      <c r="L4897" s="4" t="s">
        <v>8</v>
      </c>
      <c r="M4897" s="4" t="s">
        <v>10</v>
      </c>
      <c r="N4897" s="4" t="s">
        <v>10</v>
      </c>
      <c r="O4897" s="4" t="s">
        <v>9</v>
      </c>
      <c r="P4897" s="4" t="s">
        <v>6</v>
      </c>
      <c r="Q4897" s="4" t="s">
        <v>8</v>
      </c>
      <c r="R4897" s="4" t="s">
        <v>10</v>
      </c>
      <c r="S4897" s="4" t="s">
        <v>10</v>
      </c>
      <c r="T4897" s="4" t="s">
        <v>9</v>
      </c>
      <c r="U4897" s="4" t="s">
        <v>6</v>
      </c>
      <c r="V4897" s="4" t="s">
        <v>8</v>
      </c>
      <c r="W4897" s="4" t="s">
        <v>10</v>
      </c>
      <c r="X4897" s="4" t="s">
        <v>10</v>
      </c>
      <c r="Y4897" s="4" t="s">
        <v>9</v>
      </c>
      <c r="Z4897" s="4" t="s">
        <v>6</v>
      </c>
      <c r="AA4897" s="4" t="s">
        <v>8</v>
      </c>
      <c r="AB4897" s="4" t="s">
        <v>10</v>
      </c>
      <c r="AC4897" s="4" t="s">
        <v>10</v>
      </c>
      <c r="AD4897" s="4" t="s">
        <v>9</v>
      </c>
      <c r="AE4897" s="4" t="s">
        <v>6</v>
      </c>
      <c r="AF4897" s="4" t="s">
        <v>8</v>
      </c>
      <c r="AG4897" s="4" t="s">
        <v>10</v>
      </c>
      <c r="AH4897" s="4" t="s">
        <v>10</v>
      </c>
      <c r="AI4897" s="4" t="s">
        <v>9</v>
      </c>
      <c r="AJ4897" s="4" t="s">
        <v>6</v>
      </c>
      <c r="AK4897" s="4" t="s">
        <v>8</v>
      </c>
      <c r="AL4897" s="4" t="s">
        <v>10</v>
      </c>
      <c r="AM4897" s="4" t="s">
        <v>10</v>
      </c>
      <c r="AN4897" s="4" t="s">
        <v>9</v>
      </c>
      <c r="AO4897" s="4" t="s">
        <v>6</v>
      </c>
      <c r="AP4897" s="4" t="s">
        <v>8</v>
      </c>
      <c r="AQ4897" s="4" t="s">
        <v>10</v>
      </c>
      <c r="AR4897" s="4" t="s">
        <v>10</v>
      </c>
      <c r="AS4897" s="4" t="s">
        <v>9</v>
      </c>
      <c r="AT4897" s="4" t="s">
        <v>6</v>
      </c>
      <c r="AU4897" s="4" t="s">
        <v>8</v>
      </c>
      <c r="AV4897" s="4" t="s">
        <v>10</v>
      </c>
      <c r="AW4897" s="4" t="s">
        <v>10</v>
      </c>
      <c r="AX4897" s="4" t="s">
        <v>9</v>
      </c>
      <c r="AY4897" s="4" t="s">
        <v>6</v>
      </c>
      <c r="AZ4897" s="4" t="s">
        <v>8</v>
      </c>
      <c r="BA4897" s="4" t="s">
        <v>10</v>
      </c>
      <c r="BB4897" s="4" t="s">
        <v>10</v>
      </c>
      <c r="BC4897" s="4" t="s">
        <v>9</v>
      </c>
      <c r="BD4897" s="4" t="s">
        <v>6</v>
      </c>
      <c r="BE4897" s="4" t="s">
        <v>8</v>
      </c>
      <c r="BF4897" s="4" t="s">
        <v>10</v>
      </c>
      <c r="BG4897" s="4" t="s">
        <v>10</v>
      </c>
      <c r="BH4897" s="4" t="s">
        <v>9</v>
      </c>
      <c r="BI4897" s="4" t="s">
        <v>6</v>
      </c>
      <c r="BJ4897" s="4" t="s">
        <v>8</v>
      </c>
      <c r="BK4897" s="4" t="s">
        <v>10</v>
      </c>
      <c r="BL4897" s="4" t="s">
        <v>10</v>
      </c>
      <c r="BM4897" s="4" t="s">
        <v>9</v>
      </c>
      <c r="BN4897" s="4" t="s">
        <v>6</v>
      </c>
      <c r="BO4897" s="4" t="s">
        <v>8</v>
      </c>
      <c r="BP4897" s="4" t="s">
        <v>10</v>
      </c>
      <c r="BQ4897" s="4" t="s">
        <v>10</v>
      </c>
      <c r="BR4897" s="4" t="s">
        <v>9</v>
      </c>
      <c r="BS4897" s="4" t="s">
        <v>6</v>
      </c>
      <c r="BT4897" s="4" t="s">
        <v>8</v>
      </c>
      <c r="BU4897" s="4" t="s">
        <v>10</v>
      </c>
      <c r="BV4897" s="4" t="s">
        <v>10</v>
      </c>
      <c r="BW4897" s="4" t="s">
        <v>9</v>
      </c>
      <c r="BX4897" s="4" t="s">
        <v>6</v>
      </c>
      <c r="BY4897" s="4" t="s">
        <v>8</v>
      </c>
      <c r="BZ4897" s="4" t="s">
        <v>10</v>
      </c>
      <c r="CA4897" s="4" t="s">
        <v>10</v>
      </c>
      <c r="CB4897" s="4" t="s">
        <v>9</v>
      </c>
      <c r="CC4897" s="4" t="s">
        <v>6</v>
      </c>
      <c r="CD4897" s="4" t="s">
        <v>8</v>
      </c>
      <c r="CE4897" s="4" t="s">
        <v>10</v>
      </c>
      <c r="CF4897" s="4" t="s">
        <v>10</v>
      </c>
      <c r="CG4897" s="4" t="s">
        <v>9</v>
      </c>
      <c r="CH4897" s="4" t="s">
        <v>6</v>
      </c>
      <c r="CI4897" s="4" t="s">
        <v>8</v>
      </c>
      <c r="CJ4897" s="4" t="s">
        <v>10</v>
      </c>
      <c r="CK4897" s="4" t="s">
        <v>10</v>
      </c>
      <c r="CL4897" s="4" t="s">
        <v>9</v>
      </c>
      <c r="CM4897" s="4" t="s">
        <v>6</v>
      </c>
      <c r="CN4897" s="4" t="s">
        <v>8</v>
      </c>
      <c r="CO4897" s="4" t="s">
        <v>10</v>
      </c>
      <c r="CP4897" s="4" t="s">
        <v>10</v>
      </c>
      <c r="CQ4897" s="4" t="s">
        <v>9</v>
      </c>
      <c r="CR4897" s="4" t="s">
        <v>6</v>
      </c>
      <c r="CS4897" s="4" t="s">
        <v>8</v>
      </c>
      <c r="CT4897" s="4" t="s">
        <v>10</v>
      </c>
      <c r="CU4897" s="4" t="s">
        <v>10</v>
      </c>
      <c r="CV4897" s="4" t="s">
        <v>9</v>
      </c>
      <c r="CW4897" s="4" t="s">
        <v>6</v>
      </c>
      <c r="CX4897" s="4" t="s">
        <v>8</v>
      </c>
      <c r="CY4897" s="4" t="s">
        <v>10</v>
      </c>
      <c r="CZ4897" s="4" t="s">
        <v>10</v>
      </c>
      <c r="DA4897" s="4" t="s">
        <v>9</v>
      </c>
      <c r="DB4897" s="4" t="s">
        <v>6</v>
      </c>
      <c r="DC4897" s="4" t="s">
        <v>8</v>
      </c>
      <c r="DD4897" s="4" t="s">
        <v>10</v>
      </c>
      <c r="DE4897" s="4" t="s">
        <v>10</v>
      </c>
      <c r="DF4897" s="4" t="s">
        <v>9</v>
      </c>
      <c r="DG4897" s="4" t="s">
        <v>6</v>
      </c>
      <c r="DH4897" s="4" t="s">
        <v>8</v>
      </c>
      <c r="DI4897" s="4" t="s">
        <v>10</v>
      </c>
      <c r="DJ4897" s="4" t="s">
        <v>10</v>
      </c>
      <c r="DK4897" s="4" t="s">
        <v>9</v>
      </c>
      <c r="DL4897" s="4" t="s">
        <v>6</v>
      </c>
      <c r="DM4897" s="4" t="s">
        <v>8</v>
      </c>
      <c r="DN4897" s="4" t="s">
        <v>10</v>
      </c>
      <c r="DO4897" s="4" t="s">
        <v>10</v>
      </c>
      <c r="DP4897" s="4" t="s">
        <v>9</v>
      </c>
      <c r="DQ4897" s="4" t="s">
        <v>6</v>
      </c>
      <c r="DR4897" s="4" t="s">
        <v>8</v>
      </c>
      <c r="DS4897" s="4" t="s">
        <v>10</v>
      </c>
      <c r="DT4897" s="4" t="s">
        <v>10</v>
      </c>
      <c r="DU4897" s="4" t="s">
        <v>9</v>
      </c>
      <c r="DV4897" s="4" t="s">
        <v>6</v>
      </c>
      <c r="DW4897" s="4" t="s">
        <v>8</v>
      </c>
      <c r="DX4897" s="4" t="s">
        <v>10</v>
      </c>
      <c r="DY4897" s="4" t="s">
        <v>10</v>
      </c>
      <c r="DZ4897" s="4" t="s">
        <v>9</v>
      </c>
      <c r="EA4897" s="4" t="s">
        <v>6</v>
      </c>
      <c r="EB4897" s="4" t="s">
        <v>8</v>
      </c>
      <c r="EC4897" s="4" t="s">
        <v>10</v>
      </c>
      <c r="ED4897" s="4" t="s">
        <v>10</v>
      </c>
      <c r="EE4897" s="4" t="s">
        <v>9</v>
      </c>
      <c r="EF4897" s="4" t="s">
        <v>6</v>
      </c>
      <c r="EG4897" s="4" t="s">
        <v>8</v>
      </c>
      <c r="EH4897" s="4" t="s">
        <v>10</v>
      </c>
      <c r="EI4897" s="4" t="s">
        <v>10</v>
      </c>
      <c r="EJ4897" s="4" t="s">
        <v>9</v>
      </c>
      <c r="EK4897" s="4" t="s">
        <v>6</v>
      </c>
      <c r="EL4897" s="4" t="s">
        <v>8</v>
      </c>
      <c r="EM4897" s="4" t="s">
        <v>10</v>
      </c>
      <c r="EN4897" s="4" t="s">
        <v>10</v>
      </c>
      <c r="EO4897" s="4" t="s">
        <v>9</v>
      </c>
      <c r="EP4897" s="4" t="s">
        <v>6</v>
      </c>
      <c r="EQ4897" s="4" t="s">
        <v>8</v>
      </c>
      <c r="ER4897" s="4" t="s">
        <v>10</v>
      </c>
      <c r="ES4897" s="4" t="s">
        <v>10</v>
      </c>
      <c r="ET4897" s="4" t="s">
        <v>9</v>
      </c>
      <c r="EU4897" s="4" t="s">
        <v>6</v>
      </c>
      <c r="EV4897" s="4" t="s">
        <v>8</v>
      </c>
      <c r="EW4897" s="4" t="s">
        <v>10</v>
      </c>
      <c r="EX4897" s="4" t="s">
        <v>10</v>
      </c>
      <c r="EY4897" s="4" t="s">
        <v>9</v>
      </c>
      <c r="EZ4897" s="4" t="s">
        <v>6</v>
      </c>
      <c r="FA4897" s="4" t="s">
        <v>8</v>
      </c>
      <c r="FB4897" s="4" t="s">
        <v>10</v>
      </c>
      <c r="FC4897" s="4" t="s">
        <v>10</v>
      </c>
      <c r="FD4897" s="4" t="s">
        <v>9</v>
      </c>
      <c r="FE4897" s="4" t="s">
        <v>6</v>
      </c>
      <c r="FF4897" s="4" t="s">
        <v>8</v>
      </c>
      <c r="FG4897" s="4" t="s">
        <v>10</v>
      </c>
      <c r="FH4897" s="4" t="s">
        <v>10</v>
      </c>
      <c r="FI4897" s="4" t="s">
        <v>9</v>
      </c>
      <c r="FJ4897" s="4" t="s">
        <v>6</v>
      </c>
      <c r="FK4897" s="4" t="s">
        <v>8</v>
      </c>
      <c r="FL4897" s="4" t="s">
        <v>10</v>
      </c>
      <c r="FM4897" s="4" t="s">
        <v>10</v>
      </c>
      <c r="FN4897" s="4" t="s">
        <v>9</v>
      </c>
      <c r="FO4897" s="4" t="s">
        <v>6</v>
      </c>
      <c r="FP4897" s="4" t="s">
        <v>8</v>
      </c>
      <c r="FQ4897" s="4" t="s">
        <v>10</v>
      </c>
      <c r="FR4897" s="4" t="s">
        <v>10</v>
      </c>
      <c r="FS4897" s="4" t="s">
        <v>9</v>
      </c>
      <c r="FT4897" s="4" t="s">
        <v>6</v>
      </c>
      <c r="FU4897" s="4" t="s">
        <v>8</v>
      </c>
      <c r="FV4897" s="4" t="s">
        <v>10</v>
      </c>
      <c r="FW4897" s="4" t="s">
        <v>10</v>
      </c>
      <c r="FX4897" s="4" t="s">
        <v>9</v>
      </c>
      <c r="FY4897" s="4" t="s">
        <v>6</v>
      </c>
      <c r="FZ4897" s="4" t="s">
        <v>8</v>
      </c>
      <c r="GA4897" s="4" t="s">
        <v>10</v>
      </c>
      <c r="GB4897" s="4" t="s">
        <v>10</v>
      </c>
      <c r="GC4897" s="4" t="s">
        <v>9</v>
      </c>
      <c r="GD4897" s="4" t="s">
        <v>6</v>
      </c>
      <c r="GE4897" s="4" t="s">
        <v>8</v>
      </c>
      <c r="GF4897" s="4" t="s">
        <v>10</v>
      </c>
      <c r="GG4897" s="4" t="s">
        <v>10</v>
      </c>
      <c r="GH4897" s="4" t="s">
        <v>9</v>
      </c>
      <c r="GI4897" s="4" t="s">
        <v>6</v>
      </c>
      <c r="GJ4897" s="4" t="s">
        <v>8</v>
      </c>
      <c r="GK4897" s="4" t="s">
        <v>10</v>
      </c>
      <c r="GL4897" s="4" t="s">
        <v>10</v>
      </c>
      <c r="GM4897" s="4" t="s">
        <v>9</v>
      </c>
      <c r="GN4897" s="4" t="s">
        <v>6</v>
      </c>
      <c r="GO4897" s="4" t="s">
        <v>8</v>
      </c>
      <c r="GP4897" s="4" t="s">
        <v>10</v>
      </c>
      <c r="GQ4897" s="4" t="s">
        <v>10</v>
      </c>
      <c r="GR4897" s="4" t="s">
        <v>9</v>
      </c>
      <c r="GS4897" s="4" t="s">
        <v>6</v>
      </c>
      <c r="GT4897" s="4" t="s">
        <v>8</v>
      </c>
      <c r="GU4897" s="4" t="s">
        <v>10</v>
      </c>
      <c r="GV4897" s="4" t="s">
        <v>10</v>
      </c>
      <c r="GW4897" s="4" t="s">
        <v>9</v>
      </c>
      <c r="GX4897" s="4" t="s">
        <v>6</v>
      </c>
      <c r="GY4897" s="4" t="s">
        <v>8</v>
      </c>
      <c r="GZ4897" s="4" t="s">
        <v>10</v>
      </c>
      <c r="HA4897" s="4" t="s">
        <v>10</v>
      </c>
      <c r="HB4897" s="4" t="s">
        <v>9</v>
      </c>
      <c r="HC4897" s="4" t="s">
        <v>6</v>
      </c>
      <c r="HD4897" s="4" t="s">
        <v>8</v>
      </c>
      <c r="HE4897" s="4" t="s">
        <v>10</v>
      </c>
      <c r="HF4897" s="4" t="s">
        <v>10</v>
      </c>
      <c r="HG4897" s="4" t="s">
        <v>9</v>
      </c>
      <c r="HH4897" s="4" t="s">
        <v>6</v>
      </c>
      <c r="HI4897" s="4" t="s">
        <v>8</v>
      </c>
      <c r="HJ4897" s="4" t="s">
        <v>10</v>
      </c>
      <c r="HK4897" s="4" t="s">
        <v>10</v>
      </c>
      <c r="HL4897" s="4" t="s">
        <v>9</v>
      </c>
      <c r="HM4897" s="4" t="s">
        <v>6</v>
      </c>
      <c r="HN4897" s="4" t="s">
        <v>8</v>
      </c>
      <c r="HO4897" s="4" t="s">
        <v>10</v>
      </c>
      <c r="HP4897" s="4" t="s">
        <v>10</v>
      </c>
      <c r="HQ4897" s="4" t="s">
        <v>9</v>
      </c>
      <c r="HR4897" s="4" t="s">
        <v>6</v>
      </c>
      <c r="HS4897" s="4" t="s">
        <v>8</v>
      </c>
      <c r="HT4897" s="4" t="s">
        <v>10</v>
      </c>
      <c r="HU4897" s="4" t="s">
        <v>10</v>
      </c>
      <c r="HV4897" s="4" t="s">
        <v>9</v>
      </c>
      <c r="HW4897" s="4" t="s">
        <v>6</v>
      </c>
      <c r="HX4897" s="4" t="s">
        <v>8</v>
      </c>
      <c r="HY4897" s="4" t="s">
        <v>10</v>
      </c>
      <c r="HZ4897" s="4" t="s">
        <v>10</v>
      </c>
      <c r="IA4897" s="4" t="s">
        <v>9</v>
      </c>
      <c r="IB4897" s="4" t="s">
        <v>6</v>
      </c>
      <c r="IC4897" s="4" t="s">
        <v>8</v>
      </c>
      <c r="ID4897" s="4" t="s">
        <v>10</v>
      </c>
      <c r="IE4897" s="4" t="s">
        <v>10</v>
      </c>
      <c r="IF4897" s="4" t="s">
        <v>9</v>
      </c>
      <c r="IG4897" s="4" t="s">
        <v>6</v>
      </c>
      <c r="IH4897" s="4" t="s">
        <v>8</v>
      </c>
      <c r="II4897" s="4" t="s">
        <v>10</v>
      </c>
      <c r="IJ4897" s="4" t="s">
        <v>10</v>
      </c>
      <c r="IK4897" s="4" t="s">
        <v>9</v>
      </c>
      <c r="IL4897" s="4" t="s">
        <v>6</v>
      </c>
      <c r="IM4897" s="4" t="s">
        <v>8</v>
      </c>
      <c r="IN4897" s="4" t="s">
        <v>10</v>
      </c>
      <c r="IO4897" s="4" t="s">
        <v>10</v>
      </c>
      <c r="IP4897" s="4" t="s">
        <v>9</v>
      </c>
      <c r="IQ4897" s="4" t="s">
        <v>6</v>
      </c>
      <c r="IR4897" s="4" t="s">
        <v>8</v>
      </c>
      <c r="IS4897" s="4" t="s">
        <v>10</v>
      </c>
      <c r="IT4897" s="4" t="s">
        <v>10</v>
      </c>
      <c r="IU4897" s="4" t="s">
        <v>9</v>
      </c>
      <c r="IV4897" s="4" t="s">
        <v>6</v>
      </c>
      <c r="IW4897" s="4" t="s">
        <v>8</v>
      </c>
      <c r="IX4897" s="4" t="s">
        <v>10</v>
      </c>
      <c r="IY4897" s="4" t="s">
        <v>10</v>
      </c>
      <c r="IZ4897" s="4" t="s">
        <v>9</v>
      </c>
      <c r="JA4897" s="4" t="s">
        <v>6</v>
      </c>
      <c r="JB4897" s="4" t="s">
        <v>8</v>
      </c>
      <c r="JC4897" s="4" t="s">
        <v>10</v>
      </c>
      <c r="JD4897" s="4" t="s">
        <v>10</v>
      </c>
      <c r="JE4897" s="4" t="s">
        <v>9</v>
      </c>
      <c r="JF4897" s="4" t="s">
        <v>6</v>
      </c>
      <c r="JG4897" s="4" t="s">
        <v>8</v>
      </c>
      <c r="JH4897" s="4" t="s">
        <v>10</v>
      </c>
      <c r="JI4897" s="4" t="s">
        <v>10</v>
      </c>
      <c r="JJ4897" s="4" t="s">
        <v>9</v>
      </c>
      <c r="JK4897" s="4" t="s">
        <v>6</v>
      </c>
      <c r="JL4897" s="4" t="s">
        <v>8</v>
      </c>
      <c r="JM4897" s="4" t="s">
        <v>10</v>
      </c>
      <c r="JN4897" s="4" t="s">
        <v>10</v>
      </c>
      <c r="JO4897" s="4" t="s">
        <v>9</v>
      </c>
      <c r="JP4897" s="4" t="s">
        <v>6</v>
      </c>
      <c r="JQ4897" s="4" t="s">
        <v>8</v>
      </c>
      <c r="JR4897" s="4" t="s">
        <v>10</v>
      </c>
      <c r="JS4897" s="4" t="s">
        <v>10</v>
      </c>
      <c r="JT4897" s="4" t="s">
        <v>9</v>
      </c>
      <c r="JU4897" s="4" t="s">
        <v>6</v>
      </c>
      <c r="JV4897" s="4" t="s">
        <v>8</v>
      </c>
      <c r="JW4897" s="4" t="s">
        <v>10</v>
      </c>
      <c r="JX4897" s="4" t="s">
        <v>10</v>
      </c>
      <c r="JY4897" s="4" t="s">
        <v>9</v>
      </c>
      <c r="JZ4897" s="4" t="s">
        <v>6</v>
      </c>
      <c r="KA4897" s="4" t="s">
        <v>8</v>
      </c>
      <c r="KB4897" s="4" t="s">
        <v>10</v>
      </c>
      <c r="KC4897" s="4" t="s">
        <v>10</v>
      </c>
      <c r="KD4897" s="4" t="s">
        <v>9</v>
      </c>
      <c r="KE4897" s="4" t="s">
        <v>6</v>
      </c>
      <c r="KF4897" s="4" t="s">
        <v>8</v>
      </c>
      <c r="KG4897" s="4" t="s">
        <v>10</v>
      </c>
      <c r="KH4897" s="4" t="s">
        <v>10</v>
      </c>
      <c r="KI4897" s="4" t="s">
        <v>9</v>
      </c>
      <c r="KJ4897" s="4" t="s">
        <v>6</v>
      </c>
      <c r="KK4897" s="4" t="s">
        <v>8</v>
      </c>
      <c r="KL4897" s="4" t="s">
        <v>10</v>
      </c>
      <c r="KM4897" s="4" t="s">
        <v>10</v>
      </c>
      <c r="KN4897" s="4" t="s">
        <v>9</v>
      </c>
      <c r="KO4897" s="4" t="s">
        <v>6</v>
      </c>
      <c r="KP4897" s="4" t="s">
        <v>8</v>
      </c>
      <c r="KQ4897" s="4" t="s">
        <v>10</v>
      </c>
      <c r="KR4897" s="4" t="s">
        <v>10</v>
      </c>
      <c r="KS4897" s="4" t="s">
        <v>9</v>
      </c>
      <c r="KT4897" s="4" t="s">
        <v>6</v>
      </c>
      <c r="KU4897" s="4" t="s">
        <v>8</v>
      </c>
      <c r="KV4897" s="4" t="s">
        <v>10</v>
      </c>
      <c r="KW4897" s="4" t="s">
        <v>10</v>
      </c>
      <c r="KX4897" s="4" t="s">
        <v>9</v>
      </c>
      <c r="KY4897" s="4" t="s">
        <v>6</v>
      </c>
      <c r="KZ4897" s="4" t="s">
        <v>8</v>
      </c>
      <c r="LA4897" s="4" t="s">
        <v>10</v>
      </c>
      <c r="LB4897" s="4" t="s">
        <v>10</v>
      </c>
      <c r="LC4897" s="4" t="s">
        <v>9</v>
      </c>
      <c r="LD4897" s="4" t="s">
        <v>6</v>
      </c>
      <c r="LE4897" s="4" t="s">
        <v>8</v>
      </c>
      <c r="LF4897" s="4" t="s">
        <v>10</v>
      </c>
      <c r="LG4897" s="4" t="s">
        <v>10</v>
      </c>
      <c r="LH4897" s="4" t="s">
        <v>9</v>
      </c>
      <c r="LI4897" s="4" t="s">
        <v>6</v>
      </c>
      <c r="LJ4897" s="4" t="s">
        <v>8</v>
      </c>
      <c r="LK4897" s="4" t="s">
        <v>10</v>
      </c>
      <c r="LL4897" s="4" t="s">
        <v>10</v>
      </c>
      <c r="LM4897" s="4" t="s">
        <v>9</v>
      </c>
      <c r="LN4897" s="4" t="s">
        <v>6</v>
      </c>
      <c r="LO4897" s="4" t="s">
        <v>8</v>
      </c>
      <c r="LP4897" s="4" t="s">
        <v>10</v>
      </c>
      <c r="LQ4897" s="4" t="s">
        <v>10</v>
      </c>
      <c r="LR4897" s="4" t="s">
        <v>9</v>
      </c>
      <c r="LS4897" s="4" t="s">
        <v>6</v>
      </c>
      <c r="LT4897" s="4" t="s">
        <v>8</v>
      </c>
      <c r="LU4897" s="4" t="s">
        <v>10</v>
      </c>
      <c r="LV4897" s="4" t="s">
        <v>10</v>
      </c>
      <c r="LW4897" s="4" t="s">
        <v>9</v>
      </c>
      <c r="LX4897" s="4" t="s">
        <v>6</v>
      </c>
      <c r="LY4897" s="4" t="s">
        <v>8</v>
      </c>
      <c r="LZ4897" s="4" t="s">
        <v>10</v>
      </c>
      <c r="MA4897" s="4" t="s">
        <v>10</v>
      </c>
      <c r="MB4897" s="4" t="s">
        <v>9</v>
      </c>
      <c r="MC4897" s="4" t="s">
        <v>6</v>
      </c>
      <c r="MD4897" s="4" t="s">
        <v>8</v>
      </c>
      <c r="ME4897" s="4" t="s">
        <v>10</v>
      </c>
      <c r="MF4897" s="4" t="s">
        <v>10</v>
      </c>
      <c r="MG4897" s="4" t="s">
        <v>9</v>
      </c>
      <c r="MH4897" s="4" t="s">
        <v>6</v>
      </c>
      <c r="MI4897" s="4" t="s">
        <v>8</v>
      </c>
      <c r="MJ4897" s="4" t="s">
        <v>10</v>
      </c>
      <c r="MK4897" s="4" t="s">
        <v>10</v>
      </c>
      <c r="ML4897" s="4" t="s">
        <v>9</v>
      </c>
      <c r="MM4897" s="4" t="s">
        <v>6</v>
      </c>
      <c r="MN4897" s="4" t="s">
        <v>8</v>
      </c>
      <c r="MO4897" s="4" t="s">
        <v>10</v>
      </c>
      <c r="MP4897" s="4" t="s">
        <v>10</v>
      </c>
      <c r="MQ4897" s="4" t="s">
        <v>9</v>
      </c>
      <c r="MR4897" s="4" t="s">
        <v>6</v>
      </c>
      <c r="MS4897" s="4" t="s">
        <v>8</v>
      </c>
      <c r="MT4897" s="4" t="s">
        <v>10</v>
      </c>
      <c r="MU4897" s="4" t="s">
        <v>10</v>
      </c>
      <c r="MV4897" s="4" t="s">
        <v>9</v>
      </c>
      <c r="MW4897" s="4" t="s">
        <v>6</v>
      </c>
      <c r="MX4897" s="4" t="s">
        <v>8</v>
      </c>
      <c r="MY4897" s="4" t="s">
        <v>10</v>
      </c>
      <c r="MZ4897" s="4" t="s">
        <v>10</v>
      </c>
      <c r="NA4897" s="4" t="s">
        <v>9</v>
      </c>
      <c r="NB4897" s="4" t="s">
        <v>6</v>
      </c>
      <c r="NC4897" s="4" t="s">
        <v>8</v>
      </c>
      <c r="ND4897" s="4" t="s">
        <v>10</v>
      </c>
      <c r="NE4897" s="4" t="s">
        <v>10</v>
      </c>
      <c r="NF4897" s="4" t="s">
        <v>9</v>
      </c>
      <c r="NG4897" s="4" t="s">
        <v>6</v>
      </c>
      <c r="NH4897" s="4" t="s">
        <v>8</v>
      </c>
      <c r="NI4897" s="4" t="s">
        <v>10</v>
      </c>
      <c r="NJ4897" s="4" t="s">
        <v>10</v>
      </c>
      <c r="NK4897" s="4" t="s">
        <v>9</v>
      </c>
      <c r="NL4897" s="4" t="s">
        <v>6</v>
      </c>
      <c r="NM4897" s="4" t="s">
        <v>8</v>
      </c>
      <c r="NN4897" s="4" t="s">
        <v>10</v>
      </c>
      <c r="NO4897" s="4" t="s">
        <v>10</v>
      </c>
      <c r="NP4897" s="4" t="s">
        <v>9</v>
      </c>
      <c r="NQ4897" s="4" t="s">
        <v>6</v>
      </c>
      <c r="NR4897" s="4" t="s">
        <v>8</v>
      </c>
      <c r="NS4897" s="4" t="s">
        <v>10</v>
      </c>
      <c r="NT4897" s="4" t="s">
        <v>10</v>
      </c>
      <c r="NU4897" s="4" t="s">
        <v>9</v>
      </c>
      <c r="NV4897" s="4" t="s">
        <v>6</v>
      </c>
      <c r="NW4897" s="4" t="s">
        <v>8</v>
      </c>
      <c r="NX4897" s="4" t="s">
        <v>10</v>
      </c>
      <c r="NY4897" s="4" t="s">
        <v>10</v>
      </c>
      <c r="NZ4897" s="4" t="s">
        <v>9</v>
      </c>
      <c r="OA4897" s="4" t="s">
        <v>6</v>
      </c>
      <c r="OB4897" s="4" t="s">
        <v>8</v>
      </c>
      <c r="OC4897" s="4" t="s">
        <v>10</v>
      </c>
      <c r="OD4897" s="4" t="s">
        <v>10</v>
      </c>
      <c r="OE4897" s="4" t="s">
        <v>9</v>
      </c>
      <c r="OF4897" s="4" t="s">
        <v>6</v>
      </c>
      <c r="OG4897" s="4" t="s">
        <v>8</v>
      </c>
      <c r="OH4897" s="4" t="s">
        <v>10</v>
      </c>
      <c r="OI4897" s="4" t="s">
        <v>10</v>
      </c>
      <c r="OJ4897" s="4" t="s">
        <v>9</v>
      </c>
      <c r="OK4897" s="4" t="s">
        <v>6</v>
      </c>
      <c r="OL4897" s="4" t="s">
        <v>8</v>
      </c>
      <c r="OM4897" s="4" t="s">
        <v>10</v>
      </c>
      <c r="ON4897" s="4" t="s">
        <v>10</v>
      </c>
      <c r="OO4897" s="4" t="s">
        <v>9</v>
      </c>
      <c r="OP4897" s="4" t="s">
        <v>6</v>
      </c>
      <c r="OQ4897" s="4" t="s">
        <v>8</v>
      </c>
      <c r="OR4897" s="4" t="s">
        <v>10</v>
      </c>
      <c r="OS4897" s="4" t="s">
        <v>10</v>
      </c>
      <c r="OT4897" s="4" t="s">
        <v>9</v>
      </c>
      <c r="OU4897" s="4" t="s">
        <v>6</v>
      </c>
      <c r="OV4897" s="4" t="s">
        <v>8</v>
      </c>
      <c r="OW4897" s="4" t="s">
        <v>10</v>
      </c>
      <c r="OX4897" s="4" t="s">
        <v>10</v>
      </c>
      <c r="OY4897" s="4" t="s">
        <v>9</v>
      </c>
      <c r="OZ4897" s="4" t="s">
        <v>6</v>
      </c>
      <c r="PA4897" s="4" t="s">
        <v>8</v>
      </c>
      <c r="PB4897" s="4" t="s">
        <v>10</v>
      </c>
      <c r="PC4897" s="4" t="s">
        <v>10</v>
      </c>
      <c r="PD4897" s="4" t="s">
        <v>9</v>
      </c>
      <c r="PE4897" s="4" t="s">
        <v>6</v>
      </c>
      <c r="PF4897" s="4" t="s">
        <v>8</v>
      </c>
      <c r="PG4897" s="4" t="s">
        <v>10</v>
      </c>
      <c r="PH4897" s="4" t="s">
        <v>10</v>
      </c>
      <c r="PI4897" s="4" t="s">
        <v>9</v>
      </c>
      <c r="PJ4897" s="4" t="s">
        <v>6</v>
      </c>
      <c r="PK4897" s="4" t="s">
        <v>8</v>
      </c>
      <c r="PL4897" s="4" t="s">
        <v>10</v>
      </c>
      <c r="PM4897" s="4" t="s">
        <v>10</v>
      </c>
      <c r="PN4897" s="4" t="s">
        <v>9</v>
      </c>
      <c r="PO4897" s="4" t="s">
        <v>6</v>
      </c>
      <c r="PP4897" s="4" t="s">
        <v>8</v>
      </c>
      <c r="PQ4897" s="4" t="s">
        <v>10</v>
      </c>
      <c r="PR4897" s="4" t="s">
        <v>10</v>
      </c>
      <c r="PS4897" s="4" t="s">
        <v>9</v>
      </c>
      <c r="PT4897" s="4" t="s">
        <v>6</v>
      </c>
      <c r="PU4897" s="4" t="s">
        <v>8</v>
      </c>
      <c r="PV4897" s="4" t="s">
        <v>10</v>
      </c>
      <c r="PW4897" s="4" t="s">
        <v>10</v>
      </c>
      <c r="PX4897" s="4" t="s">
        <v>9</v>
      </c>
      <c r="PY4897" s="4" t="s">
        <v>6</v>
      </c>
      <c r="PZ4897" s="4" t="s">
        <v>8</v>
      </c>
      <c r="QA4897" s="4" t="s">
        <v>10</v>
      </c>
      <c r="QB4897" s="4" t="s">
        <v>10</v>
      </c>
      <c r="QC4897" s="4" t="s">
        <v>9</v>
      </c>
      <c r="QD4897" s="4" t="s">
        <v>6</v>
      </c>
      <c r="QE4897" s="4" t="s">
        <v>8</v>
      </c>
      <c r="QF4897" s="4" t="s">
        <v>10</v>
      </c>
      <c r="QG4897" s="4" t="s">
        <v>10</v>
      </c>
      <c r="QH4897" s="4" t="s">
        <v>9</v>
      </c>
      <c r="QI4897" s="4" t="s">
        <v>6</v>
      </c>
      <c r="QJ4897" s="4" t="s">
        <v>8</v>
      </c>
      <c r="QK4897" s="4" t="s">
        <v>10</v>
      </c>
      <c r="QL4897" s="4" t="s">
        <v>10</v>
      </c>
      <c r="QM4897" s="4" t="s">
        <v>9</v>
      </c>
      <c r="QN4897" s="4" t="s">
        <v>6</v>
      </c>
      <c r="QO4897" s="4" t="s">
        <v>8</v>
      </c>
      <c r="QP4897" s="4" t="s">
        <v>10</v>
      </c>
      <c r="QQ4897" s="4" t="s">
        <v>10</v>
      </c>
      <c r="QR4897" s="4" t="s">
        <v>9</v>
      </c>
      <c r="QS4897" s="4" t="s">
        <v>6</v>
      </c>
      <c r="QT4897" s="4" t="s">
        <v>8</v>
      </c>
      <c r="QU4897" s="4" t="s">
        <v>10</v>
      </c>
      <c r="QV4897" s="4" t="s">
        <v>10</v>
      </c>
      <c r="QW4897" s="4" t="s">
        <v>9</v>
      </c>
      <c r="QX4897" s="4" t="s">
        <v>6</v>
      </c>
      <c r="QY4897" s="4" t="s">
        <v>8</v>
      </c>
      <c r="QZ4897" s="4" t="s">
        <v>10</v>
      </c>
      <c r="RA4897" s="4" t="s">
        <v>10</v>
      </c>
      <c r="RB4897" s="4" t="s">
        <v>9</v>
      </c>
      <c r="RC4897" s="4" t="s">
        <v>6</v>
      </c>
      <c r="RD4897" s="4" t="s">
        <v>8</v>
      </c>
      <c r="RE4897" s="4" t="s">
        <v>10</v>
      </c>
      <c r="RF4897" s="4" t="s">
        <v>10</v>
      </c>
      <c r="RG4897" s="4" t="s">
        <v>9</v>
      </c>
      <c r="RH4897" s="4" t="s">
        <v>6</v>
      </c>
      <c r="RI4897" s="4" t="s">
        <v>8</v>
      </c>
      <c r="RJ4897" s="4" t="s">
        <v>10</v>
      </c>
      <c r="RK4897" s="4" t="s">
        <v>10</v>
      </c>
      <c r="RL4897" s="4" t="s">
        <v>9</v>
      </c>
      <c r="RM4897" s="4" t="s">
        <v>6</v>
      </c>
      <c r="RN4897" s="4" t="s">
        <v>8</v>
      </c>
      <c r="RO4897" s="4" t="s">
        <v>10</v>
      </c>
      <c r="RP4897" s="4" t="s">
        <v>10</v>
      </c>
      <c r="RQ4897" s="4" t="s">
        <v>9</v>
      </c>
      <c r="RR4897" s="4" t="s">
        <v>6</v>
      </c>
      <c r="RS4897" s="4" t="s">
        <v>8</v>
      </c>
      <c r="RT4897" s="4" t="s">
        <v>10</v>
      </c>
      <c r="RU4897" s="4" t="s">
        <v>10</v>
      </c>
      <c r="RV4897" s="4" t="s">
        <v>9</v>
      </c>
      <c r="RW4897" s="4" t="s">
        <v>6</v>
      </c>
      <c r="RX4897" s="4" t="s">
        <v>8</v>
      </c>
      <c r="RY4897" s="4" t="s">
        <v>10</v>
      </c>
      <c r="RZ4897" s="4" t="s">
        <v>10</v>
      </c>
      <c r="SA4897" s="4" t="s">
        <v>9</v>
      </c>
      <c r="SB4897" s="4" t="s">
        <v>6</v>
      </c>
      <c r="SC4897" s="4" t="s">
        <v>8</v>
      </c>
      <c r="SD4897" s="4" t="s">
        <v>10</v>
      </c>
      <c r="SE4897" s="4" t="s">
        <v>10</v>
      </c>
      <c r="SF4897" s="4" t="s">
        <v>9</v>
      </c>
      <c r="SG4897" s="4" t="s">
        <v>6</v>
      </c>
      <c r="SH4897" s="4" t="s">
        <v>8</v>
      </c>
      <c r="SI4897" s="4" t="s">
        <v>10</v>
      </c>
      <c r="SJ4897" s="4" t="s">
        <v>10</v>
      </c>
      <c r="SK4897" s="4" t="s">
        <v>9</v>
      </c>
      <c r="SL4897" s="4" t="s">
        <v>6</v>
      </c>
      <c r="SM4897" s="4" t="s">
        <v>8</v>
      </c>
      <c r="SN4897" s="4" t="s">
        <v>10</v>
      </c>
      <c r="SO4897" s="4" t="s">
        <v>10</v>
      </c>
      <c r="SP4897" s="4" t="s">
        <v>9</v>
      </c>
      <c r="SQ4897" s="4" t="s">
        <v>6</v>
      </c>
      <c r="SR4897" s="4" t="s">
        <v>8</v>
      </c>
      <c r="SS4897" s="4" t="s">
        <v>10</v>
      </c>
      <c r="ST4897" s="4" t="s">
        <v>10</v>
      </c>
      <c r="SU4897" s="4" t="s">
        <v>9</v>
      </c>
      <c r="SV4897" s="4" t="s">
        <v>6</v>
      </c>
      <c r="SW4897" s="4" t="s">
        <v>8</v>
      </c>
      <c r="SX4897" s="4" t="s">
        <v>10</v>
      </c>
      <c r="SY4897" s="4" t="s">
        <v>10</v>
      </c>
      <c r="SZ4897" s="4" t="s">
        <v>9</v>
      </c>
      <c r="TA4897" s="4" t="s">
        <v>6</v>
      </c>
      <c r="TB4897" s="4" t="s">
        <v>8</v>
      </c>
      <c r="TC4897" s="4" t="s">
        <v>10</v>
      </c>
      <c r="TD4897" s="4" t="s">
        <v>10</v>
      </c>
      <c r="TE4897" s="4" t="s">
        <v>9</v>
      </c>
      <c r="TF4897" s="4" t="s">
        <v>6</v>
      </c>
      <c r="TG4897" s="4" t="s">
        <v>8</v>
      </c>
      <c r="TH4897" s="4" t="s">
        <v>10</v>
      </c>
      <c r="TI4897" s="4" t="s">
        <v>10</v>
      </c>
      <c r="TJ4897" s="4" t="s">
        <v>9</v>
      </c>
      <c r="TK4897" s="4" t="s">
        <v>6</v>
      </c>
      <c r="TL4897" s="4" t="s">
        <v>8</v>
      </c>
      <c r="TM4897" s="4" t="s">
        <v>10</v>
      </c>
      <c r="TN4897" s="4" t="s">
        <v>10</v>
      </c>
      <c r="TO4897" s="4" t="s">
        <v>9</v>
      </c>
      <c r="TP4897" s="4" t="s">
        <v>6</v>
      </c>
      <c r="TQ4897" s="4" t="s">
        <v>8</v>
      </c>
      <c r="TR4897" s="4" t="s">
        <v>10</v>
      </c>
      <c r="TS4897" s="4" t="s">
        <v>10</v>
      </c>
      <c r="TT4897" s="4" t="s">
        <v>9</v>
      </c>
      <c r="TU4897" s="4" t="s">
        <v>6</v>
      </c>
      <c r="TV4897" s="4" t="s">
        <v>8</v>
      </c>
      <c r="TW4897" s="4" t="s">
        <v>10</v>
      </c>
      <c r="TX4897" s="4" t="s">
        <v>10</v>
      </c>
      <c r="TY4897" s="4" t="s">
        <v>9</v>
      </c>
      <c r="TZ4897" s="4" t="s">
        <v>6</v>
      </c>
      <c r="UA4897" s="4" t="s">
        <v>8</v>
      </c>
    </row>
    <row r="4898" spans="1:502">
      <c r="A4898" t="n">
        <v>42992</v>
      </c>
      <c r="B4898" s="75" t="n">
        <v>257</v>
      </c>
      <c r="C4898" s="7" t="n">
        <v>3</v>
      </c>
      <c r="D4898" s="7" t="n">
        <v>65533</v>
      </c>
      <c r="E4898" s="7" t="n">
        <v>0</v>
      </c>
      <c r="F4898" s="7" t="s">
        <v>268</v>
      </c>
      <c r="G4898" s="7" t="n">
        <f t="normal" ca="1">32-LENB(INDIRECT(ADDRESS(4898,6)))</f>
        <v>0</v>
      </c>
      <c r="H4898" s="7" t="n">
        <v>3</v>
      </c>
      <c r="I4898" s="7" t="n">
        <v>65533</v>
      </c>
      <c r="J4898" s="7" t="n">
        <v>0</v>
      </c>
      <c r="K4898" s="7" t="s">
        <v>269</v>
      </c>
      <c r="L4898" s="7" t="n">
        <f t="normal" ca="1">32-LENB(INDIRECT(ADDRESS(4898,11)))</f>
        <v>0</v>
      </c>
      <c r="M4898" s="7" t="n">
        <v>3</v>
      </c>
      <c r="N4898" s="7" t="n">
        <v>65533</v>
      </c>
      <c r="O4898" s="7" t="n">
        <v>0</v>
      </c>
      <c r="P4898" s="7" t="s">
        <v>270</v>
      </c>
      <c r="Q4898" s="7" t="n">
        <f t="normal" ca="1">32-LENB(INDIRECT(ADDRESS(4898,16)))</f>
        <v>0</v>
      </c>
      <c r="R4898" s="7" t="n">
        <v>3</v>
      </c>
      <c r="S4898" s="7" t="n">
        <v>65533</v>
      </c>
      <c r="T4898" s="7" t="n">
        <v>0</v>
      </c>
      <c r="U4898" s="7" t="s">
        <v>271</v>
      </c>
      <c r="V4898" s="7" t="n">
        <f t="normal" ca="1">32-LENB(INDIRECT(ADDRESS(4898,21)))</f>
        <v>0</v>
      </c>
      <c r="W4898" s="7" t="n">
        <v>3</v>
      </c>
      <c r="X4898" s="7" t="n">
        <v>65533</v>
      </c>
      <c r="Y4898" s="7" t="n">
        <v>0</v>
      </c>
      <c r="Z4898" s="7" t="s">
        <v>272</v>
      </c>
      <c r="AA4898" s="7" t="n">
        <f t="normal" ca="1">32-LENB(INDIRECT(ADDRESS(4898,26)))</f>
        <v>0</v>
      </c>
      <c r="AB4898" s="7" t="n">
        <v>3</v>
      </c>
      <c r="AC4898" s="7" t="n">
        <v>65533</v>
      </c>
      <c r="AD4898" s="7" t="n">
        <v>0</v>
      </c>
      <c r="AE4898" s="7" t="s">
        <v>270</v>
      </c>
      <c r="AF4898" s="7" t="n">
        <f t="normal" ca="1">32-LENB(INDIRECT(ADDRESS(4898,31)))</f>
        <v>0</v>
      </c>
      <c r="AG4898" s="7" t="n">
        <v>3</v>
      </c>
      <c r="AH4898" s="7" t="n">
        <v>65533</v>
      </c>
      <c r="AI4898" s="7" t="n">
        <v>0</v>
      </c>
      <c r="AJ4898" s="7" t="s">
        <v>273</v>
      </c>
      <c r="AK4898" s="7" t="n">
        <f t="normal" ca="1">32-LENB(INDIRECT(ADDRESS(4898,36)))</f>
        <v>0</v>
      </c>
      <c r="AL4898" s="7" t="n">
        <v>3</v>
      </c>
      <c r="AM4898" s="7" t="n">
        <v>65533</v>
      </c>
      <c r="AN4898" s="7" t="n">
        <v>0</v>
      </c>
      <c r="AO4898" s="7" t="s">
        <v>274</v>
      </c>
      <c r="AP4898" s="7" t="n">
        <f t="normal" ca="1">32-LENB(INDIRECT(ADDRESS(4898,41)))</f>
        <v>0</v>
      </c>
      <c r="AQ4898" s="7" t="n">
        <v>3</v>
      </c>
      <c r="AR4898" s="7" t="n">
        <v>65533</v>
      </c>
      <c r="AS4898" s="7" t="n">
        <v>0</v>
      </c>
      <c r="AT4898" s="7" t="s">
        <v>275</v>
      </c>
      <c r="AU4898" s="7" t="n">
        <f t="normal" ca="1">32-LENB(INDIRECT(ADDRESS(4898,46)))</f>
        <v>0</v>
      </c>
      <c r="AV4898" s="7" t="n">
        <v>3</v>
      </c>
      <c r="AW4898" s="7" t="n">
        <v>65533</v>
      </c>
      <c r="AX4898" s="7" t="n">
        <v>0</v>
      </c>
      <c r="AY4898" s="7" t="s">
        <v>276</v>
      </c>
      <c r="AZ4898" s="7" t="n">
        <f t="normal" ca="1">32-LENB(INDIRECT(ADDRESS(4898,51)))</f>
        <v>0</v>
      </c>
      <c r="BA4898" s="7" t="n">
        <v>3</v>
      </c>
      <c r="BB4898" s="7" t="n">
        <v>65533</v>
      </c>
      <c r="BC4898" s="7" t="n">
        <v>0</v>
      </c>
      <c r="BD4898" s="7" t="s">
        <v>277</v>
      </c>
      <c r="BE4898" s="7" t="n">
        <f t="normal" ca="1">32-LENB(INDIRECT(ADDRESS(4898,56)))</f>
        <v>0</v>
      </c>
      <c r="BF4898" s="7" t="n">
        <v>3</v>
      </c>
      <c r="BG4898" s="7" t="n">
        <v>65533</v>
      </c>
      <c r="BH4898" s="7" t="n">
        <v>0</v>
      </c>
      <c r="BI4898" s="7" t="s">
        <v>278</v>
      </c>
      <c r="BJ4898" s="7" t="n">
        <f t="normal" ca="1">32-LENB(INDIRECT(ADDRESS(4898,61)))</f>
        <v>0</v>
      </c>
      <c r="BK4898" s="7" t="n">
        <v>3</v>
      </c>
      <c r="BL4898" s="7" t="n">
        <v>65533</v>
      </c>
      <c r="BM4898" s="7" t="n">
        <v>0</v>
      </c>
      <c r="BN4898" s="7" t="s">
        <v>279</v>
      </c>
      <c r="BO4898" s="7" t="n">
        <f t="normal" ca="1">32-LENB(INDIRECT(ADDRESS(4898,66)))</f>
        <v>0</v>
      </c>
      <c r="BP4898" s="7" t="n">
        <v>3</v>
      </c>
      <c r="BQ4898" s="7" t="n">
        <v>65533</v>
      </c>
      <c r="BR4898" s="7" t="n">
        <v>0</v>
      </c>
      <c r="BS4898" s="7" t="s">
        <v>280</v>
      </c>
      <c r="BT4898" s="7" t="n">
        <f t="normal" ca="1">32-LENB(INDIRECT(ADDRESS(4898,71)))</f>
        <v>0</v>
      </c>
      <c r="BU4898" s="7" t="n">
        <v>4</v>
      </c>
      <c r="BV4898" s="7" t="n">
        <v>65533</v>
      </c>
      <c r="BW4898" s="7" t="n">
        <v>2004</v>
      </c>
      <c r="BX4898" s="7" t="s">
        <v>13</v>
      </c>
      <c r="BY4898" s="7" t="n">
        <f t="normal" ca="1">32-LENB(INDIRECT(ADDRESS(4898,76)))</f>
        <v>0</v>
      </c>
      <c r="BZ4898" s="7" t="n">
        <v>7</v>
      </c>
      <c r="CA4898" s="7" t="n">
        <v>65533</v>
      </c>
      <c r="CB4898" s="7" t="n">
        <v>4464</v>
      </c>
      <c r="CC4898" s="7" t="s">
        <v>13</v>
      </c>
      <c r="CD4898" s="7" t="n">
        <f t="normal" ca="1">32-LENB(INDIRECT(ADDRESS(4898,81)))</f>
        <v>0</v>
      </c>
      <c r="CE4898" s="7" t="n">
        <v>7</v>
      </c>
      <c r="CF4898" s="7" t="n">
        <v>65533</v>
      </c>
      <c r="CG4898" s="7" t="n">
        <v>53051</v>
      </c>
      <c r="CH4898" s="7" t="s">
        <v>13</v>
      </c>
      <c r="CI4898" s="7" t="n">
        <f t="normal" ca="1">32-LENB(INDIRECT(ADDRESS(4898,86)))</f>
        <v>0</v>
      </c>
      <c r="CJ4898" s="7" t="n">
        <v>7</v>
      </c>
      <c r="CK4898" s="7" t="n">
        <v>65533</v>
      </c>
      <c r="CL4898" s="7" t="n">
        <v>1378</v>
      </c>
      <c r="CM4898" s="7" t="s">
        <v>13</v>
      </c>
      <c r="CN4898" s="7" t="n">
        <f t="normal" ca="1">32-LENB(INDIRECT(ADDRESS(4898,91)))</f>
        <v>0</v>
      </c>
      <c r="CO4898" s="7" t="n">
        <v>7</v>
      </c>
      <c r="CP4898" s="7" t="n">
        <v>65533</v>
      </c>
      <c r="CQ4898" s="7" t="n">
        <v>2429</v>
      </c>
      <c r="CR4898" s="7" t="s">
        <v>13</v>
      </c>
      <c r="CS4898" s="7" t="n">
        <f t="normal" ca="1">32-LENB(INDIRECT(ADDRESS(4898,96)))</f>
        <v>0</v>
      </c>
      <c r="CT4898" s="7" t="n">
        <v>7</v>
      </c>
      <c r="CU4898" s="7" t="n">
        <v>65533</v>
      </c>
      <c r="CV4898" s="7" t="n">
        <v>7445</v>
      </c>
      <c r="CW4898" s="7" t="s">
        <v>13</v>
      </c>
      <c r="CX4898" s="7" t="n">
        <f t="normal" ca="1">32-LENB(INDIRECT(ADDRESS(4898,101)))</f>
        <v>0</v>
      </c>
      <c r="CY4898" s="7" t="n">
        <v>7</v>
      </c>
      <c r="CZ4898" s="7" t="n">
        <v>65533</v>
      </c>
      <c r="DA4898" s="7" t="n">
        <v>5398</v>
      </c>
      <c r="DB4898" s="7" t="s">
        <v>13</v>
      </c>
      <c r="DC4898" s="7" t="n">
        <f t="normal" ca="1">32-LENB(INDIRECT(ADDRESS(4898,106)))</f>
        <v>0</v>
      </c>
      <c r="DD4898" s="7" t="n">
        <v>7</v>
      </c>
      <c r="DE4898" s="7" t="n">
        <v>65533</v>
      </c>
      <c r="DF4898" s="7" t="n">
        <v>27373</v>
      </c>
      <c r="DG4898" s="7" t="s">
        <v>13</v>
      </c>
      <c r="DH4898" s="7" t="n">
        <f t="normal" ca="1">32-LENB(INDIRECT(ADDRESS(4898,111)))</f>
        <v>0</v>
      </c>
      <c r="DI4898" s="7" t="n">
        <v>7</v>
      </c>
      <c r="DJ4898" s="7" t="n">
        <v>65533</v>
      </c>
      <c r="DK4898" s="7" t="n">
        <v>27374</v>
      </c>
      <c r="DL4898" s="7" t="s">
        <v>13</v>
      </c>
      <c r="DM4898" s="7" t="n">
        <f t="normal" ca="1">32-LENB(INDIRECT(ADDRESS(4898,116)))</f>
        <v>0</v>
      </c>
      <c r="DN4898" s="7" t="n">
        <v>7</v>
      </c>
      <c r="DO4898" s="7" t="n">
        <v>65533</v>
      </c>
      <c r="DP4898" s="7" t="n">
        <v>34355</v>
      </c>
      <c r="DQ4898" s="7" t="s">
        <v>13</v>
      </c>
      <c r="DR4898" s="7" t="n">
        <f t="normal" ca="1">32-LENB(INDIRECT(ADDRESS(4898,121)))</f>
        <v>0</v>
      </c>
      <c r="DS4898" s="7" t="n">
        <v>7</v>
      </c>
      <c r="DT4898" s="7" t="n">
        <v>65533</v>
      </c>
      <c r="DU4898" s="7" t="n">
        <v>34356</v>
      </c>
      <c r="DV4898" s="7" t="s">
        <v>13</v>
      </c>
      <c r="DW4898" s="7" t="n">
        <f t="normal" ca="1">32-LENB(INDIRECT(ADDRESS(4898,126)))</f>
        <v>0</v>
      </c>
      <c r="DX4898" s="7" t="n">
        <v>7</v>
      </c>
      <c r="DY4898" s="7" t="n">
        <v>65533</v>
      </c>
      <c r="DZ4898" s="7" t="n">
        <v>53052</v>
      </c>
      <c r="EA4898" s="7" t="s">
        <v>13</v>
      </c>
      <c r="EB4898" s="7" t="n">
        <f t="normal" ca="1">32-LENB(INDIRECT(ADDRESS(4898,131)))</f>
        <v>0</v>
      </c>
      <c r="EC4898" s="7" t="n">
        <v>7</v>
      </c>
      <c r="ED4898" s="7" t="n">
        <v>65533</v>
      </c>
      <c r="EE4898" s="7" t="n">
        <v>4465</v>
      </c>
      <c r="EF4898" s="7" t="s">
        <v>13</v>
      </c>
      <c r="EG4898" s="7" t="n">
        <f t="normal" ca="1">32-LENB(INDIRECT(ADDRESS(4898,136)))</f>
        <v>0</v>
      </c>
      <c r="EH4898" s="7" t="n">
        <v>4</v>
      </c>
      <c r="EI4898" s="7" t="n">
        <v>65533</v>
      </c>
      <c r="EJ4898" s="7" t="n">
        <v>4520</v>
      </c>
      <c r="EK4898" s="7" t="s">
        <v>13</v>
      </c>
      <c r="EL4898" s="7" t="n">
        <f t="normal" ca="1">32-LENB(INDIRECT(ADDRESS(4898,141)))</f>
        <v>0</v>
      </c>
      <c r="EM4898" s="7" t="n">
        <v>4</v>
      </c>
      <c r="EN4898" s="7" t="n">
        <v>65533</v>
      </c>
      <c r="EO4898" s="7" t="n">
        <v>4148</v>
      </c>
      <c r="EP4898" s="7" t="s">
        <v>13</v>
      </c>
      <c r="EQ4898" s="7" t="n">
        <f t="normal" ca="1">32-LENB(INDIRECT(ADDRESS(4898,146)))</f>
        <v>0</v>
      </c>
      <c r="ER4898" s="7" t="n">
        <v>7</v>
      </c>
      <c r="ES4898" s="7" t="n">
        <v>65533</v>
      </c>
      <c r="ET4898" s="7" t="n">
        <v>6456</v>
      </c>
      <c r="EU4898" s="7" t="s">
        <v>13</v>
      </c>
      <c r="EV4898" s="7" t="n">
        <f t="normal" ca="1">32-LENB(INDIRECT(ADDRESS(4898,151)))</f>
        <v>0</v>
      </c>
      <c r="EW4898" s="7" t="n">
        <v>7</v>
      </c>
      <c r="EX4898" s="7" t="n">
        <v>65533</v>
      </c>
      <c r="EY4898" s="7" t="n">
        <v>3447</v>
      </c>
      <c r="EZ4898" s="7" t="s">
        <v>13</v>
      </c>
      <c r="FA4898" s="7" t="n">
        <f t="normal" ca="1">32-LENB(INDIRECT(ADDRESS(4898,156)))</f>
        <v>0</v>
      </c>
      <c r="FB4898" s="7" t="n">
        <v>7</v>
      </c>
      <c r="FC4898" s="7" t="n">
        <v>65533</v>
      </c>
      <c r="FD4898" s="7" t="n">
        <v>9397</v>
      </c>
      <c r="FE4898" s="7" t="s">
        <v>13</v>
      </c>
      <c r="FF4898" s="7" t="n">
        <f t="normal" ca="1">32-LENB(INDIRECT(ADDRESS(4898,161)))</f>
        <v>0</v>
      </c>
      <c r="FG4898" s="7" t="n">
        <v>7</v>
      </c>
      <c r="FH4898" s="7" t="n">
        <v>65533</v>
      </c>
      <c r="FI4898" s="7" t="n">
        <v>8471</v>
      </c>
      <c r="FJ4898" s="7" t="s">
        <v>13</v>
      </c>
      <c r="FK4898" s="7" t="n">
        <f t="normal" ca="1">32-LENB(INDIRECT(ADDRESS(4898,166)))</f>
        <v>0</v>
      </c>
      <c r="FL4898" s="7" t="n">
        <v>7</v>
      </c>
      <c r="FM4898" s="7" t="n">
        <v>65533</v>
      </c>
      <c r="FN4898" s="7" t="n">
        <v>3448</v>
      </c>
      <c r="FO4898" s="7" t="s">
        <v>13</v>
      </c>
      <c r="FP4898" s="7" t="n">
        <f t="normal" ca="1">32-LENB(INDIRECT(ADDRESS(4898,171)))</f>
        <v>0</v>
      </c>
      <c r="FQ4898" s="7" t="n">
        <v>7</v>
      </c>
      <c r="FR4898" s="7" t="n">
        <v>65533</v>
      </c>
      <c r="FS4898" s="7" t="n">
        <v>34357</v>
      </c>
      <c r="FT4898" s="7" t="s">
        <v>13</v>
      </c>
      <c r="FU4898" s="7" t="n">
        <f t="normal" ca="1">32-LENB(INDIRECT(ADDRESS(4898,176)))</f>
        <v>0</v>
      </c>
      <c r="FV4898" s="7" t="n">
        <v>7</v>
      </c>
      <c r="FW4898" s="7" t="n">
        <v>65533</v>
      </c>
      <c r="FX4898" s="7" t="n">
        <v>27375</v>
      </c>
      <c r="FY4898" s="7" t="s">
        <v>13</v>
      </c>
      <c r="FZ4898" s="7" t="n">
        <f t="normal" ca="1">32-LENB(INDIRECT(ADDRESS(4898,181)))</f>
        <v>0</v>
      </c>
      <c r="GA4898" s="7" t="n">
        <v>7</v>
      </c>
      <c r="GB4898" s="7" t="n">
        <v>65533</v>
      </c>
      <c r="GC4898" s="7" t="n">
        <v>27376</v>
      </c>
      <c r="GD4898" s="7" t="s">
        <v>13</v>
      </c>
      <c r="GE4898" s="7" t="n">
        <f t="normal" ca="1">32-LENB(INDIRECT(ADDRESS(4898,186)))</f>
        <v>0</v>
      </c>
      <c r="GF4898" s="7" t="n">
        <v>4</v>
      </c>
      <c r="GG4898" s="7" t="n">
        <v>65533</v>
      </c>
      <c r="GH4898" s="7" t="n">
        <v>4408</v>
      </c>
      <c r="GI4898" s="7" t="s">
        <v>13</v>
      </c>
      <c r="GJ4898" s="7" t="n">
        <f t="normal" ca="1">32-LENB(INDIRECT(ADDRESS(4898,191)))</f>
        <v>0</v>
      </c>
      <c r="GK4898" s="7" t="n">
        <v>5</v>
      </c>
      <c r="GL4898" s="7" t="n">
        <v>65533</v>
      </c>
      <c r="GM4898" s="7" t="n">
        <v>34358</v>
      </c>
      <c r="GN4898" s="7" t="s">
        <v>13</v>
      </c>
      <c r="GO4898" s="7" t="n">
        <f t="normal" ca="1">32-LENB(INDIRECT(ADDRESS(4898,196)))</f>
        <v>0</v>
      </c>
      <c r="GP4898" s="7" t="n">
        <v>7</v>
      </c>
      <c r="GQ4898" s="7" t="n">
        <v>65533</v>
      </c>
      <c r="GR4898" s="7" t="n">
        <v>27377</v>
      </c>
      <c r="GS4898" s="7" t="s">
        <v>13</v>
      </c>
      <c r="GT4898" s="7" t="n">
        <f t="normal" ca="1">32-LENB(INDIRECT(ADDRESS(4898,201)))</f>
        <v>0</v>
      </c>
      <c r="GU4898" s="7" t="n">
        <v>4</v>
      </c>
      <c r="GV4898" s="7" t="n">
        <v>65533</v>
      </c>
      <c r="GW4898" s="7" t="n">
        <v>4402</v>
      </c>
      <c r="GX4898" s="7" t="s">
        <v>13</v>
      </c>
      <c r="GY4898" s="7" t="n">
        <f t="normal" ca="1">32-LENB(INDIRECT(ADDRESS(4898,206)))</f>
        <v>0</v>
      </c>
      <c r="GZ4898" s="7" t="n">
        <v>4</v>
      </c>
      <c r="HA4898" s="7" t="n">
        <v>65533</v>
      </c>
      <c r="HB4898" s="7" t="n">
        <v>4336</v>
      </c>
      <c r="HC4898" s="7" t="s">
        <v>13</v>
      </c>
      <c r="HD4898" s="7" t="n">
        <f t="normal" ca="1">32-LENB(INDIRECT(ADDRESS(4898,211)))</f>
        <v>0</v>
      </c>
      <c r="HE4898" s="7" t="n">
        <v>7</v>
      </c>
      <c r="HF4898" s="7" t="n">
        <v>65533</v>
      </c>
      <c r="HG4898" s="7" t="n">
        <v>4466</v>
      </c>
      <c r="HH4898" s="7" t="s">
        <v>13</v>
      </c>
      <c r="HI4898" s="7" t="n">
        <f t="normal" ca="1">32-LENB(INDIRECT(ADDRESS(4898,216)))</f>
        <v>0</v>
      </c>
      <c r="HJ4898" s="7" t="n">
        <v>7</v>
      </c>
      <c r="HK4898" s="7" t="n">
        <v>65533</v>
      </c>
      <c r="HL4898" s="7" t="n">
        <v>10424</v>
      </c>
      <c r="HM4898" s="7" t="s">
        <v>13</v>
      </c>
      <c r="HN4898" s="7" t="n">
        <f t="normal" ca="1">32-LENB(INDIRECT(ADDRESS(4898,221)))</f>
        <v>0</v>
      </c>
      <c r="HO4898" s="7" t="n">
        <v>7</v>
      </c>
      <c r="HP4898" s="7" t="n">
        <v>65533</v>
      </c>
      <c r="HQ4898" s="7" t="n">
        <v>53053</v>
      </c>
      <c r="HR4898" s="7" t="s">
        <v>13</v>
      </c>
      <c r="HS4898" s="7" t="n">
        <f t="normal" ca="1">32-LENB(INDIRECT(ADDRESS(4898,226)))</f>
        <v>0</v>
      </c>
      <c r="HT4898" s="7" t="n">
        <v>7</v>
      </c>
      <c r="HU4898" s="7" t="n">
        <v>65533</v>
      </c>
      <c r="HV4898" s="7" t="n">
        <v>13367</v>
      </c>
      <c r="HW4898" s="7" t="s">
        <v>13</v>
      </c>
      <c r="HX4898" s="7" t="n">
        <f t="normal" ca="1">32-LENB(INDIRECT(ADDRESS(4898,231)))</f>
        <v>0</v>
      </c>
      <c r="HY4898" s="7" t="n">
        <v>7</v>
      </c>
      <c r="HZ4898" s="7" t="n">
        <v>65533</v>
      </c>
      <c r="IA4898" s="7" t="n">
        <v>15421</v>
      </c>
      <c r="IB4898" s="7" t="s">
        <v>13</v>
      </c>
      <c r="IC4898" s="7" t="n">
        <f t="normal" ca="1">32-LENB(INDIRECT(ADDRESS(4898,236)))</f>
        <v>0</v>
      </c>
      <c r="ID4898" s="7" t="n">
        <v>7</v>
      </c>
      <c r="IE4898" s="7" t="n">
        <v>65533</v>
      </c>
      <c r="IF4898" s="7" t="n">
        <v>53054</v>
      </c>
      <c r="IG4898" s="7" t="s">
        <v>13</v>
      </c>
      <c r="IH4898" s="7" t="n">
        <f t="normal" ca="1">32-LENB(INDIRECT(ADDRESS(4898,241)))</f>
        <v>0</v>
      </c>
      <c r="II4898" s="7" t="n">
        <v>7</v>
      </c>
      <c r="IJ4898" s="7" t="n">
        <v>65533</v>
      </c>
      <c r="IK4898" s="7" t="n">
        <v>1448</v>
      </c>
      <c r="IL4898" s="7" t="s">
        <v>13</v>
      </c>
      <c r="IM4898" s="7" t="n">
        <f t="normal" ca="1">32-LENB(INDIRECT(ADDRESS(4898,246)))</f>
        <v>0</v>
      </c>
      <c r="IN4898" s="7" t="n">
        <v>7</v>
      </c>
      <c r="IO4898" s="7" t="n">
        <v>65533</v>
      </c>
      <c r="IP4898" s="7" t="n">
        <v>5399</v>
      </c>
      <c r="IQ4898" s="7" t="s">
        <v>13</v>
      </c>
      <c r="IR4898" s="7" t="n">
        <f t="normal" ca="1">32-LENB(INDIRECT(ADDRESS(4898,251)))</f>
        <v>0</v>
      </c>
      <c r="IS4898" s="7" t="n">
        <v>4</v>
      </c>
      <c r="IT4898" s="7" t="n">
        <v>65533</v>
      </c>
      <c r="IU4898" s="7" t="n">
        <v>4310</v>
      </c>
      <c r="IV4898" s="7" t="s">
        <v>13</v>
      </c>
      <c r="IW4898" s="7" t="n">
        <f t="normal" ca="1">32-LENB(INDIRECT(ADDRESS(4898,256)))</f>
        <v>0</v>
      </c>
      <c r="IX4898" s="7" t="n">
        <v>4</v>
      </c>
      <c r="IY4898" s="7" t="n">
        <v>65533</v>
      </c>
      <c r="IZ4898" s="7" t="n">
        <v>5116</v>
      </c>
      <c r="JA4898" s="7" t="s">
        <v>13</v>
      </c>
      <c r="JB4898" s="7" t="n">
        <f t="normal" ca="1">32-LENB(INDIRECT(ADDRESS(4898,261)))</f>
        <v>0</v>
      </c>
      <c r="JC4898" s="7" t="n">
        <v>4</v>
      </c>
      <c r="JD4898" s="7" t="n">
        <v>65533</v>
      </c>
      <c r="JE4898" s="7" t="n">
        <v>2140</v>
      </c>
      <c r="JF4898" s="7" t="s">
        <v>13</v>
      </c>
      <c r="JG4898" s="7" t="n">
        <f t="normal" ca="1">32-LENB(INDIRECT(ADDRESS(4898,266)))</f>
        <v>0</v>
      </c>
      <c r="JH4898" s="7" t="n">
        <v>7</v>
      </c>
      <c r="JI4898" s="7" t="n">
        <v>65533</v>
      </c>
      <c r="JJ4898" s="7" t="n">
        <v>34359</v>
      </c>
      <c r="JK4898" s="7" t="s">
        <v>13</v>
      </c>
      <c r="JL4898" s="7" t="n">
        <f t="normal" ca="1">32-LENB(INDIRECT(ADDRESS(4898,271)))</f>
        <v>0</v>
      </c>
      <c r="JM4898" s="7" t="n">
        <v>7</v>
      </c>
      <c r="JN4898" s="7" t="n">
        <v>65533</v>
      </c>
      <c r="JO4898" s="7" t="n">
        <v>27378</v>
      </c>
      <c r="JP4898" s="7" t="s">
        <v>13</v>
      </c>
      <c r="JQ4898" s="7" t="n">
        <f t="normal" ca="1">32-LENB(INDIRECT(ADDRESS(4898,276)))</f>
        <v>0</v>
      </c>
      <c r="JR4898" s="7" t="n">
        <v>4</v>
      </c>
      <c r="JS4898" s="7" t="n">
        <v>65533</v>
      </c>
      <c r="JT4898" s="7" t="n">
        <v>4333</v>
      </c>
      <c r="JU4898" s="7" t="s">
        <v>13</v>
      </c>
      <c r="JV4898" s="7" t="n">
        <f t="normal" ca="1">32-LENB(INDIRECT(ADDRESS(4898,281)))</f>
        <v>0</v>
      </c>
      <c r="JW4898" s="7" t="n">
        <v>4</v>
      </c>
      <c r="JX4898" s="7" t="n">
        <v>65533</v>
      </c>
      <c r="JY4898" s="7" t="n">
        <v>4137</v>
      </c>
      <c r="JZ4898" s="7" t="s">
        <v>13</v>
      </c>
      <c r="KA4898" s="7" t="n">
        <f t="normal" ca="1">32-LENB(INDIRECT(ADDRESS(4898,286)))</f>
        <v>0</v>
      </c>
      <c r="KB4898" s="7" t="n">
        <v>4</v>
      </c>
      <c r="KC4898" s="7" t="n">
        <v>65533</v>
      </c>
      <c r="KD4898" s="7" t="n">
        <v>4333</v>
      </c>
      <c r="KE4898" s="7" t="s">
        <v>13</v>
      </c>
      <c r="KF4898" s="7" t="n">
        <f t="normal" ca="1">32-LENB(INDIRECT(ADDRESS(4898,291)))</f>
        <v>0</v>
      </c>
      <c r="KG4898" s="7" t="n">
        <v>4</v>
      </c>
      <c r="KH4898" s="7" t="n">
        <v>65533</v>
      </c>
      <c r="KI4898" s="7" t="n">
        <v>4137</v>
      </c>
      <c r="KJ4898" s="7" t="s">
        <v>13</v>
      </c>
      <c r="KK4898" s="7" t="n">
        <f t="normal" ca="1">32-LENB(INDIRECT(ADDRESS(4898,296)))</f>
        <v>0</v>
      </c>
      <c r="KL4898" s="7" t="n">
        <v>4</v>
      </c>
      <c r="KM4898" s="7" t="n">
        <v>65533</v>
      </c>
      <c r="KN4898" s="7" t="n">
        <v>4333</v>
      </c>
      <c r="KO4898" s="7" t="s">
        <v>13</v>
      </c>
      <c r="KP4898" s="7" t="n">
        <f t="normal" ca="1">32-LENB(INDIRECT(ADDRESS(4898,301)))</f>
        <v>0</v>
      </c>
      <c r="KQ4898" s="7" t="n">
        <v>4</v>
      </c>
      <c r="KR4898" s="7" t="n">
        <v>65533</v>
      </c>
      <c r="KS4898" s="7" t="n">
        <v>4137</v>
      </c>
      <c r="KT4898" s="7" t="s">
        <v>13</v>
      </c>
      <c r="KU4898" s="7" t="n">
        <f t="normal" ca="1">32-LENB(INDIRECT(ADDRESS(4898,306)))</f>
        <v>0</v>
      </c>
      <c r="KV4898" s="7" t="n">
        <v>7</v>
      </c>
      <c r="KW4898" s="7" t="n">
        <v>65533</v>
      </c>
      <c r="KX4898" s="7" t="n">
        <v>27379</v>
      </c>
      <c r="KY4898" s="7" t="s">
        <v>13</v>
      </c>
      <c r="KZ4898" s="7" t="n">
        <f t="normal" ca="1">32-LENB(INDIRECT(ADDRESS(4898,311)))</f>
        <v>0</v>
      </c>
      <c r="LA4898" s="7" t="n">
        <v>7</v>
      </c>
      <c r="LB4898" s="7" t="n">
        <v>65533</v>
      </c>
      <c r="LC4898" s="7" t="n">
        <v>34360</v>
      </c>
      <c r="LD4898" s="7" t="s">
        <v>13</v>
      </c>
      <c r="LE4898" s="7" t="n">
        <f t="normal" ca="1">32-LENB(INDIRECT(ADDRESS(4898,316)))</f>
        <v>0</v>
      </c>
      <c r="LF4898" s="7" t="n">
        <v>4</v>
      </c>
      <c r="LG4898" s="7" t="n">
        <v>65533</v>
      </c>
      <c r="LH4898" s="7" t="n">
        <v>4333</v>
      </c>
      <c r="LI4898" s="7" t="s">
        <v>13</v>
      </c>
      <c r="LJ4898" s="7" t="n">
        <f t="normal" ca="1">32-LENB(INDIRECT(ADDRESS(4898,321)))</f>
        <v>0</v>
      </c>
      <c r="LK4898" s="7" t="n">
        <v>4</v>
      </c>
      <c r="LL4898" s="7" t="n">
        <v>65533</v>
      </c>
      <c r="LM4898" s="7" t="n">
        <v>4137</v>
      </c>
      <c r="LN4898" s="7" t="s">
        <v>13</v>
      </c>
      <c r="LO4898" s="7" t="n">
        <f t="normal" ca="1">32-LENB(INDIRECT(ADDRESS(4898,326)))</f>
        <v>0</v>
      </c>
      <c r="LP4898" s="7" t="n">
        <v>4</v>
      </c>
      <c r="LQ4898" s="7" t="n">
        <v>65533</v>
      </c>
      <c r="LR4898" s="7" t="n">
        <v>4333</v>
      </c>
      <c r="LS4898" s="7" t="s">
        <v>13</v>
      </c>
      <c r="LT4898" s="7" t="n">
        <f t="normal" ca="1">32-LENB(INDIRECT(ADDRESS(4898,331)))</f>
        <v>0</v>
      </c>
      <c r="LU4898" s="7" t="n">
        <v>4</v>
      </c>
      <c r="LV4898" s="7" t="n">
        <v>65533</v>
      </c>
      <c r="LW4898" s="7" t="n">
        <v>4137</v>
      </c>
      <c r="LX4898" s="7" t="s">
        <v>13</v>
      </c>
      <c r="LY4898" s="7" t="n">
        <f t="normal" ca="1">32-LENB(INDIRECT(ADDRESS(4898,336)))</f>
        <v>0</v>
      </c>
      <c r="LZ4898" s="7" t="n">
        <v>4</v>
      </c>
      <c r="MA4898" s="7" t="n">
        <v>65533</v>
      </c>
      <c r="MB4898" s="7" t="n">
        <v>4333</v>
      </c>
      <c r="MC4898" s="7" t="s">
        <v>13</v>
      </c>
      <c r="MD4898" s="7" t="n">
        <f t="normal" ca="1">32-LENB(INDIRECT(ADDRESS(4898,341)))</f>
        <v>0</v>
      </c>
      <c r="ME4898" s="7" t="n">
        <v>4</v>
      </c>
      <c r="MF4898" s="7" t="n">
        <v>65533</v>
      </c>
      <c r="MG4898" s="7" t="n">
        <v>4137</v>
      </c>
      <c r="MH4898" s="7" t="s">
        <v>13</v>
      </c>
      <c r="MI4898" s="7" t="n">
        <f t="normal" ca="1">32-LENB(INDIRECT(ADDRESS(4898,346)))</f>
        <v>0</v>
      </c>
      <c r="MJ4898" s="7" t="n">
        <v>4</v>
      </c>
      <c r="MK4898" s="7" t="n">
        <v>65533</v>
      </c>
      <c r="ML4898" s="7" t="n">
        <v>4416</v>
      </c>
      <c r="MM4898" s="7" t="s">
        <v>13</v>
      </c>
      <c r="MN4898" s="7" t="n">
        <f t="normal" ca="1">32-LENB(INDIRECT(ADDRESS(4898,351)))</f>
        <v>0</v>
      </c>
      <c r="MO4898" s="7" t="n">
        <v>4</v>
      </c>
      <c r="MP4898" s="7" t="n">
        <v>65533</v>
      </c>
      <c r="MQ4898" s="7" t="n">
        <v>5116</v>
      </c>
      <c r="MR4898" s="7" t="s">
        <v>13</v>
      </c>
      <c r="MS4898" s="7" t="n">
        <f t="normal" ca="1">32-LENB(INDIRECT(ADDRESS(4898,356)))</f>
        <v>0</v>
      </c>
      <c r="MT4898" s="7" t="n">
        <v>4</v>
      </c>
      <c r="MU4898" s="7" t="n">
        <v>65533</v>
      </c>
      <c r="MV4898" s="7" t="n">
        <v>2140</v>
      </c>
      <c r="MW4898" s="7" t="s">
        <v>13</v>
      </c>
      <c r="MX4898" s="7" t="n">
        <f t="normal" ca="1">32-LENB(INDIRECT(ADDRESS(4898,361)))</f>
        <v>0</v>
      </c>
      <c r="MY4898" s="7" t="n">
        <v>4</v>
      </c>
      <c r="MZ4898" s="7" t="n">
        <v>65533</v>
      </c>
      <c r="NA4898" s="7" t="n">
        <v>2003</v>
      </c>
      <c r="NB4898" s="7" t="s">
        <v>13</v>
      </c>
      <c r="NC4898" s="7" t="n">
        <f t="normal" ca="1">32-LENB(INDIRECT(ADDRESS(4898,366)))</f>
        <v>0</v>
      </c>
      <c r="ND4898" s="7" t="n">
        <v>4</v>
      </c>
      <c r="NE4898" s="7" t="n">
        <v>65533</v>
      </c>
      <c r="NF4898" s="7" t="n">
        <v>2003</v>
      </c>
      <c r="NG4898" s="7" t="s">
        <v>13</v>
      </c>
      <c r="NH4898" s="7" t="n">
        <f t="normal" ca="1">32-LENB(INDIRECT(ADDRESS(4898,371)))</f>
        <v>0</v>
      </c>
      <c r="NI4898" s="7" t="n">
        <v>7</v>
      </c>
      <c r="NJ4898" s="7" t="n">
        <v>65533</v>
      </c>
      <c r="NK4898" s="7" t="n">
        <v>1449</v>
      </c>
      <c r="NL4898" s="7" t="s">
        <v>13</v>
      </c>
      <c r="NM4898" s="7" t="n">
        <f t="normal" ca="1">32-LENB(INDIRECT(ADDRESS(4898,376)))</f>
        <v>0</v>
      </c>
      <c r="NN4898" s="7" t="n">
        <v>7</v>
      </c>
      <c r="NO4898" s="7" t="n">
        <v>65533</v>
      </c>
      <c r="NP4898" s="7" t="n">
        <v>1450</v>
      </c>
      <c r="NQ4898" s="7" t="s">
        <v>13</v>
      </c>
      <c r="NR4898" s="7" t="n">
        <f t="normal" ca="1">32-LENB(INDIRECT(ADDRESS(4898,381)))</f>
        <v>0</v>
      </c>
      <c r="NS4898" s="7" t="n">
        <v>7</v>
      </c>
      <c r="NT4898" s="7" t="n">
        <v>65533</v>
      </c>
      <c r="NU4898" s="7" t="n">
        <v>53055</v>
      </c>
      <c r="NV4898" s="7" t="s">
        <v>13</v>
      </c>
      <c r="NW4898" s="7" t="n">
        <f t="normal" ca="1">32-LENB(INDIRECT(ADDRESS(4898,386)))</f>
        <v>0</v>
      </c>
      <c r="NX4898" s="7" t="n">
        <v>7</v>
      </c>
      <c r="NY4898" s="7" t="n">
        <v>65533</v>
      </c>
      <c r="NZ4898" s="7" t="n">
        <v>5400</v>
      </c>
      <c r="OA4898" s="7" t="s">
        <v>13</v>
      </c>
      <c r="OB4898" s="7" t="n">
        <f t="normal" ca="1">32-LENB(INDIRECT(ADDRESS(4898,391)))</f>
        <v>0</v>
      </c>
      <c r="OC4898" s="7" t="n">
        <v>7</v>
      </c>
      <c r="OD4898" s="7" t="n">
        <v>65533</v>
      </c>
      <c r="OE4898" s="7" t="n">
        <v>53056</v>
      </c>
      <c r="OF4898" s="7" t="s">
        <v>13</v>
      </c>
      <c r="OG4898" s="7" t="n">
        <f t="normal" ca="1">32-LENB(INDIRECT(ADDRESS(4898,396)))</f>
        <v>0</v>
      </c>
      <c r="OH4898" s="7" t="n">
        <v>7</v>
      </c>
      <c r="OI4898" s="7" t="n">
        <v>65533</v>
      </c>
      <c r="OJ4898" s="7" t="n">
        <v>53057</v>
      </c>
      <c r="OK4898" s="7" t="s">
        <v>13</v>
      </c>
      <c r="OL4898" s="7" t="n">
        <f t="normal" ca="1">32-LENB(INDIRECT(ADDRESS(4898,401)))</f>
        <v>0</v>
      </c>
      <c r="OM4898" s="7" t="n">
        <v>7</v>
      </c>
      <c r="ON4898" s="7" t="n">
        <v>65533</v>
      </c>
      <c r="OO4898" s="7" t="n">
        <v>10425</v>
      </c>
      <c r="OP4898" s="7" t="s">
        <v>13</v>
      </c>
      <c r="OQ4898" s="7" t="n">
        <f t="normal" ca="1">32-LENB(INDIRECT(ADDRESS(4898,406)))</f>
        <v>0</v>
      </c>
      <c r="OR4898" s="7" t="n">
        <v>7</v>
      </c>
      <c r="OS4898" s="7" t="n">
        <v>65533</v>
      </c>
      <c r="OT4898" s="7" t="n">
        <v>13368</v>
      </c>
      <c r="OU4898" s="7" t="s">
        <v>13</v>
      </c>
      <c r="OV4898" s="7" t="n">
        <f t="normal" ca="1">32-LENB(INDIRECT(ADDRESS(4898,411)))</f>
        <v>0</v>
      </c>
      <c r="OW4898" s="7" t="n">
        <v>7</v>
      </c>
      <c r="OX4898" s="7" t="n">
        <v>65533</v>
      </c>
      <c r="OY4898" s="7" t="n">
        <v>15422</v>
      </c>
      <c r="OZ4898" s="7" t="s">
        <v>13</v>
      </c>
      <c r="PA4898" s="7" t="n">
        <f t="normal" ca="1">32-LENB(INDIRECT(ADDRESS(4898,416)))</f>
        <v>0</v>
      </c>
      <c r="PB4898" s="7" t="n">
        <v>7</v>
      </c>
      <c r="PC4898" s="7" t="n">
        <v>65533</v>
      </c>
      <c r="PD4898" s="7" t="n">
        <v>27380</v>
      </c>
      <c r="PE4898" s="7" t="s">
        <v>13</v>
      </c>
      <c r="PF4898" s="7" t="n">
        <f t="normal" ca="1">32-LENB(INDIRECT(ADDRESS(4898,421)))</f>
        <v>0</v>
      </c>
      <c r="PG4898" s="7" t="n">
        <v>7</v>
      </c>
      <c r="PH4898" s="7" t="n">
        <v>65533</v>
      </c>
      <c r="PI4898" s="7" t="n">
        <v>34361</v>
      </c>
      <c r="PJ4898" s="7" t="s">
        <v>13</v>
      </c>
      <c r="PK4898" s="7" t="n">
        <f t="normal" ca="1">32-LENB(INDIRECT(ADDRESS(4898,426)))</f>
        <v>0</v>
      </c>
      <c r="PL4898" s="7" t="n">
        <v>7</v>
      </c>
      <c r="PM4898" s="7" t="n">
        <v>65533</v>
      </c>
      <c r="PN4898" s="7" t="n">
        <v>15423</v>
      </c>
      <c r="PO4898" s="7" t="s">
        <v>13</v>
      </c>
      <c r="PP4898" s="7" t="n">
        <f t="normal" ca="1">32-LENB(INDIRECT(ADDRESS(4898,431)))</f>
        <v>0</v>
      </c>
      <c r="PQ4898" s="7" t="n">
        <v>7</v>
      </c>
      <c r="PR4898" s="7" t="n">
        <v>65533</v>
      </c>
      <c r="PS4898" s="7" t="n">
        <v>13369</v>
      </c>
      <c r="PT4898" s="7" t="s">
        <v>13</v>
      </c>
      <c r="PU4898" s="7" t="n">
        <f t="normal" ca="1">32-LENB(INDIRECT(ADDRESS(4898,436)))</f>
        <v>0</v>
      </c>
      <c r="PV4898" s="7" t="n">
        <v>7</v>
      </c>
      <c r="PW4898" s="7" t="n">
        <v>65533</v>
      </c>
      <c r="PX4898" s="7" t="n">
        <v>53058</v>
      </c>
      <c r="PY4898" s="7" t="s">
        <v>13</v>
      </c>
      <c r="PZ4898" s="7" t="n">
        <f t="normal" ca="1">32-LENB(INDIRECT(ADDRESS(4898,441)))</f>
        <v>0</v>
      </c>
      <c r="QA4898" s="7" t="n">
        <v>7</v>
      </c>
      <c r="QB4898" s="7" t="n">
        <v>65533</v>
      </c>
      <c r="QC4898" s="7" t="n">
        <v>9398</v>
      </c>
      <c r="QD4898" s="7" t="s">
        <v>13</v>
      </c>
      <c r="QE4898" s="7" t="n">
        <f t="normal" ca="1">32-LENB(INDIRECT(ADDRESS(4898,446)))</f>
        <v>0</v>
      </c>
      <c r="QF4898" s="7" t="n">
        <v>7</v>
      </c>
      <c r="QG4898" s="7" t="n">
        <v>65533</v>
      </c>
      <c r="QH4898" s="7" t="n">
        <v>2430</v>
      </c>
      <c r="QI4898" s="7" t="s">
        <v>13</v>
      </c>
      <c r="QJ4898" s="7" t="n">
        <f t="normal" ca="1">32-LENB(INDIRECT(ADDRESS(4898,451)))</f>
        <v>0</v>
      </c>
      <c r="QK4898" s="7" t="n">
        <v>7</v>
      </c>
      <c r="QL4898" s="7" t="n">
        <v>65533</v>
      </c>
      <c r="QM4898" s="7" t="n">
        <v>8472</v>
      </c>
      <c r="QN4898" s="7" t="s">
        <v>13</v>
      </c>
      <c r="QO4898" s="7" t="n">
        <f t="normal" ca="1">32-LENB(INDIRECT(ADDRESS(4898,456)))</f>
        <v>0</v>
      </c>
      <c r="QP4898" s="7" t="n">
        <v>7</v>
      </c>
      <c r="QQ4898" s="7" t="n">
        <v>65533</v>
      </c>
      <c r="QR4898" s="7" t="n">
        <v>7446</v>
      </c>
      <c r="QS4898" s="7" t="s">
        <v>13</v>
      </c>
      <c r="QT4898" s="7" t="n">
        <f t="normal" ca="1">32-LENB(INDIRECT(ADDRESS(4898,461)))</f>
        <v>0</v>
      </c>
      <c r="QU4898" s="7" t="n">
        <v>7</v>
      </c>
      <c r="QV4898" s="7" t="n">
        <v>65533</v>
      </c>
      <c r="QW4898" s="7" t="n">
        <v>3449</v>
      </c>
      <c r="QX4898" s="7" t="s">
        <v>13</v>
      </c>
      <c r="QY4898" s="7" t="n">
        <f t="normal" ca="1">32-LENB(INDIRECT(ADDRESS(4898,466)))</f>
        <v>0</v>
      </c>
      <c r="QZ4898" s="7" t="n">
        <v>7</v>
      </c>
      <c r="RA4898" s="7" t="n">
        <v>65533</v>
      </c>
      <c r="RB4898" s="7" t="n">
        <v>6457</v>
      </c>
      <c r="RC4898" s="7" t="s">
        <v>13</v>
      </c>
      <c r="RD4898" s="7" t="n">
        <f t="normal" ca="1">32-LENB(INDIRECT(ADDRESS(4898,471)))</f>
        <v>0</v>
      </c>
      <c r="RE4898" s="7" t="n">
        <v>7</v>
      </c>
      <c r="RF4898" s="7" t="n">
        <v>65533</v>
      </c>
      <c r="RG4898" s="7" t="n">
        <v>10426</v>
      </c>
      <c r="RH4898" s="7" t="s">
        <v>13</v>
      </c>
      <c r="RI4898" s="7" t="n">
        <f t="normal" ca="1">32-LENB(INDIRECT(ADDRESS(4898,476)))</f>
        <v>0</v>
      </c>
      <c r="RJ4898" s="7" t="n">
        <v>7</v>
      </c>
      <c r="RK4898" s="7" t="n">
        <v>65533</v>
      </c>
      <c r="RL4898" s="7" t="n">
        <v>1451</v>
      </c>
      <c r="RM4898" s="7" t="s">
        <v>13</v>
      </c>
      <c r="RN4898" s="7" t="n">
        <f t="normal" ca="1">32-LENB(INDIRECT(ADDRESS(4898,481)))</f>
        <v>0</v>
      </c>
      <c r="RO4898" s="7" t="n">
        <v>7</v>
      </c>
      <c r="RP4898" s="7" t="n">
        <v>65533</v>
      </c>
      <c r="RQ4898" s="7" t="n">
        <v>13370</v>
      </c>
      <c r="RR4898" s="7" t="s">
        <v>13</v>
      </c>
      <c r="RS4898" s="7" t="n">
        <f t="normal" ca="1">32-LENB(INDIRECT(ADDRESS(4898,486)))</f>
        <v>0</v>
      </c>
      <c r="RT4898" s="7" t="n">
        <v>7</v>
      </c>
      <c r="RU4898" s="7" t="n">
        <v>65533</v>
      </c>
      <c r="RV4898" s="7" t="n">
        <v>5401</v>
      </c>
      <c r="RW4898" s="7" t="s">
        <v>13</v>
      </c>
      <c r="RX4898" s="7" t="n">
        <f t="normal" ca="1">32-LENB(INDIRECT(ADDRESS(4898,491)))</f>
        <v>0</v>
      </c>
      <c r="RY4898" s="7" t="n">
        <v>7</v>
      </c>
      <c r="RZ4898" s="7" t="n">
        <v>65533</v>
      </c>
      <c r="SA4898" s="7" t="n">
        <v>15424</v>
      </c>
      <c r="SB4898" s="7" t="s">
        <v>13</v>
      </c>
      <c r="SC4898" s="7" t="n">
        <f t="normal" ca="1">32-LENB(INDIRECT(ADDRESS(4898,496)))</f>
        <v>0</v>
      </c>
      <c r="SD4898" s="7" t="n">
        <v>7</v>
      </c>
      <c r="SE4898" s="7" t="n">
        <v>65533</v>
      </c>
      <c r="SF4898" s="7" t="n">
        <v>27381</v>
      </c>
      <c r="SG4898" s="7" t="s">
        <v>13</v>
      </c>
      <c r="SH4898" s="7" t="n">
        <f t="normal" ca="1">32-LENB(INDIRECT(ADDRESS(4898,501)))</f>
        <v>0</v>
      </c>
      <c r="SI4898" s="7" t="n">
        <v>7</v>
      </c>
      <c r="SJ4898" s="7" t="n">
        <v>65533</v>
      </c>
      <c r="SK4898" s="7" t="n">
        <v>27382</v>
      </c>
      <c r="SL4898" s="7" t="s">
        <v>13</v>
      </c>
      <c r="SM4898" s="7" t="n">
        <f t="normal" ca="1">32-LENB(INDIRECT(ADDRESS(4898,506)))</f>
        <v>0</v>
      </c>
      <c r="SN4898" s="7" t="n">
        <v>7</v>
      </c>
      <c r="SO4898" s="7" t="n">
        <v>65533</v>
      </c>
      <c r="SP4898" s="7" t="n">
        <v>4467</v>
      </c>
      <c r="SQ4898" s="7" t="s">
        <v>13</v>
      </c>
      <c r="SR4898" s="7" t="n">
        <f t="normal" ca="1">32-LENB(INDIRECT(ADDRESS(4898,511)))</f>
        <v>0</v>
      </c>
      <c r="SS4898" s="7" t="n">
        <v>7</v>
      </c>
      <c r="ST4898" s="7" t="n">
        <v>65533</v>
      </c>
      <c r="SU4898" s="7" t="n">
        <v>53059</v>
      </c>
      <c r="SV4898" s="7" t="s">
        <v>13</v>
      </c>
      <c r="SW4898" s="7" t="n">
        <f t="normal" ca="1">32-LENB(INDIRECT(ADDRESS(4898,516)))</f>
        <v>0</v>
      </c>
      <c r="SX4898" s="7" t="n">
        <v>7</v>
      </c>
      <c r="SY4898" s="7" t="n">
        <v>65533</v>
      </c>
      <c r="SZ4898" s="7" t="n">
        <v>34362</v>
      </c>
      <c r="TA4898" s="7" t="s">
        <v>13</v>
      </c>
      <c r="TB4898" s="7" t="n">
        <f t="normal" ca="1">32-LENB(INDIRECT(ADDRESS(4898,521)))</f>
        <v>0</v>
      </c>
      <c r="TC4898" s="7" t="n">
        <v>7</v>
      </c>
      <c r="TD4898" s="7" t="n">
        <v>65533</v>
      </c>
      <c r="TE4898" s="7" t="n">
        <v>34363</v>
      </c>
      <c r="TF4898" s="7" t="s">
        <v>13</v>
      </c>
      <c r="TG4898" s="7" t="n">
        <f t="normal" ca="1">32-LENB(INDIRECT(ADDRESS(4898,526)))</f>
        <v>0</v>
      </c>
      <c r="TH4898" s="7" t="n">
        <v>4</v>
      </c>
      <c r="TI4898" s="7" t="n">
        <v>65533</v>
      </c>
      <c r="TJ4898" s="7" t="n">
        <v>8210</v>
      </c>
      <c r="TK4898" s="7" t="s">
        <v>13</v>
      </c>
      <c r="TL4898" s="7" t="n">
        <f t="normal" ca="1">32-LENB(INDIRECT(ADDRESS(4898,531)))</f>
        <v>0</v>
      </c>
      <c r="TM4898" s="7" t="n">
        <v>4</v>
      </c>
      <c r="TN4898" s="7" t="n">
        <v>65533</v>
      </c>
      <c r="TO4898" s="7" t="n">
        <v>5041</v>
      </c>
      <c r="TP4898" s="7" t="s">
        <v>13</v>
      </c>
      <c r="TQ4898" s="7" t="n">
        <f t="normal" ca="1">32-LENB(INDIRECT(ADDRESS(4898,536)))</f>
        <v>0</v>
      </c>
      <c r="TR4898" s="7" t="n">
        <v>4</v>
      </c>
      <c r="TS4898" s="7" t="n">
        <v>65533</v>
      </c>
      <c r="TT4898" s="7" t="n">
        <v>13250</v>
      </c>
      <c r="TU4898" s="7" t="s">
        <v>13</v>
      </c>
      <c r="TV4898" s="7" t="n">
        <f t="normal" ca="1">32-LENB(INDIRECT(ADDRESS(4898,541)))</f>
        <v>0</v>
      </c>
      <c r="TW4898" s="7" t="n">
        <v>0</v>
      </c>
      <c r="TX4898" s="7" t="n">
        <v>65533</v>
      </c>
      <c r="TY4898" s="7" t="n">
        <v>0</v>
      </c>
      <c r="TZ4898" s="7" t="s">
        <v>13</v>
      </c>
      <c r="UA4898" s="7" t="n">
        <f t="normal" ca="1">32-LENB(INDIRECT(ADDRESS(4898,546)))</f>
        <v>0</v>
      </c>
    </row>
    <row r="4899" spans="1:502">
      <c r="A4899" t="s">
        <v>4</v>
      </c>
      <c r="B4899" s="4" t="s">
        <v>5</v>
      </c>
    </row>
    <row r="4900" spans="1:502">
      <c r="A4900" t="n">
        <v>47352</v>
      </c>
      <c r="B4900" s="5" t="n">
        <v>1</v>
      </c>
    </row>
    <row r="4901" spans="1:502" s="3" customFormat="1" customHeight="0">
      <c r="A4901" s="3" t="s">
        <v>2</v>
      </c>
      <c r="B4901" s="3" t="s">
        <v>415</v>
      </c>
    </row>
    <row r="4902" spans="1:502">
      <c r="A4902" t="s">
        <v>4</v>
      </c>
      <c r="B4902" s="4" t="s">
        <v>5</v>
      </c>
      <c r="C4902" s="4" t="s">
        <v>10</v>
      </c>
      <c r="D4902" s="4" t="s">
        <v>10</v>
      </c>
      <c r="E4902" s="4" t="s">
        <v>9</v>
      </c>
      <c r="F4902" s="4" t="s">
        <v>6</v>
      </c>
      <c r="G4902" s="4" t="s">
        <v>8</v>
      </c>
      <c r="H4902" s="4" t="s">
        <v>10</v>
      </c>
      <c r="I4902" s="4" t="s">
        <v>10</v>
      </c>
      <c r="J4902" s="4" t="s">
        <v>9</v>
      </c>
      <c r="K4902" s="4" t="s">
        <v>6</v>
      </c>
      <c r="L4902" s="4" t="s">
        <v>8</v>
      </c>
      <c r="M4902" s="4" t="s">
        <v>10</v>
      </c>
      <c r="N4902" s="4" t="s">
        <v>10</v>
      </c>
      <c r="O4902" s="4" t="s">
        <v>9</v>
      </c>
      <c r="P4902" s="4" t="s">
        <v>6</v>
      </c>
      <c r="Q4902" s="4" t="s">
        <v>8</v>
      </c>
      <c r="R4902" s="4" t="s">
        <v>10</v>
      </c>
      <c r="S4902" s="4" t="s">
        <v>10</v>
      </c>
      <c r="T4902" s="4" t="s">
        <v>9</v>
      </c>
      <c r="U4902" s="4" t="s">
        <v>6</v>
      </c>
      <c r="V4902" s="4" t="s">
        <v>8</v>
      </c>
      <c r="W4902" s="4" t="s">
        <v>10</v>
      </c>
      <c r="X4902" s="4" t="s">
        <v>10</v>
      </c>
      <c r="Y4902" s="4" t="s">
        <v>9</v>
      </c>
      <c r="Z4902" s="4" t="s">
        <v>6</v>
      </c>
      <c r="AA4902" s="4" t="s">
        <v>8</v>
      </c>
      <c r="AB4902" s="4" t="s">
        <v>10</v>
      </c>
      <c r="AC4902" s="4" t="s">
        <v>10</v>
      </c>
      <c r="AD4902" s="4" t="s">
        <v>9</v>
      </c>
      <c r="AE4902" s="4" t="s">
        <v>6</v>
      </c>
      <c r="AF4902" s="4" t="s">
        <v>8</v>
      </c>
      <c r="AG4902" s="4" t="s">
        <v>10</v>
      </c>
      <c r="AH4902" s="4" t="s">
        <v>10</v>
      </c>
      <c r="AI4902" s="4" t="s">
        <v>9</v>
      </c>
      <c r="AJ4902" s="4" t="s">
        <v>6</v>
      </c>
      <c r="AK4902" s="4" t="s">
        <v>8</v>
      </c>
      <c r="AL4902" s="4" t="s">
        <v>10</v>
      </c>
      <c r="AM4902" s="4" t="s">
        <v>10</v>
      </c>
      <c r="AN4902" s="4" t="s">
        <v>9</v>
      </c>
      <c r="AO4902" s="4" t="s">
        <v>6</v>
      </c>
      <c r="AP4902" s="4" t="s">
        <v>8</v>
      </c>
      <c r="AQ4902" s="4" t="s">
        <v>10</v>
      </c>
      <c r="AR4902" s="4" t="s">
        <v>10</v>
      </c>
      <c r="AS4902" s="4" t="s">
        <v>9</v>
      </c>
      <c r="AT4902" s="4" t="s">
        <v>6</v>
      </c>
      <c r="AU4902" s="4" t="s">
        <v>8</v>
      </c>
      <c r="AV4902" s="4" t="s">
        <v>10</v>
      </c>
      <c r="AW4902" s="4" t="s">
        <v>10</v>
      </c>
      <c r="AX4902" s="4" t="s">
        <v>9</v>
      </c>
      <c r="AY4902" s="4" t="s">
        <v>6</v>
      </c>
      <c r="AZ4902" s="4" t="s">
        <v>8</v>
      </c>
      <c r="BA4902" s="4" t="s">
        <v>10</v>
      </c>
      <c r="BB4902" s="4" t="s">
        <v>10</v>
      </c>
      <c r="BC4902" s="4" t="s">
        <v>9</v>
      </c>
      <c r="BD4902" s="4" t="s">
        <v>6</v>
      </c>
      <c r="BE4902" s="4" t="s">
        <v>8</v>
      </c>
      <c r="BF4902" s="4" t="s">
        <v>10</v>
      </c>
      <c r="BG4902" s="4" t="s">
        <v>10</v>
      </c>
      <c r="BH4902" s="4" t="s">
        <v>9</v>
      </c>
      <c r="BI4902" s="4" t="s">
        <v>6</v>
      </c>
      <c r="BJ4902" s="4" t="s">
        <v>8</v>
      </c>
      <c r="BK4902" s="4" t="s">
        <v>10</v>
      </c>
      <c r="BL4902" s="4" t="s">
        <v>10</v>
      </c>
      <c r="BM4902" s="4" t="s">
        <v>9</v>
      </c>
      <c r="BN4902" s="4" t="s">
        <v>6</v>
      </c>
      <c r="BO4902" s="4" t="s">
        <v>8</v>
      </c>
    </row>
    <row r="4903" spans="1:502">
      <c r="A4903" t="n">
        <v>47360</v>
      </c>
      <c r="B4903" s="75" t="n">
        <v>257</v>
      </c>
      <c r="C4903" s="7" t="n">
        <v>4</v>
      </c>
      <c r="D4903" s="7" t="n">
        <v>65533</v>
      </c>
      <c r="E4903" s="7" t="n">
        <v>4333</v>
      </c>
      <c r="F4903" s="7" t="s">
        <v>13</v>
      </c>
      <c r="G4903" s="7" t="n">
        <f t="normal" ca="1">32-LENB(INDIRECT(ADDRESS(4903,6)))</f>
        <v>0</v>
      </c>
      <c r="H4903" s="7" t="n">
        <v>4</v>
      </c>
      <c r="I4903" s="7" t="n">
        <v>65533</v>
      </c>
      <c r="J4903" s="7" t="n">
        <v>4137</v>
      </c>
      <c r="K4903" s="7" t="s">
        <v>13</v>
      </c>
      <c r="L4903" s="7" t="n">
        <f t="normal" ca="1">32-LENB(INDIRECT(ADDRESS(4903,11)))</f>
        <v>0</v>
      </c>
      <c r="M4903" s="7" t="n">
        <v>4</v>
      </c>
      <c r="N4903" s="7" t="n">
        <v>65533</v>
      </c>
      <c r="O4903" s="7" t="n">
        <v>4333</v>
      </c>
      <c r="P4903" s="7" t="s">
        <v>13</v>
      </c>
      <c r="Q4903" s="7" t="n">
        <f t="normal" ca="1">32-LENB(INDIRECT(ADDRESS(4903,16)))</f>
        <v>0</v>
      </c>
      <c r="R4903" s="7" t="n">
        <v>4</v>
      </c>
      <c r="S4903" s="7" t="n">
        <v>65533</v>
      </c>
      <c r="T4903" s="7" t="n">
        <v>4137</v>
      </c>
      <c r="U4903" s="7" t="s">
        <v>13</v>
      </c>
      <c r="V4903" s="7" t="n">
        <f t="normal" ca="1">32-LENB(INDIRECT(ADDRESS(4903,21)))</f>
        <v>0</v>
      </c>
      <c r="W4903" s="7" t="n">
        <v>4</v>
      </c>
      <c r="X4903" s="7" t="n">
        <v>65533</v>
      </c>
      <c r="Y4903" s="7" t="n">
        <v>4333</v>
      </c>
      <c r="Z4903" s="7" t="s">
        <v>13</v>
      </c>
      <c r="AA4903" s="7" t="n">
        <f t="normal" ca="1">32-LENB(INDIRECT(ADDRESS(4903,26)))</f>
        <v>0</v>
      </c>
      <c r="AB4903" s="7" t="n">
        <v>4</v>
      </c>
      <c r="AC4903" s="7" t="n">
        <v>65533</v>
      </c>
      <c r="AD4903" s="7" t="n">
        <v>4137</v>
      </c>
      <c r="AE4903" s="7" t="s">
        <v>13</v>
      </c>
      <c r="AF4903" s="7" t="n">
        <f t="normal" ca="1">32-LENB(INDIRECT(ADDRESS(4903,31)))</f>
        <v>0</v>
      </c>
      <c r="AG4903" s="7" t="n">
        <v>4</v>
      </c>
      <c r="AH4903" s="7" t="n">
        <v>65533</v>
      </c>
      <c r="AI4903" s="7" t="n">
        <v>4333</v>
      </c>
      <c r="AJ4903" s="7" t="s">
        <v>13</v>
      </c>
      <c r="AK4903" s="7" t="n">
        <f t="normal" ca="1">32-LENB(INDIRECT(ADDRESS(4903,36)))</f>
        <v>0</v>
      </c>
      <c r="AL4903" s="7" t="n">
        <v>4</v>
      </c>
      <c r="AM4903" s="7" t="n">
        <v>65533</v>
      </c>
      <c r="AN4903" s="7" t="n">
        <v>4137</v>
      </c>
      <c r="AO4903" s="7" t="s">
        <v>13</v>
      </c>
      <c r="AP4903" s="7" t="n">
        <f t="normal" ca="1">32-LENB(INDIRECT(ADDRESS(4903,41)))</f>
        <v>0</v>
      </c>
      <c r="AQ4903" s="7" t="n">
        <v>4</v>
      </c>
      <c r="AR4903" s="7" t="n">
        <v>65533</v>
      </c>
      <c r="AS4903" s="7" t="n">
        <v>4333</v>
      </c>
      <c r="AT4903" s="7" t="s">
        <v>13</v>
      </c>
      <c r="AU4903" s="7" t="n">
        <f t="normal" ca="1">32-LENB(INDIRECT(ADDRESS(4903,46)))</f>
        <v>0</v>
      </c>
      <c r="AV4903" s="7" t="n">
        <v>4</v>
      </c>
      <c r="AW4903" s="7" t="n">
        <v>65533</v>
      </c>
      <c r="AX4903" s="7" t="n">
        <v>4137</v>
      </c>
      <c r="AY4903" s="7" t="s">
        <v>13</v>
      </c>
      <c r="AZ4903" s="7" t="n">
        <f t="normal" ca="1">32-LENB(INDIRECT(ADDRESS(4903,51)))</f>
        <v>0</v>
      </c>
      <c r="BA4903" s="7" t="n">
        <v>4</v>
      </c>
      <c r="BB4903" s="7" t="n">
        <v>65533</v>
      </c>
      <c r="BC4903" s="7" t="n">
        <v>4333</v>
      </c>
      <c r="BD4903" s="7" t="s">
        <v>13</v>
      </c>
      <c r="BE4903" s="7" t="n">
        <f t="normal" ca="1">32-LENB(INDIRECT(ADDRESS(4903,56)))</f>
        <v>0</v>
      </c>
      <c r="BF4903" s="7" t="n">
        <v>4</v>
      </c>
      <c r="BG4903" s="7" t="n">
        <v>65533</v>
      </c>
      <c r="BH4903" s="7" t="n">
        <v>4137</v>
      </c>
      <c r="BI4903" s="7" t="s">
        <v>13</v>
      </c>
      <c r="BJ4903" s="7" t="n">
        <f t="normal" ca="1">32-LENB(INDIRECT(ADDRESS(4903,61)))</f>
        <v>0</v>
      </c>
      <c r="BK4903" s="7" t="n">
        <v>0</v>
      </c>
      <c r="BL4903" s="7" t="n">
        <v>65533</v>
      </c>
      <c r="BM4903" s="7" t="n">
        <v>0</v>
      </c>
      <c r="BN4903" s="7" t="s">
        <v>13</v>
      </c>
      <c r="BO4903" s="7" t="n">
        <f t="normal" ca="1">32-LENB(INDIRECT(ADDRESS(4903,66)))</f>
        <v>0</v>
      </c>
    </row>
    <row r="4904" spans="1:502">
      <c r="A4904" t="s">
        <v>4</v>
      </c>
      <c r="B4904" s="4" t="s">
        <v>5</v>
      </c>
    </row>
    <row r="4905" spans="1:502">
      <c r="A4905" t="n">
        <v>47880</v>
      </c>
      <c r="B4905" s="5" t="n">
        <v>1</v>
      </c>
    </row>
    <row r="4906" spans="1:502" s="3" customFormat="1" customHeight="0">
      <c r="A4906" s="3" t="s">
        <v>2</v>
      </c>
      <c r="B4906" s="3" t="s">
        <v>416</v>
      </c>
    </row>
    <row r="4907" spans="1:502">
      <c r="A4907" t="s">
        <v>4</v>
      </c>
      <c r="B4907" s="4" t="s">
        <v>5</v>
      </c>
      <c r="C4907" s="4" t="s">
        <v>10</v>
      </c>
      <c r="D4907" s="4" t="s">
        <v>10</v>
      </c>
      <c r="E4907" s="4" t="s">
        <v>9</v>
      </c>
      <c r="F4907" s="4" t="s">
        <v>6</v>
      </c>
      <c r="G4907" s="4" t="s">
        <v>8</v>
      </c>
      <c r="H4907" s="4" t="s">
        <v>10</v>
      </c>
      <c r="I4907" s="4" t="s">
        <v>10</v>
      </c>
      <c r="J4907" s="4" t="s">
        <v>9</v>
      </c>
      <c r="K4907" s="4" t="s">
        <v>6</v>
      </c>
      <c r="L4907" s="4" t="s">
        <v>8</v>
      </c>
      <c r="M4907" s="4" t="s">
        <v>10</v>
      </c>
      <c r="N4907" s="4" t="s">
        <v>10</v>
      </c>
      <c r="O4907" s="4" t="s">
        <v>9</v>
      </c>
      <c r="P4907" s="4" t="s">
        <v>6</v>
      </c>
      <c r="Q4907" s="4" t="s">
        <v>8</v>
      </c>
      <c r="R4907" s="4" t="s">
        <v>10</v>
      </c>
      <c r="S4907" s="4" t="s">
        <v>10</v>
      </c>
      <c r="T4907" s="4" t="s">
        <v>9</v>
      </c>
      <c r="U4907" s="4" t="s">
        <v>6</v>
      </c>
      <c r="V4907" s="4" t="s">
        <v>8</v>
      </c>
      <c r="W4907" s="4" t="s">
        <v>10</v>
      </c>
      <c r="X4907" s="4" t="s">
        <v>10</v>
      </c>
      <c r="Y4907" s="4" t="s">
        <v>9</v>
      </c>
      <c r="Z4907" s="4" t="s">
        <v>6</v>
      </c>
      <c r="AA4907" s="4" t="s">
        <v>8</v>
      </c>
      <c r="AB4907" s="4" t="s">
        <v>10</v>
      </c>
      <c r="AC4907" s="4" t="s">
        <v>10</v>
      </c>
      <c r="AD4907" s="4" t="s">
        <v>9</v>
      </c>
      <c r="AE4907" s="4" t="s">
        <v>6</v>
      </c>
      <c r="AF4907" s="4" t="s">
        <v>8</v>
      </c>
      <c r="AG4907" s="4" t="s">
        <v>10</v>
      </c>
      <c r="AH4907" s="4" t="s">
        <v>10</v>
      </c>
      <c r="AI4907" s="4" t="s">
        <v>9</v>
      </c>
      <c r="AJ4907" s="4" t="s">
        <v>6</v>
      </c>
      <c r="AK4907" s="4" t="s">
        <v>8</v>
      </c>
      <c r="AL4907" s="4" t="s">
        <v>10</v>
      </c>
      <c r="AM4907" s="4" t="s">
        <v>10</v>
      </c>
      <c r="AN4907" s="4" t="s">
        <v>9</v>
      </c>
      <c r="AO4907" s="4" t="s">
        <v>6</v>
      </c>
      <c r="AP4907" s="4" t="s">
        <v>8</v>
      </c>
      <c r="AQ4907" s="4" t="s">
        <v>10</v>
      </c>
      <c r="AR4907" s="4" t="s">
        <v>10</v>
      </c>
      <c r="AS4907" s="4" t="s">
        <v>9</v>
      </c>
      <c r="AT4907" s="4" t="s">
        <v>6</v>
      </c>
      <c r="AU4907" s="4" t="s">
        <v>8</v>
      </c>
      <c r="AV4907" s="4" t="s">
        <v>10</v>
      </c>
      <c r="AW4907" s="4" t="s">
        <v>10</v>
      </c>
      <c r="AX4907" s="4" t="s">
        <v>9</v>
      </c>
      <c r="AY4907" s="4" t="s">
        <v>6</v>
      </c>
      <c r="AZ4907" s="4" t="s">
        <v>8</v>
      </c>
      <c r="BA4907" s="4" t="s">
        <v>10</v>
      </c>
      <c r="BB4907" s="4" t="s">
        <v>10</v>
      </c>
      <c r="BC4907" s="4" t="s">
        <v>9</v>
      </c>
      <c r="BD4907" s="4" t="s">
        <v>6</v>
      </c>
      <c r="BE4907" s="4" t="s">
        <v>8</v>
      </c>
    </row>
    <row r="4908" spans="1:502">
      <c r="A4908" t="n">
        <v>47888</v>
      </c>
      <c r="B4908" s="75" t="n">
        <v>257</v>
      </c>
      <c r="C4908" s="7" t="n">
        <v>4</v>
      </c>
      <c r="D4908" s="7" t="n">
        <v>65533</v>
      </c>
      <c r="E4908" s="7" t="n">
        <v>4344</v>
      </c>
      <c r="F4908" s="7" t="s">
        <v>13</v>
      </c>
      <c r="G4908" s="7" t="n">
        <f t="normal" ca="1">32-LENB(INDIRECT(ADDRESS(4908,6)))</f>
        <v>0</v>
      </c>
      <c r="H4908" s="7" t="n">
        <v>4</v>
      </c>
      <c r="I4908" s="7" t="n">
        <v>65533</v>
      </c>
      <c r="J4908" s="7" t="n">
        <v>4175</v>
      </c>
      <c r="K4908" s="7" t="s">
        <v>13</v>
      </c>
      <c r="L4908" s="7" t="n">
        <f t="normal" ca="1">32-LENB(INDIRECT(ADDRESS(4908,11)))</f>
        <v>0</v>
      </c>
      <c r="M4908" s="7" t="n">
        <v>4</v>
      </c>
      <c r="N4908" s="7" t="n">
        <v>65533</v>
      </c>
      <c r="O4908" s="7" t="n">
        <v>4341</v>
      </c>
      <c r="P4908" s="7" t="s">
        <v>13</v>
      </c>
      <c r="Q4908" s="7" t="n">
        <f t="normal" ca="1">32-LENB(INDIRECT(ADDRESS(4908,16)))</f>
        <v>0</v>
      </c>
      <c r="R4908" s="7" t="n">
        <v>4</v>
      </c>
      <c r="S4908" s="7" t="n">
        <v>65533</v>
      </c>
      <c r="T4908" s="7" t="n">
        <v>4241</v>
      </c>
      <c r="U4908" s="7" t="s">
        <v>13</v>
      </c>
      <c r="V4908" s="7" t="n">
        <f t="normal" ca="1">32-LENB(INDIRECT(ADDRESS(4908,21)))</f>
        <v>0</v>
      </c>
      <c r="W4908" s="7" t="n">
        <v>4</v>
      </c>
      <c r="X4908" s="7" t="n">
        <v>65533</v>
      </c>
      <c r="Y4908" s="7" t="n">
        <v>4167</v>
      </c>
      <c r="Z4908" s="7" t="s">
        <v>13</v>
      </c>
      <c r="AA4908" s="7" t="n">
        <f t="normal" ca="1">32-LENB(INDIRECT(ADDRESS(4908,26)))</f>
        <v>0</v>
      </c>
      <c r="AB4908" s="7" t="n">
        <v>4</v>
      </c>
      <c r="AC4908" s="7" t="n">
        <v>65533</v>
      </c>
      <c r="AD4908" s="7" t="n">
        <v>4241</v>
      </c>
      <c r="AE4908" s="7" t="s">
        <v>13</v>
      </c>
      <c r="AF4908" s="7" t="n">
        <f t="normal" ca="1">32-LENB(INDIRECT(ADDRESS(4908,31)))</f>
        <v>0</v>
      </c>
      <c r="AG4908" s="7" t="n">
        <v>4</v>
      </c>
      <c r="AH4908" s="7" t="n">
        <v>65533</v>
      </c>
      <c r="AI4908" s="7" t="n">
        <v>4167</v>
      </c>
      <c r="AJ4908" s="7" t="s">
        <v>13</v>
      </c>
      <c r="AK4908" s="7" t="n">
        <f t="normal" ca="1">32-LENB(INDIRECT(ADDRESS(4908,36)))</f>
        <v>0</v>
      </c>
      <c r="AL4908" s="7" t="n">
        <v>4</v>
      </c>
      <c r="AM4908" s="7" t="n">
        <v>65533</v>
      </c>
      <c r="AN4908" s="7" t="n">
        <v>4241</v>
      </c>
      <c r="AO4908" s="7" t="s">
        <v>13</v>
      </c>
      <c r="AP4908" s="7" t="n">
        <f t="normal" ca="1">32-LENB(INDIRECT(ADDRESS(4908,41)))</f>
        <v>0</v>
      </c>
      <c r="AQ4908" s="7" t="n">
        <v>4</v>
      </c>
      <c r="AR4908" s="7" t="n">
        <v>65533</v>
      </c>
      <c r="AS4908" s="7" t="n">
        <v>4167</v>
      </c>
      <c r="AT4908" s="7" t="s">
        <v>13</v>
      </c>
      <c r="AU4908" s="7" t="n">
        <f t="normal" ca="1">32-LENB(INDIRECT(ADDRESS(4908,46)))</f>
        <v>0</v>
      </c>
      <c r="AV4908" s="7" t="n">
        <v>4</v>
      </c>
      <c r="AW4908" s="7" t="n">
        <v>65533</v>
      </c>
      <c r="AX4908" s="7" t="n">
        <v>2032</v>
      </c>
      <c r="AY4908" s="7" t="s">
        <v>13</v>
      </c>
      <c r="AZ4908" s="7" t="n">
        <f t="normal" ca="1">32-LENB(INDIRECT(ADDRESS(4908,51)))</f>
        <v>0</v>
      </c>
      <c r="BA4908" s="7" t="n">
        <v>0</v>
      </c>
      <c r="BB4908" s="7" t="n">
        <v>65533</v>
      </c>
      <c r="BC4908" s="7" t="n">
        <v>0</v>
      </c>
      <c r="BD4908" s="7" t="s">
        <v>13</v>
      </c>
      <c r="BE4908" s="7" t="n">
        <f t="normal" ca="1">32-LENB(INDIRECT(ADDRESS(4908,56)))</f>
        <v>0</v>
      </c>
    </row>
    <row r="4909" spans="1:502">
      <c r="A4909" t="s">
        <v>4</v>
      </c>
      <c r="B4909" s="4" t="s">
        <v>5</v>
      </c>
    </row>
    <row r="4910" spans="1:502">
      <c r="A4910" t="n">
        <v>48328</v>
      </c>
      <c r="B4910" s="5" t="n">
        <v>1</v>
      </c>
    </row>
    <row r="4911" spans="1:502" s="3" customFormat="1" customHeight="0">
      <c r="A4911" s="3" t="s">
        <v>2</v>
      </c>
      <c r="B4911" s="3" t="s">
        <v>417</v>
      </c>
    </row>
    <row r="4912" spans="1:502">
      <c r="A4912" t="s">
        <v>4</v>
      </c>
      <c r="B4912" s="4" t="s">
        <v>5</v>
      </c>
      <c r="C4912" s="4" t="s">
        <v>10</v>
      </c>
      <c r="D4912" s="4" t="s">
        <v>10</v>
      </c>
      <c r="E4912" s="4" t="s">
        <v>9</v>
      </c>
      <c r="F4912" s="4" t="s">
        <v>6</v>
      </c>
      <c r="G4912" s="4" t="s">
        <v>8</v>
      </c>
      <c r="H4912" s="4" t="s">
        <v>10</v>
      </c>
      <c r="I4912" s="4" t="s">
        <v>10</v>
      </c>
      <c r="J4912" s="4" t="s">
        <v>9</v>
      </c>
      <c r="K4912" s="4" t="s">
        <v>6</v>
      </c>
      <c r="L4912" s="4" t="s">
        <v>8</v>
      </c>
      <c r="M4912" s="4" t="s">
        <v>10</v>
      </c>
      <c r="N4912" s="4" t="s">
        <v>10</v>
      </c>
      <c r="O4912" s="4" t="s">
        <v>9</v>
      </c>
      <c r="P4912" s="4" t="s">
        <v>6</v>
      </c>
      <c r="Q4912" s="4" t="s">
        <v>8</v>
      </c>
      <c r="R4912" s="4" t="s">
        <v>10</v>
      </c>
      <c r="S4912" s="4" t="s">
        <v>10</v>
      </c>
      <c r="T4912" s="4" t="s">
        <v>9</v>
      </c>
      <c r="U4912" s="4" t="s">
        <v>6</v>
      </c>
      <c r="V4912" s="4" t="s">
        <v>8</v>
      </c>
      <c r="W4912" s="4" t="s">
        <v>10</v>
      </c>
      <c r="X4912" s="4" t="s">
        <v>10</v>
      </c>
      <c r="Y4912" s="4" t="s">
        <v>9</v>
      </c>
      <c r="Z4912" s="4" t="s">
        <v>6</v>
      </c>
      <c r="AA4912" s="4" t="s">
        <v>8</v>
      </c>
      <c r="AB4912" s="4" t="s">
        <v>10</v>
      </c>
      <c r="AC4912" s="4" t="s">
        <v>10</v>
      </c>
      <c r="AD4912" s="4" t="s">
        <v>9</v>
      </c>
      <c r="AE4912" s="4" t="s">
        <v>6</v>
      </c>
      <c r="AF4912" s="4" t="s">
        <v>8</v>
      </c>
      <c r="AG4912" s="4" t="s">
        <v>10</v>
      </c>
      <c r="AH4912" s="4" t="s">
        <v>10</v>
      </c>
      <c r="AI4912" s="4" t="s">
        <v>9</v>
      </c>
      <c r="AJ4912" s="4" t="s">
        <v>6</v>
      </c>
      <c r="AK4912" s="4" t="s">
        <v>8</v>
      </c>
    </row>
    <row r="4913" spans="1:37">
      <c r="A4913" t="n">
        <v>48336</v>
      </c>
      <c r="B4913" s="75" t="n">
        <v>257</v>
      </c>
      <c r="C4913" s="7" t="n">
        <v>4</v>
      </c>
      <c r="D4913" s="7" t="n">
        <v>65533</v>
      </c>
      <c r="E4913" s="7" t="n">
        <v>4010</v>
      </c>
      <c r="F4913" s="7" t="s">
        <v>13</v>
      </c>
      <c r="G4913" s="7" t="n">
        <f t="normal" ca="1">32-LENB(INDIRECT(ADDRESS(4913,6)))</f>
        <v>0</v>
      </c>
      <c r="H4913" s="7" t="n">
        <v>4</v>
      </c>
      <c r="I4913" s="7" t="n">
        <v>65533</v>
      </c>
      <c r="J4913" s="7" t="n">
        <v>4010</v>
      </c>
      <c r="K4913" s="7" t="s">
        <v>13</v>
      </c>
      <c r="L4913" s="7" t="n">
        <f t="normal" ca="1">32-LENB(INDIRECT(ADDRESS(4913,11)))</f>
        <v>0</v>
      </c>
      <c r="M4913" s="7" t="n">
        <v>4</v>
      </c>
      <c r="N4913" s="7" t="n">
        <v>65533</v>
      </c>
      <c r="O4913" s="7" t="n">
        <v>2032</v>
      </c>
      <c r="P4913" s="7" t="s">
        <v>13</v>
      </c>
      <c r="Q4913" s="7" t="n">
        <f t="normal" ca="1">32-LENB(INDIRECT(ADDRESS(4913,16)))</f>
        <v>0</v>
      </c>
      <c r="R4913" s="7" t="n">
        <v>4</v>
      </c>
      <c r="S4913" s="7" t="n">
        <v>65533</v>
      </c>
      <c r="T4913" s="7" t="n">
        <v>4121</v>
      </c>
      <c r="U4913" s="7" t="s">
        <v>13</v>
      </c>
      <c r="V4913" s="7" t="n">
        <f t="normal" ca="1">32-LENB(INDIRECT(ADDRESS(4913,21)))</f>
        <v>0</v>
      </c>
      <c r="W4913" s="7" t="n">
        <v>4</v>
      </c>
      <c r="X4913" s="7" t="n">
        <v>65533</v>
      </c>
      <c r="Y4913" s="7" t="n">
        <v>4311</v>
      </c>
      <c r="Z4913" s="7" t="s">
        <v>13</v>
      </c>
      <c r="AA4913" s="7" t="n">
        <f t="normal" ca="1">32-LENB(INDIRECT(ADDRESS(4913,26)))</f>
        <v>0</v>
      </c>
      <c r="AB4913" s="7" t="n">
        <v>4</v>
      </c>
      <c r="AC4913" s="7" t="n">
        <v>65533</v>
      </c>
      <c r="AD4913" s="7" t="n">
        <v>4010</v>
      </c>
      <c r="AE4913" s="7" t="s">
        <v>13</v>
      </c>
      <c r="AF4913" s="7" t="n">
        <f t="normal" ca="1">32-LENB(INDIRECT(ADDRESS(4913,31)))</f>
        <v>0</v>
      </c>
      <c r="AG4913" s="7" t="n">
        <v>0</v>
      </c>
      <c r="AH4913" s="7" t="n">
        <v>65533</v>
      </c>
      <c r="AI4913" s="7" t="n">
        <v>0</v>
      </c>
      <c r="AJ4913" s="7" t="s">
        <v>13</v>
      </c>
      <c r="AK4913" s="7" t="n">
        <f t="normal" ca="1">32-LENB(INDIRECT(ADDRESS(4913,36)))</f>
        <v>0</v>
      </c>
    </row>
    <row r="4914" spans="1:37">
      <c r="A4914" t="s">
        <v>4</v>
      </c>
      <c r="B4914" s="4" t="s">
        <v>5</v>
      </c>
    </row>
    <row r="4915" spans="1:37">
      <c r="A4915" t="n">
        <v>48616</v>
      </c>
      <c r="B4915" s="5" t="n">
        <v>1</v>
      </c>
    </row>
    <row r="4916" spans="1:37" s="3" customFormat="1" customHeight="0">
      <c r="A4916" s="3" t="s">
        <v>2</v>
      </c>
      <c r="B4916" s="3" t="s">
        <v>418</v>
      </c>
    </row>
    <row r="4917" spans="1:37">
      <c r="A4917" t="s">
        <v>4</v>
      </c>
      <c r="B4917" s="4" t="s">
        <v>5</v>
      </c>
      <c r="C4917" s="4" t="s">
        <v>10</v>
      </c>
      <c r="D4917" s="4" t="s">
        <v>10</v>
      </c>
      <c r="E4917" s="4" t="s">
        <v>9</v>
      </c>
      <c r="F4917" s="4" t="s">
        <v>6</v>
      </c>
      <c r="G4917" s="4" t="s">
        <v>8</v>
      </c>
      <c r="H4917" s="4" t="s">
        <v>10</v>
      </c>
      <c r="I4917" s="4" t="s">
        <v>10</v>
      </c>
      <c r="J4917" s="4" t="s">
        <v>9</v>
      </c>
      <c r="K4917" s="4" t="s">
        <v>6</v>
      </c>
      <c r="L4917" s="4" t="s">
        <v>8</v>
      </c>
      <c r="M4917" s="4" t="s">
        <v>10</v>
      </c>
      <c r="N4917" s="4" t="s">
        <v>10</v>
      </c>
      <c r="O4917" s="4" t="s">
        <v>9</v>
      </c>
      <c r="P4917" s="4" t="s">
        <v>6</v>
      </c>
      <c r="Q4917" s="4" t="s">
        <v>8</v>
      </c>
      <c r="R4917" s="4" t="s">
        <v>10</v>
      </c>
      <c r="S4917" s="4" t="s">
        <v>10</v>
      </c>
      <c r="T4917" s="4" t="s">
        <v>9</v>
      </c>
      <c r="U4917" s="4" t="s">
        <v>6</v>
      </c>
      <c r="V4917" s="4" t="s">
        <v>8</v>
      </c>
      <c r="W4917" s="4" t="s">
        <v>10</v>
      </c>
      <c r="X4917" s="4" t="s">
        <v>10</v>
      </c>
      <c r="Y4917" s="4" t="s">
        <v>9</v>
      </c>
      <c r="Z4917" s="4" t="s">
        <v>6</v>
      </c>
      <c r="AA4917" s="4" t="s">
        <v>8</v>
      </c>
    </row>
    <row r="4918" spans="1:37">
      <c r="A4918" t="n">
        <v>48624</v>
      </c>
      <c r="B4918" s="75" t="n">
        <v>257</v>
      </c>
      <c r="C4918" s="7" t="n">
        <v>4</v>
      </c>
      <c r="D4918" s="7" t="n">
        <v>65533</v>
      </c>
      <c r="E4918" s="7" t="n">
        <v>4197</v>
      </c>
      <c r="F4918" s="7" t="s">
        <v>13</v>
      </c>
      <c r="G4918" s="7" t="n">
        <f t="normal" ca="1">32-LENB(INDIRECT(ADDRESS(4918,6)))</f>
        <v>0</v>
      </c>
      <c r="H4918" s="7" t="n">
        <v>4</v>
      </c>
      <c r="I4918" s="7" t="n">
        <v>65533</v>
      </c>
      <c r="J4918" s="7" t="n">
        <v>4253</v>
      </c>
      <c r="K4918" s="7" t="s">
        <v>13</v>
      </c>
      <c r="L4918" s="7" t="n">
        <f t="normal" ca="1">32-LENB(INDIRECT(ADDRESS(4918,11)))</f>
        <v>0</v>
      </c>
      <c r="M4918" s="7" t="n">
        <v>4</v>
      </c>
      <c r="N4918" s="7" t="n">
        <v>65533</v>
      </c>
      <c r="O4918" s="7" t="n">
        <v>4283</v>
      </c>
      <c r="P4918" s="7" t="s">
        <v>13</v>
      </c>
      <c r="Q4918" s="7" t="n">
        <f t="normal" ca="1">32-LENB(INDIRECT(ADDRESS(4918,16)))</f>
        <v>0</v>
      </c>
      <c r="R4918" s="7" t="n">
        <v>4</v>
      </c>
      <c r="S4918" s="7" t="n">
        <v>65533</v>
      </c>
      <c r="T4918" s="7" t="n">
        <v>4197</v>
      </c>
      <c r="U4918" s="7" t="s">
        <v>13</v>
      </c>
      <c r="V4918" s="7" t="n">
        <f t="normal" ca="1">32-LENB(INDIRECT(ADDRESS(4918,21)))</f>
        <v>0</v>
      </c>
      <c r="W4918" s="7" t="n">
        <v>0</v>
      </c>
      <c r="X4918" s="7" t="n">
        <v>65533</v>
      </c>
      <c r="Y4918" s="7" t="n">
        <v>0</v>
      </c>
      <c r="Z4918" s="7" t="s">
        <v>13</v>
      </c>
      <c r="AA4918" s="7" t="n">
        <f t="normal" ca="1">32-LENB(INDIRECT(ADDRESS(4918,26)))</f>
        <v>0</v>
      </c>
    </row>
    <row r="4919" spans="1:37">
      <c r="A4919" t="s">
        <v>4</v>
      </c>
      <c r="B4919" s="4" t="s">
        <v>5</v>
      </c>
    </row>
    <row r="4920" spans="1:37">
      <c r="A4920" t="n">
        <v>48824</v>
      </c>
      <c r="B492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2025-09-06T21:46:36</dcterms:created>
  <dcterms:modified xsi:type="dcterms:W3CDTF">2025-09-06T21:46:36</dcterms:modified>
</cp:coreProperties>
</file>