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E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0FF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73FFE1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0" xfId="0" applyFill="1" applyAlignment="1">
      <alignment horizontal="center" vertical="center" wrapText="1"/>
    </xf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<sst xmlns="http://schemas.openxmlformats.org/spreadsheetml/2006/main" count="12326" uniqueCount="248">
  <si>
    <t>CS2</t>
  </si>
  <si>
    <t>m4540</t>
  </si>
  <si>
    <t>FUNCTION</t>
  </si>
  <si>
    <t/>
  </si>
  <si>
    <t>Location</t>
  </si>
  <si>
    <t>OP Code</t>
  </si>
  <si>
    <t>string</t>
  </si>
  <si>
    <t>bm4510</t>
  </si>
  <si>
    <t>fill</t>
  </si>
  <si>
    <t>int</t>
  </si>
  <si>
    <t>short</t>
  </si>
  <si>
    <t>mon148_c00</t>
  </si>
  <si>
    <t>mon214</t>
  </si>
  <si>
    <t>byte</t>
  </si>
  <si>
    <t>bytearray</t>
  </si>
  <si>
    <t>mon025_c00</t>
  </si>
  <si>
    <t>mon039_c00</t>
  </si>
  <si>
    <t>mon164_c00</t>
  </si>
  <si>
    <t>mon037</t>
  </si>
  <si>
    <t>mon226</t>
  </si>
  <si>
    <t/>
  </si>
  <si>
    <t>PreInit</t>
  </si>
  <si>
    <t>FC_Change_MapColor</t>
  </si>
  <si>
    <t>Init</t>
  </si>
  <si>
    <t>event/ev2ko008.eff</t>
  </si>
  <si>
    <t>event/ev2ko009.eff</t>
  </si>
  <si>
    <t>event/ev2ko010.eff</t>
  </si>
  <si>
    <t>event/ev2ko020.eff</t>
  </si>
  <si>
    <t>event/ev2ko021.eff</t>
  </si>
  <si>
    <t>event/ev2wa014.eff</t>
  </si>
  <si>
    <t>float</t>
  </si>
  <si>
    <t>pointer</t>
  </si>
  <si>
    <t>tbox00</t>
  </si>
  <si>
    <t>tbox01</t>
  </si>
  <si>
    <t>LP_tbox00</t>
  </si>
  <si>
    <t>tbox02</t>
  </si>
  <si>
    <t>EV_AVoice_Treasure01</t>
  </si>
  <si>
    <t>healobject00</t>
  </si>
  <si>
    <t>LP_healobject</t>
  </si>
  <si>
    <t>sw01</t>
  </si>
  <si>
    <t>EV_switch_01</t>
  </si>
  <si>
    <t>sw02</t>
  </si>
  <si>
    <t>EV_switch_02</t>
  </si>
  <si>
    <t>sw03</t>
  </si>
  <si>
    <t>EV_switch_03</t>
  </si>
  <si>
    <t>sw04</t>
  </si>
  <si>
    <t>EV_switch_04</t>
  </si>
  <si>
    <t>EV_AVoice_BigEnemy01</t>
  </si>
  <si>
    <t>EV_AVoice_BigEnemy02</t>
  </si>
  <si>
    <t>mon006</t>
  </si>
  <si>
    <t>ResetShiningPom</t>
  </si>
  <si>
    <t>Init_Replay</t>
  </si>
  <si>
    <t>Init_Replay</t>
  </si>
  <si>
    <t>open1_c</t>
  </si>
  <si>
    <t>key01</t>
  </si>
  <si>
    <t>door_key01</t>
  </si>
  <si>
    <t>__mmp__</t>
  </si>
  <si>
    <t>mini_ev01</t>
  </si>
  <si>
    <t>wait</t>
  </si>
  <si>
    <t>key02</t>
  </si>
  <si>
    <t>door_key02</t>
  </si>
  <si>
    <t>mini_ev02</t>
  </si>
  <si>
    <t>key03</t>
  </si>
  <si>
    <t>door_key03</t>
  </si>
  <si>
    <t>mini_ev03</t>
  </si>
  <si>
    <t>gm01</t>
  </si>
  <si>
    <t>gm02</t>
  </si>
  <si>
    <t>gm03</t>
  </si>
  <si>
    <t>mini_ev07</t>
  </si>
  <si>
    <t>GM_shield01</t>
  </si>
  <si>
    <t>GM_shield02</t>
  </si>
  <si>
    <t>GM_shield03</t>
  </si>
  <si>
    <t>GM_shield04</t>
  </si>
  <si>
    <t>GM_shield05</t>
  </si>
  <si>
    <t>GM_shield06</t>
  </si>
  <si>
    <t>GM_shield07</t>
  </si>
  <si>
    <t>GM_shield08</t>
  </si>
  <si>
    <t>GM_shield09</t>
  </si>
  <si>
    <t>GM_shield10</t>
  </si>
  <si>
    <t>GM_shield11</t>
  </si>
  <si>
    <t>GM_shield12</t>
  </si>
  <si>
    <t>stopper01</t>
  </si>
  <si>
    <t>stopper02</t>
  </si>
  <si>
    <t>stopper03</t>
  </si>
  <si>
    <t>stopper04</t>
  </si>
  <si>
    <t>stopper05</t>
  </si>
  <si>
    <t>stopper06</t>
  </si>
  <si>
    <t>stopper07</t>
  </si>
  <si>
    <t>stopper08</t>
  </si>
  <si>
    <t>stopper09</t>
  </si>
  <si>
    <t>stopper10</t>
  </si>
  <si>
    <t>stopper11</t>
  </si>
  <si>
    <t>stopper12</t>
  </si>
  <si>
    <t>gm05</t>
  </si>
  <si>
    <t>mini_ev05</t>
  </si>
  <si>
    <t>gm04</t>
  </si>
  <si>
    <t>mini_ev04</t>
  </si>
  <si>
    <t>gm06</t>
  </si>
  <si>
    <t>mini_ev06</t>
  </si>
  <si>
    <t>warp</t>
  </si>
  <si>
    <t>off_color</t>
  </si>
  <si>
    <t>on_color</t>
  </si>
  <si>
    <t>eff01</t>
  </si>
  <si>
    <t>eff02</t>
  </si>
  <si>
    <t>eff03</t>
  </si>
  <si>
    <t>eff04</t>
  </si>
  <si>
    <t>eff05</t>
  </si>
  <si>
    <t>Reinit</t>
  </si>
  <si>
    <t>WP_WarpOut</t>
  </si>
  <si>
    <t>EV_GM_BTL01</t>
  </si>
  <si>
    <t>EV_GM_BTL01_RUN</t>
  </si>
  <si>
    <t>EV_GM_BTL02</t>
  </si>
  <si>
    <t>EV_GM_BTL02_RUN</t>
  </si>
  <si>
    <t>LP_tbox00</t>
  </si>
  <si>
    <t>dialog</t>
  </si>
  <si>
    <t>#3CObtained U-Material#0C x15.</t>
  </si>
  <si>
    <t>FC_Party_Face_Reset2</t>
  </si>
  <si>
    <t>FC_MapJumpState</t>
  </si>
  <si>
    <t>FC_MapJumpState2</t>
  </si>
  <si>
    <t>LP_healobject</t>
  </si>
  <si>
    <t>EV_healobject</t>
  </si>
  <si>
    <t>LP_healobject_k</t>
  </si>
  <si>
    <t>LP_warpobj00</t>
  </si>
  <si>
    <t>event/ev2wa015.eff</t>
  </si>
  <si>
    <t>event/ev2wa016.eff</t>
  </si>
  <si>
    <t>Warp to [1st Stratum - Entrance]</t>
  </si>
  <si>
    <t>Warp to [1st Stratum - End]</t>
  </si>
  <si>
    <t>Warp to [2nd Stratum - Start]</t>
  </si>
  <si>
    <t>Warp to [2nd Stratum - End]</t>
  </si>
  <si>
    <t>Warp to [3rd Stratum - End]</t>
  </si>
  <si>
    <t>Warp to [Highest Stratum - Start]</t>
  </si>
  <si>
    <t>Warp to [Highest Stratum - End]</t>
  </si>
  <si>
    <t>Cancel</t>
  </si>
  <si>
    <t>m4500</t>
  </si>
  <si>
    <t>m4519</t>
  </si>
  <si>
    <t>m4520</t>
  </si>
  <si>
    <t>m4529</t>
  </si>
  <si>
    <t>m4540</t>
  </si>
  <si>
    <t>m4549</t>
  </si>
  <si>
    <t>m4550</t>
  </si>
  <si>
    <t>WP_WarpOut</t>
  </si>
  <si>
    <t>event/ev2wa017.eff</t>
  </si>
  <si>
    <t>EV_04_19_01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</si>
  <si>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</si>
  <si>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</si>
  <si>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</si>
  <si>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</si>
  <si>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</si>
  <si>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</si>
  <si>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</si>
  <si>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</si>
  <si>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2</t>
  </si>
  <si>
    <t>A</t>
  </si>
  <si>
    <t>#b</t>
  </si>
  <si>
    <t>0</t>
  </si>
  <si>
    <t>map</t>
  </si>
  <si>
    <t>elevetor</t>
  </si>
  <si>
    <t>up3</t>
  </si>
  <si>
    <t>I_PVIS_M4540</t>
  </si>
  <si>
    <t>#E[3]#M_A</t>
  </si>
  <si>
    <t>#K#F#0TThis is the third stratum of the castle.</t>
  </si>
  <si>
    <t>#E_2#M_AIt's said to be the place where light and
dark are always at odds with one another.</t>
  </si>
  <si>
    <t>#E_2#M_A</t>
  </si>
  <si>
    <t>#K#F#0TWe're going to need to be even more 
careful than before.</t>
  </si>
  <si>
    <t>#E_E#M[0]</t>
  </si>
  <si>
    <t>#K#F#800W...</t>
  </si>
  <si>
    <t>8</t>
  </si>
  <si>
    <t>#E_8#M_0</t>
  </si>
  <si>
    <t>#K#FFie...</t>
  </si>
  <si>
    <t>#E_2#M_0</t>
  </si>
  <si>
    <t>#K#F...Is what they said bothering you?</t>
  </si>
  <si>
    <t>#K#FAnyone would be after hearing them
say they were trying to 'bring back
the boss.'</t>
  </si>
  <si>
    <t>#E[C]#M_A</t>
  </si>
  <si>
    <t>#E[9]#M_A</t>
  </si>
  <si>
    <t>#K#FHe was your adopted father, wasn't he?</t>
  </si>
  <si>
    <t>#E_8#M_ABut it doesn't makes sense. You said he
died a year ago in battle.</t>
  </si>
  <si>
    <t>#K#FHe was like your dad, right?</t>
  </si>
  <si>
    <t>#E_0#M_ASomething doesn't add up. You said he
died a year ago during battle, right?</t>
  </si>
  <si>
    <t>#K#FThat's right. I only told you guys his title
as the Jaeger King, but his full name was
Rutger Claussell.</t>
  </si>
  <si>
    <t>#E_2#M_AAnd yeah, he and the War God both died
in their duel.</t>
  </si>
  <si>
    <t>#E[3]#M_AThere's no mistaking it. I saw with my
own eyes.</t>
  </si>
  <si>
    <t>#K#FHmm...</t>
  </si>
  <si>
    <t>#E[9]#M_0</t>
  </si>
  <si>
    <t>#K#FYup, that's right.</t>
  </si>
  <si>
    <t>#1K#FThat's right. I only told you guys his title
as the Jaeger King, but his full name was
Rutger Claussell.</t>
  </si>
  <si>
    <t>#E_F#M_0And yeah, he and the War God both died
in their duel.</t>
  </si>
  <si>
    <t>#E_8#M_0Sara saw it happen, too.</t>
  </si>
  <si>
    <t>#4K#FHmm...</t>
  </si>
  <si>
    <t>#E[3]#M_0</t>
  </si>
  <si>
    <t>#1K#FI can't deny it bothers me, but we need
to keep going.</t>
  </si>
  <si>
    <t>#E_2#M_0Right now, we need to settle things with
Crow.</t>
  </si>
  <si>
    <t>#E_8#M_9</t>
  </si>
  <si>
    <t>#K#FWell, if you're certain... Let's proceed.</t>
  </si>
  <si>
    <t>#E[1]#M_0But will Captain Claire and Sharon be
all right against them?</t>
  </si>
  <si>
    <t>#E_0#M_9</t>
  </si>
  <si>
    <t>#K#FWell, if you're sure... Let's get going,
then.</t>
  </si>
  <si>
    <t>#E[9]#M_0But will Captain Claire and Sharon be
all right against them?</t>
  </si>
  <si>
    <t>#E_F#M_9</t>
  </si>
  <si>
    <t>#K#FI'm sure they're managing just fine.</t>
  </si>
  <si>
    <t>#E[5]#M_0</t>
  </si>
  <si>
    <t>#K#FClaire's gonna be A-OK! Nothing can
stop her.</t>
  </si>
  <si>
    <t>#K#FYeeeah, you really don't need to worry
about either of those two.</t>
  </si>
  <si>
    <t>#E_E#M_0They are up against one nasty duo,
but I think we all know they can hold
their own in a fight.</t>
  </si>
  <si>
    <t>FC_End_Party</t>
  </si>
  <si>
    <t>Reinit</t>
  </si>
  <si>
    <t>EV_switch_01</t>
  </si>
  <si>
    <t>open1</t>
  </si>
  <si>
    <t>EV_switch_02</t>
  </si>
  <si>
    <t>EV_switch_03</t>
  </si>
  <si>
    <t>EV_switch_04</t>
  </si>
  <si>
    <t>GM_shield01</t>
  </si>
  <si>
    <t>GM_shield06</t>
  </si>
  <si>
    <t>GM_shield08</t>
  </si>
  <si>
    <t>GM_shield11</t>
  </si>
  <si>
    <t>GM_shield02</t>
  </si>
  <si>
    <t>GM_shield03</t>
  </si>
  <si>
    <t>GM_shield04</t>
  </si>
  <si>
    <t>GM_shield05</t>
  </si>
  <si>
    <t>GM_shield07</t>
  </si>
  <si>
    <t>GM_shield09</t>
  </si>
  <si>
    <t>GM_shield10</t>
  </si>
  <si>
    <t>GM_shield12</t>
  </si>
  <si>
    <t>EV_GM_BTL01</t>
  </si>
  <si>
    <t>EV_GM_BTL01_RUN</t>
  </si>
  <si>
    <t>EV_GM_BTL02</t>
  </si>
  <si>
    <t>EV_GM_BTL02_RUN</t>
  </si>
  <si>
    <t>_LP_tbox00</t>
  </si>
  <si>
    <t>_LP_warpobj00</t>
  </si>
  <si>
    <t>_WP_WarpOut</t>
  </si>
  <si>
    <t>_EV_04_19_01</t>
  </si>
  <si>
    <t>_EV_switch_01</t>
  </si>
  <si>
    <t>_EV_switch_02</t>
  </si>
  <si>
    <t>_EV_switch_03</t>
  </si>
  <si>
    <t>_EV_switch_04</t>
  </si>
  <si>
    <t>_GM_shield01</t>
  </si>
  <si>
    <t>_GM_shield06</t>
  </si>
  <si>
    <t>_GM_shield08</t>
  </si>
  <si>
    <t>_GM_shield11</t>
  </si>
  <si>
    <t>_GM_shield02</t>
  </si>
  <si>
    <t>_GM_shield03</t>
  </si>
  <si>
    <t>_GM_shield04</t>
  </si>
  <si>
    <t>_GM_shield05</t>
  </si>
  <si>
    <t>_GM_shield07</t>
  </si>
  <si>
    <t>_GM_shield09</t>
  </si>
  <si>
    <t>_GM_shield10</t>
  </si>
  <si>
    <t>_GM_shield12</t>
  </si>
  <si>
    <t>_EV_GM_BTL01</t>
  </si>
  <si>
    <t>_EV_GM_BTL02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</si>
</sst>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FF7F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E8FF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AFF73"/>
      </patternFill>
    </fill>
    <fill>
      <patternFill patternType="solid">
        <fgColor rgb="FFFF91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9FFF73"/>
      </patternFill>
    </fill>
    <fill>
      <patternFill patternType="solid">
        <fgColor rgb="FFFF98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FFA73"/>
      </patternFill>
    </fill>
    <fill>
      <patternFill patternType="solid">
        <fgColor rgb="FF73FFF6"/>
      </patternFill>
    </fill>
    <fill>
      <patternFill patternType="solid">
        <fgColor rgb="FFFF94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EA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D0FF73"/>
      </patternFill>
    </fill>
    <fill>
      <patternFill patternType="solid">
        <fgColor rgb="FFFFB073"/>
      </patternFill>
    </fill>
    <fill>
      <patternFill patternType="solid">
        <fgColor rgb="FFBBFF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73FFE1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0" xfId="0" applyFill="1" applyAlignment="1">
      <alignment horizontal="center" vertical="center" wrapText="1"/>
    </xf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J348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1036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13</v>
      </c>
      <c r="FF8" s="4" t="s">
        <v>13</v>
      </c>
      <c r="FG8" s="4" t="s">
        <v>13</v>
      </c>
      <c r="FH8" s="4" t="s">
        <v>13</v>
      </c>
      <c r="FI8" s="4" t="s">
        <v>13</v>
      </c>
      <c r="FJ8" s="4" t="s">
        <v>13</v>
      </c>
      <c r="FK8" s="4" t="s">
        <v>13</v>
      </c>
      <c r="FL8" s="4" t="s">
        <v>13</v>
      </c>
      <c r="FM8" s="4" t="s">
        <v>14</v>
      </c>
      <c r="FN8" s="4" t="s">
        <v>14</v>
      </c>
      <c r="FO8" s="4" t="s">
        <v>14</v>
      </c>
      <c r="FP8" s="4" t="s">
        <v>14</v>
      </c>
      <c r="FQ8" s="4" t="s">
        <v>14</v>
      </c>
      <c r="FR8" s="4" t="s">
        <v>14</v>
      </c>
      <c r="FS8" s="4" t="s">
        <v>14</v>
      </c>
      <c r="FT8" s="4" t="s">
        <v>14</v>
      </c>
      <c r="FU8" s="4" t="s">
        <v>9</v>
      </c>
      <c r="FV8" s="4" t="s">
        <v>6</v>
      </c>
      <c r="FW8" s="4" t="s">
        <v>8</v>
      </c>
      <c r="FX8" s="4" t="s">
        <v>6</v>
      </c>
      <c r="FY8" s="4" t="s">
        <v>8</v>
      </c>
      <c r="FZ8" s="4" t="s">
        <v>6</v>
      </c>
      <c r="GA8" s="4" t="s">
        <v>8</v>
      </c>
      <c r="GB8" s="4" t="s">
        <v>6</v>
      </c>
      <c r="GC8" s="4" t="s">
        <v>8</v>
      </c>
      <c r="GD8" s="4" t="s">
        <v>6</v>
      </c>
      <c r="GE8" s="4" t="s">
        <v>8</v>
      </c>
      <c r="GF8" s="4" t="s">
        <v>6</v>
      </c>
      <c r="GG8" s="4" t="s">
        <v>8</v>
      </c>
      <c r="GH8" s="4" t="s">
        <v>6</v>
      </c>
      <c r="GI8" s="4" t="s">
        <v>8</v>
      </c>
      <c r="GJ8" s="4" t="s">
        <v>6</v>
      </c>
      <c r="GK8" s="4" t="s">
        <v>8</v>
      </c>
      <c r="GL8" s="4" t="s">
        <v>13</v>
      </c>
      <c r="GM8" s="4" t="s">
        <v>13</v>
      </c>
      <c r="GN8" s="4" t="s">
        <v>13</v>
      </c>
      <c r="GO8" s="4" t="s">
        <v>13</v>
      </c>
      <c r="GP8" s="4" t="s">
        <v>13</v>
      </c>
      <c r="GQ8" s="4" t="s">
        <v>13</v>
      </c>
      <c r="GR8" s="4" t="s">
        <v>13</v>
      </c>
      <c r="GS8" s="4" t="s">
        <v>13</v>
      </c>
      <c r="GT8" s="4" t="s">
        <v>14</v>
      </c>
      <c r="GU8" s="4" t="s">
        <v>14</v>
      </c>
      <c r="GV8" s="4" t="s">
        <v>14</v>
      </c>
      <c r="GW8" s="4" t="s">
        <v>14</v>
      </c>
      <c r="GX8" s="4" t="s">
        <v>14</v>
      </c>
      <c r="GY8" s="4" t="s">
        <v>14</v>
      </c>
      <c r="GZ8" s="4" t="s">
        <v>14</v>
      </c>
      <c r="HA8" s="4" t="s">
        <v>14</v>
      </c>
      <c r="HB8" s="4" t="s">
        <v>9</v>
      </c>
      <c r="HC8" s="4" t="s">
        <v>6</v>
      </c>
      <c r="HD8" s="4" t="s">
        <v>8</v>
      </c>
      <c r="HE8" s="4" t="s">
        <v>6</v>
      </c>
      <c r="HF8" s="4" t="s">
        <v>8</v>
      </c>
      <c r="HG8" s="4" t="s">
        <v>6</v>
      </c>
      <c r="HH8" s="4" t="s">
        <v>8</v>
      </c>
      <c r="HI8" s="4" t="s">
        <v>6</v>
      </c>
      <c r="HJ8" s="4" t="s">
        <v>8</v>
      </c>
      <c r="HK8" s="4" t="s">
        <v>6</v>
      </c>
      <c r="HL8" s="4" t="s">
        <v>8</v>
      </c>
      <c r="HM8" s="4" t="s">
        <v>6</v>
      </c>
      <c r="HN8" s="4" t="s">
        <v>8</v>
      </c>
      <c r="HO8" s="4" t="s">
        <v>6</v>
      </c>
      <c r="HP8" s="4" t="s">
        <v>8</v>
      </c>
      <c r="HQ8" s="4" t="s">
        <v>6</v>
      </c>
      <c r="HR8" s="4" t="s">
        <v>8</v>
      </c>
      <c r="HS8" s="4" t="s">
        <v>13</v>
      </c>
      <c r="HT8" s="4" t="s">
        <v>13</v>
      </c>
      <c r="HU8" s="4" t="s">
        <v>13</v>
      </c>
      <c r="HV8" s="4" t="s">
        <v>13</v>
      </c>
      <c r="HW8" s="4" t="s">
        <v>13</v>
      </c>
      <c r="HX8" s="4" t="s">
        <v>13</v>
      </c>
      <c r="HY8" s="4" t="s">
        <v>13</v>
      </c>
      <c r="HZ8" s="4" t="s">
        <v>13</v>
      </c>
      <c r="IA8" s="4" t="s">
        <v>14</v>
      </c>
      <c r="IB8" s="4" t="s">
        <v>14</v>
      </c>
      <c r="IC8" s="4" t="s">
        <v>14</v>
      </c>
      <c r="ID8" s="4" t="s">
        <v>14</v>
      </c>
      <c r="IE8" s="4" t="s">
        <v>14</v>
      </c>
      <c r="IF8" s="4" t="s">
        <v>14</v>
      </c>
      <c r="IG8" s="4" t="s">
        <v>14</v>
      </c>
      <c r="IH8" s="4" t="s">
        <v>14</v>
      </c>
      <c r="II8" s="4" t="s">
        <v>14</v>
      </c>
      <c r="IJ8" s="4" t="s">
        <v>14</v>
      </c>
      <c r="IK8" s="4" t="s">
        <v>14</v>
      </c>
      <c r="IL8" s="4" t="s">
        <v>14</v>
      </c>
      <c r="IM8" s="4" t="s">
        <v>14</v>
      </c>
      <c r="IN8" s="4" t="s">
        <v>14</v>
      </c>
      <c r="IO8" s="4" t="s">
        <v>14</v>
      </c>
      <c r="IP8" s="4" t="s">
        <v>14</v>
      </c>
      <c r="IQ8" s="4" t="s">
        <v>14</v>
      </c>
      <c r="IR8" s="4" t="s">
        <v>14</v>
      </c>
      <c r="IS8" s="4" t="s">
        <v>14</v>
      </c>
      <c r="IT8" s="4" t="s">
        <v>14</v>
      </c>
      <c r="IU8" s="4" t="s">
        <v>14</v>
      </c>
      <c r="IV8" s="4" t="s">
        <v>14</v>
      </c>
      <c r="IW8" s="4" t="s">
        <v>14</v>
      </c>
      <c r="IX8" s="4" t="s">
        <v>14</v>
      </c>
      <c r="IY8" s="4" t="s">
        <v>14</v>
      </c>
      <c r="IZ8" s="4" t="s">
        <v>14</v>
      </c>
      <c r="JA8" s="4" t="s">
        <v>14</v>
      </c>
      <c r="JB8" s="4" t="s">
        <v>14</v>
      </c>
      <c r="JC8" s="4" t="s">
        <v>14</v>
      </c>
      <c r="JD8" s="4" t="s">
        <v>14</v>
      </c>
      <c r="JE8" s="4" t="s">
        <v>14</v>
      </c>
      <c r="JF8" s="4" t="s">
        <v>14</v>
      </c>
      <c r="JG8" s="4" t="s">
        <v>14</v>
      </c>
      <c r="JH8" s="4" t="s">
        <v>14</v>
      </c>
      <c r="JI8" s="4" t="s">
        <v>14</v>
      </c>
      <c r="JJ8" s="4" t="s">
        <v>14</v>
      </c>
    </row>
    <row r="9">
      <c r="A9" t="n">
        <v>1040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312</v>
      </c>
      <c r="G9" s="7" t="n">
        <v>312</v>
      </c>
      <c r="H9" s="7" t="n">
        <v>0</v>
      </c>
      <c r="I9" s="7" t="n">
        <v>0</v>
      </c>
      <c r="J9" s="7" t="n">
        <v>2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12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12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15</v>
      </c>
      <c r="CH9" s="7" t="n">
        <f t="normal" ca="1">16-LENB(INDIRECT(ADDRESS(9,85)))</f>
        <v>0</v>
      </c>
      <c r="CI9" s="7" t="s">
        <v>11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11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50</v>
      </c>
      <c r="CS9" s="7" t="n">
        <v>40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16</v>
      </c>
      <c r="DK9" s="7" t="n">
        <f t="normal" ca="1">16-LENB(INDIRECT(ADDRESS(9,114)))</f>
        <v>0</v>
      </c>
      <c r="DL9" s="7" t="s">
        <v>16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11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11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50</v>
      </c>
      <c r="DZ9" s="7" t="n">
        <v>40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17</v>
      </c>
      <c r="EP9" s="7" t="n">
        <f t="normal" ca="1">16-LENB(INDIRECT(ADDRESS(9,145)))</f>
        <v>0</v>
      </c>
      <c r="EQ9" s="7" t="s">
        <v>17</v>
      </c>
      <c r="ER9" s="7" t="n">
        <f t="normal" ca="1">16-LENB(INDIRECT(ADDRESS(9,147)))</f>
        <v>0</v>
      </c>
      <c r="ES9" s="7" t="s">
        <v>17</v>
      </c>
      <c r="ET9" s="7" t="n">
        <f t="normal" ca="1">16-LENB(INDIRECT(ADDRESS(9,149)))</f>
        <v>0</v>
      </c>
      <c r="EU9" s="7" t="s">
        <v>11</v>
      </c>
      <c r="EV9" s="7" t="n">
        <f t="normal" ca="1">16-LENB(INDIRECT(ADDRESS(9,151)))</f>
        <v>0</v>
      </c>
      <c r="EW9" s="7" t="s">
        <v>11</v>
      </c>
      <c r="EX9" s="7" t="n">
        <f t="normal" ca="1">16-LENB(INDIRECT(ADDRESS(9,153)))</f>
        <v>0</v>
      </c>
      <c r="EY9" s="7" t="s">
        <v>11</v>
      </c>
      <c r="EZ9" s="7" t="n">
        <f t="normal" ca="1">16-LENB(INDIRECT(ADDRESS(9,155)))</f>
        <v>0</v>
      </c>
      <c r="FA9" s="7" t="s">
        <v>11</v>
      </c>
      <c r="FB9" s="7" t="n">
        <f t="normal" ca="1">16-LENB(INDIRECT(ADDRESS(9,157)))</f>
        <v>0</v>
      </c>
      <c r="FC9" s="7" t="s">
        <v>11</v>
      </c>
      <c r="FD9" s="7" t="n">
        <f t="normal" ca="1">16-LENB(INDIRECT(ADDRESS(9,159)))</f>
        <v>0</v>
      </c>
      <c r="FE9" s="7" t="n">
        <v>100</v>
      </c>
      <c r="FF9" s="7" t="n">
        <v>50</v>
      </c>
      <c r="FG9" s="7" t="n">
        <v>50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5</v>
      </c>
      <c r="FV9" s="7" t="s">
        <v>18</v>
      </c>
      <c r="FW9" s="7" t="n">
        <f t="normal" ca="1">16-LENB(INDIRECT(ADDRESS(9,178)))</f>
        <v>0</v>
      </c>
      <c r="FX9" s="7" t="s">
        <v>12</v>
      </c>
      <c r="FY9" s="7" t="n">
        <f t="normal" ca="1">16-LENB(INDIRECT(ADDRESS(9,180)))</f>
        <v>0</v>
      </c>
      <c r="FZ9" s="7" t="s">
        <v>12</v>
      </c>
      <c r="GA9" s="7" t="n">
        <f t="normal" ca="1">16-LENB(INDIRECT(ADDRESS(9,182)))</f>
        <v>0</v>
      </c>
      <c r="GB9" s="7" t="s">
        <v>12</v>
      </c>
      <c r="GC9" s="7" t="n">
        <f t="normal" ca="1">16-LENB(INDIRECT(ADDRESS(9,184)))</f>
        <v>0</v>
      </c>
      <c r="GD9" s="7" t="s">
        <v>12</v>
      </c>
      <c r="GE9" s="7" t="n">
        <f t="normal" ca="1">16-LENB(INDIRECT(ADDRESS(9,186)))</f>
        <v>0</v>
      </c>
      <c r="GF9" s="7" t="s">
        <v>12</v>
      </c>
      <c r="GG9" s="7" t="n">
        <f t="normal" ca="1">16-LENB(INDIRECT(ADDRESS(9,188)))</f>
        <v>0</v>
      </c>
      <c r="GH9" s="7" t="s">
        <v>12</v>
      </c>
      <c r="GI9" s="7" t="n">
        <f t="normal" ca="1">16-LENB(INDIRECT(ADDRESS(9,190)))</f>
        <v>0</v>
      </c>
      <c r="GJ9" s="7" t="s">
        <v>12</v>
      </c>
      <c r="GK9" s="7" t="n">
        <f t="normal" ca="1">16-LENB(INDIRECT(ADDRESS(9,192)))</f>
        <v>0</v>
      </c>
      <c r="GL9" s="7" t="n">
        <v>100</v>
      </c>
      <c r="GM9" s="7" t="n">
        <v>50</v>
      </c>
      <c r="GN9" s="7" t="n">
        <v>40</v>
      </c>
      <c r="GO9" s="7" t="n">
        <v>30</v>
      </c>
      <c r="GP9" s="7" t="n">
        <v>20</v>
      </c>
      <c r="GQ9" s="7" t="n">
        <v>15</v>
      </c>
      <c r="GR9" s="7" t="n">
        <v>10</v>
      </c>
      <c r="GS9" s="7" t="n">
        <v>5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6</v>
      </c>
      <c r="HC9" s="7" t="s">
        <v>19</v>
      </c>
      <c r="HD9" s="7" t="n">
        <f t="normal" ca="1">16-LENB(INDIRECT(ADDRESS(9,211)))</f>
        <v>0</v>
      </c>
      <c r="HE9" s="7" t="s">
        <v>19</v>
      </c>
      <c r="HF9" s="7" t="n">
        <f t="normal" ca="1">16-LENB(INDIRECT(ADDRESS(9,213)))</f>
        <v>0</v>
      </c>
      <c r="HG9" s="7" t="s">
        <v>16</v>
      </c>
      <c r="HH9" s="7" t="n">
        <f t="normal" ca="1">16-LENB(INDIRECT(ADDRESS(9,215)))</f>
        <v>0</v>
      </c>
      <c r="HI9" s="7" t="s">
        <v>16</v>
      </c>
      <c r="HJ9" s="7" t="n">
        <f t="normal" ca="1">16-LENB(INDIRECT(ADDRESS(9,217)))</f>
        <v>0</v>
      </c>
      <c r="HK9" s="7" t="s">
        <v>20</v>
      </c>
      <c r="HL9" s="7" t="n">
        <f t="normal" ca="1">16-LENB(INDIRECT(ADDRESS(9,219)))</f>
        <v>0</v>
      </c>
      <c r="HM9" s="7" t="s">
        <v>20</v>
      </c>
      <c r="HN9" s="7" t="n">
        <f t="normal" ca="1">16-LENB(INDIRECT(ADDRESS(9,221)))</f>
        <v>0</v>
      </c>
      <c r="HO9" s="7" t="s">
        <v>20</v>
      </c>
      <c r="HP9" s="7" t="n">
        <f t="normal" ca="1">16-LENB(INDIRECT(ADDRESS(9,223)))</f>
        <v>0</v>
      </c>
      <c r="HQ9" s="7" t="s">
        <v>20</v>
      </c>
      <c r="HR9" s="7" t="n">
        <f t="normal" ca="1">16-LENB(INDIRECT(ADDRESS(9,225)))</f>
        <v>0</v>
      </c>
      <c r="HS9" s="7" t="n">
        <v>100</v>
      </c>
      <c r="HT9" s="7" t="n">
        <v>50</v>
      </c>
      <c r="HU9" s="7" t="n">
        <v>60</v>
      </c>
      <c r="HV9" s="7" t="n">
        <v>30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255</v>
      </c>
      <c r="IJ9" s="7" t="n">
        <v>255</v>
      </c>
      <c r="IK9" s="7" t="n">
        <v>255</v>
      </c>
      <c r="IL9" s="7" t="n">
        <v>255</v>
      </c>
      <c r="IM9" s="7" t="n">
        <v>0</v>
      </c>
      <c r="IN9" s="7" t="n">
        <v>0</v>
      </c>
      <c r="IO9" s="7" t="n">
        <v>0</v>
      </c>
      <c r="IP9" s="7" t="n">
        <v>0</v>
      </c>
      <c r="IQ9" s="7" t="n">
        <v>0</v>
      </c>
      <c r="IR9" s="7" t="n">
        <v>0</v>
      </c>
      <c r="IS9" s="7" t="n">
        <v>0</v>
      </c>
      <c r="IT9" s="7" t="n">
        <v>0</v>
      </c>
      <c r="IU9" s="7" t="n">
        <v>0</v>
      </c>
      <c r="IV9" s="7" t="n">
        <v>0</v>
      </c>
      <c r="IW9" s="7" t="n">
        <v>0</v>
      </c>
      <c r="IX9" s="7" t="n">
        <v>0</v>
      </c>
      <c r="IY9" s="7" t="n">
        <v>0</v>
      </c>
      <c r="IZ9" s="7" t="n">
        <v>0</v>
      </c>
      <c r="JA9" s="7" t="n">
        <v>0</v>
      </c>
      <c r="JB9" s="7" t="n">
        <v>0</v>
      </c>
      <c r="JC9" s="7" t="n">
        <v>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</row>
    <row r="10">
      <c r="A10" t="s">
        <v>4</v>
      </c>
      <c r="B10" s="4" t="s">
        <v>5</v>
      </c>
    </row>
    <row r="11">
      <c r="A11" t="n">
        <v>2136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2140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131592</v>
      </c>
      <c r="F14" s="7" t="n">
        <v>312</v>
      </c>
      <c r="G14" s="7" t="n">
        <v>312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18</v>
      </c>
      <c r="N14" s="7" t="n">
        <f t="normal" ca="1">16-LENB(INDIRECT(ADDRESS(14,13)))</f>
        <v>0</v>
      </c>
      <c r="O14" s="7" t="s">
        <v>12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20</v>
      </c>
      <c r="Z14" s="7" t="n">
        <f t="normal" ca="1">16-LENB(INDIRECT(ADDRESS(14,25)))</f>
        <v>0</v>
      </c>
      <c r="AA14" s="7" t="s">
        <v>20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100</v>
      </c>
      <c r="AG14" s="7" t="n">
        <v>100</v>
      </c>
      <c r="AH14" s="7" t="n">
        <v>100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2348</v>
      </c>
      <c r="B16" s="5" t="n">
        <v>1</v>
      </c>
    </row>
    <row r="17" spans="1:270" s="3" customFormat="1" customHeight="0">
      <c r="A17" s="3" t="s">
        <v>2</v>
      </c>
      <c r="B17" s="3" t="s">
        <v>3</v>
      </c>
    </row>
    <row r="18" spans="1:270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270">
      <c r="A19" t="n">
        <v>2352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131593</v>
      </c>
      <c r="F19" s="7" t="n">
        <v>312</v>
      </c>
      <c r="G19" s="7" t="n">
        <v>312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18</v>
      </c>
      <c r="N19" s="7" t="n">
        <f t="normal" ca="1">16-LENB(INDIRECT(ADDRESS(19,13)))</f>
        <v>0</v>
      </c>
      <c r="O19" s="7" t="s">
        <v>12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20</v>
      </c>
      <c r="Z19" s="7" t="n">
        <f t="normal" ca="1">16-LENB(INDIRECT(ADDRESS(19,25)))</f>
        <v>0</v>
      </c>
      <c r="AA19" s="7" t="s">
        <v>20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100</v>
      </c>
      <c r="AH19" s="7" t="n">
        <v>100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270">
      <c r="A20" t="s">
        <v>4</v>
      </c>
      <c r="B20" s="4" t="s">
        <v>5</v>
      </c>
    </row>
    <row r="21" spans="1:270">
      <c r="A21" t="n">
        <v>2560</v>
      </c>
      <c r="B21" s="5" t="n">
        <v>1</v>
      </c>
    </row>
    <row r="22" spans="1:270" s="3" customFormat="1" customHeight="0">
      <c r="A22" s="3" t="s">
        <v>2</v>
      </c>
      <c r="B22" s="3" t="s">
        <v>3</v>
      </c>
    </row>
    <row r="23" spans="1:270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270">
      <c r="A24" t="n">
        <v>2564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131594</v>
      </c>
      <c r="F24" s="7" t="n">
        <v>312</v>
      </c>
      <c r="G24" s="7" t="n">
        <v>312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16</v>
      </c>
      <c r="N24" s="7" t="n">
        <f t="normal" ca="1">16-LENB(INDIRECT(ADDRESS(24,13)))</f>
        <v>0</v>
      </c>
      <c r="O24" s="7" t="s">
        <v>16</v>
      </c>
      <c r="P24" s="7" t="n">
        <f t="normal" ca="1">16-LENB(INDIRECT(ADDRESS(24,15)))</f>
        <v>0</v>
      </c>
      <c r="Q24" s="7" t="s">
        <v>16</v>
      </c>
      <c r="R24" s="7" t="n">
        <f t="normal" ca="1">16-LENB(INDIRECT(ADDRESS(24,17)))</f>
        <v>0</v>
      </c>
      <c r="S24" s="7" t="s">
        <v>20</v>
      </c>
      <c r="T24" s="7" t="n">
        <f t="normal" ca="1">16-LENB(INDIRECT(ADDRESS(24,19)))</f>
        <v>0</v>
      </c>
      <c r="U24" s="7" t="s">
        <v>20</v>
      </c>
      <c r="V24" s="7" t="n">
        <f t="normal" ca="1">16-LENB(INDIRECT(ADDRESS(24,21)))</f>
        <v>0</v>
      </c>
      <c r="W24" s="7" t="s">
        <v>20</v>
      </c>
      <c r="X24" s="7" t="n">
        <f t="normal" ca="1">16-LENB(INDIRECT(ADDRESS(24,23)))</f>
        <v>0</v>
      </c>
      <c r="Y24" s="7" t="s">
        <v>20</v>
      </c>
      <c r="Z24" s="7" t="n">
        <f t="normal" ca="1">16-LENB(INDIRECT(ADDRESS(24,25)))</f>
        <v>0</v>
      </c>
      <c r="AA24" s="7" t="s">
        <v>20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270">
      <c r="A25" t="s">
        <v>4</v>
      </c>
      <c r="B25" s="4" t="s">
        <v>5</v>
      </c>
    </row>
    <row r="26" spans="1:270">
      <c r="A26" t="n">
        <v>2772</v>
      </c>
      <c r="B26" s="5" t="n">
        <v>1</v>
      </c>
    </row>
    <row r="27" spans="1:270" s="3" customFormat="1" customHeight="0">
      <c r="A27" s="3" t="s">
        <v>2</v>
      </c>
      <c r="B27" s="3" t="s">
        <v>21</v>
      </c>
    </row>
    <row r="28" spans="1:270">
      <c r="A28" t="s">
        <v>4</v>
      </c>
      <c r="B28" s="4" t="s">
        <v>5</v>
      </c>
      <c r="C28" s="4" t="s">
        <v>13</v>
      </c>
      <c r="D28" s="4" t="s">
        <v>6</v>
      </c>
    </row>
    <row r="29" spans="1:270">
      <c r="A29" t="n">
        <v>2776</v>
      </c>
      <c r="B29" s="8" t="n">
        <v>2</v>
      </c>
      <c r="C29" s="7" t="n">
        <v>10</v>
      </c>
      <c r="D29" s="7" t="s">
        <v>22</v>
      </c>
    </row>
    <row r="30" spans="1:270">
      <c r="A30" t="s">
        <v>4</v>
      </c>
      <c r="B30" s="4" t="s">
        <v>5</v>
      </c>
      <c r="C30" s="4" t="s">
        <v>13</v>
      </c>
      <c r="D30" s="4" t="s">
        <v>13</v>
      </c>
    </row>
    <row r="31" spans="1:270">
      <c r="A31" t="n">
        <v>2797</v>
      </c>
      <c r="B31" s="9" t="n">
        <v>162</v>
      </c>
      <c r="C31" s="7" t="n">
        <v>0</v>
      </c>
      <c r="D31" s="7" t="n">
        <v>0</v>
      </c>
    </row>
    <row r="32" spans="1:270">
      <c r="A32" t="s">
        <v>4</v>
      </c>
      <c r="B32" s="4" t="s">
        <v>5</v>
      </c>
    </row>
    <row r="33" spans="1:72">
      <c r="A33" t="n">
        <v>2800</v>
      </c>
      <c r="B33" s="5" t="n">
        <v>1</v>
      </c>
    </row>
    <row r="34" spans="1:72" s="3" customFormat="1" customHeight="0">
      <c r="A34" s="3" t="s">
        <v>2</v>
      </c>
      <c r="B34" s="3" t="s">
        <v>23</v>
      </c>
    </row>
    <row r="35" spans="1:72">
      <c r="A35" t="s">
        <v>4</v>
      </c>
      <c r="B35" s="4" t="s">
        <v>5</v>
      </c>
      <c r="C35" s="4" t="s">
        <v>13</v>
      </c>
      <c r="D35" s="4" t="s">
        <v>10</v>
      </c>
      <c r="E35" s="4" t="s">
        <v>13</v>
      </c>
      <c r="F35" s="4" t="s">
        <v>6</v>
      </c>
    </row>
    <row r="36" spans="1:72">
      <c r="A36" t="n">
        <v>2804</v>
      </c>
      <c r="B36" s="10" t="n">
        <v>39</v>
      </c>
      <c r="C36" s="7" t="n">
        <v>10</v>
      </c>
      <c r="D36" s="7" t="n">
        <v>65533</v>
      </c>
      <c r="E36" s="7" t="n">
        <v>222</v>
      </c>
      <c r="F36" s="7" t="s">
        <v>24</v>
      </c>
    </row>
    <row r="37" spans="1:72">
      <c r="A37" t="s">
        <v>4</v>
      </c>
      <c r="B37" s="4" t="s">
        <v>5</v>
      </c>
      <c r="C37" s="4" t="s">
        <v>13</v>
      </c>
      <c r="D37" s="4" t="s">
        <v>10</v>
      </c>
      <c r="E37" s="4" t="s">
        <v>13</v>
      </c>
      <c r="F37" s="4" t="s">
        <v>6</v>
      </c>
    </row>
    <row r="38" spans="1:72">
      <c r="A38" t="n">
        <v>2828</v>
      </c>
      <c r="B38" s="10" t="n">
        <v>39</v>
      </c>
      <c r="C38" s="7" t="n">
        <v>10</v>
      </c>
      <c r="D38" s="7" t="n">
        <v>65533</v>
      </c>
      <c r="E38" s="7" t="n">
        <v>223</v>
      </c>
      <c r="F38" s="7" t="s">
        <v>25</v>
      </c>
    </row>
    <row r="39" spans="1:72">
      <c r="A39" t="s">
        <v>4</v>
      </c>
      <c r="B39" s="4" t="s">
        <v>5</v>
      </c>
      <c r="C39" s="4" t="s">
        <v>13</v>
      </c>
      <c r="D39" s="4" t="s">
        <v>10</v>
      </c>
      <c r="E39" s="4" t="s">
        <v>13</v>
      </c>
      <c r="F39" s="4" t="s">
        <v>6</v>
      </c>
    </row>
    <row r="40" spans="1:72">
      <c r="A40" t="n">
        <v>2852</v>
      </c>
      <c r="B40" s="10" t="n">
        <v>39</v>
      </c>
      <c r="C40" s="7" t="n">
        <v>10</v>
      </c>
      <c r="D40" s="7" t="n">
        <v>65533</v>
      </c>
      <c r="E40" s="7" t="n">
        <v>224</v>
      </c>
      <c r="F40" s="7" t="s">
        <v>26</v>
      </c>
    </row>
    <row r="41" spans="1:72">
      <c r="A41" t="s">
        <v>4</v>
      </c>
      <c r="B41" s="4" t="s">
        <v>5</v>
      </c>
      <c r="C41" s="4" t="s">
        <v>13</v>
      </c>
      <c r="D41" s="4" t="s">
        <v>10</v>
      </c>
      <c r="E41" s="4" t="s">
        <v>13</v>
      </c>
      <c r="F41" s="4" t="s">
        <v>6</v>
      </c>
    </row>
    <row r="42" spans="1:72">
      <c r="A42" t="n">
        <v>2876</v>
      </c>
      <c r="B42" s="10" t="n">
        <v>39</v>
      </c>
      <c r="C42" s="7" t="n">
        <v>10</v>
      </c>
      <c r="D42" s="7" t="n">
        <v>65533</v>
      </c>
      <c r="E42" s="7" t="n">
        <v>225</v>
      </c>
      <c r="F42" s="7" t="s">
        <v>27</v>
      </c>
    </row>
    <row r="43" spans="1:72">
      <c r="A43" t="s">
        <v>4</v>
      </c>
      <c r="B43" s="4" t="s">
        <v>5</v>
      </c>
      <c r="C43" s="4" t="s">
        <v>13</v>
      </c>
      <c r="D43" s="4" t="s">
        <v>10</v>
      </c>
      <c r="E43" s="4" t="s">
        <v>13</v>
      </c>
      <c r="F43" s="4" t="s">
        <v>6</v>
      </c>
    </row>
    <row r="44" spans="1:72">
      <c r="A44" t="n">
        <v>2900</v>
      </c>
      <c r="B44" s="10" t="n">
        <v>39</v>
      </c>
      <c r="C44" s="7" t="n">
        <v>10</v>
      </c>
      <c r="D44" s="7" t="n">
        <v>65533</v>
      </c>
      <c r="E44" s="7" t="n">
        <v>226</v>
      </c>
      <c r="F44" s="7" t="s">
        <v>28</v>
      </c>
    </row>
    <row r="45" spans="1:72">
      <c r="A45" t="s">
        <v>4</v>
      </c>
      <c r="B45" s="4" t="s">
        <v>5</v>
      </c>
      <c r="C45" s="4" t="s">
        <v>13</v>
      </c>
      <c r="D45" s="4" t="s">
        <v>10</v>
      </c>
      <c r="E45" s="4" t="s">
        <v>13</v>
      </c>
      <c r="F45" s="4" t="s">
        <v>6</v>
      </c>
    </row>
    <row r="46" spans="1:72">
      <c r="A46" t="n">
        <v>2924</v>
      </c>
      <c r="B46" s="10" t="n">
        <v>39</v>
      </c>
      <c r="C46" s="7" t="n">
        <v>10</v>
      </c>
      <c r="D46" s="7" t="n">
        <v>65533</v>
      </c>
      <c r="E46" s="7" t="n">
        <v>231</v>
      </c>
      <c r="F46" s="7" t="s">
        <v>29</v>
      </c>
    </row>
    <row r="47" spans="1:72">
      <c r="A47" t="s">
        <v>4</v>
      </c>
      <c r="B47" s="4" t="s">
        <v>5</v>
      </c>
      <c r="C47" s="4" t="s">
        <v>13</v>
      </c>
      <c r="D47" s="4" t="s">
        <v>10</v>
      </c>
      <c r="E47" s="4" t="s">
        <v>10</v>
      </c>
      <c r="F47" s="4" t="s">
        <v>10</v>
      </c>
      <c r="G47" s="4" t="s">
        <v>10</v>
      </c>
      <c r="H47" s="4" t="s">
        <v>10</v>
      </c>
      <c r="I47" s="4" t="s">
        <v>6</v>
      </c>
      <c r="J47" s="4" t="s">
        <v>30</v>
      </c>
      <c r="K47" s="4" t="s">
        <v>30</v>
      </c>
      <c r="L47" s="4" t="s">
        <v>30</v>
      </c>
      <c r="M47" s="4" t="s">
        <v>9</v>
      </c>
      <c r="N47" s="4" t="s">
        <v>9</v>
      </c>
      <c r="O47" s="4" t="s">
        <v>30</v>
      </c>
      <c r="P47" s="4" t="s">
        <v>30</v>
      </c>
      <c r="Q47" s="4" t="s">
        <v>30</v>
      </c>
      <c r="R47" s="4" t="s">
        <v>30</v>
      </c>
      <c r="S47" s="4" t="s">
        <v>13</v>
      </c>
    </row>
    <row r="48" spans="1:72">
      <c r="A48" t="n">
        <v>2948</v>
      </c>
      <c r="B48" s="10" t="n">
        <v>39</v>
      </c>
      <c r="C48" s="7" t="n">
        <v>12</v>
      </c>
      <c r="D48" s="7" t="n">
        <v>65533</v>
      </c>
      <c r="E48" s="7" t="n">
        <v>231</v>
      </c>
      <c r="F48" s="7" t="n">
        <v>0</v>
      </c>
      <c r="G48" s="7" t="n">
        <v>65533</v>
      </c>
      <c r="H48" s="7" t="n">
        <v>0</v>
      </c>
      <c r="I48" s="7" t="s">
        <v>20</v>
      </c>
      <c r="J48" s="7" t="n">
        <v>140.662994384766</v>
      </c>
      <c r="K48" s="7" t="n">
        <v>460.050994873047</v>
      </c>
      <c r="L48" s="7" t="n">
        <v>219.537002563477</v>
      </c>
      <c r="M48" s="7" t="n">
        <v>0</v>
      </c>
      <c r="N48" s="7" t="n">
        <v>1119092736</v>
      </c>
      <c r="O48" s="7" t="n">
        <v>0</v>
      </c>
      <c r="P48" s="7" t="n">
        <v>1</v>
      </c>
      <c r="Q48" s="7" t="n">
        <v>1</v>
      </c>
      <c r="R48" s="7" t="n">
        <v>1</v>
      </c>
      <c r="S48" s="7" t="n">
        <v>131</v>
      </c>
    </row>
    <row r="49" spans="1:19">
      <c r="A49" t="s">
        <v>4</v>
      </c>
      <c r="B49" s="4" t="s">
        <v>5</v>
      </c>
      <c r="C49" s="4" t="s">
        <v>13</v>
      </c>
      <c r="D49" s="4" t="s">
        <v>10</v>
      </c>
      <c r="E49" s="4" t="s">
        <v>13</v>
      </c>
      <c r="F49" s="4" t="s">
        <v>13</v>
      </c>
      <c r="G49" s="4" t="s">
        <v>31</v>
      </c>
    </row>
    <row r="50" spans="1:19">
      <c r="A50" t="n">
        <v>2998</v>
      </c>
      <c r="B50" s="11" t="n">
        <v>5</v>
      </c>
      <c r="C50" s="7" t="n">
        <v>30</v>
      </c>
      <c r="D50" s="7" t="n">
        <v>11120</v>
      </c>
      <c r="E50" s="7" t="n">
        <v>8</v>
      </c>
      <c r="F50" s="7" t="n">
        <v>1</v>
      </c>
      <c r="G50" s="12" t="n">
        <f t="normal" ca="1">A54</f>
        <v>0</v>
      </c>
    </row>
    <row r="51" spans="1:19">
      <c r="A51" t="s">
        <v>4</v>
      </c>
      <c r="B51" s="4" t="s">
        <v>5</v>
      </c>
      <c r="C51" s="4" t="s">
        <v>13</v>
      </c>
      <c r="D51" s="4" t="s">
        <v>10</v>
      </c>
      <c r="E51" s="4" t="s">
        <v>10</v>
      </c>
      <c r="F51" s="4" t="s">
        <v>10</v>
      </c>
      <c r="G51" s="4" t="s">
        <v>10</v>
      </c>
      <c r="H51" s="4" t="s">
        <v>10</v>
      </c>
      <c r="I51" s="4" t="s">
        <v>6</v>
      </c>
      <c r="J51" s="4" t="s">
        <v>30</v>
      </c>
      <c r="K51" s="4" t="s">
        <v>30</v>
      </c>
      <c r="L51" s="4" t="s">
        <v>30</v>
      </c>
      <c r="M51" s="4" t="s">
        <v>9</v>
      </c>
      <c r="N51" s="4" t="s">
        <v>9</v>
      </c>
      <c r="O51" s="4" t="s">
        <v>30</v>
      </c>
      <c r="P51" s="4" t="s">
        <v>30</v>
      </c>
      <c r="Q51" s="4" t="s">
        <v>30</v>
      </c>
      <c r="R51" s="4" t="s">
        <v>30</v>
      </c>
      <c r="S51" s="4" t="s">
        <v>13</v>
      </c>
    </row>
    <row r="52" spans="1:19">
      <c r="A52" t="n">
        <v>3008</v>
      </c>
      <c r="B52" s="10" t="n">
        <v>39</v>
      </c>
      <c r="C52" s="7" t="n">
        <v>12</v>
      </c>
      <c r="D52" s="7" t="n">
        <v>65533</v>
      </c>
      <c r="E52" s="7" t="n">
        <v>222</v>
      </c>
      <c r="F52" s="7" t="n">
        <v>0</v>
      </c>
      <c r="G52" s="7" t="n">
        <v>65533</v>
      </c>
      <c r="H52" s="7" t="n">
        <v>0</v>
      </c>
      <c r="I52" s="7" t="s">
        <v>20</v>
      </c>
      <c r="J52" s="7" t="n">
        <v>24.7240009307861</v>
      </c>
      <c r="K52" s="7" t="n">
        <v>494.622985839844</v>
      </c>
      <c r="L52" s="7" t="n">
        <v>203.552993774414</v>
      </c>
      <c r="M52" s="7" t="n">
        <v>0</v>
      </c>
      <c r="N52" s="7" t="n">
        <v>0</v>
      </c>
      <c r="O52" s="7" t="n">
        <v>0</v>
      </c>
      <c r="P52" s="7" t="n">
        <v>1</v>
      </c>
      <c r="Q52" s="7" t="n">
        <v>1</v>
      </c>
      <c r="R52" s="7" t="n">
        <v>1</v>
      </c>
      <c r="S52" s="7" t="n">
        <v>122</v>
      </c>
    </row>
    <row r="53" spans="1:19">
      <c r="A53" t="s">
        <v>4</v>
      </c>
      <c r="B53" s="4" t="s">
        <v>5</v>
      </c>
      <c r="C53" s="4" t="s">
        <v>13</v>
      </c>
      <c r="D53" s="4" t="s">
        <v>10</v>
      </c>
      <c r="E53" s="4" t="s">
        <v>13</v>
      </c>
      <c r="F53" s="4" t="s">
        <v>13</v>
      </c>
      <c r="G53" s="4" t="s">
        <v>31</v>
      </c>
    </row>
    <row r="54" spans="1:19">
      <c r="A54" t="n">
        <v>3058</v>
      </c>
      <c r="B54" s="11" t="n">
        <v>5</v>
      </c>
      <c r="C54" s="7" t="n">
        <v>30</v>
      </c>
      <c r="D54" s="7" t="n">
        <v>11121</v>
      </c>
      <c r="E54" s="7" t="n">
        <v>8</v>
      </c>
      <c r="F54" s="7" t="n">
        <v>1</v>
      </c>
      <c r="G54" s="12" t="n">
        <f t="normal" ca="1">A58</f>
        <v>0</v>
      </c>
    </row>
    <row r="55" spans="1:19">
      <c r="A55" t="s">
        <v>4</v>
      </c>
      <c r="B55" s="4" t="s">
        <v>5</v>
      </c>
      <c r="C55" s="4" t="s">
        <v>13</v>
      </c>
      <c r="D55" s="4" t="s">
        <v>10</v>
      </c>
      <c r="E55" s="4" t="s">
        <v>10</v>
      </c>
      <c r="F55" s="4" t="s">
        <v>10</v>
      </c>
      <c r="G55" s="4" t="s">
        <v>10</v>
      </c>
      <c r="H55" s="4" t="s">
        <v>10</v>
      </c>
      <c r="I55" s="4" t="s">
        <v>6</v>
      </c>
      <c r="J55" s="4" t="s">
        <v>30</v>
      </c>
      <c r="K55" s="4" t="s">
        <v>30</v>
      </c>
      <c r="L55" s="4" t="s">
        <v>30</v>
      </c>
      <c r="M55" s="4" t="s">
        <v>9</v>
      </c>
      <c r="N55" s="4" t="s">
        <v>9</v>
      </c>
      <c r="O55" s="4" t="s">
        <v>30</v>
      </c>
      <c r="P55" s="4" t="s">
        <v>30</v>
      </c>
      <c r="Q55" s="4" t="s">
        <v>30</v>
      </c>
      <c r="R55" s="4" t="s">
        <v>30</v>
      </c>
      <c r="S55" s="4" t="s">
        <v>13</v>
      </c>
    </row>
    <row r="56" spans="1:19">
      <c r="A56" t="n">
        <v>3068</v>
      </c>
      <c r="B56" s="10" t="n">
        <v>39</v>
      </c>
      <c r="C56" s="7" t="n">
        <v>12</v>
      </c>
      <c r="D56" s="7" t="n">
        <v>65533</v>
      </c>
      <c r="E56" s="7" t="n">
        <v>222</v>
      </c>
      <c r="F56" s="7" t="n">
        <v>0</v>
      </c>
      <c r="G56" s="7" t="n">
        <v>65533</v>
      </c>
      <c r="H56" s="7" t="n">
        <v>0</v>
      </c>
      <c r="I56" s="7" t="s">
        <v>20</v>
      </c>
      <c r="J56" s="7" t="n">
        <v>168.628005981445</v>
      </c>
      <c r="K56" s="7" t="n">
        <v>494.622985839844</v>
      </c>
      <c r="L56" s="7" t="n">
        <v>203.552993774414</v>
      </c>
      <c r="M56" s="7" t="n">
        <v>0</v>
      </c>
      <c r="N56" s="7" t="n">
        <v>0</v>
      </c>
      <c r="O56" s="7" t="n">
        <v>0</v>
      </c>
      <c r="P56" s="7" t="n">
        <v>1</v>
      </c>
      <c r="Q56" s="7" t="n">
        <v>1</v>
      </c>
      <c r="R56" s="7" t="n">
        <v>1</v>
      </c>
      <c r="S56" s="7" t="n">
        <v>126</v>
      </c>
    </row>
    <row r="57" spans="1:19">
      <c r="A57" t="s">
        <v>4</v>
      </c>
      <c r="B57" s="4" t="s">
        <v>5</v>
      </c>
      <c r="C57" s="4" t="s">
        <v>13</v>
      </c>
      <c r="D57" s="4" t="s">
        <v>10</v>
      </c>
      <c r="E57" s="4" t="s">
        <v>13</v>
      </c>
      <c r="F57" s="4" t="s">
        <v>13</v>
      </c>
      <c r="G57" s="4" t="s">
        <v>31</v>
      </c>
    </row>
    <row r="58" spans="1:19">
      <c r="A58" t="n">
        <v>3118</v>
      </c>
      <c r="B58" s="11" t="n">
        <v>5</v>
      </c>
      <c r="C58" s="7" t="n">
        <v>30</v>
      </c>
      <c r="D58" s="7" t="n">
        <v>11122</v>
      </c>
      <c r="E58" s="7" t="n">
        <v>8</v>
      </c>
      <c r="F58" s="7" t="n">
        <v>1</v>
      </c>
      <c r="G58" s="12" t="n">
        <f t="normal" ca="1">A62</f>
        <v>0</v>
      </c>
    </row>
    <row r="59" spans="1:19">
      <c r="A59" t="s">
        <v>4</v>
      </c>
      <c r="B59" s="4" t="s">
        <v>5</v>
      </c>
      <c r="C59" s="4" t="s">
        <v>13</v>
      </c>
      <c r="D59" s="4" t="s">
        <v>10</v>
      </c>
      <c r="E59" s="4" t="s">
        <v>10</v>
      </c>
      <c r="F59" s="4" t="s">
        <v>10</v>
      </c>
      <c r="G59" s="4" t="s">
        <v>10</v>
      </c>
      <c r="H59" s="4" t="s">
        <v>10</v>
      </c>
      <c r="I59" s="4" t="s">
        <v>6</v>
      </c>
      <c r="J59" s="4" t="s">
        <v>30</v>
      </c>
      <c r="K59" s="4" t="s">
        <v>30</v>
      </c>
      <c r="L59" s="4" t="s">
        <v>30</v>
      </c>
      <c r="M59" s="4" t="s">
        <v>9</v>
      </c>
      <c r="N59" s="4" t="s">
        <v>9</v>
      </c>
      <c r="O59" s="4" t="s">
        <v>30</v>
      </c>
      <c r="P59" s="4" t="s">
        <v>30</v>
      </c>
      <c r="Q59" s="4" t="s">
        <v>30</v>
      </c>
      <c r="R59" s="4" t="s">
        <v>30</v>
      </c>
      <c r="S59" s="4" t="s">
        <v>13</v>
      </c>
    </row>
    <row r="60" spans="1:19">
      <c r="A60" t="n">
        <v>3128</v>
      </c>
      <c r="B60" s="10" t="n">
        <v>39</v>
      </c>
      <c r="C60" s="7" t="n">
        <v>12</v>
      </c>
      <c r="D60" s="7" t="n">
        <v>65533</v>
      </c>
      <c r="E60" s="7" t="n">
        <v>222</v>
      </c>
      <c r="F60" s="7" t="n">
        <v>0</v>
      </c>
      <c r="G60" s="7" t="n">
        <v>65533</v>
      </c>
      <c r="H60" s="7" t="n">
        <v>0</v>
      </c>
      <c r="I60" s="7" t="s">
        <v>20</v>
      </c>
      <c r="J60" s="7" t="n">
        <v>168.697998046875</v>
      </c>
      <c r="K60" s="7" t="n">
        <v>510.709014892578</v>
      </c>
      <c r="L60" s="7" t="n">
        <v>295.654998779297</v>
      </c>
      <c r="M60" s="7" t="n">
        <v>0</v>
      </c>
      <c r="N60" s="7" t="n">
        <v>0</v>
      </c>
      <c r="O60" s="7" t="n">
        <v>0</v>
      </c>
      <c r="P60" s="7" t="n">
        <v>1</v>
      </c>
      <c r="Q60" s="7" t="n">
        <v>1</v>
      </c>
      <c r="R60" s="7" t="n">
        <v>1</v>
      </c>
      <c r="S60" s="7" t="n">
        <v>127</v>
      </c>
    </row>
    <row r="61" spans="1:19">
      <c r="A61" t="s">
        <v>4</v>
      </c>
      <c r="B61" s="4" t="s">
        <v>5</v>
      </c>
      <c r="C61" s="4" t="s">
        <v>13</v>
      </c>
      <c r="D61" s="4" t="s">
        <v>10</v>
      </c>
      <c r="E61" s="4" t="s">
        <v>30</v>
      </c>
      <c r="F61" s="4" t="s">
        <v>10</v>
      </c>
      <c r="G61" s="4" t="s">
        <v>9</v>
      </c>
      <c r="H61" s="4" t="s">
        <v>9</v>
      </c>
      <c r="I61" s="4" t="s">
        <v>10</v>
      </c>
      <c r="J61" s="4" t="s">
        <v>10</v>
      </c>
      <c r="K61" s="4" t="s">
        <v>9</v>
      </c>
      <c r="L61" s="4" t="s">
        <v>9</v>
      </c>
      <c r="M61" s="4" t="s">
        <v>9</v>
      </c>
      <c r="N61" s="4" t="s">
        <v>9</v>
      </c>
      <c r="O61" s="4" t="s">
        <v>6</v>
      </c>
    </row>
    <row r="62" spans="1:19">
      <c r="A62" t="n">
        <v>3178</v>
      </c>
      <c r="B62" s="13" t="n">
        <v>50</v>
      </c>
      <c r="C62" s="7" t="n">
        <v>0</v>
      </c>
      <c r="D62" s="7" t="n">
        <v>8200</v>
      </c>
      <c r="E62" s="7" t="n">
        <v>0.800000011920929</v>
      </c>
      <c r="F62" s="7" t="n">
        <v>1000</v>
      </c>
      <c r="G62" s="7" t="n">
        <v>0</v>
      </c>
      <c r="H62" s="7" t="n">
        <v>-1061158912</v>
      </c>
      <c r="I62" s="7" t="n">
        <v>0</v>
      </c>
      <c r="J62" s="7" t="n">
        <v>65533</v>
      </c>
      <c r="K62" s="7" t="n">
        <v>0</v>
      </c>
      <c r="L62" s="7" t="n">
        <v>0</v>
      </c>
      <c r="M62" s="7" t="n">
        <v>0</v>
      </c>
      <c r="N62" s="7" t="n">
        <v>0</v>
      </c>
      <c r="O62" s="7" t="s">
        <v>20</v>
      </c>
    </row>
    <row r="63" spans="1:19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</row>
    <row r="64" spans="1:19">
      <c r="A64" t="n">
        <v>3217</v>
      </c>
      <c r="B64" s="14" t="n">
        <v>74</v>
      </c>
      <c r="C64" s="7" t="n">
        <v>13</v>
      </c>
      <c r="D64" s="7" t="s">
        <v>32</v>
      </c>
      <c r="E64" s="7" t="s">
        <v>20</v>
      </c>
      <c r="F64" s="7" t="n">
        <v>6104</v>
      </c>
      <c r="G64" s="7" t="n">
        <v>27</v>
      </c>
    </row>
    <row r="65" spans="1:19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</row>
    <row r="66" spans="1:19">
      <c r="A66" t="n">
        <v>3231</v>
      </c>
      <c r="B66" s="14" t="n">
        <v>74</v>
      </c>
      <c r="C66" s="7" t="n">
        <v>13</v>
      </c>
      <c r="D66" s="7" t="s">
        <v>33</v>
      </c>
      <c r="E66" s="7" t="s">
        <v>34</v>
      </c>
      <c r="F66" s="7" t="n">
        <v>6106</v>
      </c>
      <c r="G66" s="7" t="n">
        <v>9999</v>
      </c>
    </row>
    <row r="67" spans="1:19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</row>
    <row r="68" spans="1:19">
      <c r="A68" t="n">
        <v>3254</v>
      </c>
      <c r="B68" s="14" t="n">
        <v>74</v>
      </c>
      <c r="C68" s="7" t="n">
        <v>13</v>
      </c>
      <c r="D68" s="7" t="s">
        <v>35</v>
      </c>
      <c r="E68" s="7" t="s">
        <v>20</v>
      </c>
      <c r="F68" s="7" t="n">
        <v>6108</v>
      </c>
      <c r="G68" s="7" t="n">
        <v>420</v>
      </c>
    </row>
    <row r="69" spans="1:19">
      <c r="A69" t="s">
        <v>4</v>
      </c>
      <c r="B69" s="4" t="s">
        <v>5</v>
      </c>
      <c r="C69" s="4" t="s">
        <v>10</v>
      </c>
      <c r="D69" s="4" t="s">
        <v>13</v>
      </c>
      <c r="E69" s="4" t="s">
        <v>6</v>
      </c>
      <c r="F69" s="4" t="s">
        <v>9</v>
      </c>
      <c r="G69" s="4" t="s">
        <v>10</v>
      </c>
      <c r="H69" s="4" t="s">
        <v>10</v>
      </c>
      <c r="I69" s="4" t="s">
        <v>6</v>
      </c>
      <c r="J69" s="4" t="s">
        <v>30</v>
      </c>
    </row>
    <row r="70" spans="1:19">
      <c r="A70" t="n">
        <v>3268</v>
      </c>
      <c r="B70" s="15" t="n">
        <v>106</v>
      </c>
      <c r="C70" s="7" t="n">
        <v>0</v>
      </c>
      <c r="D70" s="7" t="n">
        <v>3</v>
      </c>
      <c r="E70" s="7" t="s">
        <v>35</v>
      </c>
      <c r="F70" s="7" t="n">
        <v>1091567616</v>
      </c>
      <c r="G70" s="7" t="n">
        <v>7424</v>
      </c>
      <c r="H70" s="7" t="n">
        <v>6108</v>
      </c>
      <c r="I70" s="7" t="s">
        <v>36</v>
      </c>
      <c r="J70" s="7" t="n">
        <v>2</v>
      </c>
    </row>
    <row r="71" spans="1:19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</row>
    <row r="72" spans="1:19">
      <c r="A72" t="n">
        <v>3312</v>
      </c>
      <c r="B72" s="14" t="n">
        <v>74</v>
      </c>
      <c r="C72" s="7" t="n">
        <v>25</v>
      </c>
      <c r="D72" s="7" t="s">
        <v>37</v>
      </c>
      <c r="E72" s="7" t="s">
        <v>38</v>
      </c>
    </row>
    <row r="73" spans="1:19">
      <c r="A73" t="s">
        <v>4</v>
      </c>
      <c r="B73" s="4" t="s">
        <v>5</v>
      </c>
      <c r="C73" s="4" t="s">
        <v>13</v>
      </c>
      <c r="D73" s="4" t="s">
        <v>6</v>
      </c>
      <c r="E73" s="4" t="s">
        <v>6</v>
      </c>
      <c r="F73" s="4" t="s">
        <v>10</v>
      </c>
      <c r="G73" s="4" t="s">
        <v>10</v>
      </c>
      <c r="H73" s="4" t="s">
        <v>10</v>
      </c>
      <c r="I73" s="4" t="s">
        <v>10</v>
      </c>
      <c r="J73" s="4" t="s">
        <v>10</v>
      </c>
    </row>
    <row r="74" spans="1:19">
      <c r="A74" t="n">
        <v>3341</v>
      </c>
      <c r="B74" s="14" t="n">
        <v>74</v>
      </c>
      <c r="C74" s="7" t="n">
        <v>20</v>
      </c>
      <c r="D74" s="7" t="s">
        <v>39</v>
      </c>
      <c r="E74" s="7" t="s">
        <v>40</v>
      </c>
      <c r="F74" s="7" t="n">
        <v>1</v>
      </c>
      <c r="G74" s="7" t="n">
        <v>0</v>
      </c>
      <c r="H74" s="7" t="n">
        <v>128</v>
      </c>
      <c r="I74" s="7" t="n">
        <v>0</v>
      </c>
      <c r="J74" s="7" t="n">
        <v>0</v>
      </c>
    </row>
    <row r="75" spans="1:19">
      <c r="A75" t="s">
        <v>4</v>
      </c>
      <c r="B75" s="4" t="s">
        <v>5</v>
      </c>
      <c r="C75" s="4" t="s">
        <v>13</v>
      </c>
      <c r="D75" s="4" t="s">
        <v>6</v>
      </c>
      <c r="E75" s="4" t="s">
        <v>6</v>
      </c>
      <c r="F75" s="4" t="s">
        <v>10</v>
      </c>
      <c r="G75" s="4" t="s">
        <v>10</v>
      </c>
      <c r="H75" s="4" t="s">
        <v>10</v>
      </c>
      <c r="I75" s="4" t="s">
        <v>10</v>
      </c>
      <c r="J75" s="4" t="s">
        <v>10</v>
      </c>
    </row>
    <row r="76" spans="1:19">
      <c r="A76" t="n">
        <v>3371</v>
      </c>
      <c r="B76" s="14" t="n">
        <v>74</v>
      </c>
      <c r="C76" s="7" t="n">
        <v>20</v>
      </c>
      <c r="D76" s="7" t="s">
        <v>41</v>
      </c>
      <c r="E76" s="7" t="s">
        <v>42</v>
      </c>
      <c r="F76" s="7" t="n">
        <v>1</v>
      </c>
      <c r="G76" s="7" t="n">
        <v>0</v>
      </c>
      <c r="H76" s="7" t="n">
        <v>128</v>
      </c>
      <c r="I76" s="7" t="n">
        <v>0</v>
      </c>
      <c r="J76" s="7" t="n">
        <v>0</v>
      </c>
    </row>
    <row r="77" spans="1:19">
      <c r="A77" t="s">
        <v>4</v>
      </c>
      <c r="B77" s="4" t="s">
        <v>5</v>
      </c>
      <c r="C77" s="4" t="s">
        <v>13</v>
      </c>
      <c r="D77" s="4" t="s">
        <v>6</v>
      </c>
      <c r="E77" s="4" t="s">
        <v>6</v>
      </c>
      <c r="F77" s="4" t="s">
        <v>10</v>
      </c>
      <c r="G77" s="4" t="s">
        <v>10</v>
      </c>
      <c r="H77" s="4" t="s">
        <v>10</v>
      </c>
      <c r="I77" s="4" t="s">
        <v>10</v>
      </c>
      <c r="J77" s="4" t="s">
        <v>10</v>
      </c>
    </row>
    <row r="78" spans="1:19">
      <c r="A78" t="n">
        <v>3401</v>
      </c>
      <c r="B78" s="14" t="n">
        <v>74</v>
      </c>
      <c r="C78" s="7" t="n">
        <v>20</v>
      </c>
      <c r="D78" s="7" t="s">
        <v>43</v>
      </c>
      <c r="E78" s="7" t="s">
        <v>44</v>
      </c>
      <c r="F78" s="7" t="n">
        <v>1</v>
      </c>
      <c r="G78" s="7" t="n">
        <v>0</v>
      </c>
      <c r="H78" s="7" t="n">
        <v>128</v>
      </c>
      <c r="I78" s="7" t="n">
        <v>0</v>
      </c>
      <c r="J78" s="7" t="n">
        <v>0</v>
      </c>
    </row>
    <row r="79" spans="1:19">
      <c r="A79" t="s">
        <v>4</v>
      </c>
      <c r="B79" s="4" t="s">
        <v>5</v>
      </c>
      <c r="C79" s="4" t="s">
        <v>13</v>
      </c>
      <c r="D79" s="4" t="s">
        <v>6</v>
      </c>
      <c r="E79" s="4" t="s">
        <v>6</v>
      </c>
      <c r="F79" s="4" t="s">
        <v>10</v>
      </c>
      <c r="G79" s="4" t="s">
        <v>10</v>
      </c>
      <c r="H79" s="4" t="s">
        <v>10</v>
      </c>
      <c r="I79" s="4" t="s">
        <v>10</v>
      </c>
      <c r="J79" s="4" t="s">
        <v>10</v>
      </c>
    </row>
    <row r="80" spans="1:19">
      <c r="A80" t="n">
        <v>3431</v>
      </c>
      <c r="B80" s="14" t="n">
        <v>74</v>
      </c>
      <c r="C80" s="7" t="n">
        <v>20</v>
      </c>
      <c r="D80" s="7" t="s">
        <v>45</v>
      </c>
      <c r="E80" s="7" t="s">
        <v>46</v>
      </c>
      <c r="F80" s="7" t="n">
        <v>1</v>
      </c>
      <c r="G80" s="7" t="n">
        <v>0</v>
      </c>
      <c r="H80" s="7" t="n">
        <v>128</v>
      </c>
      <c r="I80" s="7" t="n">
        <v>0</v>
      </c>
      <c r="J80" s="7" t="n">
        <v>0</v>
      </c>
    </row>
    <row r="81" spans="1:10">
      <c r="A81" t="s">
        <v>4</v>
      </c>
      <c r="B81" s="4" t="s">
        <v>5</v>
      </c>
      <c r="C81" s="4" t="s">
        <v>10</v>
      </c>
      <c r="D81" s="4" t="s">
        <v>6</v>
      </c>
      <c r="E81" s="4" t="s">
        <v>6</v>
      </c>
      <c r="F81" s="4" t="s">
        <v>6</v>
      </c>
      <c r="G81" s="4" t="s">
        <v>13</v>
      </c>
      <c r="H81" s="4" t="s">
        <v>9</v>
      </c>
      <c r="I81" s="4" t="s">
        <v>30</v>
      </c>
      <c r="J81" s="4" t="s">
        <v>30</v>
      </c>
      <c r="K81" s="4" t="s">
        <v>30</v>
      </c>
      <c r="L81" s="4" t="s">
        <v>30</v>
      </c>
      <c r="M81" s="4" t="s">
        <v>30</v>
      </c>
      <c r="N81" s="4" t="s">
        <v>30</v>
      </c>
      <c r="O81" s="4" t="s">
        <v>30</v>
      </c>
      <c r="P81" s="4" t="s">
        <v>6</v>
      </c>
      <c r="Q81" s="4" t="s">
        <v>6</v>
      </c>
      <c r="R81" s="4" t="s">
        <v>9</v>
      </c>
      <c r="S81" s="4" t="s">
        <v>13</v>
      </c>
      <c r="T81" s="4" t="s">
        <v>9</v>
      </c>
      <c r="U81" s="4" t="s">
        <v>9</v>
      </c>
      <c r="V81" s="4" t="s">
        <v>10</v>
      </c>
    </row>
    <row r="82" spans="1:10">
      <c r="A82" t="n">
        <v>3461</v>
      </c>
      <c r="B82" s="16" t="n">
        <v>19</v>
      </c>
      <c r="C82" s="7" t="n">
        <v>2010</v>
      </c>
      <c r="D82" s="7" t="s">
        <v>20</v>
      </c>
      <c r="E82" s="7" t="s">
        <v>20</v>
      </c>
      <c r="F82" s="7" t="s">
        <v>12</v>
      </c>
      <c r="G82" s="7" t="n">
        <v>2</v>
      </c>
      <c r="H82" s="7" t="n">
        <v>0</v>
      </c>
      <c r="I82" s="7" t="n">
        <v>21.5100002288818</v>
      </c>
      <c r="J82" s="7" t="n">
        <v>492.170013427734</v>
      </c>
      <c r="K82" s="7" t="n">
        <v>235.679992675781</v>
      </c>
      <c r="L82" s="7" t="n">
        <v>147.199996948242</v>
      </c>
      <c r="M82" s="7" t="n">
        <v>-1</v>
      </c>
      <c r="N82" s="7" t="n">
        <v>0</v>
      </c>
      <c r="O82" s="7" t="n">
        <v>0</v>
      </c>
      <c r="P82" s="7" t="s">
        <v>20</v>
      </c>
      <c r="Q82" s="7" t="s">
        <v>20</v>
      </c>
      <c r="R82" s="7" t="n">
        <v>1</v>
      </c>
      <c r="S82" s="7" t="n">
        <v>1</v>
      </c>
      <c r="T82" s="7" t="n">
        <v>1109393408</v>
      </c>
      <c r="U82" s="7" t="n">
        <v>1101004800</v>
      </c>
      <c r="V82" s="7" t="n">
        <v>0</v>
      </c>
    </row>
    <row r="83" spans="1:10">
      <c r="A83" t="s">
        <v>4</v>
      </c>
      <c r="B83" s="4" t="s">
        <v>5</v>
      </c>
      <c r="C83" s="4" t="s">
        <v>10</v>
      </c>
      <c r="D83" s="4" t="s">
        <v>6</v>
      </c>
      <c r="E83" s="4" t="s">
        <v>6</v>
      </c>
      <c r="F83" s="4" t="s">
        <v>6</v>
      </c>
      <c r="G83" s="4" t="s">
        <v>13</v>
      </c>
      <c r="H83" s="4" t="s">
        <v>9</v>
      </c>
      <c r="I83" s="4" t="s">
        <v>30</v>
      </c>
      <c r="J83" s="4" t="s">
        <v>30</v>
      </c>
      <c r="K83" s="4" t="s">
        <v>30</v>
      </c>
      <c r="L83" s="4" t="s">
        <v>30</v>
      </c>
      <c r="M83" s="4" t="s">
        <v>30</v>
      </c>
      <c r="N83" s="4" t="s">
        <v>30</v>
      </c>
      <c r="O83" s="4" t="s">
        <v>30</v>
      </c>
      <c r="P83" s="4" t="s">
        <v>6</v>
      </c>
      <c r="Q83" s="4" t="s">
        <v>6</v>
      </c>
      <c r="R83" s="4" t="s">
        <v>9</v>
      </c>
      <c r="S83" s="4" t="s">
        <v>13</v>
      </c>
      <c r="T83" s="4" t="s">
        <v>9</v>
      </c>
      <c r="U83" s="4" t="s">
        <v>9</v>
      </c>
      <c r="V83" s="4" t="s">
        <v>10</v>
      </c>
    </row>
    <row r="84" spans="1:10">
      <c r="A84" t="n">
        <v>3523</v>
      </c>
      <c r="B84" s="16" t="n">
        <v>19</v>
      </c>
      <c r="C84" s="7" t="n">
        <v>2011</v>
      </c>
      <c r="D84" s="7" t="s">
        <v>20</v>
      </c>
      <c r="E84" s="7" t="s">
        <v>20</v>
      </c>
      <c r="F84" s="7" t="s">
        <v>15</v>
      </c>
      <c r="G84" s="7" t="n">
        <v>2</v>
      </c>
      <c r="H84" s="7" t="n">
        <v>0</v>
      </c>
      <c r="I84" s="7" t="n">
        <v>0.910000026226044</v>
      </c>
      <c r="J84" s="7" t="n">
        <v>492.170013427734</v>
      </c>
      <c r="K84" s="7" t="n">
        <v>215.539993286133</v>
      </c>
      <c r="L84" s="7" t="n">
        <v>79</v>
      </c>
      <c r="M84" s="7" t="n">
        <v>-1</v>
      </c>
      <c r="N84" s="7" t="n">
        <v>0</v>
      </c>
      <c r="O84" s="7" t="n">
        <v>0</v>
      </c>
      <c r="P84" s="7" t="s">
        <v>20</v>
      </c>
      <c r="Q84" s="7" t="s">
        <v>20</v>
      </c>
      <c r="R84" s="7" t="n">
        <v>1</v>
      </c>
      <c r="S84" s="7" t="n">
        <v>2</v>
      </c>
      <c r="T84" s="7" t="n">
        <v>1109393408</v>
      </c>
      <c r="U84" s="7" t="n">
        <v>1101004800</v>
      </c>
      <c r="V84" s="7" t="n">
        <v>0</v>
      </c>
    </row>
    <row r="85" spans="1:10">
      <c r="A85" t="s">
        <v>4</v>
      </c>
      <c r="B85" s="4" t="s">
        <v>5</v>
      </c>
      <c r="C85" s="4" t="s">
        <v>10</v>
      </c>
      <c r="D85" s="4" t="s">
        <v>6</v>
      </c>
      <c r="E85" s="4" t="s">
        <v>6</v>
      </c>
      <c r="F85" s="4" t="s">
        <v>6</v>
      </c>
      <c r="G85" s="4" t="s">
        <v>13</v>
      </c>
      <c r="H85" s="4" t="s">
        <v>9</v>
      </c>
      <c r="I85" s="4" t="s">
        <v>30</v>
      </c>
      <c r="J85" s="4" t="s">
        <v>30</v>
      </c>
      <c r="K85" s="4" t="s">
        <v>30</v>
      </c>
      <c r="L85" s="4" t="s">
        <v>30</v>
      </c>
      <c r="M85" s="4" t="s">
        <v>30</v>
      </c>
      <c r="N85" s="4" t="s">
        <v>30</v>
      </c>
      <c r="O85" s="4" t="s">
        <v>30</v>
      </c>
      <c r="P85" s="4" t="s">
        <v>6</v>
      </c>
      <c r="Q85" s="4" t="s">
        <v>6</v>
      </c>
      <c r="R85" s="4" t="s">
        <v>9</v>
      </c>
      <c r="S85" s="4" t="s">
        <v>13</v>
      </c>
      <c r="T85" s="4" t="s">
        <v>9</v>
      </c>
      <c r="U85" s="4" t="s">
        <v>9</v>
      </c>
      <c r="V85" s="4" t="s">
        <v>10</v>
      </c>
    </row>
    <row r="86" spans="1:10">
      <c r="A86" t="n">
        <v>3589</v>
      </c>
      <c r="B86" s="16" t="n">
        <v>19</v>
      </c>
      <c r="C86" s="7" t="n">
        <v>2012</v>
      </c>
      <c r="D86" s="7" t="s">
        <v>20</v>
      </c>
      <c r="E86" s="7" t="s">
        <v>20</v>
      </c>
      <c r="F86" s="7" t="s">
        <v>15</v>
      </c>
      <c r="G86" s="7" t="n">
        <v>2</v>
      </c>
      <c r="H86" s="7" t="n">
        <v>0</v>
      </c>
      <c r="I86" s="7" t="n">
        <v>22.3700008392334</v>
      </c>
      <c r="J86" s="7" t="n">
        <v>500.170013427734</v>
      </c>
      <c r="K86" s="7" t="n">
        <v>259.579986572266</v>
      </c>
      <c r="L86" s="7" t="n">
        <v>-94.3000030517578</v>
      </c>
      <c r="M86" s="7" t="n">
        <v>-1</v>
      </c>
      <c r="N86" s="7" t="n">
        <v>0</v>
      </c>
      <c r="O86" s="7" t="n">
        <v>0</v>
      </c>
      <c r="P86" s="7" t="s">
        <v>20</v>
      </c>
      <c r="Q86" s="7" t="s">
        <v>20</v>
      </c>
      <c r="R86" s="7" t="n">
        <v>1</v>
      </c>
      <c r="S86" s="7" t="n">
        <v>2</v>
      </c>
      <c r="T86" s="7" t="n">
        <v>1109393408</v>
      </c>
      <c r="U86" s="7" t="n">
        <v>1101004800</v>
      </c>
      <c r="V86" s="7" t="n">
        <v>0</v>
      </c>
    </row>
    <row r="87" spans="1:10">
      <c r="A87" t="s">
        <v>4</v>
      </c>
      <c r="B87" s="4" t="s">
        <v>5</v>
      </c>
      <c r="C87" s="4" t="s">
        <v>10</v>
      </c>
      <c r="D87" s="4" t="s">
        <v>6</v>
      </c>
      <c r="E87" s="4" t="s">
        <v>6</v>
      </c>
      <c r="F87" s="4" t="s">
        <v>6</v>
      </c>
      <c r="G87" s="4" t="s">
        <v>13</v>
      </c>
      <c r="H87" s="4" t="s">
        <v>9</v>
      </c>
      <c r="I87" s="4" t="s">
        <v>30</v>
      </c>
      <c r="J87" s="4" t="s">
        <v>30</v>
      </c>
      <c r="K87" s="4" t="s">
        <v>30</v>
      </c>
      <c r="L87" s="4" t="s">
        <v>30</v>
      </c>
      <c r="M87" s="4" t="s">
        <v>30</v>
      </c>
      <c r="N87" s="4" t="s">
        <v>30</v>
      </c>
      <c r="O87" s="4" t="s">
        <v>30</v>
      </c>
      <c r="P87" s="4" t="s">
        <v>6</v>
      </c>
      <c r="Q87" s="4" t="s">
        <v>6</v>
      </c>
      <c r="R87" s="4" t="s">
        <v>9</v>
      </c>
      <c r="S87" s="4" t="s">
        <v>13</v>
      </c>
      <c r="T87" s="4" t="s">
        <v>9</v>
      </c>
      <c r="U87" s="4" t="s">
        <v>9</v>
      </c>
      <c r="V87" s="4" t="s">
        <v>10</v>
      </c>
    </row>
    <row r="88" spans="1:10">
      <c r="A88" t="n">
        <v>3655</v>
      </c>
      <c r="B88" s="16" t="n">
        <v>19</v>
      </c>
      <c r="C88" s="7" t="n">
        <v>2013</v>
      </c>
      <c r="D88" s="7" t="s">
        <v>20</v>
      </c>
      <c r="E88" s="7" t="s">
        <v>20</v>
      </c>
      <c r="F88" s="7" t="s">
        <v>17</v>
      </c>
      <c r="G88" s="7" t="n">
        <v>2</v>
      </c>
      <c r="H88" s="7" t="n">
        <v>0</v>
      </c>
      <c r="I88" s="7" t="n">
        <v>167.350006103516</v>
      </c>
      <c r="J88" s="7" t="n">
        <v>508.170013427734</v>
      </c>
      <c r="K88" s="7" t="n">
        <v>264.880004882813</v>
      </c>
      <c r="L88" s="7" t="n">
        <v>350.200012207031</v>
      </c>
      <c r="M88" s="7" t="n">
        <v>-1</v>
      </c>
      <c r="N88" s="7" t="n">
        <v>0</v>
      </c>
      <c r="O88" s="7" t="n">
        <v>0</v>
      </c>
      <c r="P88" s="7" t="s">
        <v>20</v>
      </c>
      <c r="Q88" s="7" t="s">
        <v>20</v>
      </c>
      <c r="R88" s="7" t="n">
        <v>1</v>
      </c>
      <c r="S88" s="7" t="n">
        <v>4</v>
      </c>
      <c r="T88" s="7" t="n">
        <v>1109393408</v>
      </c>
      <c r="U88" s="7" t="n">
        <v>1101004800</v>
      </c>
      <c r="V88" s="7" t="n">
        <v>0</v>
      </c>
    </row>
    <row r="89" spans="1:10">
      <c r="A89" t="s">
        <v>4</v>
      </c>
      <c r="B89" s="4" t="s">
        <v>5</v>
      </c>
      <c r="C89" s="4" t="s">
        <v>10</v>
      </c>
      <c r="D89" s="4" t="s">
        <v>6</v>
      </c>
      <c r="E89" s="4" t="s">
        <v>6</v>
      </c>
      <c r="F89" s="4" t="s">
        <v>6</v>
      </c>
      <c r="G89" s="4" t="s">
        <v>13</v>
      </c>
      <c r="H89" s="4" t="s">
        <v>9</v>
      </c>
      <c r="I89" s="4" t="s">
        <v>30</v>
      </c>
      <c r="J89" s="4" t="s">
        <v>30</v>
      </c>
      <c r="K89" s="4" t="s">
        <v>30</v>
      </c>
      <c r="L89" s="4" t="s">
        <v>30</v>
      </c>
      <c r="M89" s="4" t="s">
        <v>30</v>
      </c>
      <c r="N89" s="4" t="s">
        <v>30</v>
      </c>
      <c r="O89" s="4" t="s">
        <v>30</v>
      </c>
      <c r="P89" s="4" t="s">
        <v>6</v>
      </c>
      <c r="Q89" s="4" t="s">
        <v>6</v>
      </c>
      <c r="R89" s="4" t="s">
        <v>9</v>
      </c>
      <c r="S89" s="4" t="s">
        <v>13</v>
      </c>
      <c r="T89" s="4" t="s">
        <v>9</v>
      </c>
      <c r="U89" s="4" t="s">
        <v>9</v>
      </c>
      <c r="V89" s="4" t="s">
        <v>10</v>
      </c>
    </row>
    <row r="90" spans="1:10">
      <c r="A90" t="n">
        <v>3721</v>
      </c>
      <c r="B90" s="16" t="n">
        <v>19</v>
      </c>
      <c r="C90" s="7" t="n">
        <v>2014</v>
      </c>
      <c r="D90" s="7" t="s">
        <v>20</v>
      </c>
      <c r="E90" s="7" t="s">
        <v>20</v>
      </c>
      <c r="F90" s="7" t="s">
        <v>17</v>
      </c>
      <c r="G90" s="7" t="n">
        <v>2</v>
      </c>
      <c r="H90" s="7" t="n">
        <v>0</v>
      </c>
      <c r="I90" s="7" t="n">
        <v>175.210006713867</v>
      </c>
      <c r="J90" s="7" t="n">
        <v>508.170013427734</v>
      </c>
      <c r="K90" s="7" t="n">
        <v>271.970001220703</v>
      </c>
      <c r="L90" s="7" t="n">
        <v>347</v>
      </c>
      <c r="M90" s="7" t="n">
        <v>-1</v>
      </c>
      <c r="N90" s="7" t="n">
        <v>0</v>
      </c>
      <c r="O90" s="7" t="n">
        <v>0</v>
      </c>
      <c r="P90" s="7" t="s">
        <v>20</v>
      </c>
      <c r="Q90" s="7" t="s">
        <v>20</v>
      </c>
      <c r="R90" s="7" t="n">
        <v>1</v>
      </c>
      <c r="S90" s="7" t="n">
        <v>4</v>
      </c>
      <c r="T90" s="7" t="n">
        <v>1109393408</v>
      </c>
      <c r="U90" s="7" t="n">
        <v>1101004800</v>
      </c>
      <c r="V90" s="7" t="n">
        <v>0</v>
      </c>
    </row>
    <row r="91" spans="1:10">
      <c r="A91" t="s">
        <v>4</v>
      </c>
      <c r="B91" s="4" t="s">
        <v>5</v>
      </c>
      <c r="C91" s="4" t="s">
        <v>10</v>
      </c>
      <c r="D91" s="4" t="s">
        <v>6</v>
      </c>
      <c r="E91" s="4" t="s">
        <v>6</v>
      </c>
      <c r="F91" s="4" t="s">
        <v>6</v>
      </c>
      <c r="G91" s="4" t="s">
        <v>13</v>
      </c>
      <c r="H91" s="4" t="s">
        <v>9</v>
      </c>
      <c r="I91" s="4" t="s">
        <v>30</v>
      </c>
      <c r="J91" s="4" t="s">
        <v>30</v>
      </c>
      <c r="K91" s="4" t="s">
        <v>30</v>
      </c>
      <c r="L91" s="4" t="s">
        <v>30</v>
      </c>
      <c r="M91" s="4" t="s">
        <v>30</v>
      </c>
      <c r="N91" s="4" t="s">
        <v>30</v>
      </c>
      <c r="O91" s="4" t="s">
        <v>30</v>
      </c>
      <c r="P91" s="4" t="s">
        <v>6</v>
      </c>
      <c r="Q91" s="4" t="s">
        <v>6</v>
      </c>
      <c r="R91" s="4" t="s">
        <v>9</v>
      </c>
      <c r="S91" s="4" t="s">
        <v>13</v>
      </c>
      <c r="T91" s="4" t="s">
        <v>9</v>
      </c>
      <c r="U91" s="4" t="s">
        <v>9</v>
      </c>
      <c r="V91" s="4" t="s">
        <v>10</v>
      </c>
    </row>
    <row r="92" spans="1:10">
      <c r="A92" t="n">
        <v>3787</v>
      </c>
      <c r="B92" s="16" t="n">
        <v>19</v>
      </c>
      <c r="C92" s="7" t="n">
        <v>2015</v>
      </c>
      <c r="D92" s="7" t="s">
        <v>20</v>
      </c>
      <c r="E92" s="7" t="s">
        <v>20</v>
      </c>
      <c r="F92" s="7" t="s">
        <v>17</v>
      </c>
      <c r="G92" s="7" t="n">
        <v>2</v>
      </c>
      <c r="H92" s="7" t="n">
        <v>0</v>
      </c>
      <c r="I92" s="7" t="n">
        <v>161.259994506836</v>
      </c>
      <c r="J92" s="7" t="n">
        <v>508.170013427734</v>
      </c>
      <c r="K92" s="7" t="n">
        <v>268.920013427734</v>
      </c>
      <c r="L92" s="7" t="n">
        <v>56.7999992370605</v>
      </c>
      <c r="M92" s="7" t="n">
        <v>-1</v>
      </c>
      <c r="N92" s="7" t="n">
        <v>0</v>
      </c>
      <c r="O92" s="7" t="n">
        <v>0</v>
      </c>
      <c r="P92" s="7" t="s">
        <v>20</v>
      </c>
      <c r="Q92" s="7" t="s">
        <v>20</v>
      </c>
      <c r="R92" s="7" t="n">
        <v>1</v>
      </c>
      <c r="S92" s="7" t="n">
        <v>4</v>
      </c>
      <c r="T92" s="7" t="n">
        <v>1109393408</v>
      </c>
      <c r="U92" s="7" t="n">
        <v>1101004800</v>
      </c>
      <c r="V92" s="7" t="n">
        <v>0</v>
      </c>
    </row>
    <row r="93" spans="1:10">
      <c r="A93" t="s">
        <v>4</v>
      </c>
      <c r="B93" s="4" t="s">
        <v>5</v>
      </c>
      <c r="C93" s="4" t="s">
        <v>10</v>
      </c>
      <c r="D93" s="4" t="s">
        <v>6</v>
      </c>
      <c r="E93" s="4" t="s">
        <v>6</v>
      </c>
      <c r="F93" s="4" t="s">
        <v>6</v>
      </c>
      <c r="G93" s="4" t="s">
        <v>13</v>
      </c>
      <c r="H93" s="4" t="s">
        <v>9</v>
      </c>
      <c r="I93" s="4" t="s">
        <v>30</v>
      </c>
      <c r="J93" s="4" t="s">
        <v>30</v>
      </c>
      <c r="K93" s="4" t="s">
        <v>30</v>
      </c>
      <c r="L93" s="4" t="s">
        <v>30</v>
      </c>
      <c r="M93" s="4" t="s">
        <v>30</v>
      </c>
      <c r="N93" s="4" t="s">
        <v>30</v>
      </c>
      <c r="O93" s="4" t="s">
        <v>30</v>
      </c>
      <c r="P93" s="4" t="s">
        <v>6</v>
      </c>
      <c r="Q93" s="4" t="s">
        <v>6</v>
      </c>
      <c r="R93" s="4" t="s">
        <v>9</v>
      </c>
      <c r="S93" s="4" t="s">
        <v>13</v>
      </c>
      <c r="T93" s="4" t="s">
        <v>9</v>
      </c>
      <c r="U93" s="4" t="s">
        <v>9</v>
      </c>
      <c r="V93" s="4" t="s">
        <v>10</v>
      </c>
    </row>
    <row r="94" spans="1:10">
      <c r="A94" t="n">
        <v>3853</v>
      </c>
      <c r="B94" s="16" t="n">
        <v>19</v>
      </c>
      <c r="C94" s="7" t="n">
        <v>2016</v>
      </c>
      <c r="D94" s="7" t="s">
        <v>20</v>
      </c>
      <c r="E94" s="7" t="s">
        <v>20</v>
      </c>
      <c r="F94" s="7" t="s">
        <v>11</v>
      </c>
      <c r="G94" s="7" t="n">
        <v>2</v>
      </c>
      <c r="H94" s="7" t="n">
        <v>0</v>
      </c>
      <c r="I94" s="7" t="n">
        <v>192.75</v>
      </c>
      <c r="J94" s="7" t="n">
        <v>492.170013427734</v>
      </c>
      <c r="K94" s="7" t="n">
        <v>207.059997558594</v>
      </c>
      <c r="L94" s="7" t="n">
        <v>356.5</v>
      </c>
      <c r="M94" s="7" t="n">
        <v>-1</v>
      </c>
      <c r="N94" s="7" t="n">
        <v>0</v>
      </c>
      <c r="O94" s="7" t="n">
        <v>0</v>
      </c>
      <c r="P94" s="7" t="s">
        <v>20</v>
      </c>
      <c r="Q94" s="7" t="s">
        <v>20</v>
      </c>
      <c r="R94" s="7" t="n">
        <v>1</v>
      </c>
      <c r="S94" s="7" t="n">
        <v>0</v>
      </c>
      <c r="T94" s="7" t="n">
        <v>1109393408</v>
      </c>
      <c r="U94" s="7" t="n">
        <v>1101004800</v>
      </c>
      <c r="V94" s="7" t="n">
        <v>0</v>
      </c>
    </row>
    <row r="95" spans="1:10">
      <c r="A95" t="s">
        <v>4</v>
      </c>
      <c r="B95" s="4" t="s">
        <v>5</v>
      </c>
      <c r="C95" s="4" t="s">
        <v>10</v>
      </c>
      <c r="D95" s="4" t="s">
        <v>6</v>
      </c>
      <c r="E95" s="4" t="s">
        <v>6</v>
      </c>
      <c r="F95" s="4" t="s">
        <v>6</v>
      </c>
      <c r="G95" s="4" t="s">
        <v>13</v>
      </c>
      <c r="H95" s="4" t="s">
        <v>9</v>
      </c>
      <c r="I95" s="4" t="s">
        <v>30</v>
      </c>
      <c r="J95" s="4" t="s">
        <v>30</v>
      </c>
      <c r="K95" s="4" t="s">
        <v>30</v>
      </c>
      <c r="L95" s="4" t="s">
        <v>30</v>
      </c>
      <c r="M95" s="4" t="s">
        <v>30</v>
      </c>
      <c r="N95" s="4" t="s">
        <v>30</v>
      </c>
      <c r="O95" s="4" t="s">
        <v>30</v>
      </c>
      <c r="P95" s="4" t="s">
        <v>6</v>
      </c>
      <c r="Q95" s="4" t="s">
        <v>6</v>
      </c>
      <c r="R95" s="4" t="s">
        <v>9</v>
      </c>
      <c r="S95" s="4" t="s">
        <v>13</v>
      </c>
      <c r="T95" s="4" t="s">
        <v>9</v>
      </c>
      <c r="U95" s="4" t="s">
        <v>9</v>
      </c>
      <c r="V95" s="4" t="s">
        <v>10</v>
      </c>
    </row>
    <row r="96" spans="1:10">
      <c r="A96" t="n">
        <v>3919</v>
      </c>
      <c r="B96" s="16" t="n">
        <v>19</v>
      </c>
      <c r="C96" s="7" t="n">
        <v>2017</v>
      </c>
      <c r="D96" s="7" t="s">
        <v>20</v>
      </c>
      <c r="E96" s="7" t="s">
        <v>20</v>
      </c>
      <c r="F96" s="7" t="s">
        <v>11</v>
      </c>
      <c r="G96" s="7" t="n">
        <v>2</v>
      </c>
      <c r="H96" s="7" t="n">
        <v>0</v>
      </c>
      <c r="I96" s="7" t="n">
        <v>90.7600021362305</v>
      </c>
      <c r="J96" s="7" t="n">
        <v>507.649993896484</v>
      </c>
      <c r="K96" s="7" t="n">
        <v>134.429992675781</v>
      </c>
      <c r="L96" s="7" t="n">
        <v>33.5999984741211</v>
      </c>
      <c r="M96" s="7" t="n">
        <v>-1</v>
      </c>
      <c r="N96" s="7" t="n">
        <v>0</v>
      </c>
      <c r="O96" s="7" t="n">
        <v>0</v>
      </c>
      <c r="P96" s="7" t="s">
        <v>20</v>
      </c>
      <c r="Q96" s="7" t="s">
        <v>20</v>
      </c>
      <c r="R96" s="7" t="n">
        <v>1</v>
      </c>
      <c r="S96" s="7" t="n">
        <v>0</v>
      </c>
      <c r="T96" s="7" t="n">
        <v>1109393408</v>
      </c>
      <c r="U96" s="7" t="n">
        <v>1101004800</v>
      </c>
      <c r="V96" s="7" t="n">
        <v>0</v>
      </c>
    </row>
    <row r="97" spans="1:22">
      <c r="A97" t="s">
        <v>4</v>
      </c>
      <c r="B97" s="4" t="s">
        <v>5</v>
      </c>
      <c r="C97" s="4" t="s">
        <v>10</v>
      </c>
      <c r="D97" s="4" t="s">
        <v>6</v>
      </c>
      <c r="E97" s="4" t="s">
        <v>6</v>
      </c>
      <c r="F97" s="4" t="s">
        <v>6</v>
      </c>
      <c r="G97" s="4" t="s">
        <v>13</v>
      </c>
      <c r="H97" s="4" t="s">
        <v>9</v>
      </c>
      <c r="I97" s="4" t="s">
        <v>30</v>
      </c>
      <c r="J97" s="4" t="s">
        <v>30</v>
      </c>
      <c r="K97" s="4" t="s">
        <v>30</v>
      </c>
      <c r="L97" s="4" t="s">
        <v>30</v>
      </c>
      <c r="M97" s="4" t="s">
        <v>30</v>
      </c>
      <c r="N97" s="4" t="s">
        <v>30</v>
      </c>
      <c r="O97" s="4" t="s">
        <v>30</v>
      </c>
      <c r="P97" s="4" t="s">
        <v>6</v>
      </c>
      <c r="Q97" s="4" t="s">
        <v>6</v>
      </c>
      <c r="R97" s="4" t="s">
        <v>9</v>
      </c>
      <c r="S97" s="4" t="s">
        <v>13</v>
      </c>
      <c r="T97" s="4" t="s">
        <v>9</v>
      </c>
      <c r="U97" s="4" t="s">
        <v>9</v>
      </c>
      <c r="V97" s="4" t="s">
        <v>10</v>
      </c>
    </row>
    <row r="98" spans="1:22">
      <c r="A98" t="n">
        <v>3985</v>
      </c>
      <c r="B98" s="16" t="n">
        <v>19</v>
      </c>
      <c r="C98" s="7" t="n">
        <v>2018</v>
      </c>
      <c r="D98" s="7" t="s">
        <v>20</v>
      </c>
      <c r="E98" s="7" t="s">
        <v>20</v>
      </c>
      <c r="F98" s="7" t="s">
        <v>11</v>
      </c>
      <c r="G98" s="7" t="n">
        <v>2</v>
      </c>
      <c r="H98" s="7" t="n">
        <v>0</v>
      </c>
      <c r="I98" s="7" t="n">
        <v>100.459999084473</v>
      </c>
      <c r="J98" s="7" t="n">
        <v>507.649993896484</v>
      </c>
      <c r="K98" s="7" t="n">
        <v>141.259994506836</v>
      </c>
      <c r="L98" s="7" t="n">
        <v>340</v>
      </c>
      <c r="M98" s="7" t="n">
        <v>-1</v>
      </c>
      <c r="N98" s="7" t="n">
        <v>0</v>
      </c>
      <c r="O98" s="7" t="n">
        <v>0</v>
      </c>
      <c r="P98" s="7" t="s">
        <v>20</v>
      </c>
      <c r="Q98" s="7" t="s">
        <v>20</v>
      </c>
      <c r="R98" s="7" t="n">
        <v>1</v>
      </c>
      <c r="S98" s="7" t="n">
        <v>0</v>
      </c>
      <c r="T98" s="7" t="n">
        <v>1109393408</v>
      </c>
      <c r="U98" s="7" t="n">
        <v>1101004800</v>
      </c>
      <c r="V98" s="7" t="n">
        <v>0</v>
      </c>
    </row>
    <row r="99" spans="1:22">
      <c r="A99" t="s">
        <v>4</v>
      </c>
      <c r="B99" s="4" t="s">
        <v>5</v>
      </c>
      <c r="C99" s="4" t="s">
        <v>13</v>
      </c>
      <c r="D99" s="4" t="s">
        <v>10</v>
      </c>
      <c r="E99" s="4" t="s">
        <v>13</v>
      </c>
      <c r="F99" s="4" t="s">
        <v>13</v>
      </c>
      <c r="G99" s="4" t="s">
        <v>31</v>
      </c>
    </row>
    <row r="100" spans="1:22">
      <c r="A100" t="n">
        <v>4051</v>
      </c>
      <c r="B100" s="11" t="n">
        <v>5</v>
      </c>
      <c r="C100" s="7" t="n">
        <v>30</v>
      </c>
      <c r="D100" s="7" t="n">
        <v>11136</v>
      </c>
      <c r="E100" s="7" t="n">
        <v>8</v>
      </c>
      <c r="F100" s="7" t="n">
        <v>1</v>
      </c>
      <c r="G100" s="12" t="n">
        <f t="normal" ca="1">A106</f>
        <v>0</v>
      </c>
    </row>
    <row r="101" spans="1:22">
      <c r="A101" t="s">
        <v>4</v>
      </c>
      <c r="B101" s="4" t="s">
        <v>5</v>
      </c>
      <c r="C101" s="4" t="s">
        <v>10</v>
      </c>
      <c r="D101" s="4" t="s">
        <v>6</v>
      </c>
      <c r="E101" s="4" t="s">
        <v>6</v>
      </c>
      <c r="F101" s="4" t="s">
        <v>6</v>
      </c>
      <c r="G101" s="4" t="s">
        <v>13</v>
      </c>
      <c r="H101" s="4" t="s">
        <v>9</v>
      </c>
      <c r="I101" s="4" t="s">
        <v>30</v>
      </c>
      <c r="J101" s="4" t="s">
        <v>30</v>
      </c>
      <c r="K101" s="4" t="s">
        <v>30</v>
      </c>
      <c r="L101" s="4" t="s">
        <v>30</v>
      </c>
      <c r="M101" s="4" t="s">
        <v>30</v>
      </c>
      <c r="N101" s="4" t="s">
        <v>30</v>
      </c>
      <c r="O101" s="4" t="s">
        <v>30</v>
      </c>
      <c r="P101" s="4" t="s">
        <v>6</v>
      </c>
      <c r="Q101" s="4" t="s">
        <v>6</v>
      </c>
      <c r="R101" s="4" t="s">
        <v>9</v>
      </c>
      <c r="S101" s="4" t="s">
        <v>13</v>
      </c>
      <c r="T101" s="4" t="s">
        <v>9</v>
      </c>
      <c r="U101" s="4" t="s">
        <v>9</v>
      </c>
      <c r="V101" s="4" t="s">
        <v>10</v>
      </c>
    </row>
    <row r="102" spans="1:22">
      <c r="A102" t="n">
        <v>4061</v>
      </c>
      <c r="B102" s="16" t="n">
        <v>19</v>
      </c>
      <c r="C102" s="7" t="n">
        <v>2000</v>
      </c>
      <c r="D102" s="7" t="s">
        <v>20</v>
      </c>
      <c r="E102" s="7" t="s">
        <v>20</v>
      </c>
      <c r="F102" s="7" t="s">
        <v>18</v>
      </c>
      <c r="G102" s="7" t="n">
        <v>2</v>
      </c>
      <c r="H102" s="7" t="n">
        <v>0</v>
      </c>
      <c r="I102" s="7" t="n">
        <v>24.4500007629395</v>
      </c>
      <c r="J102" s="7" t="n">
        <v>496.170013427734</v>
      </c>
      <c r="K102" s="7" t="n">
        <v>159.660003662109</v>
      </c>
      <c r="L102" s="7" t="n">
        <v>358.700012207031</v>
      </c>
      <c r="M102" s="7" t="n">
        <v>-1</v>
      </c>
      <c r="N102" s="7" t="n">
        <v>0</v>
      </c>
      <c r="O102" s="7" t="n">
        <v>0</v>
      </c>
      <c r="P102" s="7" t="s">
        <v>20</v>
      </c>
      <c r="Q102" s="7" t="s">
        <v>20</v>
      </c>
      <c r="R102" s="7" t="n">
        <v>2</v>
      </c>
      <c r="S102" s="7" t="n">
        <v>0</v>
      </c>
      <c r="T102" s="7" t="n">
        <v>1092616192</v>
      </c>
      <c r="U102" s="7" t="n">
        <v>1120403456</v>
      </c>
      <c r="V102" s="7" t="n">
        <v>7430</v>
      </c>
    </row>
    <row r="103" spans="1:22">
      <c r="A103" t="s">
        <v>4</v>
      </c>
      <c r="B103" s="4" t="s">
        <v>5</v>
      </c>
      <c r="C103" s="4" t="s">
        <v>10</v>
      </c>
      <c r="D103" s="4" t="s">
        <v>13</v>
      </c>
      <c r="E103" s="4" t="s">
        <v>10</v>
      </c>
      <c r="F103" s="4" t="s">
        <v>30</v>
      </c>
      <c r="G103" s="4" t="s">
        <v>10</v>
      </c>
      <c r="H103" s="4" t="s">
        <v>10</v>
      </c>
      <c r="I103" s="4" t="s">
        <v>6</v>
      </c>
      <c r="J103" s="4" t="s">
        <v>30</v>
      </c>
    </row>
    <row r="104" spans="1:22">
      <c r="A104" t="n">
        <v>4123</v>
      </c>
      <c r="B104" s="15" t="n">
        <v>106</v>
      </c>
      <c r="C104" s="7" t="n">
        <v>0</v>
      </c>
      <c r="D104" s="7" t="n">
        <v>2</v>
      </c>
      <c r="E104" s="7" t="n">
        <v>2000</v>
      </c>
      <c r="F104" s="7" t="n">
        <v>16</v>
      </c>
      <c r="G104" s="7" t="n">
        <v>7430</v>
      </c>
      <c r="H104" s="7" t="n">
        <v>0</v>
      </c>
      <c r="I104" s="7" t="s">
        <v>47</v>
      </c>
      <c r="J104" s="7" t="n">
        <v>2</v>
      </c>
    </row>
    <row r="105" spans="1:22">
      <c r="A105" t="s">
        <v>4</v>
      </c>
      <c r="B105" s="4" t="s">
        <v>5</v>
      </c>
      <c r="C105" s="4" t="s">
        <v>13</v>
      </c>
      <c r="D105" s="4" t="s">
        <v>10</v>
      </c>
      <c r="E105" s="4" t="s">
        <v>13</v>
      </c>
      <c r="F105" s="4" t="s">
        <v>13</v>
      </c>
      <c r="G105" s="4" t="s">
        <v>31</v>
      </c>
    </row>
    <row r="106" spans="1:22">
      <c r="A106" t="n">
        <v>4162</v>
      </c>
      <c r="B106" s="11" t="n">
        <v>5</v>
      </c>
      <c r="C106" s="7" t="n">
        <v>30</v>
      </c>
      <c r="D106" s="7" t="n">
        <v>11137</v>
      </c>
      <c r="E106" s="7" t="n">
        <v>8</v>
      </c>
      <c r="F106" s="7" t="n">
        <v>1</v>
      </c>
      <c r="G106" s="12" t="n">
        <f t="normal" ca="1">A112</f>
        <v>0</v>
      </c>
    </row>
    <row r="107" spans="1:22">
      <c r="A107" t="s">
        <v>4</v>
      </c>
      <c r="B107" s="4" t="s">
        <v>5</v>
      </c>
      <c r="C107" s="4" t="s">
        <v>10</v>
      </c>
      <c r="D107" s="4" t="s">
        <v>6</v>
      </c>
      <c r="E107" s="4" t="s">
        <v>6</v>
      </c>
      <c r="F107" s="4" t="s">
        <v>6</v>
      </c>
      <c r="G107" s="4" t="s">
        <v>13</v>
      </c>
      <c r="H107" s="4" t="s">
        <v>9</v>
      </c>
      <c r="I107" s="4" t="s">
        <v>30</v>
      </c>
      <c r="J107" s="4" t="s">
        <v>30</v>
      </c>
      <c r="K107" s="4" t="s">
        <v>30</v>
      </c>
      <c r="L107" s="4" t="s">
        <v>30</v>
      </c>
      <c r="M107" s="4" t="s">
        <v>30</v>
      </c>
      <c r="N107" s="4" t="s">
        <v>30</v>
      </c>
      <c r="O107" s="4" t="s">
        <v>30</v>
      </c>
      <c r="P107" s="4" t="s">
        <v>6</v>
      </c>
      <c r="Q107" s="4" t="s">
        <v>6</v>
      </c>
      <c r="R107" s="4" t="s">
        <v>9</v>
      </c>
      <c r="S107" s="4" t="s">
        <v>13</v>
      </c>
      <c r="T107" s="4" t="s">
        <v>9</v>
      </c>
      <c r="U107" s="4" t="s">
        <v>9</v>
      </c>
      <c r="V107" s="4" t="s">
        <v>10</v>
      </c>
    </row>
    <row r="108" spans="1:22">
      <c r="A108" t="n">
        <v>4172</v>
      </c>
      <c r="B108" s="16" t="n">
        <v>19</v>
      </c>
      <c r="C108" s="7" t="n">
        <v>2001</v>
      </c>
      <c r="D108" s="7" t="s">
        <v>20</v>
      </c>
      <c r="E108" s="7" t="s">
        <v>20</v>
      </c>
      <c r="F108" s="7" t="s">
        <v>18</v>
      </c>
      <c r="G108" s="7" t="n">
        <v>2</v>
      </c>
      <c r="H108" s="7" t="n">
        <v>0</v>
      </c>
      <c r="I108" s="7" t="n">
        <v>168.649993896484</v>
      </c>
      <c r="J108" s="7" t="n">
        <v>496.170013427734</v>
      </c>
      <c r="K108" s="7" t="n">
        <v>161.220001220703</v>
      </c>
      <c r="L108" s="7" t="n">
        <v>358.200012207031</v>
      </c>
      <c r="M108" s="7" t="n">
        <v>-1</v>
      </c>
      <c r="N108" s="7" t="n">
        <v>0</v>
      </c>
      <c r="O108" s="7" t="n">
        <v>0</v>
      </c>
      <c r="P108" s="7" t="s">
        <v>20</v>
      </c>
      <c r="Q108" s="7" t="s">
        <v>20</v>
      </c>
      <c r="R108" s="7" t="n">
        <v>3</v>
      </c>
      <c r="S108" s="7" t="n">
        <v>0</v>
      </c>
      <c r="T108" s="7" t="n">
        <v>1092616192</v>
      </c>
      <c r="U108" s="7" t="n">
        <v>1120403456</v>
      </c>
      <c r="V108" s="7" t="n">
        <v>7431</v>
      </c>
    </row>
    <row r="109" spans="1:22">
      <c r="A109" t="s">
        <v>4</v>
      </c>
      <c r="B109" s="4" t="s">
        <v>5</v>
      </c>
      <c r="C109" s="4" t="s">
        <v>10</v>
      </c>
      <c r="D109" s="4" t="s">
        <v>13</v>
      </c>
      <c r="E109" s="4" t="s">
        <v>10</v>
      </c>
      <c r="F109" s="4" t="s">
        <v>30</v>
      </c>
      <c r="G109" s="4" t="s">
        <v>10</v>
      </c>
      <c r="H109" s="4" t="s">
        <v>10</v>
      </c>
      <c r="I109" s="4" t="s">
        <v>6</v>
      </c>
      <c r="J109" s="4" t="s">
        <v>30</v>
      </c>
    </row>
    <row r="110" spans="1:22">
      <c r="A110" t="n">
        <v>4234</v>
      </c>
      <c r="B110" s="15" t="n">
        <v>106</v>
      </c>
      <c r="C110" s="7" t="n">
        <v>0</v>
      </c>
      <c r="D110" s="7" t="n">
        <v>2</v>
      </c>
      <c r="E110" s="7" t="n">
        <v>2001</v>
      </c>
      <c r="F110" s="7" t="n">
        <v>16</v>
      </c>
      <c r="G110" s="7" t="n">
        <v>7431</v>
      </c>
      <c r="H110" s="7" t="n">
        <v>0</v>
      </c>
      <c r="I110" s="7" t="s">
        <v>48</v>
      </c>
      <c r="J110" s="7" t="n">
        <v>2</v>
      </c>
    </row>
    <row r="111" spans="1:22">
      <c r="A111" t="s">
        <v>4</v>
      </c>
      <c r="B111" s="4" t="s">
        <v>5</v>
      </c>
      <c r="C111" s="4" t="s">
        <v>10</v>
      </c>
    </row>
    <row r="112" spans="1:22">
      <c r="A112" t="n">
        <v>4273</v>
      </c>
      <c r="B112" s="17" t="n">
        <v>12</v>
      </c>
      <c r="C112" s="7" t="n">
        <v>6272</v>
      </c>
    </row>
    <row r="113" spans="1:22">
      <c r="A113" t="s">
        <v>4</v>
      </c>
      <c r="B113" s="4" t="s">
        <v>5</v>
      </c>
      <c r="C113" s="4" t="s">
        <v>13</v>
      </c>
      <c r="D113" s="4" t="s">
        <v>10</v>
      </c>
      <c r="E113" s="4" t="s">
        <v>10</v>
      </c>
    </row>
    <row r="114" spans="1:22">
      <c r="A114" t="n">
        <v>4276</v>
      </c>
      <c r="B114" s="18" t="n">
        <v>179</v>
      </c>
      <c r="C114" s="7" t="n">
        <v>10</v>
      </c>
      <c r="D114" s="7" t="n">
        <v>6346</v>
      </c>
      <c r="E114" s="7" t="n">
        <v>6347</v>
      </c>
    </row>
    <row r="115" spans="1:22">
      <c r="A115" t="s">
        <v>4</v>
      </c>
      <c r="B115" s="4" t="s">
        <v>5</v>
      </c>
      <c r="C115" s="4" t="s">
        <v>10</v>
      </c>
      <c r="D115" s="4" t="s">
        <v>6</v>
      </c>
      <c r="E115" s="4" t="s">
        <v>6</v>
      </c>
      <c r="F115" s="4" t="s">
        <v>6</v>
      </c>
      <c r="G115" s="4" t="s">
        <v>13</v>
      </c>
      <c r="H115" s="4" t="s">
        <v>9</v>
      </c>
      <c r="I115" s="4" t="s">
        <v>30</v>
      </c>
      <c r="J115" s="4" t="s">
        <v>30</v>
      </c>
      <c r="K115" s="4" t="s">
        <v>30</v>
      </c>
      <c r="L115" s="4" t="s">
        <v>30</v>
      </c>
      <c r="M115" s="4" t="s">
        <v>30</v>
      </c>
      <c r="N115" s="4" t="s">
        <v>30</v>
      </c>
      <c r="O115" s="4" t="s">
        <v>30</v>
      </c>
      <c r="P115" s="4" t="s">
        <v>6</v>
      </c>
      <c r="Q115" s="4" t="s">
        <v>6</v>
      </c>
      <c r="R115" s="4" t="s">
        <v>9</v>
      </c>
      <c r="S115" s="4" t="s">
        <v>13</v>
      </c>
      <c r="T115" s="4" t="s">
        <v>9</v>
      </c>
      <c r="U115" s="4" t="s">
        <v>9</v>
      </c>
      <c r="V115" s="4" t="s">
        <v>10</v>
      </c>
    </row>
    <row r="116" spans="1:22">
      <c r="A116" t="n">
        <v>4282</v>
      </c>
      <c r="B116" s="16" t="n">
        <v>19</v>
      </c>
      <c r="C116" s="7" t="n">
        <v>2099</v>
      </c>
      <c r="D116" s="7" t="s">
        <v>20</v>
      </c>
      <c r="E116" s="7" t="s">
        <v>20</v>
      </c>
      <c r="F116" s="7" t="s">
        <v>49</v>
      </c>
      <c r="G116" s="7" t="n">
        <v>2</v>
      </c>
      <c r="H116" s="7" t="n">
        <v>805306368</v>
      </c>
      <c r="I116" s="7" t="n">
        <v>96.8300018310547</v>
      </c>
      <c r="J116" s="7" t="n">
        <v>501.799987792969</v>
      </c>
      <c r="K116" s="7" t="n">
        <v>227.399993896484</v>
      </c>
      <c r="L116" s="7" t="n">
        <v>171.600006103516</v>
      </c>
      <c r="M116" s="7" t="n">
        <v>1</v>
      </c>
      <c r="N116" s="7" t="n">
        <v>0</v>
      </c>
      <c r="O116" s="7" t="n">
        <v>0</v>
      </c>
      <c r="P116" s="7" t="s">
        <v>20</v>
      </c>
      <c r="Q116" s="7" t="s">
        <v>20</v>
      </c>
      <c r="R116" s="7" t="n">
        <v>9999</v>
      </c>
      <c r="S116" s="7" t="n">
        <v>255</v>
      </c>
      <c r="T116" s="7" t="n">
        <v>0</v>
      </c>
      <c r="U116" s="7" t="n">
        <v>0</v>
      </c>
      <c r="V116" s="7" t="n">
        <v>7429</v>
      </c>
    </row>
    <row r="117" spans="1:22">
      <c r="A117" t="s">
        <v>4</v>
      </c>
      <c r="B117" s="4" t="s">
        <v>5</v>
      </c>
      <c r="C117" s="4" t="s">
        <v>13</v>
      </c>
      <c r="D117" s="4" t="s">
        <v>6</v>
      </c>
    </row>
    <row r="118" spans="1:22">
      <c r="A118" t="n">
        <v>4344</v>
      </c>
      <c r="B118" s="8" t="n">
        <v>2</v>
      </c>
      <c r="C118" s="7" t="n">
        <v>10</v>
      </c>
      <c r="D118" s="7" t="s">
        <v>50</v>
      </c>
    </row>
    <row r="119" spans="1:22">
      <c r="A119" t="s">
        <v>4</v>
      </c>
      <c r="B119" s="4" t="s">
        <v>5</v>
      </c>
      <c r="C119" s="4" t="s">
        <v>13</v>
      </c>
      <c r="D119" s="4" t="s">
        <v>6</v>
      </c>
    </row>
    <row r="120" spans="1:22">
      <c r="A120" t="n">
        <v>4362</v>
      </c>
      <c r="B120" s="8" t="n">
        <v>2</v>
      </c>
      <c r="C120" s="7" t="n">
        <v>11</v>
      </c>
      <c r="D120" s="7" t="s">
        <v>51</v>
      </c>
    </row>
    <row r="121" spans="1:22">
      <c r="A121" t="s">
        <v>4</v>
      </c>
      <c r="B121" s="4" t="s">
        <v>5</v>
      </c>
      <c r="C121" s="4" t="s">
        <v>13</v>
      </c>
      <c r="D121" s="4" t="s">
        <v>10</v>
      </c>
      <c r="E121" s="4" t="s">
        <v>10</v>
      </c>
      <c r="F121" s="4" t="s">
        <v>10</v>
      </c>
      <c r="G121" s="4" t="s">
        <v>10</v>
      </c>
      <c r="H121" s="4" t="s">
        <v>10</v>
      </c>
      <c r="I121" s="4" t="s">
        <v>10</v>
      </c>
      <c r="J121" s="4" t="s">
        <v>9</v>
      </c>
      <c r="K121" s="4" t="s">
        <v>9</v>
      </c>
      <c r="L121" s="4" t="s">
        <v>9</v>
      </c>
      <c r="M121" s="4" t="s">
        <v>6</v>
      </c>
    </row>
    <row r="122" spans="1:22">
      <c r="A122" t="n">
        <v>4376</v>
      </c>
      <c r="B122" s="19" t="n">
        <v>124</v>
      </c>
      <c r="C122" s="7" t="n">
        <v>255</v>
      </c>
      <c r="D122" s="7" t="n">
        <v>0</v>
      </c>
      <c r="E122" s="7" t="n">
        <v>0</v>
      </c>
      <c r="F122" s="7" t="n">
        <v>0</v>
      </c>
      <c r="G122" s="7" t="n">
        <v>0</v>
      </c>
      <c r="H122" s="7" t="n">
        <v>0</v>
      </c>
      <c r="I122" s="7" t="n">
        <v>65535</v>
      </c>
      <c r="J122" s="7" t="n">
        <v>0</v>
      </c>
      <c r="K122" s="7" t="n">
        <v>0</v>
      </c>
      <c r="L122" s="7" t="n">
        <v>0</v>
      </c>
      <c r="M122" s="7" t="s">
        <v>20</v>
      </c>
    </row>
    <row r="123" spans="1:22">
      <c r="A123" t="s">
        <v>4</v>
      </c>
      <c r="B123" s="4" t="s">
        <v>5</v>
      </c>
    </row>
    <row r="124" spans="1:22">
      <c r="A124" t="n">
        <v>4403</v>
      </c>
      <c r="B124" s="5" t="n">
        <v>1</v>
      </c>
    </row>
    <row r="125" spans="1:22" s="3" customFormat="1" customHeight="0">
      <c r="A125" s="3" t="s">
        <v>2</v>
      </c>
      <c r="B125" s="3" t="s">
        <v>52</v>
      </c>
    </row>
    <row r="126" spans="1:22">
      <c r="A126" t="s">
        <v>4</v>
      </c>
      <c r="B126" s="4" t="s">
        <v>5</v>
      </c>
      <c r="C126" s="4" t="s">
        <v>13</v>
      </c>
      <c r="D126" s="4" t="s">
        <v>13</v>
      </c>
      <c r="E126" s="4" t="s">
        <v>13</v>
      </c>
      <c r="F126" s="4" t="s">
        <v>9</v>
      </c>
      <c r="G126" s="4" t="s">
        <v>13</v>
      </c>
      <c r="H126" s="4" t="s">
        <v>13</v>
      </c>
      <c r="I126" s="4" t="s">
        <v>31</v>
      </c>
    </row>
    <row r="127" spans="1:22">
      <c r="A127" t="n">
        <v>4404</v>
      </c>
      <c r="B127" s="11" t="n">
        <v>5</v>
      </c>
      <c r="C127" s="7" t="n">
        <v>35</v>
      </c>
      <c r="D127" s="7" t="n">
        <v>3</v>
      </c>
      <c r="E127" s="7" t="n">
        <v>0</v>
      </c>
      <c r="F127" s="7" t="n">
        <v>0</v>
      </c>
      <c r="G127" s="7" t="n">
        <v>2</v>
      </c>
      <c r="H127" s="7" t="n">
        <v>1</v>
      </c>
      <c r="I127" s="12" t="n">
        <f t="normal" ca="1">A131</f>
        <v>0</v>
      </c>
    </row>
    <row r="128" spans="1:22">
      <c r="A128" t="s">
        <v>4</v>
      </c>
      <c r="B128" s="4" t="s">
        <v>5</v>
      </c>
      <c r="C128" s="4" t="s">
        <v>31</v>
      </c>
    </row>
    <row r="129" spans="1:22">
      <c r="A129" t="n">
        <v>4418</v>
      </c>
      <c r="B129" s="20" t="n">
        <v>3</v>
      </c>
      <c r="C129" s="12" t="n">
        <f t="normal" ca="1">A153</f>
        <v>0</v>
      </c>
    </row>
    <row r="130" spans="1:22">
      <c r="A130" t="s">
        <v>4</v>
      </c>
      <c r="B130" s="4" t="s">
        <v>5</v>
      </c>
      <c r="C130" s="4" t="s">
        <v>13</v>
      </c>
      <c r="D130" s="4" t="s">
        <v>13</v>
      </c>
      <c r="E130" s="4" t="s">
        <v>13</v>
      </c>
      <c r="F130" s="4" t="s">
        <v>9</v>
      </c>
      <c r="G130" s="4" t="s">
        <v>13</v>
      </c>
      <c r="H130" s="4" t="s">
        <v>13</v>
      </c>
      <c r="I130" s="4" t="s">
        <v>31</v>
      </c>
    </row>
    <row r="131" spans="1:22">
      <c r="A131" t="n">
        <v>4423</v>
      </c>
      <c r="B131" s="11" t="n">
        <v>5</v>
      </c>
      <c r="C131" s="7" t="n">
        <v>35</v>
      </c>
      <c r="D131" s="7" t="n">
        <v>3</v>
      </c>
      <c r="E131" s="7" t="n">
        <v>0</v>
      </c>
      <c r="F131" s="7" t="n">
        <v>1</v>
      </c>
      <c r="G131" s="7" t="n">
        <v>2</v>
      </c>
      <c r="H131" s="7" t="n">
        <v>1</v>
      </c>
      <c r="I131" s="12" t="n">
        <f t="normal" ca="1">A135</f>
        <v>0</v>
      </c>
    </row>
    <row r="132" spans="1:22">
      <c r="A132" t="s">
        <v>4</v>
      </c>
      <c r="B132" s="4" t="s">
        <v>5</v>
      </c>
      <c r="C132" s="4" t="s">
        <v>31</v>
      </c>
    </row>
    <row r="133" spans="1:22">
      <c r="A133" t="n">
        <v>4437</v>
      </c>
      <c r="B133" s="20" t="n">
        <v>3</v>
      </c>
      <c r="C133" s="12" t="n">
        <f t="normal" ca="1">A153</f>
        <v>0</v>
      </c>
    </row>
    <row r="134" spans="1:22">
      <c r="A134" t="s">
        <v>4</v>
      </c>
      <c r="B134" s="4" t="s">
        <v>5</v>
      </c>
      <c r="C134" s="4" t="s">
        <v>13</v>
      </c>
      <c r="D134" s="4" t="s">
        <v>13</v>
      </c>
      <c r="E134" s="4" t="s">
        <v>13</v>
      </c>
      <c r="F134" s="4" t="s">
        <v>9</v>
      </c>
      <c r="G134" s="4" t="s">
        <v>13</v>
      </c>
      <c r="H134" s="4" t="s">
        <v>13</v>
      </c>
      <c r="I134" s="4" t="s">
        <v>31</v>
      </c>
    </row>
    <row r="135" spans="1:22">
      <c r="A135" t="n">
        <v>4442</v>
      </c>
      <c r="B135" s="11" t="n">
        <v>5</v>
      </c>
      <c r="C135" s="7" t="n">
        <v>35</v>
      </c>
      <c r="D135" s="7" t="n">
        <v>3</v>
      </c>
      <c r="E135" s="7" t="n">
        <v>0</v>
      </c>
      <c r="F135" s="7" t="n">
        <v>2</v>
      </c>
      <c r="G135" s="7" t="n">
        <v>2</v>
      </c>
      <c r="H135" s="7" t="n">
        <v>1</v>
      </c>
      <c r="I135" s="12" t="n">
        <f t="normal" ca="1">A139</f>
        <v>0</v>
      </c>
    </row>
    <row r="136" spans="1:22">
      <c r="A136" t="s">
        <v>4</v>
      </c>
      <c r="B136" s="4" t="s">
        <v>5</v>
      </c>
      <c r="C136" s="4" t="s">
        <v>31</v>
      </c>
    </row>
    <row r="137" spans="1:22">
      <c r="A137" t="n">
        <v>4456</v>
      </c>
      <c r="B137" s="20" t="n">
        <v>3</v>
      </c>
      <c r="C137" s="12" t="n">
        <f t="normal" ca="1">A153</f>
        <v>0</v>
      </c>
    </row>
    <row r="138" spans="1:22">
      <c r="A138" t="s">
        <v>4</v>
      </c>
      <c r="B138" s="4" t="s">
        <v>5</v>
      </c>
      <c r="C138" s="4" t="s">
        <v>13</v>
      </c>
      <c r="D138" s="4" t="s">
        <v>13</v>
      </c>
      <c r="E138" s="4" t="s">
        <v>13</v>
      </c>
      <c r="F138" s="4" t="s">
        <v>9</v>
      </c>
      <c r="G138" s="4" t="s">
        <v>13</v>
      </c>
      <c r="H138" s="4" t="s">
        <v>13</v>
      </c>
      <c r="I138" s="4" t="s">
        <v>31</v>
      </c>
    </row>
    <row r="139" spans="1:22">
      <c r="A139" t="n">
        <v>4461</v>
      </c>
      <c r="B139" s="11" t="n">
        <v>5</v>
      </c>
      <c r="C139" s="7" t="n">
        <v>35</v>
      </c>
      <c r="D139" s="7" t="n">
        <v>3</v>
      </c>
      <c r="E139" s="7" t="n">
        <v>0</v>
      </c>
      <c r="F139" s="7" t="n">
        <v>3</v>
      </c>
      <c r="G139" s="7" t="n">
        <v>2</v>
      </c>
      <c r="H139" s="7" t="n">
        <v>1</v>
      </c>
      <c r="I139" s="12" t="n">
        <f t="normal" ca="1">A143</f>
        <v>0</v>
      </c>
    </row>
    <row r="140" spans="1:22">
      <c r="A140" t="s">
        <v>4</v>
      </c>
      <c r="B140" s="4" t="s">
        <v>5</v>
      </c>
      <c r="C140" s="4" t="s">
        <v>31</v>
      </c>
    </row>
    <row r="141" spans="1:22">
      <c r="A141" t="n">
        <v>4475</v>
      </c>
      <c r="B141" s="20" t="n">
        <v>3</v>
      </c>
      <c r="C141" s="12" t="n">
        <f t="normal" ca="1">A153</f>
        <v>0</v>
      </c>
    </row>
    <row r="142" spans="1:22">
      <c r="A142" t="s">
        <v>4</v>
      </c>
      <c r="B142" s="4" t="s">
        <v>5</v>
      </c>
      <c r="C142" s="4" t="s">
        <v>13</v>
      </c>
      <c r="D142" s="4" t="s">
        <v>13</v>
      </c>
      <c r="E142" s="4" t="s">
        <v>13</v>
      </c>
      <c r="F142" s="4" t="s">
        <v>9</v>
      </c>
      <c r="G142" s="4" t="s">
        <v>13</v>
      </c>
      <c r="H142" s="4" t="s">
        <v>13</v>
      </c>
      <c r="I142" s="4" t="s">
        <v>31</v>
      </c>
    </row>
    <row r="143" spans="1:22">
      <c r="A143" t="n">
        <v>4480</v>
      </c>
      <c r="B143" s="11" t="n">
        <v>5</v>
      </c>
      <c r="C143" s="7" t="n">
        <v>35</v>
      </c>
      <c r="D143" s="7" t="n">
        <v>3</v>
      </c>
      <c r="E143" s="7" t="n">
        <v>0</v>
      </c>
      <c r="F143" s="7" t="n">
        <v>4</v>
      </c>
      <c r="G143" s="7" t="n">
        <v>2</v>
      </c>
      <c r="H143" s="7" t="n">
        <v>1</v>
      </c>
      <c r="I143" s="12" t="n">
        <f t="normal" ca="1">A147</f>
        <v>0</v>
      </c>
    </row>
    <row r="144" spans="1:22">
      <c r="A144" t="s">
        <v>4</v>
      </c>
      <c r="B144" s="4" t="s">
        <v>5</v>
      </c>
      <c r="C144" s="4" t="s">
        <v>31</v>
      </c>
    </row>
    <row r="145" spans="1:9">
      <c r="A145" t="n">
        <v>4494</v>
      </c>
      <c r="B145" s="20" t="n">
        <v>3</v>
      </c>
      <c r="C145" s="12" t="n">
        <f t="normal" ca="1">A153</f>
        <v>0</v>
      </c>
    </row>
    <row r="146" spans="1:9">
      <c r="A146" t="s">
        <v>4</v>
      </c>
      <c r="B146" s="4" t="s">
        <v>5</v>
      </c>
      <c r="C146" s="4" t="s">
        <v>13</v>
      </c>
      <c r="D146" s="4" t="s">
        <v>13</v>
      </c>
      <c r="E146" s="4" t="s">
        <v>13</v>
      </c>
      <c r="F146" s="4" t="s">
        <v>9</v>
      </c>
      <c r="G146" s="4" t="s">
        <v>13</v>
      </c>
      <c r="H146" s="4" t="s">
        <v>13</v>
      </c>
      <c r="I146" s="4" t="s">
        <v>31</v>
      </c>
    </row>
    <row r="147" spans="1:9">
      <c r="A147" t="n">
        <v>4499</v>
      </c>
      <c r="B147" s="11" t="n">
        <v>5</v>
      </c>
      <c r="C147" s="7" t="n">
        <v>35</v>
      </c>
      <c r="D147" s="7" t="n">
        <v>3</v>
      </c>
      <c r="E147" s="7" t="n">
        <v>0</v>
      </c>
      <c r="F147" s="7" t="n">
        <v>5</v>
      </c>
      <c r="G147" s="7" t="n">
        <v>2</v>
      </c>
      <c r="H147" s="7" t="n">
        <v>1</v>
      </c>
      <c r="I147" s="12" t="n">
        <f t="normal" ca="1">A151</f>
        <v>0</v>
      </c>
    </row>
    <row r="148" spans="1:9">
      <c r="A148" t="s">
        <v>4</v>
      </c>
      <c r="B148" s="4" t="s">
        <v>5</v>
      </c>
      <c r="C148" s="4" t="s">
        <v>31</v>
      </c>
    </row>
    <row r="149" spans="1:9">
      <c r="A149" t="n">
        <v>4513</v>
      </c>
      <c r="B149" s="20" t="n">
        <v>3</v>
      </c>
      <c r="C149" s="12" t="n">
        <f t="normal" ca="1">A153</f>
        <v>0</v>
      </c>
    </row>
    <row r="150" spans="1:9">
      <c r="A150" t="s">
        <v>4</v>
      </c>
      <c r="B150" s="4" t="s">
        <v>5</v>
      </c>
      <c r="C150" s="4" t="s">
        <v>13</v>
      </c>
      <c r="D150" s="4" t="s">
        <v>13</v>
      </c>
      <c r="E150" s="4" t="s">
        <v>13</v>
      </c>
      <c r="F150" s="4" t="s">
        <v>9</v>
      </c>
      <c r="G150" s="4" t="s">
        <v>13</v>
      </c>
      <c r="H150" s="4" t="s">
        <v>13</v>
      </c>
      <c r="I150" s="4" t="s">
        <v>31</v>
      </c>
    </row>
    <row r="151" spans="1:9">
      <c r="A151" t="n">
        <v>4518</v>
      </c>
      <c r="B151" s="11" t="n">
        <v>5</v>
      </c>
      <c r="C151" s="7" t="n">
        <v>35</v>
      </c>
      <c r="D151" s="7" t="n">
        <v>3</v>
      </c>
      <c r="E151" s="7" t="n">
        <v>0</v>
      </c>
      <c r="F151" s="7" t="n">
        <v>6</v>
      </c>
      <c r="G151" s="7" t="n">
        <v>2</v>
      </c>
      <c r="H151" s="7" t="n">
        <v>1</v>
      </c>
      <c r="I151" s="12" t="n">
        <f t="normal" ca="1">A153</f>
        <v>0</v>
      </c>
    </row>
    <row r="152" spans="1:9">
      <c r="A152" t="s">
        <v>4</v>
      </c>
      <c r="B152" s="4" t="s">
        <v>5</v>
      </c>
      <c r="C152" s="4" t="s">
        <v>13</v>
      </c>
      <c r="D152" s="4" t="s">
        <v>10</v>
      </c>
      <c r="E152" s="4" t="s">
        <v>13</v>
      </c>
      <c r="F152" s="4" t="s">
        <v>31</v>
      </c>
    </row>
    <row r="153" spans="1:9">
      <c r="A153" t="n">
        <v>4532</v>
      </c>
      <c r="B153" s="11" t="n">
        <v>5</v>
      </c>
      <c r="C153" s="7" t="n">
        <v>30</v>
      </c>
      <c r="D153" s="7" t="n">
        <v>11120</v>
      </c>
      <c r="E153" s="7" t="n">
        <v>1</v>
      </c>
      <c r="F153" s="12" t="n">
        <f t="normal" ca="1">A177</f>
        <v>0</v>
      </c>
    </row>
    <row r="154" spans="1:9">
      <c r="A154" t="s">
        <v>4</v>
      </c>
      <c r="B154" s="4" t="s">
        <v>5</v>
      </c>
      <c r="C154" s="4" t="s">
        <v>6</v>
      </c>
      <c r="D154" s="4" t="s">
        <v>6</v>
      </c>
    </row>
    <row r="155" spans="1:9">
      <c r="A155" t="n">
        <v>4541</v>
      </c>
      <c r="B155" s="21" t="n">
        <v>70</v>
      </c>
      <c r="C155" s="7" t="s">
        <v>39</v>
      </c>
      <c r="D155" s="7" t="s">
        <v>53</v>
      </c>
    </row>
    <row r="156" spans="1:9">
      <c r="A156" t="s">
        <v>4</v>
      </c>
      <c r="B156" s="4" t="s">
        <v>5</v>
      </c>
      <c r="C156" s="4" t="s">
        <v>13</v>
      </c>
      <c r="D156" s="4" t="s">
        <v>6</v>
      </c>
      <c r="E156" s="4" t="s">
        <v>10</v>
      </c>
    </row>
    <row r="157" spans="1:9">
      <c r="A157" t="n">
        <v>4555</v>
      </c>
      <c r="B157" s="22" t="n">
        <v>94</v>
      </c>
      <c r="C157" s="7" t="n">
        <v>1</v>
      </c>
      <c r="D157" s="7" t="s">
        <v>39</v>
      </c>
      <c r="E157" s="7" t="n">
        <v>2048</v>
      </c>
    </row>
    <row r="158" spans="1:9">
      <c r="A158" t="s">
        <v>4</v>
      </c>
      <c r="B158" s="4" t="s">
        <v>5</v>
      </c>
      <c r="C158" s="4" t="s">
        <v>13</v>
      </c>
      <c r="D158" s="4" t="s">
        <v>6</v>
      </c>
      <c r="E158" s="4" t="s">
        <v>10</v>
      </c>
    </row>
    <row r="159" spans="1:9">
      <c r="A159" t="n">
        <v>4564</v>
      </c>
      <c r="B159" s="22" t="n">
        <v>94</v>
      </c>
      <c r="C159" s="7" t="n">
        <v>1</v>
      </c>
      <c r="D159" s="7" t="s">
        <v>54</v>
      </c>
      <c r="E159" s="7" t="n">
        <v>1</v>
      </c>
    </row>
    <row r="160" spans="1:9">
      <c r="A160" t="s">
        <v>4</v>
      </c>
      <c r="B160" s="4" t="s">
        <v>5</v>
      </c>
      <c r="C160" s="4" t="s">
        <v>13</v>
      </c>
      <c r="D160" s="4" t="s">
        <v>6</v>
      </c>
      <c r="E160" s="4" t="s">
        <v>10</v>
      </c>
    </row>
    <row r="161" spans="1:9">
      <c r="A161" t="n">
        <v>4574</v>
      </c>
      <c r="B161" s="22" t="n">
        <v>94</v>
      </c>
      <c r="C161" s="7" t="n">
        <v>1</v>
      </c>
      <c r="D161" s="7" t="s">
        <v>54</v>
      </c>
      <c r="E161" s="7" t="n">
        <v>2</v>
      </c>
    </row>
    <row r="162" spans="1:9">
      <c r="A162" t="s">
        <v>4</v>
      </c>
      <c r="B162" s="4" t="s">
        <v>5</v>
      </c>
      <c r="C162" s="4" t="s">
        <v>13</v>
      </c>
      <c r="D162" s="4" t="s">
        <v>6</v>
      </c>
      <c r="E162" s="4" t="s">
        <v>10</v>
      </c>
    </row>
    <row r="163" spans="1:9">
      <c r="A163" t="n">
        <v>4584</v>
      </c>
      <c r="B163" s="22" t="n">
        <v>94</v>
      </c>
      <c r="C163" s="7" t="n">
        <v>0</v>
      </c>
      <c r="D163" s="7" t="s">
        <v>54</v>
      </c>
      <c r="E163" s="7" t="n">
        <v>4</v>
      </c>
    </row>
    <row r="164" spans="1:9">
      <c r="A164" t="s">
        <v>4</v>
      </c>
      <c r="B164" s="4" t="s">
        <v>5</v>
      </c>
      <c r="C164" s="4" t="s">
        <v>13</v>
      </c>
      <c r="D164" s="4" t="s">
        <v>6</v>
      </c>
      <c r="E164" s="4" t="s">
        <v>10</v>
      </c>
    </row>
    <row r="165" spans="1:9">
      <c r="A165" t="n">
        <v>4594</v>
      </c>
      <c r="B165" s="22" t="n">
        <v>94</v>
      </c>
      <c r="C165" s="7" t="n">
        <v>0</v>
      </c>
      <c r="D165" s="7" t="s">
        <v>55</v>
      </c>
      <c r="E165" s="7" t="n">
        <v>16</v>
      </c>
    </row>
    <row r="166" spans="1:9">
      <c r="A166" t="s">
        <v>4</v>
      </c>
      <c r="B166" s="4" t="s">
        <v>5</v>
      </c>
      <c r="C166" s="4" t="s">
        <v>13</v>
      </c>
      <c r="D166" s="4" t="s">
        <v>6</v>
      </c>
      <c r="E166" s="4" t="s">
        <v>10</v>
      </c>
    </row>
    <row r="167" spans="1:9">
      <c r="A167" t="n">
        <v>4609</v>
      </c>
      <c r="B167" s="22" t="n">
        <v>94</v>
      </c>
      <c r="C167" s="7" t="n">
        <v>0</v>
      </c>
      <c r="D167" s="7" t="s">
        <v>55</v>
      </c>
      <c r="E167" s="7" t="n">
        <v>512</v>
      </c>
    </row>
    <row r="168" spans="1:9">
      <c r="A168" t="s">
        <v>4</v>
      </c>
      <c r="B168" s="4" t="s">
        <v>5</v>
      </c>
      <c r="C168" s="4" t="s">
        <v>13</v>
      </c>
      <c r="D168" s="4" t="s">
        <v>6</v>
      </c>
      <c r="E168" s="4" t="s">
        <v>10</v>
      </c>
    </row>
    <row r="169" spans="1:9">
      <c r="A169" t="n">
        <v>4624</v>
      </c>
      <c r="B169" s="22" t="n">
        <v>94</v>
      </c>
      <c r="C169" s="7" t="n">
        <v>0</v>
      </c>
      <c r="D169" s="7" t="s">
        <v>55</v>
      </c>
      <c r="E169" s="7" t="n">
        <v>128</v>
      </c>
    </row>
    <row r="170" spans="1:9">
      <c r="A170" t="s">
        <v>4</v>
      </c>
      <c r="B170" s="4" t="s">
        <v>5</v>
      </c>
      <c r="C170" s="4" t="s">
        <v>13</v>
      </c>
      <c r="D170" s="4" t="s">
        <v>6</v>
      </c>
      <c r="E170" s="4" t="s">
        <v>10</v>
      </c>
    </row>
    <row r="171" spans="1:9">
      <c r="A171" t="n">
        <v>4639</v>
      </c>
      <c r="B171" s="22" t="n">
        <v>94</v>
      </c>
      <c r="C171" s="7" t="n">
        <v>1</v>
      </c>
      <c r="D171" s="7" t="s">
        <v>55</v>
      </c>
      <c r="E171" s="7" t="n">
        <v>512</v>
      </c>
    </row>
    <row r="172" spans="1:9">
      <c r="A172" t="s">
        <v>4</v>
      </c>
      <c r="B172" s="4" t="s">
        <v>5</v>
      </c>
      <c r="C172" s="4" t="s">
        <v>13</v>
      </c>
      <c r="D172" s="4" t="s">
        <v>10</v>
      </c>
      <c r="E172" s="4" t="s">
        <v>6</v>
      </c>
      <c r="F172" s="4" t="s">
        <v>6</v>
      </c>
      <c r="G172" s="4" t="s">
        <v>13</v>
      </c>
    </row>
    <row r="173" spans="1:9">
      <c r="A173" t="n">
        <v>4654</v>
      </c>
      <c r="B173" s="23" t="n">
        <v>32</v>
      </c>
      <c r="C173" s="7" t="n">
        <v>0</v>
      </c>
      <c r="D173" s="7" t="n">
        <v>65533</v>
      </c>
      <c r="E173" s="7" t="s">
        <v>56</v>
      </c>
      <c r="F173" s="7" t="s">
        <v>57</v>
      </c>
      <c r="G173" s="7" t="n">
        <v>1</v>
      </c>
    </row>
    <row r="174" spans="1:9">
      <c r="A174" t="s">
        <v>4</v>
      </c>
      <c r="B174" s="4" t="s">
        <v>5</v>
      </c>
      <c r="C174" s="4" t="s">
        <v>31</v>
      </c>
    </row>
    <row r="175" spans="1:9">
      <c r="A175" t="n">
        <v>4677</v>
      </c>
      <c r="B175" s="20" t="n">
        <v>3</v>
      </c>
      <c r="C175" s="12" t="n">
        <f t="normal" ca="1">A195</f>
        <v>0</v>
      </c>
    </row>
    <row r="176" spans="1:9">
      <c r="A176" t="s">
        <v>4</v>
      </c>
      <c r="B176" s="4" t="s">
        <v>5</v>
      </c>
      <c r="C176" s="4" t="s">
        <v>6</v>
      </c>
      <c r="D176" s="4" t="s">
        <v>6</v>
      </c>
    </row>
    <row r="177" spans="1:7">
      <c r="A177" t="n">
        <v>4682</v>
      </c>
      <c r="B177" s="21" t="n">
        <v>70</v>
      </c>
      <c r="C177" s="7" t="s">
        <v>39</v>
      </c>
      <c r="D177" s="7" t="s">
        <v>58</v>
      </c>
    </row>
    <row r="178" spans="1:7">
      <c r="A178" t="s">
        <v>4</v>
      </c>
      <c r="B178" s="4" t="s">
        <v>5</v>
      </c>
      <c r="C178" s="4" t="s">
        <v>13</v>
      </c>
      <c r="D178" s="4" t="s">
        <v>6</v>
      </c>
      <c r="E178" s="4" t="s">
        <v>10</v>
      </c>
    </row>
    <row r="179" spans="1:7">
      <c r="A179" t="n">
        <v>4693</v>
      </c>
      <c r="B179" s="22" t="n">
        <v>94</v>
      </c>
      <c r="C179" s="7" t="n">
        <v>0</v>
      </c>
      <c r="D179" s="7" t="s">
        <v>39</v>
      </c>
      <c r="E179" s="7" t="n">
        <v>2048</v>
      </c>
    </row>
    <row r="180" spans="1:7">
      <c r="A180" t="s">
        <v>4</v>
      </c>
      <c r="B180" s="4" t="s">
        <v>5</v>
      </c>
      <c r="C180" s="4" t="s">
        <v>13</v>
      </c>
      <c r="D180" s="4" t="s">
        <v>6</v>
      </c>
      <c r="E180" s="4" t="s">
        <v>10</v>
      </c>
    </row>
    <row r="181" spans="1:7">
      <c r="A181" t="n">
        <v>4702</v>
      </c>
      <c r="B181" s="22" t="n">
        <v>94</v>
      </c>
      <c r="C181" s="7" t="n">
        <v>0</v>
      </c>
      <c r="D181" s="7" t="s">
        <v>54</v>
      </c>
      <c r="E181" s="7" t="n">
        <v>1</v>
      </c>
    </row>
    <row r="182" spans="1:7">
      <c r="A182" t="s">
        <v>4</v>
      </c>
      <c r="B182" s="4" t="s">
        <v>5</v>
      </c>
      <c r="C182" s="4" t="s">
        <v>13</v>
      </c>
      <c r="D182" s="4" t="s">
        <v>6</v>
      </c>
      <c r="E182" s="4" t="s">
        <v>10</v>
      </c>
    </row>
    <row r="183" spans="1:7">
      <c r="A183" t="n">
        <v>4712</v>
      </c>
      <c r="B183" s="22" t="n">
        <v>94</v>
      </c>
      <c r="C183" s="7" t="n">
        <v>0</v>
      </c>
      <c r="D183" s="7" t="s">
        <v>54</v>
      </c>
      <c r="E183" s="7" t="n">
        <v>2</v>
      </c>
    </row>
    <row r="184" spans="1:7">
      <c r="A184" t="s">
        <v>4</v>
      </c>
      <c r="B184" s="4" t="s">
        <v>5</v>
      </c>
      <c r="C184" s="4" t="s">
        <v>13</v>
      </c>
      <c r="D184" s="4" t="s">
        <v>6</v>
      </c>
      <c r="E184" s="4" t="s">
        <v>10</v>
      </c>
    </row>
    <row r="185" spans="1:7">
      <c r="A185" t="n">
        <v>4722</v>
      </c>
      <c r="B185" s="22" t="n">
        <v>94</v>
      </c>
      <c r="C185" s="7" t="n">
        <v>1</v>
      </c>
      <c r="D185" s="7" t="s">
        <v>54</v>
      </c>
      <c r="E185" s="7" t="n">
        <v>4</v>
      </c>
    </row>
    <row r="186" spans="1:7">
      <c r="A186" t="s">
        <v>4</v>
      </c>
      <c r="B186" s="4" t="s">
        <v>5</v>
      </c>
      <c r="C186" s="4" t="s">
        <v>13</v>
      </c>
      <c r="D186" s="4" t="s">
        <v>6</v>
      </c>
      <c r="E186" s="4" t="s">
        <v>10</v>
      </c>
    </row>
    <row r="187" spans="1:7">
      <c r="A187" t="n">
        <v>4732</v>
      </c>
      <c r="B187" s="22" t="n">
        <v>94</v>
      </c>
      <c r="C187" s="7" t="n">
        <v>1</v>
      </c>
      <c r="D187" s="7" t="s">
        <v>55</v>
      </c>
      <c r="E187" s="7" t="n">
        <v>16</v>
      </c>
    </row>
    <row r="188" spans="1:7">
      <c r="A188" t="s">
        <v>4</v>
      </c>
      <c r="B188" s="4" t="s">
        <v>5</v>
      </c>
      <c r="C188" s="4" t="s">
        <v>13</v>
      </c>
      <c r="D188" s="4" t="s">
        <v>6</v>
      </c>
      <c r="E188" s="4" t="s">
        <v>10</v>
      </c>
    </row>
    <row r="189" spans="1:7">
      <c r="A189" t="n">
        <v>4747</v>
      </c>
      <c r="B189" s="22" t="n">
        <v>94</v>
      </c>
      <c r="C189" s="7" t="n">
        <v>1</v>
      </c>
      <c r="D189" s="7" t="s">
        <v>55</v>
      </c>
      <c r="E189" s="7" t="n">
        <v>512</v>
      </c>
    </row>
    <row r="190" spans="1:7">
      <c r="A190" t="s">
        <v>4</v>
      </c>
      <c r="B190" s="4" t="s">
        <v>5</v>
      </c>
      <c r="C190" s="4" t="s">
        <v>13</v>
      </c>
      <c r="D190" s="4" t="s">
        <v>6</v>
      </c>
      <c r="E190" s="4" t="s">
        <v>10</v>
      </c>
    </row>
    <row r="191" spans="1:7">
      <c r="A191" t="n">
        <v>4762</v>
      </c>
      <c r="B191" s="22" t="n">
        <v>94</v>
      </c>
      <c r="C191" s="7" t="n">
        <v>1</v>
      </c>
      <c r="D191" s="7" t="s">
        <v>55</v>
      </c>
      <c r="E191" s="7" t="n">
        <v>512</v>
      </c>
    </row>
    <row r="192" spans="1:7">
      <c r="A192" t="s">
        <v>4</v>
      </c>
      <c r="B192" s="4" t="s">
        <v>5</v>
      </c>
      <c r="C192" s="4" t="s">
        <v>13</v>
      </c>
      <c r="D192" s="4" t="s">
        <v>10</v>
      </c>
      <c r="E192" s="4" t="s">
        <v>6</v>
      </c>
      <c r="F192" s="4" t="s">
        <v>6</v>
      </c>
      <c r="G192" s="4" t="s">
        <v>13</v>
      </c>
    </row>
    <row r="193" spans="1:7">
      <c r="A193" t="n">
        <v>4777</v>
      </c>
      <c r="B193" s="23" t="n">
        <v>32</v>
      </c>
      <c r="C193" s="7" t="n">
        <v>0</v>
      </c>
      <c r="D193" s="7" t="n">
        <v>65533</v>
      </c>
      <c r="E193" s="7" t="s">
        <v>56</v>
      </c>
      <c r="F193" s="7" t="s">
        <v>57</v>
      </c>
      <c r="G193" s="7" t="n">
        <v>0</v>
      </c>
    </row>
    <row r="194" spans="1:7">
      <c r="A194" t="s">
        <v>4</v>
      </c>
      <c r="B194" s="4" t="s">
        <v>5</v>
      </c>
      <c r="C194" s="4" t="s">
        <v>13</v>
      </c>
      <c r="D194" s="4" t="s">
        <v>10</v>
      </c>
      <c r="E194" s="4" t="s">
        <v>13</v>
      </c>
      <c r="F194" s="4" t="s">
        <v>31</v>
      </c>
    </row>
    <row r="195" spans="1:7">
      <c r="A195" t="n">
        <v>4800</v>
      </c>
      <c r="B195" s="11" t="n">
        <v>5</v>
      </c>
      <c r="C195" s="7" t="n">
        <v>30</v>
      </c>
      <c r="D195" s="7" t="n">
        <v>11121</v>
      </c>
      <c r="E195" s="7" t="n">
        <v>1</v>
      </c>
      <c r="F195" s="12" t="n">
        <f t="normal" ca="1">A217</f>
        <v>0</v>
      </c>
    </row>
    <row r="196" spans="1:7">
      <c r="A196" t="s">
        <v>4</v>
      </c>
      <c r="B196" s="4" t="s">
        <v>5</v>
      </c>
      <c r="C196" s="4" t="s">
        <v>6</v>
      </c>
      <c r="D196" s="4" t="s">
        <v>6</v>
      </c>
    </row>
    <row r="197" spans="1:7">
      <c r="A197" t="n">
        <v>4809</v>
      </c>
      <c r="B197" s="21" t="n">
        <v>70</v>
      </c>
      <c r="C197" s="7" t="s">
        <v>41</v>
      </c>
      <c r="D197" s="7" t="s">
        <v>53</v>
      </c>
    </row>
    <row r="198" spans="1:7">
      <c r="A198" t="s">
        <v>4</v>
      </c>
      <c r="B198" s="4" t="s">
        <v>5</v>
      </c>
      <c r="C198" s="4" t="s">
        <v>13</v>
      </c>
      <c r="D198" s="4" t="s">
        <v>6</v>
      </c>
      <c r="E198" s="4" t="s">
        <v>10</v>
      </c>
    </row>
    <row r="199" spans="1:7">
      <c r="A199" t="n">
        <v>4823</v>
      </c>
      <c r="B199" s="22" t="n">
        <v>94</v>
      </c>
      <c r="C199" s="7" t="n">
        <v>1</v>
      </c>
      <c r="D199" s="7" t="s">
        <v>41</v>
      </c>
      <c r="E199" s="7" t="n">
        <v>2048</v>
      </c>
    </row>
    <row r="200" spans="1:7">
      <c r="A200" t="s">
        <v>4</v>
      </c>
      <c r="B200" s="4" t="s">
        <v>5</v>
      </c>
      <c r="C200" s="4" t="s">
        <v>13</v>
      </c>
      <c r="D200" s="4" t="s">
        <v>6</v>
      </c>
      <c r="E200" s="4" t="s">
        <v>10</v>
      </c>
    </row>
    <row r="201" spans="1:7">
      <c r="A201" t="n">
        <v>4832</v>
      </c>
      <c r="B201" s="22" t="n">
        <v>94</v>
      </c>
      <c r="C201" s="7" t="n">
        <v>1</v>
      </c>
      <c r="D201" s="7" t="s">
        <v>59</v>
      </c>
      <c r="E201" s="7" t="n">
        <v>1</v>
      </c>
    </row>
    <row r="202" spans="1:7">
      <c r="A202" t="s">
        <v>4</v>
      </c>
      <c r="B202" s="4" t="s">
        <v>5</v>
      </c>
      <c r="C202" s="4" t="s">
        <v>13</v>
      </c>
      <c r="D202" s="4" t="s">
        <v>6</v>
      </c>
      <c r="E202" s="4" t="s">
        <v>10</v>
      </c>
    </row>
    <row r="203" spans="1:7">
      <c r="A203" t="n">
        <v>4842</v>
      </c>
      <c r="B203" s="22" t="n">
        <v>94</v>
      </c>
      <c r="C203" s="7" t="n">
        <v>1</v>
      </c>
      <c r="D203" s="7" t="s">
        <v>59</v>
      </c>
      <c r="E203" s="7" t="n">
        <v>2</v>
      </c>
    </row>
    <row r="204" spans="1:7">
      <c r="A204" t="s">
        <v>4</v>
      </c>
      <c r="B204" s="4" t="s">
        <v>5</v>
      </c>
      <c r="C204" s="4" t="s">
        <v>13</v>
      </c>
      <c r="D204" s="4" t="s">
        <v>6</v>
      </c>
      <c r="E204" s="4" t="s">
        <v>10</v>
      </c>
    </row>
    <row r="205" spans="1:7">
      <c r="A205" t="n">
        <v>4852</v>
      </c>
      <c r="B205" s="22" t="n">
        <v>94</v>
      </c>
      <c r="C205" s="7" t="n">
        <v>0</v>
      </c>
      <c r="D205" s="7" t="s">
        <v>59</v>
      </c>
      <c r="E205" s="7" t="n">
        <v>4</v>
      </c>
    </row>
    <row r="206" spans="1:7">
      <c r="A206" t="s">
        <v>4</v>
      </c>
      <c r="B206" s="4" t="s">
        <v>5</v>
      </c>
      <c r="C206" s="4" t="s">
        <v>13</v>
      </c>
      <c r="D206" s="4" t="s">
        <v>6</v>
      </c>
      <c r="E206" s="4" t="s">
        <v>10</v>
      </c>
    </row>
    <row r="207" spans="1:7">
      <c r="A207" t="n">
        <v>4862</v>
      </c>
      <c r="B207" s="22" t="n">
        <v>94</v>
      </c>
      <c r="C207" s="7" t="n">
        <v>0</v>
      </c>
      <c r="D207" s="7" t="s">
        <v>60</v>
      </c>
      <c r="E207" s="7" t="n">
        <v>16</v>
      </c>
    </row>
    <row r="208" spans="1:7">
      <c r="A208" t="s">
        <v>4</v>
      </c>
      <c r="B208" s="4" t="s">
        <v>5</v>
      </c>
      <c r="C208" s="4" t="s">
        <v>13</v>
      </c>
      <c r="D208" s="4" t="s">
        <v>6</v>
      </c>
      <c r="E208" s="4" t="s">
        <v>10</v>
      </c>
    </row>
    <row r="209" spans="1:7">
      <c r="A209" t="n">
        <v>4877</v>
      </c>
      <c r="B209" s="22" t="n">
        <v>94</v>
      </c>
      <c r="C209" s="7" t="n">
        <v>0</v>
      </c>
      <c r="D209" s="7" t="s">
        <v>60</v>
      </c>
      <c r="E209" s="7" t="n">
        <v>512</v>
      </c>
    </row>
    <row r="210" spans="1:7">
      <c r="A210" t="s">
        <v>4</v>
      </c>
      <c r="B210" s="4" t="s">
        <v>5</v>
      </c>
      <c r="C210" s="4" t="s">
        <v>13</v>
      </c>
      <c r="D210" s="4" t="s">
        <v>6</v>
      </c>
      <c r="E210" s="4" t="s">
        <v>10</v>
      </c>
    </row>
    <row r="211" spans="1:7">
      <c r="A211" t="n">
        <v>4892</v>
      </c>
      <c r="B211" s="22" t="n">
        <v>94</v>
      </c>
      <c r="C211" s="7" t="n">
        <v>1</v>
      </c>
      <c r="D211" s="7" t="s">
        <v>60</v>
      </c>
      <c r="E211" s="7" t="n">
        <v>512</v>
      </c>
    </row>
    <row r="212" spans="1:7">
      <c r="A212" t="s">
        <v>4</v>
      </c>
      <c r="B212" s="4" t="s">
        <v>5</v>
      </c>
      <c r="C212" s="4" t="s">
        <v>13</v>
      </c>
      <c r="D212" s="4" t="s">
        <v>10</v>
      </c>
      <c r="E212" s="4" t="s">
        <v>6</v>
      </c>
      <c r="F212" s="4" t="s">
        <v>6</v>
      </c>
      <c r="G212" s="4" t="s">
        <v>13</v>
      </c>
    </row>
    <row r="213" spans="1:7">
      <c r="A213" t="n">
        <v>4907</v>
      </c>
      <c r="B213" s="23" t="n">
        <v>32</v>
      </c>
      <c r="C213" s="7" t="n">
        <v>0</v>
      </c>
      <c r="D213" s="7" t="n">
        <v>65533</v>
      </c>
      <c r="E213" s="7" t="s">
        <v>56</v>
      </c>
      <c r="F213" s="7" t="s">
        <v>61</v>
      </c>
      <c r="G213" s="7" t="n">
        <v>1</v>
      </c>
    </row>
    <row r="214" spans="1:7">
      <c r="A214" t="s">
        <v>4</v>
      </c>
      <c r="B214" s="4" t="s">
        <v>5</v>
      </c>
      <c r="C214" s="4" t="s">
        <v>31</v>
      </c>
    </row>
    <row r="215" spans="1:7">
      <c r="A215" t="n">
        <v>4930</v>
      </c>
      <c r="B215" s="20" t="n">
        <v>3</v>
      </c>
      <c r="C215" s="12" t="n">
        <f t="normal" ca="1">A233</f>
        <v>0</v>
      </c>
    </row>
    <row r="216" spans="1:7">
      <c r="A216" t="s">
        <v>4</v>
      </c>
      <c r="B216" s="4" t="s">
        <v>5</v>
      </c>
      <c r="C216" s="4" t="s">
        <v>6</v>
      </c>
      <c r="D216" s="4" t="s">
        <v>6</v>
      </c>
    </row>
    <row r="217" spans="1:7">
      <c r="A217" t="n">
        <v>4935</v>
      </c>
      <c r="B217" s="21" t="n">
        <v>70</v>
      </c>
      <c r="C217" s="7" t="s">
        <v>41</v>
      </c>
      <c r="D217" s="7" t="s">
        <v>58</v>
      </c>
    </row>
    <row r="218" spans="1:7">
      <c r="A218" t="s">
        <v>4</v>
      </c>
      <c r="B218" s="4" t="s">
        <v>5</v>
      </c>
      <c r="C218" s="4" t="s">
        <v>13</v>
      </c>
      <c r="D218" s="4" t="s">
        <v>6</v>
      </c>
      <c r="E218" s="4" t="s">
        <v>10</v>
      </c>
    </row>
    <row r="219" spans="1:7">
      <c r="A219" t="n">
        <v>4946</v>
      </c>
      <c r="B219" s="22" t="n">
        <v>94</v>
      </c>
      <c r="C219" s="7" t="n">
        <v>0</v>
      </c>
      <c r="D219" s="7" t="s">
        <v>41</v>
      </c>
      <c r="E219" s="7" t="n">
        <v>2048</v>
      </c>
    </row>
    <row r="220" spans="1:7">
      <c r="A220" t="s">
        <v>4</v>
      </c>
      <c r="B220" s="4" t="s">
        <v>5</v>
      </c>
      <c r="C220" s="4" t="s">
        <v>13</v>
      </c>
      <c r="D220" s="4" t="s">
        <v>6</v>
      </c>
      <c r="E220" s="4" t="s">
        <v>10</v>
      </c>
    </row>
    <row r="221" spans="1:7">
      <c r="A221" t="n">
        <v>4955</v>
      </c>
      <c r="B221" s="22" t="n">
        <v>94</v>
      </c>
      <c r="C221" s="7" t="n">
        <v>0</v>
      </c>
      <c r="D221" s="7" t="s">
        <v>59</v>
      </c>
      <c r="E221" s="7" t="n">
        <v>1</v>
      </c>
    </row>
    <row r="222" spans="1:7">
      <c r="A222" t="s">
        <v>4</v>
      </c>
      <c r="B222" s="4" t="s">
        <v>5</v>
      </c>
      <c r="C222" s="4" t="s">
        <v>13</v>
      </c>
      <c r="D222" s="4" t="s">
        <v>6</v>
      </c>
      <c r="E222" s="4" t="s">
        <v>10</v>
      </c>
    </row>
    <row r="223" spans="1:7">
      <c r="A223" t="n">
        <v>4965</v>
      </c>
      <c r="B223" s="22" t="n">
        <v>94</v>
      </c>
      <c r="C223" s="7" t="n">
        <v>0</v>
      </c>
      <c r="D223" s="7" t="s">
        <v>59</v>
      </c>
      <c r="E223" s="7" t="n">
        <v>2</v>
      </c>
    </row>
    <row r="224" spans="1:7">
      <c r="A224" t="s">
        <v>4</v>
      </c>
      <c r="B224" s="4" t="s">
        <v>5</v>
      </c>
      <c r="C224" s="4" t="s">
        <v>13</v>
      </c>
      <c r="D224" s="4" t="s">
        <v>6</v>
      </c>
      <c r="E224" s="4" t="s">
        <v>10</v>
      </c>
    </row>
    <row r="225" spans="1:7">
      <c r="A225" t="n">
        <v>4975</v>
      </c>
      <c r="B225" s="22" t="n">
        <v>94</v>
      </c>
      <c r="C225" s="7" t="n">
        <v>1</v>
      </c>
      <c r="D225" s="7" t="s">
        <v>59</v>
      </c>
      <c r="E225" s="7" t="n">
        <v>4</v>
      </c>
    </row>
    <row r="226" spans="1:7">
      <c r="A226" t="s">
        <v>4</v>
      </c>
      <c r="B226" s="4" t="s">
        <v>5</v>
      </c>
      <c r="C226" s="4" t="s">
        <v>13</v>
      </c>
      <c r="D226" s="4" t="s">
        <v>6</v>
      </c>
      <c r="E226" s="4" t="s">
        <v>10</v>
      </c>
    </row>
    <row r="227" spans="1:7">
      <c r="A227" t="n">
        <v>4985</v>
      </c>
      <c r="B227" s="22" t="n">
        <v>94</v>
      </c>
      <c r="C227" s="7" t="n">
        <v>1</v>
      </c>
      <c r="D227" s="7" t="s">
        <v>60</v>
      </c>
      <c r="E227" s="7" t="n">
        <v>16</v>
      </c>
    </row>
    <row r="228" spans="1:7">
      <c r="A228" t="s">
        <v>4</v>
      </c>
      <c r="B228" s="4" t="s">
        <v>5</v>
      </c>
      <c r="C228" s="4" t="s">
        <v>13</v>
      </c>
      <c r="D228" s="4" t="s">
        <v>6</v>
      </c>
      <c r="E228" s="4" t="s">
        <v>10</v>
      </c>
    </row>
    <row r="229" spans="1:7">
      <c r="A229" t="n">
        <v>5000</v>
      </c>
      <c r="B229" s="22" t="n">
        <v>94</v>
      </c>
      <c r="C229" s="7" t="n">
        <v>1</v>
      </c>
      <c r="D229" s="7" t="s">
        <v>60</v>
      </c>
      <c r="E229" s="7" t="n">
        <v>512</v>
      </c>
    </row>
    <row r="230" spans="1:7">
      <c r="A230" t="s">
        <v>4</v>
      </c>
      <c r="B230" s="4" t="s">
        <v>5</v>
      </c>
      <c r="C230" s="4" t="s">
        <v>13</v>
      </c>
      <c r="D230" s="4" t="s">
        <v>10</v>
      </c>
      <c r="E230" s="4" t="s">
        <v>6</v>
      </c>
      <c r="F230" s="4" t="s">
        <v>6</v>
      </c>
      <c r="G230" s="4" t="s">
        <v>13</v>
      </c>
    </row>
    <row r="231" spans="1:7">
      <c r="A231" t="n">
        <v>5015</v>
      </c>
      <c r="B231" s="23" t="n">
        <v>32</v>
      </c>
      <c r="C231" s="7" t="n">
        <v>0</v>
      </c>
      <c r="D231" s="7" t="n">
        <v>65533</v>
      </c>
      <c r="E231" s="7" t="s">
        <v>56</v>
      </c>
      <c r="F231" s="7" t="s">
        <v>61</v>
      </c>
      <c r="G231" s="7" t="n">
        <v>0</v>
      </c>
    </row>
    <row r="232" spans="1:7">
      <c r="A232" t="s">
        <v>4</v>
      </c>
      <c r="B232" s="4" t="s">
        <v>5</v>
      </c>
      <c r="C232" s="4" t="s">
        <v>13</v>
      </c>
      <c r="D232" s="4" t="s">
        <v>10</v>
      </c>
      <c r="E232" s="4" t="s">
        <v>13</v>
      </c>
      <c r="F232" s="4" t="s">
        <v>31</v>
      </c>
    </row>
    <row r="233" spans="1:7">
      <c r="A233" t="n">
        <v>5038</v>
      </c>
      <c r="B233" s="11" t="n">
        <v>5</v>
      </c>
      <c r="C233" s="7" t="n">
        <v>30</v>
      </c>
      <c r="D233" s="7" t="n">
        <v>11122</v>
      </c>
      <c r="E233" s="7" t="n">
        <v>1</v>
      </c>
      <c r="F233" s="12" t="n">
        <f t="normal" ca="1">A255</f>
        <v>0</v>
      </c>
    </row>
    <row r="234" spans="1:7">
      <c r="A234" t="s">
        <v>4</v>
      </c>
      <c r="B234" s="4" t="s">
        <v>5</v>
      </c>
      <c r="C234" s="4" t="s">
        <v>6</v>
      </c>
      <c r="D234" s="4" t="s">
        <v>6</v>
      </c>
    </row>
    <row r="235" spans="1:7">
      <c r="A235" t="n">
        <v>5047</v>
      </c>
      <c r="B235" s="21" t="n">
        <v>70</v>
      </c>
      <c r="C235" s="7" t="s">
        <v>43</v>
      </c>
      <c r="D235" s="7" t="s">
        <v>53</v>
      </c>
    </row>
    <row r="236" spans="1:7">
      <c r="A236" t="s">
        <v>4</v>
      </c>
      <c r="B236" s="4" t="s">
        <v>5</v>
      </c>
      <c r="C236" s="4" t="s">
        <v>13</v>
      </c>
      <c r="D236" s="4" t="s">
        <v>6</v>
      </c>
      <c r="E236" s="4" t="s">
        <v>10</v>
      </c>
    </row>
    <row r="237" spans="1:7">
      <c r="A237" t="n">
        <v>5061</v>
      </c>
      <c r="B237" s="22" t="n">
        <v>94</v>
      </c>
      <c r="C237" s="7" t="n">
        <v>1</v>
      </c>
      <c r="D237" s="7" t="s">
        <v>43</v>
      </c>
      <c r="E237" s="7" t="n">
        <v>2048</v>
      </c>
    </row>
    <row r="238" spans="1:7">
      <c r="A238" t="s">
        <v>4</v>
      </c>
      <c r="B238" s="4" t="s">
        <v>5</v>
      </c>
      <c r="C238" s="4" t="s">
        <v>13</v>
      </c>
      <c r="D238" s="4" t="s">
        <v>6</v>
      </c>
      <c r="E238" s="4" t="s">
        <v>10</v>
      </c>
    </row>
    <row r="239" spans="1:7">
      <c r="A239" t="n">
        <v>5070</v>
      </c>
      <c r="B239" s="22" t="n">
        <v>94</v>
      </c>
      <c r="C239" s="7" t="n">
        <v>1</v>
      </c>
      <c r="D239" s="7" t="s">
        <v>62</v>
      </c>
      <c r="E239" s="7" t="n">
        <v>1</v>
      </c>
    </row>
    <row r="240" spans="1:7">
      <c r="A240" t="s">
        <v>4</v>
      </c>
      <c r="B240" s="4" t="s">
        <v>5</v>
      </c>
      <c r="C240" s="4" t="s">
        <v>13</v>
      </c>
      <c r="D240" s="4" t="s">
        <v>6</v>
      </c>
      <c r="E240" s="4" t="s">
        <v>10</v>
      </c>
    </row>
    <row r="241" spans="1:7">
      <c r="A241" t="n">
        <v>5080</v>
      </c>
      <c r="B241" s="22" t="n">
        <v>94</v>
      </c>
      <c r="C241" s="7" t="n">
        <v>1</v>
      </c>
      <c r="D241" s="7" t="s">
        <v>62</v>
      </c>
      <c r="E241" s="7" t="n">
        <v>2</v>
      </c>
    </row>
    <row r="242" spans="1:7">
      <c r="A242" t="s">
        <v>4</v>
      </c>
      <c r="B242" s="4" t="s">
        <v>5</v>
      </c>
      <c r="C242" s="4" t="s">
        <v>13</v>
      </c>
      <c r="D242" s="4" t="s">
        <v>6</v>
      </c>
      <c r="E242" s="4" t="s">
        <v>10</v>
      </c>
    </row>
    <row r="243" spans="1:7">
      <c r="A243" t="n">
        <v>5090</v>
      </c>
      <c r="B243" s="22" t="n">
        <v>94</v>
      </c>
      <c r="C243" s="7" t="n">
        <v>0</v>
      </c>
      <c r="D243" s="7" t="s">
        <v>62</v>
      </c>
      <c r="E243" s="7" t="n">
        <v>4</v>
      </c>
    </row>
    <row r="244" spans="1:7">
      <c r="A244" t="s">
        <v>4</v>
      </c>
      <c r="B244" s="4" t="s">
        <v>5</v>
      </c>
      <c r="C244" s="4" t="s">
        <v>13</v>
      </c>
      <c r="D244" s="4" t="s">
        <v>6</v>
      </c>
      <c r="E244" s="4" t="s">
        <v>10</v>
      </c>
    </row>
    <row r="245" spans="1:7">
      <c r="A245" t="n">
        <v>5100</v>
      </c>
      <c r="B245" s="22" t="n">
        <v>94</v>
      </c>
      <c r="C245" s="7" t="n">
        <v>0</v>
      </c>
      <c r="D245" s="7" t="s">
        <v>63</v>
      </c>
      <c r="E245" s="7" t="n">
        <v>16</v>
      </c>
    </row>
    <row r="246" spans="1:7">
      <c r="A246" t="s">
        <v>4</v>
      </c>
      <c r="B246" s="4" t="s">
        <v>5</v>
      </c>
      <c r="C246" s="4" t="s">
        <v>13</v>
      </c>
      <c r="D246" s="4" t="s">
        <v>6</v>
      </c>
      <c r="E246" s="4" t="s">
        <v>10</v>
      </c>
    </row>
    <row r="247" spans="1:7">
      <c r="A247" t="n">
        <v>5115</v>
      </c>
      <c r="B247" s="22" t="n">
        <v>94</v>
      </c>
      <c r="C247" s="7" t="n">
        <v>0</v>
      </c>
      <c r="D247" s="7" t="s">
        <v>63</v>
      </c>
      <c r="E247" s="7" t="n">
        <v>512</v>
      </c>
    </row>
    <row r="248" spans="1:7">
      <c r="A248" t="s">
        <v>4</v>
      </c>
      <c r="B248" s="4" t="s">
        <v>5</v>
      </c>
      <c r="C248" s="4" t="s">
        <v>13</v>
      </c>
      <c r="D248" s="4" t="s">
        <v>6</v>
      </c>
      <c r="E248" s="4" t="s">
        <v>10</v>
      </c>
    </row>
    <row r="249" spans="1:7">
      <c r="A249" t="n">
        <v>5130</v>
      </c>
      <c r="B249" s="22" t="n">
        <v>94</v>
      </c>
      <c r="C249" s="7" t="n">
        <v>1</v>
      </c>
      <c r="D249" s="7" t="s">
        <v>63</v>
      </c>
      <c r="E249" s="7" t="n">
        <v>512</v>
      </c>
    </row>
    <row r="250" spans="1:7">
      <c r="A250" t="s">
        <v>4</v>
      </c>
      <c r="B250" s="4" t="s">
        <v>5</v>
      </c>
      <c r="C250" s="4" t="s">
        <v>13</v>
      </c>
      <c r="D250" s="4" t="s">
        <v>10</v>
      </c>
      <c r="E250" s="4" t="s">
        <v>6</v>
      </c>
      <c r="F250" s="4" t="s">
        <v>6</v>
      </c>
      <c r="G250" s="4" t="s">
        <v>13</v>
      </c>
    </row>
    <row r="251" spans="1:7">
      <c r="A251" t="n">
        <v>5145</v>
      </c>
      <c r="B251" s="23" t="n">
        <v>32</v>
      </c>
      <c r="C251" s="7" t="n">
        <v>0</v>
      </c>
      <c r="D251" s="7" t="n">
        <v>65533</v>
      </c>
      <c r="E251" s="7" t="s">
        <v>56</v>
      </c>
      <c r="F251" s="7" t="s">
        <v>64</v>
      </c>
      <c r="G251" s="7" t="n">
        <v>1</v>
      </c>
    </row>
    <row r="252" spans="1:7">
      <c r="A252" t="s">
        <v>4</v>
      </c>
      <c r="B252" s="4" t="s">
        <v>5</v>
      </c>
      <c r="C252" s="4" t="s">
        <v>31</v>
      </c>
    </row>
    <row r="253" spans="1:7">
      <c r="A253" t="n">
        <v>5168</v>
      </c>
      <c r="B253" s="20" t="n">
        <v>3</v>
      </c>
      <c r="C253" s="12" t="n">
        <f t="normal" ca="1">A271</f>
        <v>0</v>
      </c>
    </row>
    <row r="254" spans="1:7">
      <c r="A254" t="s">
        <v>4</v>
      </c>
      <c r="B254" s="4" t="s">
        <v>5</v>
      </c>
      <c r="C254" s="4" t="s">
        <v>6</v>
      </c>
      <c r="D254" s="4" t="s">
        <v>6</v>
      </c>
    </row>
    <row r="255" spans="1:7">
      <c r="A255" t="n">
        <v>5173</v>
      </c>
      <c r="B255" s="21" t="n">
        <v>70</v>
      </c>
      <c r="C255" s="7" t="s">
        <v>43</v>
      </c>
      <c r="D255" s="7" t="s">
        <v>58</v>
      </c>
    </row>
    <row r="256" spans="1:7">
      <c r="A256" t="s">
        <v>4</v>
      </c>
      <c r="B256" s="4" t="s">
        <v>5</v>
      </c>
      <c r="C256" s="4" t="s">
        <v>13</v>
      </c>
      <c r="D256" s="4" t="s">
        <v>6</v>
      </c>
      <c r="E256" s="4" t="s">
        <v>10</v>
      </c>
    </row>
    <row r="257" spans="1:7">
      <c r="A257" t="n">
        <v>5184</v>
      </c>
      <c r="B257" s="22" t="n">
        <v>94</v>
      </c>
      <c r="C257" s="7" t="n">
        <v>0</v>
      </c>
      <c r="D257" s="7" t="s">
        <v>43</v>
      </c>
      <c r="E257" s="7" t="n">
        <v>2048</v>
      </c>
    </row>
    <row r="258" spans="1:7">
      <c r="A258" t="s">
        <v>4</v>
      </c>
      <c r="B258" s="4" t="s">
        <v>5</v>
      </c>
      <c r="C258" s="4" t="s">
        <v>13</v>
      </c>
      <c r="D258" s="4" t="s">
        <v>6</v>
      </c>
      <c r="E258" s="4" t="s">
        <v>10</v>
      </c>
    </row>
    <row r="259" spans="1:7">
      <c r="A259" t="n">
        <v>5193</v>
      </c>
      <c r="B259" s="22" t="n">
        <v>94</v>
      </c>
      <c r="C259" s="7" t="n">
        <v>0</v>
      </c>
      <c r="D259" s="7" t="s">
        <v>62</v>
      </c>
      <c r="E259" s="7" t="n">
        <v>1</v>
      </c>
    </row>
    <row r="260" spans="1:7">
      <c r="A260" t="s">
        <v>4</v>
      </c>
      <c r="B260" s="4" t="s">
        <v>5</v>
      </c>
      <c r="C260" s="4" t="s">
        <v>13</v>
      </c>
      <c r="D260" s="4" t="s">
        <v>6</v>
      </c>
      <c r="E260" s="4" t="s">
        <v>10</v>
      </c>
    </row>
    <row r="261" spans="1:7">
      <c r="A261" t="n">
        <v>5203</v>
      </c>
      <c r="B261" s="22" t="n">
        <v>94</v>
      </c>
      <c r="C261" s="7" t="n">
        <v>0</v>
      </c>
      <c r="D261" s="7" t="s">
        <v>62</v>
      </c>
      <c r="E261" s="7" t="n">
        <v>2</v>
      </c>
    </row>
    <row r="262" spans="1:7">
      <c r="A262" t="s">
        <v>4</v>
      </c>
      <c r="B262" s="4" t="s">
        <v>5</v>
      </c>
      <c r="C262" s="4" t="s">
        <v>13</v>
      </c>
      <c r="D262" s="4" t="s">
        <v>6</v>
      </c>
      <c r="E262" s="4" t="s">
        <v>10</v>
      </c>
    </row>
    <row r="263" spans="1:7">
      <c r="A263" t="n">
        <v>5213</v>
      </c>
      <c r="B263" s="22" t="n">
        <v>94</v>
      </c>
      <c r="C263" s="7" t="n">
        <v>1</v>
      </c>
      <c r="D263" s="7" t="s">
        <v>62</v>
      </c>
      <c r="E263" s="7" t="n">
        <v>4</v>
      </c>
    </row>
    <row r="264" spans="1:7">
      <c r="A264" t="s">
        <v>4</v>
      </c>
      <c r="B264" s="4" t="s">
        <v>5</v>
      </c>
      <c r="C264" s="4" t="s">
        <v>13</v>
      </c>
      <c r="D264" s="4" t="s">
        <v>6</v>
      </c>
      <c r="E264" s="4" t="s">
        <v>10</v>
      </c>
    </row>
    <row r="265" spans="1:7">
      <c r="A265" t="n">
        <v>5223</v>
      </c>
      <c r="B265" s="22" t="n">
        <v>94</v>
      </c>
      <c r="C265" s="7" t="n">
        <v>1</v>
      </c>
      <c r="D265" s="7" t="s">
        <v>63</v>
      </c>
      <c r="E265" s="7" t="n">
        <v>16</v>
      </c>
    </row>
    <row r="266" spans="1:7">
      <c r="A266" t="s">
        <v>4</v>
      </c>
      <c r="B266" s="4" t="s">
        <v>5</v>
      </c>
      <c r="C266" s="4" t="s">
        <v>13</v>
      </c>
      <c r="D266" s="4" t="s">
        <v>6</v>
      </c>
      <c r="E266" s="4" t="s">
        <v>10</v>
      </c>
    </row>
    <row r="267" spans="1:7">
      <c r="A267" t="n">
        <v>5238</v>
      </c>
      <c r="B267" s="22" t="n">
        <v>94</v>
      </c>
      <c r="C267" s="7" t="n">
        <v>1</v>
      </c>
      <c r="D267" s="7" t="s">
        <v>63</v>
      </c>
      <c r="E267" s="7" t="n">
        <v>512</v>
      </c>
    </row>
    <row r="268" spans="1:7">
      <c r="A268" t="s">
        <v>4</v>
      </c>
      <c r="B268" s="4" t="s">
        <v>5</v>
      </c>
      <c r="C268" s="4" t="s">
        <v>13</v>
      </c>
      <c r="D268" s="4" t="s">
        <v>10</v>
      </c>
      <c r="E268" s="4" t="s">
        <v>6</v>
      </c>
      <c r="F268" s="4" t="s">
        <v>6</v>
      </c>
      <c r="G268" s="4" t="s">
        <v>13</v>
      </c>
    </row>
    <row r="269" spans="1:7">
      <c r="A269" t="n">
        <v>5253</v>
      </c>
      <c r="B269" s="23" t="n">
        <v>32</v>
      </c>
      <c r="C269" s="7" t="n">
        <v>0</v>
      </c>
      <c r="D269" s="7" t="n">
        <v>65533</v>
      </c>
      <c r="E269" s="7" t="s">
        <v>56</v>
      </c>
      <c r="F269" s="7" t="s">
        <v>64</v>
      </c>
      <c r="G269" s="7" t="n">
        <v>0</v>
      </c>
    </row>
    <row r="270" spans="1:7">
      <c r="A270" t="s">
        <v>4</v>
      </c>
      <c r="B270" s="4" t="s">
        <v>5</v>
      </c>
      <c r="C270" s="4" t="s">
        <v>13</v>
      </c>
      <c r="D270" s="4" t="s">
        <v>10</v>
      </c>
      <c r="E270" s="4" t="s">
        <v>13</v>
      </c>
      <c r="F270" s="4" t="s">
        <v>31</v>
      </c>
    </row>
    <row r="271" spans="1:7">
      <c r="A271" t="n">
        <v>5276</v>
      </c>
      <c r="B271" s="11" t="n">
        <v>5</v>
      </c>
      <c r="C271" s="7" t="n">
        <v>30</v>
      </c>
      <c r="D271" s="7" t="n">
        <v>11123</v>
      </c>
      <c r="E271" s="7" t="n">
        <v>1</v>
      </c>
      <c r="F271" s="12" t="n">
        <f t="normal" ca="1">A287</f>
        <v>0</v>
      </c>
    </row>
    <row r="272" spans="1:7">
      <c r="A272" t="s">
        <v>4</v>
      </c>
      <c r="B272" s="4" t="s">
        <v>5</v>
      </c>
      <c r="C272" s="4" t="s">
        <v>6</v>
      </c>
      <c r="D272" s="4" t="s">
        <v>6</v>
      </c>
    </row>
    <row r="273" spans="1:7">
      <c r="A273" t="n">
        <v>5285</v>
      </c>
      <c r="B273" s="21" t="n">
        <v>70</v>
      </c>
      <c r="C273" s="7" t="s">
        <v>45</v>
      </c>
      <c r="D273" s="7" t="s">
        <v>53</v>
      </c>
    </row>
    <row r="274" spans="1:7">
      <c r="A274" t="s">
        <v>4</v>
      </c>
      <c r="B274" s="4" t="s">
        <v>5</v>
      </c>
      <c r="C274" s="4" t="s">
        <v>13</v>
      </c>
      <c r="D274" s="4" t="s">
        <v>6</v>
      </c>
      <c r="E274" s="4" t="s">
        <v>10</v>
      </c>
    </row>
    <row r="275" spans="1:7">
      <c r="A275" t="n">
        <v>5299</v>
      </c>
      <c r="B275" s="22" t="n">
        <v>94</v>
      </c>
      <c r="C275" s="7" t="n">
        <v>1</v>
      </c>
      <c r="D275" s="7" t="s">
        <v>45</v>
      </c>
      <c r="E275" s="7" t="n">
        <v>2048</v>
      </c>
    </row>
    <row r="276" spans="1:7">
      <c r="A276" t="s">
        <v>4</v>
      </c>
      <c r="B276" s="4" t="s">
        <v>5</v>
      </c>
      <c r="C276" s="4" t="s">
        <v>6</v>
      </c>
      <c r="D276" s="4" t="s">
        <v>6</v>
      </c>
    </row>
    <row r="277" spans="1:7">
      <c r="A277" t="n">
        <v>5308</v>
      </c>
      <c r="B277" s="21" t="n">
        <v>70</v>
      </c>
      <c r="C277" s="7" t="s">
        <v>65</v>
      </c>
      <c r="D277" s="7" t="s">
        <v>53</v>
      </c>
    </row>
    <row r="278" spans="1:7">
      <c r="A278" t="s">
        <v>4</v>
      </c>
      <c r="B278" s="4" t="s">
        <v>5</v>
      </c>
      <c r="C278" s="4" t="s">
        <v>6</v>
      </c>
      <c r="D278" s="4" t="s">
        <v>6</v>
      </c>
    </row>
    <row r="279" spans="1:7">
      <c r="A279" t="n">
        <v>5322</v>
      </c>
      <c r="B279" s="21" t="n">
        <v>70</v>
      </c>
      <c r="C279" s="7" t="s">
        <v>66</v>
      </c>
      <c r="D279" s="7" t="s">
        <v>53</v>
      </c>
    </row>
    <row r="280" spans="1:7">
      <c r="A280" t="s">
        <v>4</v>
      </c>
      <c r="B280" s="4" t="s">
        <v>5</v>
      </c>
      <c r="C280" s="4" t="s">
        <v>6</v>
      </c>
      <c r="D280" s="4" t="s">
        <v>6</v>
      </c>
    </row>
    <row r="281" spans="1:7">
      <c r="A281" t="n">
        <v>5336</v>
      </c>
      <c r="B281" s="21" t="n">
        <v>70</v>
      </c>
      <c r="C281" s="7" t="s">
        <v>67</v>
      </c>
      <c r="D281" s="7" t="s">
        <v>53</v>
      </c>
    </row>
    <row r="282" spans="1:7">
      <c r="A282" t="s">
        <v>4</v>
      </c>
      <c r="B282" s="4" t="s">
        <v>5</v>
      </c>
      <c r="C282" s="4" t="s">
        <v>13</v>
      </c>
      <c r="D282" s="4" t="s">
        <v>10</v>
      </c>
      <c r="E282" s="4" t="s">
        <v>6</v>
      </c>
      <c r="F282" s="4" t="s">
        <v>6</v>
      </c>
      <c r="G282" s="4" t="s">
        <v>13</v>
      </c>
    </row>
    <row r="283" spans="1:7">
      <c r="A283" t="n">
        <v>5350</v>
      </c>
      <c r="B283" s="23" t="n">
        <v>32</v>
      </c>
      <c r="C283" s="7" t="n">
        <v>0</v>
      </c>
      <c r="D283" s="7" t="n">
        <v>65533</v>
      </c>
      <c r="E283" s="7" t="s">
        <v>56</v>
      </c>
      <c r="F283" s="7" t="s">
        <v>68</v>
      </c>
      <c r="G283" s="7" t="n">
        <v>1</v>
      </c>
    </row>
    <row r="284" spans="1:7">
      <c r="A284" t="s">
        <v>4</v>
      </c>
      <c r="B284" s="4" t="s">
        <v>5</v>
      </c>
      <c r="C284" s="4" t="s">
        <v>31</v>
      </c>
    </row>
    <row r="285" spans="1:7">
      <c r="A285" t="n">
        <v>5373</v>
      </c>
      <c r="B285" s="20" t="n">
        <v>3</v>
      </c>
      <c r="C285" s="12" t="n">
        <f t="normal" ca="1">A299</f>
        <v>0</v>
      </c>
    </row>
    <row r="286" spans="1:7">
      <c r="A286" t="s">
        <v>4</v>
      </c>
      <c r="B286" s="4" t="s">
        <v>5</v>
      </c>
      <c r="C286" s="4" t="s">
        <v>6</v>
      </c>
      <c r="D286" s="4" t="s">
        <v>6</v>
      </c>
    </row>
    <row r="287" spans="1:7">
      <c r="A287" t="n">
        <v>5378</v>
      </c>
      <c r="B287" s="21" t="n">
        <v>70</v>
      </c>
      <c r="C287" s="7" t="s">
        <v>45</v>
      </c>
      <c r="D287" s="7" t="s">
        <v>58</v>
      </c>
    </row>
    <row r="288" spans="1:7">
      <c r="A288" t="s">
        <v>4</v>
      </c>
      <c r="B288" s="4" t="s">
        <v>5</v>
      </c>
      <c r="C288" s="4" t="s">
        <v>13</v>
      </c>
      <c r="D288" s="4" t="s">
        <v>6</v>
      </c>
      <c r="E288" s="4" t="s">
        <v>10</v>
      </c>
    </row>
    <row r="289" spans="1:7">
      <c r="A289" t="n">
        <v>5389</v>
      </c>
      <c r="B289" s="22" t="n">
        <v>94</v>
      </c>
      <c r="C289" s="7" t="n">
        <v>0</v>
      </c>
      <c r="D289" s="7" t="s">
        <v>45</v>
      </c>
      <c r="E289" s="7" t="n">
        <v>2048</v>
      </c>
    </row>
    <row r="290" spans="1:7">
      <c r="A290" t="s">
        <v>4</v>
      </c>
      <c r="B290" s="4" t="s">
        <v>5</v>
      </c>
      <c r="C290" s="4" t="s">
        <v>6</v>
      </c>
      <c r="D290" s="4" t="s">
        <v>6</v>
      </c>
    </row>
    <row r="291" spans="1:7">
      <c r="A291" t="n">
        <v>5398</v>
      </c>
      <c r="B291" s="21" t="n">
        <v>70</v>
      </c>
      <c r="C291" s="7" t="s">
        <v>65</v>
      </c>
      <c r="D291" s="7" t="s">
        <v>58</v>
      </c>
    </row>
    <row r="292" spans="1:7">
      <c r="A292" t="s">
        <v>4</v>
      </c>
      <c r="B292" s="4" t="s">
        <v>5</v>
      </c>
      <c r="C292" s="4" t="s">
        <v>6</v>
      </c>
      <c r="D292" s="4" t="s">
        <v>6</v>
      </c>
    </row>
    <row r="293" spans="1:7">
      <c r="A293" t="n">
        <v>5409</v>
      </c>
      <c r="B293" s="21" t="n">
        <v>70</v>
      </c>
      <c r="C293" s="7" t="s">
        <v>66</v>
      </c>
      <c r="D293" s="7" t="s">
        <v>58</v>
      </c>
    </row>
    <row r="294" spans="1:7">
      <c r="A294" t="s">
        <v>4</v>
      </c>
      <c r="B294" s="4" t="s">
        <v>5</v>
      </c>
      <c r="C294" s="4" t="s">
        <v>6</v>
      </c>
      <c r="D294" s="4" t="s">
        <v>6</v>
      </c>
    </row>
    <row r="295" spans="1:7">
      <c r="A295" t="n">
        <v>5420</v>
      </c>
      <c r="B295" s="21" t="n">
        <v>70</v>
      </c>
      <c r="C295" s="7" t="s">
        <v>67</v>
      </c>
      <c r="D295" s="7" t="s">
        <v>58</v>
      </c>
    </row>
    <row r="296" spans="1:7">
      <c r="A296" t="s">
        <v>4</v>
      </c>
      <c r="B296" s="4" t="s">
        <v>5</v>
      </c>
      <c r="C296" s="4" t="s">
        <v>13</v>
      </c>
      <c r="D296" s="4" t="s">
        <v>10</v>
      </c>
      <c r="E296" s="4" t="s">
        <v>6</v>
      </c>
      <c r="F296" s="4" t="s">
        <v>6</v>
      </c>
      <c r="G296" s="4" t="s">
        <v>13</v>
      </c>
    </row>
    <row r="297" spans="1:7">
      <c r="A297" t="n">
        <v>5431</v>
      </c>
      <c r="B297" s="23" t="n">
        <v>32</v>
      </c>
      <c r="C297" s="7" t="n">
        <v>0</v>
      </c>
      <c r="D297" s="7" t="n">
        <v>65533</v>
      </c>
      <c r="E297" s="7" t="s">
        <v>56</v>
      </c>
      <c r="F297" s="7" t="s">
        <v>68</v>
      </c>
      <c r="G297" s="7" t="n">
        <v>0</v>
      </c>
    </row>
    <row r="298" spans="1:7">
      <c r="A298" t="s">
        <v>4</v>
      </c>
      <c r="B298" s="4" t="s">
        <v>5</v>
      </c>
      <c r="C298" s="4" t="s">
        <v>13</v>
      </c>
      <c r="D298" s="4" t="s">
        <v>6</v>
      </c>
      <c r="E298" s="4" t="s">
        <v>10</v>
      </c>
    </row>
    <row r="299" spans="1:7">
      <c r="A299" t="n">
        <v>5454</v>
      </c>
      <c r="B299" s="24" t="n">
        <v>62</v>
      </c>
      <c r="C299" s="7" t="n">
        <v>0</v>
      </c>
      <c r="D299" s="7" t="s">
        <v>69</v>
      </c>
      <c r="E299" s="7" t="n">
        <v>1</v>
      </c>
    </row>
    <row r="300" spans="1:7">
      <c r="A300" t="s">
        <v>4</v>
      </c>
      <c r="B300" s="4" t="s">
        <v>5</v>
      </c>
      <c r="C300" s="4" t="s">
        <v>13</v>
      </c>
      <c r="D300" s="4" t="s">
        <v>6</v>
      </c>
      <c r="E300" s="4" t="s">
        <v>10</v>
      </c>
    </row>
    <row r="301" spans="1:7">
      <c r="A301" t="n">
        <v>5470</v>
      </c>
      <c r="B301" s="24" t="n">
        <v>62</v>
      </c>
      <c r="C301" s="7" t="n">
        <v>0</v>
      </c>
      <c r="D301" s="7" t="s">
        <v>70</v>
      </c>
      <c r="E301" s="7" t="n">
        <v>1</v>
      </c>
    </row>
    <row r="302" spans="1:7">
      <c r="A302" t="s">
        <v>4</v>
      </c>
      <c r="B302" s="4" t="s">
        <v>5</v>
      </c>
      <c r="C302" s="4" t="s">
        <v>13</v>
      </c>
      <c r="D302" s="4" t="s">
        <v>6</v>
      </c>
      <c r="E302" s="4" t="s">
        <v>10</v>
      </c>
    </row>
    <row r="303" spans="1:7">
      <c r="A303" t="n">
        <v>5486</v>
      </c>
      <c r="B303" s="24" t="n">
        <v>62</v>
      </c>
      <c r="C303" s="7" t="n">
        <v>0</v>
      </c>
      <c r="D303" s="7" t="s">
        <v>71</v>
      </c>
      <c r="E303" s="7" t="n">
        <v>1</v>
      </c>
    </row>
    <row r="304" spans="1:7">
      <c r="A304" t="s">
        <v>4</v>
      </c>
      <c r="B304" s="4" t="s">
        <v>5</v>
      </c>
      <c r="C304" s="4" t="s">
        <v>13</v>
      </c>
      <c r="D304" s="4" t="s">
        <v>6</v>
      </c>
      <c r="E304" s="4" t="s">
        <v>10</v>
      </c>
    </row>
    <row r="305" spans="1:7">
      <c r="A305" t="n">
        <v>5502</v>
      </c>
      <c r="B305" s="24" t="n">
        <v>62</v>
      </c>
      <c r="C305" s="7" t="n">
        <v>0</v>
      </c>
      <c r="D305" s="7" t="s">
        <v>72</v>
      </c>
      <c r="E305" s="7" t="n">
        <v>1</v>
      </c>
    </row>
    <row r="306" spans="1:7">
      <c r="A306" t="s">
        <v>4</v>
      </c>
      <c r="B306" s="4" t="s">
        <v>5</v>
      </c>
      <c r="C306" s="4" t="s">
        <v>13</v>
      </c>
      <c r="D306" s="4" t="s">
        <v>6</v>
      </c>
      <c r="E306" s="4" t="s">
        <v>10</v>
      </c>
    </row>
    <row r="307" spans="1:7">
      <c r="A307" t="n">
        <v>5518</v>
      </c>
      <c r="B307" s="24" t="n">
        <v>62</v>
      </c>
      <c r="C307" s="7" t="n">
        <v>0</v>
      </c>
      <c r="D307" s="7" t="s">
        <v>73</v>
      </c>
      <c r="E307" s="7" t="n">
        <v>1</v>
      </c>
    </row>
    <row r="308" spans="1:7">
      <c r="A308" t="s">
        <v>4</v>
      </c>
      <c r="B308" s="4" t="s">
        <v>5</v>
      </c>
      <c r="C308" s="4" t="s">
        <v>13</v>
      </c>
      <c r="D308" s="4" t="s">
        <v>6</v>
      </c>
      <c r="E308" s="4" t="s">
        <v>10</v>
      </c>
    </row>
    <row r="309" spans="1:7">
      <c r="A309" t="n">
        <v>5534</v>
      </c>
      <c r="B309" s="24" t="n">
        <v>62</v>
      </c>
      <c r="C309" s="7" t="n">
        <v>0</v>
      </c>
      <c r="D309" s="7" t="s">
        <v>74</v>
      </c>
      <c r="E309" s="7" t="n">
        <v>1</v>
      </c>
    </row>
    <row r="310" spans="1:7">
      <c r="A310" t="s">
        <v>4</v>
      </c>
      <c r="B310" s="4" t="s">
        <v>5</v>
      </c>
      <c r="C310" s="4" t="s">
        <v>13</v>
      </c>
      <c r="D310" s="4" t="s">
        <v>6</v>
      </c>
      <c r="E310" s="4" t="s">
        <v>10</v>
      </c>
    </row>
    <row r="311" spans="1:7">
      <c r="A311" t="n">
        <v>5550</v>
      </c>
      <c r="B311" s="24" t="n">
        <v>62</v>
      </c>
      <c r="C311" s="7" t="n">
        <v>0</v>
      </c>
      <c r="D311" s="7" t="s">
        <v>75</v>
      </c>
      <c r="E311" s="7" t="n">
        <v>1</v>
      </c>
    </row>
    <row r="312" spans="1:7">
      <c r="A312" t="s">
        <v>4</v>
      </c>
      <c r="B312" s="4" t="s">
        <v>5</v>
      </c>
      <c r="C312" s="4" t="s">
        <v>13</v>
      </c>
      <c r="D312" s="4" t="s">
        <v>6</v>
      </c>
      <c r="E312" s="4" t="s">
        <v>10</v>
      </c>
    </row>
    <row r="313" spans="1:7">
      <c r="A313" t="n">
        <v>5566</v>
      </c>
      <c r="B313" s="24" t="n">
        <v>62</v>
      </c>
      <c r="C313" s="7" t="n">
        <v>0</v>
      </c>
      <c r="D313" s="7" t="s">
        <v>76</v>
      </c>
      <c r="E313" s="7" t="n">
        <v>1</v>
      </c>
    </row>
    <row r="314" spans="1:7">
      <c r="A314" t="s">
        <v>4</v>
      </c>
      <c r="B314" s="4" t="s">
        <v>5</v>
      </c>
      <c r="C314" s="4" t="s">
        <v>13</v>
      </c>
      <c r="D314" s="4" t="s">
        <v>6</v>
      </c>
      <c r="E314" s="4" t="s">
        <v>10</v>
      </c>
    </row>
    <row r="315" spans="1:7">
      <c r="A315" t="n">
        <v>5582</v>
      </c>
      <c r="B315" s="24" t="n">
        <v>62</v>
      </c>
      <c r="C315" s="7" t="n">
        <v>0</v>
      </c>
      <c r="D315" s="7" t="s">
        <v>77</v>
      </c>
      <c r="E315" s="7" t="n">
        <v>1</v>
      </c>
    </row>
    <row r="316" spans="1:7">
      <c r="A316" t="s">
        <v>4</v>
      </c>
      <c r="B316" s="4" t="s">
        <v>5</v>
      </c>
      <c r="C316" s="4" t="s">
        <v>13</v>
      </c>
      <c r="D316" s="4" t="s">
        <v>6</v>
      </c>
      <c r="E316" s="4" t="s">
        <v>10</v>
      </c>
    </row>
    <row r="317" spans="1:7">
      <c r="A317" t="n">
        <v>5598</v>
      </c>
      <c r="B317" s="24" t="n">
        <v>62</v>
      </c>
      <c r="C317" s="7" t="n">
        <v>0</v>
      </c>
      <c r="D317" s="7" t="s">
        <v>78</v>
      </c>
      <c r="E317" s="7" t="n">
        <v>1</v>
      </c>
    </row>
    <row r="318" spans="1:7">
      <c r="A318" t="s">
        <v>4</v>
      </c>
      <c r="B318" s="4" t="s">
        <v>5</v>
      </c>
      <c r="C318" s="4" t="s">
        <v>13</v>
      </c>
      <c r="D318" s="4" t="s">
        <v>6</v>
      </c>
      <c r="E318" s="4" t="s">
        <v>10</v>
      </c>
    </row>
    <row r="319" spans="1:7">
      <c r="A319" t="n">
        <v>5614</v>
      </c>
      <c r="B319" s="24" t="n">
        <v>62</v>
      </c>
      <c r="C319" s="7" t="n">
        <v>0</v>
      </c>
      <c r="D319" s="7" t="s">
        <v>79</v>
      </c>
      <c r="E319" s="7" t="n">
        <v>1</v>
      </c>
    </row>
    <row r="320" spans="1:7">
      <c r="A320" t="s">
        <v>4</v>
      </c>
      <c r="B320" s="4" t="s">
        <v>5</v>
      </c>
      <c r="C320" s="4" t="s">
        <v>13</v>
      </c>
      <c r="D320" s="4" t="s">
        <v>6</v>
      </c>
      <c r="E320" s="4" t="s">
        <v>10</v>
      </c>
    </row>
    <row r="321" spans="1:5">
      <c r="A321" t="n">
        <v>5630</v>
      </c>
      <c r="B321" s="24" t="n">
        <v>62</v>
      </c>
      <c r="C321" s="7" t="n">
        <v>0</v>
      </c>
      <c r="D321" s="7" t="s">
        <v>80</v>
      </c>
      <c r="E321" s="7" t="n">
        <v>1</v>
      </c>
    </row>
    <row r="322" spans="1:5">
      <c r="A322" t="s">
        <v>4</v>
      </c>
      <c r="B322" s="4" t="s">
        <v>5</v>
      </c>
      <c r="C322" s="4" t="s">
        <v>13</v>
      </c>
      <c r="D322" s="4" t="s">
        <v>6</v>
      </c>
      <c r="E322" s="4" t="s">
        <v>10</v>
      </c>
    </row>
    <row r="323" spans="1:5">
      <c r="A323" t="n">
        <v>5646</v>
      </c>
      <c r="B323" s="22" t="n">
        <v>94</v>
      </c>
      <c r="C323" s="7" t="n">
        <v>0</v>
      </c>
      <c r="D323" s="7" t="s">
        <v>81</v>
      </c>
      <c r="E323" s="7" t="n">
        <v>1</v>
      </c>
    </row>
    <row r="324" spans="1:5">
      <c r="A324" t="s">
        <v>4</v>
      </c>
      <c r="B324" s="4" t="s">
        <v>5</v>
      </c>
      <c r="C324" s="4" t="s">
        <v>13</v>
      </c>
      <c r="D324" s="4" t="s">
        <v>6</v>
      </c>
      <c r="E324" s="4" t="s">
        <v>10</v>
      </c>
    </row>
    <row r="325" spans="1:5">
      <c r="A325" t="n">
        <v>5660</v>
      </c>
      <c r="B325" s="22" t="n">
        <v>94</v>
      </c>
      <c r="C325" s="7" t="n">
        <v>0</v>
      </c>
      <c r="D325" s="7" t="s">
        <v>81</v>
      </c>
      <c r="E325" s="7" t="n">
        <v>2</v>
      </c>
    </row>
    <row r="326" spans="1:5">
      <c r="A326" t="s">
        <v>4</v>
      </c>
      <c r="B326" s="4" t="s">
        <v>5</v>
      </c>
      <c r="C326" s="4" t="s">
        <v>13</v>
      </c>
      <c r="D326" s="4" t="s">
        <v>6</v>
      </c>
      <c r="E326" s="4" t="s">
        <v>10</v>
      </c>
    </row>
    <row r="327" spans="1:5">
      <c r="A327" t="n">
        <v>5674</v>
      </c>
      <c r="B327" s="22" t="n">
        <v>94</v>
      </c>
      <c r="C327" s="7" t="n">
        <v>1</v>
      </c>
      <c r="D327" s="7" t="s">
        <v>81</v>
      </c>
      <c r="E327" s="7" t="n">
        <v>4</v>
      </c>
    </row>
    <row r="328" spans="1:5">
      <c r="A328" t="s">
        <v>4</v>
      </c>
      <c r="B328" s="4" t="s">
        <v>5</v>
      </c>
      <c r="C328" s="4" t="s">
        <v>13</v>
      </c>
      <c r="D328" s="4" t="s">
        <v>6</v>
      </c>
      <c r="E328" s="4" t="s">
        <v>10</v>
      </c>
    </row>
    <row r="329" spans="1:5">
      <c r="A329" t="n">
        <v>5688</v>
      </c>
      <c r="B329" s="22" t="n">
        <v>94</v>
      </c>
      <c r="C329" s="7" t="n">
        <v>0</v>
      </c>
      <c r="D329" s="7" t="s">
        <v>82</v>
      </c>
      <c r="E329" s="7" t="n">
        <v>1</v>
      </c>
    </row>
    <row r="330" spans="1:5">
      <c r="A330" t="s">
        <v>4</v>
      </c>
      <c r="B330" s="4" t="s">
        <v>5</v>
      </c>
      <c r="C330" s="4" t="s">
        <v>13</v>
      </c>
      <c r="D330" s="4" t="s">
        <v>6</v>
      </c>
      <c r="E330" s="4" t="s">
        <v>10</v>
      </c>
    </row>
    <row r="331" spans="1:5">
      <c r="A331" t="n">
        <v>5702</v>
      </c>
      <c r="B331" s="22" t="n">
        <v>94</v>
      </c>
      <c r="C331" s="7" t="n">
        <v>0</v>
      </c>
      <c r="D331" s="7" t="s">
        <v>82</v>
      </c>
      <c r="E331" s="7" t="n">
        <v>2</v>
      </c>
    </row>
    <row r="332" spans="1:5">
      <c r="A332" t="s">
        <v>4</v>
      </c>
      <c r="B332" s="4" t="s">
        <v>5</v>
      </c>
      <c r="C332" s="4" t="s">
        <v>13</v>
      </c>
      <c r="D332" s="4" t="s">
        <v>6</v>
      </c>
      <c r="E332" s="4" t="s">
        <v>10</v>
      </c>
    </row>
    <row r="333" spans="1:5">
      <c r="A333" t="n">
        <v>5716</v>
      </c>
      <c r="B333" s="22" t="n">
        <v>94</v>
      </c>
      <c r="C333" s="7" t="n">
        <v>1</v>
      </c>
      <c r="D333" s="7" t="s">
        <v>82</v>
      </c>
      <c r="E333" s="7" t="n">
        <v>4</v>
      </c>
    </row>
    <row r="334" spans="1:5">
      <c r="A334" t="s">
        <v>4</v>
      </c>
      <c r="B334" s="4" t="s">
        <v>5</v>
      </c>
      <c r="C334" s="4" t="s">
        <v>13</v>
      </c>
      <c r="D334" s="4" t="s">
        <v>6</v>
      </c>
      <c r="E334" s="4" t="s">
        <v>10</v>
      </c>
    </row>
    <row r="335" spans="1:5">
      <c r="A335" t="n">
        <v>5730</v>
      </c>
      <c r="B335" s="22" t="n">
        <v>94</v>
      </c>
      <c r="C335" s="7" t="n">
        <v>0</v>
      </c>
      <c r="D335" s="7" t="s">
        <v>83</v>
      </c>
      <c r="E335" s="7" t="n">
        <v>1</v>
      </c>
    </row>
    <row r="336" spans="1:5">
      <c r="A336" t="s">
        <v>4</v>
      </c>
      <c r="B336" s="4" t="s">
        <v>5</v>
      </c>
      <c r="C336" s="4" t="s">
        <v>13</v>
      </c>
      <c r="D336" s="4" t="s">
        <v>6</v>
      </c>
      <c r="E336" s="4" t="s">
        <v>10</v>
      </c>
    </row>
    <row r="337" spans="1:5">
      <c r="A337" t="n">
        <v>5744</v>
      </c>
      <c r="B337" s="22" t="n">
        <v>94</v>
      </c>
      <c r="C337" s="7" t="n">
        <v>0</v>
      </c>
      <c r="D337" s="7" t="s">
        <v>83</v>
      </c>
      <c r="E337" s="7" t="n">
        <v>2</v>
      </c>
    </row>
    <row r="338" spans="1:5">
      <c r="A338" t="s">
        <v>4</v>
      </c>
      <c r="B338" s="4" t="s">
        <v>5</v>
      </c>
      <c r="C338" s="4" t="s">
        <v>13</v>
      </c>
      <c r="D338" s="4" t="s">
        <v>6</v>
      </c>
      <c r="E338" s="4" t="s">
        <v>10</v>
      </c>
    </row>
    <row r="339" spans="1:5">
      <c r="A339" t="n">
        <v>5758</v>
      </c>
      <c r="B339" s="22" t="n">
        <v>94</v>
      </c>
      <c r="C339" s="7" t="n">
        <v>1</v>
      </c>
      <c r="D339" s="7" t="s">
        <v>83</v>
      </c>
      <c r="E339" s="7" t="n">
        <v>4</v>
      </c>
    </row>
    <row r="340" spans="1:5">
      <c r="A340" t="s">
        <v>4</v>
      </c>
      <c r="B340" s="4" t="s">
        <v>5</v>
      </c>
      <c r="C340" s="4" t="s">
        <v>13</v>
      </c>
      <c r="D340" s="4" t="s">
        <v>6</v>
      </c>
      <c r="E340" s="4" t="s">
        <v>10</v>
      </c>
    </row>
    <row r="341" spans="1:5">
      <c r="A341" t="n">
        <v>5772</v>
      </c>
      <c r="B341" s="22" t="n">
        <v>94</v>
      </c>
      <c r="C341" s="7" t="n">
        <v>0</v>
      </c>
      <c r="D341" s="7" t="s">
        <v>84</v>
      </c>
      <c r="E341" s="7" t="n">
        <v>1</v>
      </c>
    </row>
    <row r="342" spans="1:5">
      <c r="A342" t="s">
        <v>4</v>
      </c>
      <c r="B342" s="4" t="s">
        <v>5</v>
      </c>
      <c r="C342" s="4" t="s">
        <v>13</v>
      </c>
      <c r="D342" s="4" t="s">
        <v>6</v>
      </c>
      <c r="E342" s="4" t="s">
        <v>10</v>
      </c>
    </row>
    <row r="343" spans="1:5">
      <c r="A343" t="n">
        <v>5786</v>
      </c>
      <c r="B343" s="22" t="n">
        <v>94</v>
      </c>
      <c r="C343" s="7" t="n">
        <v>0</v>
      </c>
      <c r="D343" s="7" t="s">
        <v>84</v>
      </c>
      <c r="E343" s="7" t="n">
        <v>2</v>
      </c>
    </row>
    <row r="344" spans="1:5">
      <c r="A344" t="s">
        <v>4</v>
      </c>
      <c r="B344" s="4" t="s">
        <v>5</v>
      </c>
      <c r="C344" s="4" t="s">
        <v>13</v>
      </c>
      <c r="D344" s="4" t="s">
        <v>6</v>
      </c>
      <c r="E344" s="4" t="s">
        <v>10</v>
      </c>
    </row>
    <row r="345" spans="1:5">
      <c r="A345" t="n">
        <v>5800</v>
      </c>
      <c r="B345" s="22" t="n">
        <v>94</v>
      </c>
      <c r="C345" s="7" t="n">
        <v>1</v>
      </c>
      <c r="D345" s="7" t="s">
        <v>84</v>
      </c>
      <c r="E345" s="7" t="n">
        <v>4</v>
      </c>
    </row>
    <row r="346" spans="1:5">
      <c r="A346" t="s">
        <v>4</v>
      </c>
      <c r="B346" s="4" t="s">
        <v>5</v>
      </c>
      <c r="C346" s="4" t="s">
        <v>13</v>
      </c>
      <c r="D346" s="4" t="s">
        <v>6</v>
      </c>
      <c r="E346" s="4" t="s">
        <v>10</v>
      </c>
    </row>
    <row r="347" spans="1:5">
      <c r="A347" t="n">
        <v>5814</v>
      </c>
      <c r="B347" s="22" t="n">
        <v>94</v>
      </c>
      <c r="C347" s="7" t="n">
        <v>0</v>
      </c>
      <c r="D347" s="7" t="s">
        <v>85</v>
      </c>
      <c r="E347" s="7" t="n">
        <v>1</v>
      </c>
    </row>
    <row r="348" spans="1:5">
      <c r="A348" t="s">
        <v>4</v>
      </c>
      <c r="B348" s="4" t="s">
        <v>5</v>
      </c>
      <c r="C348" s="4" t="s">
        <v>13</v>
      </c>
      <c r="D348" s="4" t="s">
        <v>6</v>
      </c>
      <c r="E348" s="4" t="s">
        <v>10</v>
      </c>
    </row>
    <row r="349" spans="1:5">
      <c r="A349" t="n">
        <v>5828</v>
      </c>
      <c r="B349" s="22" t="n">
        <v>94</v>
      </c>
      <c r="C349" s="7" t="n">
        <v>0</v>
      </c>
      <c r="D349" s="7" t="s">
        <v>85</v>
      </c>
      <c r="E349" s="7" t="n">
        <v>2</v>
      </c>
    </row>
    <row r="350" spans="1:5">
      <c r="A350" t="s">
        <v>4</v>
      </c>
      <c r="B350" s="4" t="s">
        <v>5</v>
      </c>
      <c r="C350" s="4" t="s">
        <v>13</v>
      </c>
      <c r="D350" s="4" t="s">
        <v>6</v>
      </c>
      <c r="E350" s="4" t="s">
        <v>10</v>
      </c>
    </row>
    <row r="351" spans="1:5">
      <c r="A351" t="n">
        <v>5842</v>
      </c>
      <c r="B351" s="22" t="n">
        <v>94</v>
      </c>
      <c r="C351" s="7" t="n">
        <v>1</v>
      </c>
      <c r="D351" s="7" t="s">
        <v>85</v>
      </c>
      <c r="E351" s="7" t="n">
        <v>4</v>
      </c>
    </row>
    <row r="352" spans="1:5">
      <c r="A352" t="s">
        <v>4</v>
      </c>
      <c r="B352" s="4" t="s">
        <v>5</v>
      </c>
      <c r="C352" s="4" t="s">
        <v>13</v>
      </c>
      <c r="D352" s="4" t="s">
        <v>6</v>
      </c>
      <c r="E352" s="4" t="s">
        <v>10</v>
      </c>
    </row>
    <row r="353" spans="1:5">
      <c r="A353" t="n">
        <v>5856</v>
      </c>
      <c r="B353" s="22" t="n">
        <v>94</v>
      </c>
      <c r="C353" s="7" t="n">
        <v>0</v>
      </c>
      <c r="D353" s="7" t="s">
        <v>86</v>
      </c>
      <c r="E353" s="7" t="n">
        <v>1</v>
      </c>
    </row>
    <row r="354" spans="1:5">
      <c r="A354" t="s">
        <v>4</v>
      </c>
      <c r="B354" s="4" t="s">
        <v>5</v>
      </c>
      <c r="C354" s="4" t="s">
        <v>13</v>
      </c>
      <c r="D354" s="4" t="s">
        <v>6</v>
      </c>
      <c r="E354" s="4" t="s">
        <v>10</v>
      </c>
    </row>
    <row r="355" spans="1:5">
      <c r="A355" t="n">
        <v>5870</v>
      </c>
      <c r="B355" s="22" t="n">
        <v>94</v>
      </c>
      <c r="C355" s="7" t="n">
        <v>0</v>
      </c>
      <c r="D355" s="7" t="s">
        <v>86</v>
      </c>
      <c r="E355" s="7" t="n">
        <v>2</v>
      </c>
    </row>
    <row r="356" spans="1:5">
      <c r="A356" t="s">
        <v>4</v>
      </c>
      <c r="B356" s="4" t="s">
        <v>5</v>
      </c>
      <c r="C356" s="4" t="s">
        <v>13</v>
      </c>
      <c r="D356" s="4" t="s">
        <v>6</v>
      </c>
      <c r="E356" s="4" t="s">
        <v>10</v>
      </c>
    </row>
    <row r="357" spans="1:5">
      <c r="A357" t="n">
        <v>5884</v>
      </c>
      <c r="B357" s="22" t="n">
        <v>94</v>
      </c>
      <c r="C357" s="7" t="n">
        <v>1</v>
      </c>
      <c r="D357" s="7" t="s">
        <v>86</v>
      </c>
      <c r="E357" s="7" t="n">
        <v>4</v>
      </c>
    </row>
    <row r="358" spans="1:5">
      <c r="A358" t="s">
        <v>4</v>
      </c>
      <c r="B358" s="4" t="s">
        <v>5</v>
      </c>
      <c r="C358" s="4" t="s">
        <v>13</v>
      </c>
      <c r="D358" s="4" t="s">
        <v>6</v>
      </c>
      <c r="E358" s="4" t="s">
        <v>10</v>
      </c>
    </row>
    <row r="359" spans="1:5">
      <c r="A359" t="n">
        <v>5898</v>
      </c>
      <c r="B359" s="22" t="n">
        <v>94</v>
      </c>
      <c r="C359" s="7" t="n">
        <v>0</v>
      </c>
      <c r="D359" s="7" t="s">
        <v>87</v>
      </c>
      <c r="E359" s="7" t="n">
        <v>1</v>
      </c>
    </row>
    <row r="360" spans="1:5">
      <c r="A360" t="s">
        <v>4</v>
      </c>
      <c r="B360" s="4" t="s">
        <v>5</v>
      </c>
      <c r="C360" s="4" t="s">
        <v>13</v>
      </c>
      <c r="D360" s="4" t="s">
        <v>6</v>
      </c>
      <c r="E360" s="4" t="s">
        <v>10</v>
      </c>
    </row>
    <row r="361" spans="1:5">
      <c r="A361" t="n">
        <v>5912</v>
      </c>
      <c r="B361" s="22" t="n">
        <v>94</v>
      </c>
      <c r="C361" s="7" t="n">
        <v>0</v>
      </c>
      <c r="D361" s="7" t="s">
        <v>87</v>
      </c>
      <c r="E361" s="7" t="n">
        <v>2</v>
      </c>
    </row>
    <row r="362" spans="1:5">
      <c r="A362" t="s">
        <v>4</v>
      </c>
      <c r="B362" s="4" t="s">
        <v>5</v>
      </c>
      <c r="C362" s="4" t="s">
        <v>13</v>
      </c>
      <c r="D362" s="4" t="s">
        <v>6</v>
      </c>
      <c r="E362" s="4" t="s">
        <v>10</v>
      </c>
    </row>
    <row r="363" spans="1:5">
      <c r="A363" t="n">
        <v>5926</v>
      </c>
      <c r="B363" s="22" t="n">
        <v>94</v>
      </c>
      <c r="C363" s="7" t="n">
        <v>1</v>
      </c>
      <c r="D363" s="7" t="s">
        <v>87</v>
      </c>
      <c r="E363" s="7" t="n">
        <v>4</v>
      </c>
    </row>
    <row r="364" spans="1:5">
      <c r="A364" t="s">
        <v>4</v>
      </c>
      <c r="B364" s="4" t="s">
        <v>5</v>
      </c>
      <c r="C364" s="4" t="s">
        <v>13</v>
      </c>
      <c r="D364" s="4" t="s">
        <v>6</v>
      </c>
      <c r="E364" s="4" t="s">
        <v>10</v>
      </c>
    </row>
    <row r="365" spans="1:5">
      <c r="A365" t="n">
        <v>5940</v>
      </c>
      <c r="B365" s="22" t="n">
        <v>94</v>
      </c>
      <c r="C365" s="7" t="n">
        <v>0</v>
      </c>
      <c r="D365" s="7" t="s">
        <v>88</v>
      </c>
      <c r="E365" s="7" t="n">
        <v>1</v>
      </c>
    </row>
    <row r="366" spans="1:5">
      <c r="A366" t="s">
        <v>4</v>
      </c>
      <c r="B366" s="4" t="s">
        <v>5</v>
      </c>
      <c r="C366" s="4" t="s">
        <v>13</v>
      </c>
      <c r="D366" s="4" t="s">
        <v>6</v>
      </c>
      <c r="E366" s="4" t="s">
        <v>10</v>
      </c>
    </row>
    <row r="367" spans="1:5">
      <c r="A367" t="n">
        <v>5954</v>
      </c>
      <c r="B367" s="22" t="n">
        <v>94</v>
      </c>
      <c r="C367" s="7" t="n">
        <v>0</v>
      </c>
      <c r="D367" s="7" t="s">
        <v>88</v>
      </c>
      <c r="E367" s="7" t="n">
        <v>2</v>
      </c>
    </row>
    <row r="368" spans="1:5">
      <c r="A368" t="s">
        <v>4</v>
      </c>
      <c r="B368" s="4" t="s">
        <v>5</v>
      </c>
      <c r="C368" s="4" t="s">
        <v>13</v>
      </c>
      <c r="D368" s="4" t="s">
        <v>6</v>
      </c>
      <c r="E368" s="4" t="s">
        <v>10</v>
      </c>
    </row>
    <row r="369" spans="1:5">
      <c r="A369" t="n">
        <v>5968</v>
      </c>
      <c r="B369" s="22" t="n">
        <v>94</v>
      </c>
      <c r="C369" s="7" t="n">
        <v>1</v>
      </c>
      <c r="D369" s="7" t="s">
        <v>88</v>
      </c>
      <c r="E369" s="7" t="n">
        <v>4</v>
      </c>
    </row>
    <row r="370" spans="1:5">
      <c r="A370" t="s">
        <v>4</v>
      </c>
      <c r="B370" s="4" t="s">
        <v>5</v>
      </c>
      <c r="C370" s="4" t="s">
        <v>13</v>
      </c>
      <c r="D370" s="4" t="s">
        <v>6</v>
      </c>
      <c r="E370" s="4" t="s">
        <v>10</v>
      </c>
    </row>
    <row r="371" spans="1:5">
      <c r="A371" t="n">
        <v>5982</v>
      </c>
      <c r="B371" s="22" t="n">
        <v>94</v>
      </c>
      <c r="C371" s="7" t="n">
        <v>0</v>
      </c>
      <c r="D371" s="7" t="s">
        <v>89</v>
      </c>
      <c r="E371" s="7" t="n">
        <v>1</v>
      </c>
    </row>
    <row r="372" spans="1:5">
      <c r="A372" t="s">
        <v>4</v>
      </c>
      <c r="B372" s="4" t="s">
        <v>5</v>
      </c>
      <c r="C372" s="4" t="s">
        <v>13</v>
      </c>
      <c r="D372" s="4" t="s">
        <v>6</v>
      </c>
      <c r="E372" s="4" t="s">
        <v>10</v>
      </c>
    </row>
    <row r="373" spans="1:5">
      <c r="A373" t="n">
        <v>5996</v>
      </c>
      <c r="B373" s="22" t="n">
        <v>94</v>
      </c>
      <c r="C373" s="7" t="n">
        <v>0</v>
      </c>
      <c r="D373" s="7" t="s">
        <v>89</v>
      </c>
      <c r="E373" s="7" t="n">
        <v>2</v>
      </c>
    </row>
    <row r="374" spans="1:5">
      <c r="A374" t="s">
        <v>4</v>
      </c>
      <c r="B374" s="4" t="s">
        <v>5</v>
      </c>
      <c r="C374" s="4" t="s">
        <v>13</v>
      </c>
      <c r="D374" s="4" t="s">
        <v>6</v>
      </c>
      <c r="E374" s="4" t="s">
        <v>10</v>
      </c>
    </row>
    <row r="375" spans="1:5">
      <c r="A375" t="n">
        <v>6010</v>
      </c>
      <c r="B375" s="22" t="n">
        <v>94</v>
      </c>
      <c r="C375" s="7" t="n">
        <v>1</v>
      </c>
      <c r="D375" s="7" t="s">
        <v>89</v>
      </c>
      <c r="E375" s="7" t="n">
        <v>4</v>
      </c>
    </row>
    <row r="376" spans="1:5">
      <c r="A376" t="s">
        <v>4</v>
      </c>
      <c r="B376" s="4" t="s">
        <v>5</v>
      </c>
      <c r="C376" s="4" t="s">
        <v>13</v>
      </c>
      <c r="D376" s="4" t="s">
        <v>6</v>
      </c>
      <c r="E376" s="4" t="s">
        <v>10</v>
      </c>
    </row>
    <row r="377" spans="1:5">
      <c r="A377" t="n">
        <v>6024</v>
      </c>
      <c r="B377" s="22" t="n">
        <v>94</v>
      </c>
      <c r="C377" s="7" t="n">
        <v>0</v>
      </c>
      <c r="D377" s="7" t="s">
        <v>90</v>
      </c>
      <c r="E377" s="7" t="n">
        <v>1</v>
      </c>
    </row>
    <row r="378" spans="1:5">
      <c r="A378" t="s">
        <v>4</v>
      </c>
      <c r="B378" s="4" t="s">
        <v>5</v>
      </c>
      <c r="C378" s="4" t="s">
        <v>13</v>
      </c>
      <c r="D378" s="4" t="s">
        <v>6</v>
      </c>
      <c r="E378" s="4" t="s">
        <v>10</v>
      </c>
    </row>
    <row r="379" spans="1:5">
      <c r="A379" t="n">
        <v>6038</v>
      </c>
      <c r="B379" s="22" t="n">
        <v>94</v>
      </c>
      <c r="C379" s="7" t="n">
        <v>0</v>
      </c>
      <c r="D379" s="7" t="s">
        <v>90</v>
      </c>
      <c r="E379" s="7" t="n">
        <v>2</v>
      </c>
    </row>
    <row r="380" spans="1:5">
      <c r="A380" t="s">
        <v>4</v>
      </c>
      <c r="B380" s="4" t="s">
        <v>5</v>
      </c>
      <c r="C380" s="4" t="s">
        <v>13</v>
      </c>
      <c r="D380" s="4" t="s">
        <v>6</v>
      </c>
      <c r="E380" s="4" t="s">
        <v>10</v>
      </c>
    </row>
    <row r="381" spans="1:5">
      <c r="A381" t="n">
        <v>6052</v>
      </c>
      <c r="B381" s="22" t="n">
        <v>94</v>
      </c>
      <c r="C381" s="7" t="n">
        <v>1</v>
      </c>
      <c r="D381" s="7" t="s">
        <v>90</v>
      </c>
      <c r="E381" s="7" t="n">
        <v>4</v>
      </c>
    </row>
    <row r="382" spans="1:5">
      <c r="A382" t="s">
        <v>4</v>
      </c>
      <c r="B382" s="4" t="s">
        <v>5</v>
      </c>
      <c r="C382" s="4" t="s">
        <v>13</v>
      </c>
      <c r="D382" s="4" t="s">
        <v>6</v>
      </c>
      <c r="E382" s="4" t="s">
        <v>10</v>
      </c>
    </row>
    <row r="383" spans="1:5">
      <c r="A383" t="n">
        <v>6066</v>
      </c>
      <c r="B383" s="22" t="n">
        <v>94</v>
      </c>
      <c r="C383" s="7" t="n">
        <v>0</v>
      </c>
      <c r="D383" s="7" t="s">
        <v>91</v>
      </c>
      <c r="E383" s="7" t="n">
        <v>1</v>
      </c>
    </row>
    <row r="384" spans="1:5">
      <c r="A384" t="s">
        <v>4</v>
      </c>
      <c r="B384" s="4" t="s">
        <v>5</v>
      </c>
      <c r="C384" s="4" t="s">
        <v>13</v>
      </c>
      <c r="D384" s="4" t="s">
        <v>6</v>
      </c>
      <c r="E384" s="4" t="s">
        <v>10</v>
      </c>
    </row>
    <row r="385" spans="1:5">
      <c r="A385" t="n">
        <v>6080</v>
      </c>
      <c r="B385" s="22" t="n">
        <v>94</v>
      </c>
      <c r="C385" s="7" t="n">
        <v>0</v>
      </c>
      <c r="D385" s="7" t="s">
        <v>91</v>
      </c>
      <c r="E385" s="7" t="n">
        <v>2</v>
      </c>
    </row>
    <row r="386" spans="1:5">
      <c r="A386" t="s">
        <v>4</v>
      </c>
      <c r="B386" s="4" t="s">
        <v>5</v>
      </c>
      <c r="C386" s="4" t="s">
        <v>13</v>
      </c>
      <c r="D386" s="4" t="s">
        <v>6</v>
      </c>
      <c r="E386" s="4" t="s">
        <v>10</v>
      </c>
    </row>
    <row r="387" spans="1:5">
      <c r="A387" t="n">
        <v>6094</v>
      </c>
      <c r="B387" s="22" t="n">
        <v>94</v>
      </c>
      <c r="C387" s="7" t="n">
        <v>1</v>
      </c>
      <c r="D387" s="7" t="s">
        <v>91</v>
      </c>
      <c r="E387" s="7" t="n">
        <v>4</v>
      </c>
    </row>
    <row r="388" spans="1:5">
      <c r="A388" t="s">
        <v>4</v>
      </c>
      <c r="B388" s="4" t="s">
        <v>5</v>
      </c>
      <c r="C388" s="4" t="s">
        <v>13</v>
      </c>
      <c r="D388" s="4" t="s">
        <v>6</v>
      </c>
      <c r="E388" s="4" t="s">
        <v>10</v>
      </c>
    </row>
    <row r="389" spans="1:5">
      <c r="A389" t="n">
        <v>6108</v>
      </c>
      <c r="B389" s="22" t="n">
        <v>94</v>
      </c>
      <c r="C389" s="7" t="n">
        <v>0</v>
      </c>
      <c r="D389" s="7" t="s">
        <v>92</v>
      </c>
      <c r="E389" s="7" t="n">
        <v>1</v>
      </c>
    </row>
    <row r="390" spans="1:5">
      <c r="A390" t="s">
        <v>4</v>
      </c>
      <c r="B390" s="4" t="s">
        <v>5</v>
      </c>
      <c r="C390" s="4" t="s">
        <v>13</v>
      </c>
      <c r="D390" s="4" t="s">
        <v>6</v>
      </c>
      <c r="E390" s="4" t="s">
        <v>10</v>
      </c>
    </row>
    <row r="391" spans="1:5">
      <c r="A391" t="n">
        <v>6122</v>
      </c>
      <c r="B391" s="22" t="n">
        <v>94</v>
      </c>
      <c r="C391" s="7" t="n">
        <v>0</v>
      </c>
      <c r="D391" s="7" t="s">
        <v>92</v>
      </c>
      <c r="E391" s="7" t="n">
        <v>2</v>
      </c>
    </row>
    <row r="392" spans="1:5">
      <c r="A392" t="s">
        <v>4</v>
      </c>
      <c r="B392" s="4" t="s">
        <v>5</v>
      </c>
      <c r="C392" s="4" t="s">
        <v>13</v>
      </c>
      <c r="D392" s="4" t="s">
        <v>6</v>
      </c>
      <c r="E392" s="4" t="s">
        <v>10</v>
      </c>
    </row>
    <row r="393" spans="1:5">
      <c r="A393" t="n">
        <v>6136</v>
      </c>
      <c r="B393" s="22" t="n">
        <v>94</v>
      </c>
      <c r="C393" s="7" t="n">
        <v>1</v>
      </c>
      <c r="D393" s="7" t="s">
        <v>92</v>
      </c>
      <c r="E393" s="7" t="n">
        <v>4</v>
      </c>
    </row>
    <row r="394" spans="1:5">
      <c r="A394" t="s">
        <v>4</v>
      </c>
      <c r="B394" s="4" t="s">
        <v>5</v>
      </c>
      <c r="C394" s="4" t="s">
        <v>13</v>
      </c>
      <c r="D394" s="4" t="s">
        <v>10</v>
      </c>
      <c r="E394" s="4" t="s">
        <v>13</v>
      </c>
      <c r="F394" s="4" t="s">
        <v>31</v>
      </c>
    </row>
    <row r="395" spans="1:5">
      <c r="A395" t="n">
        <v>6150</v>
      </c>
      <c r="B395" s="11" t="n">
        <v>5</v>
      </c>
      <c r="C395" s="7" t="n">
        <v>30</v>
      </c>
      <c r="D395" s="7" t="n">
        <v>11125</v>
      </c>
      <c r="E395" s="7" t="n">
        <v>1</v>
      </c>
      <c r="F395" s="12" t="n">
        <f t="normal" ca="1">A403</f>
        <v>0</v>
      </c>
    </row>
    <row r="396" spans="1:5">
      <c r="A396" t="s">
        <v>4</v>
      </c>
      <c r="B396" s="4" t="s">
        <v>5</v>
      </c>
      <c r="C396" s="4" t="s">
        <v>6</v>
      </c>
      <c r="D396" s="4" t="s">
        <v>6</v>
      </c>
    </row>
    <row r="397" spans="1:5">
      <c r="A397" t="n">
        <v>6159</v>
      </c>
      <c r="B397" s="21" t="n">
        <v>70</v>
      </c>
      <c r="C397" s="7" t="s">
        <v>82</v>
      </c>
      <c r="D397" s="7" t="s">
        <v>53</v>
      </c>
    </row>
    <row r="398" spans="1:5">
      <c r="A398" t="s">
        <v>4</v>
      </c>
      <c r="B398" s="4" t="s">
        <v>5</v>
      </c>
      <c r="C398" s="4" t="s">
        <v>13</v>
      </c>
      <c r="D398" s="4" t="s">
        <v>6</v>
      </c>
      <c r="E398" s="4" t="s">
        <v>10</v>
      </c>
    </row>
    <row r="399" spans="1:5">
      <c r="A399" t="n">
        <v>6178</v>
      </c>
      <c r="B399" s="24" t="n">
        <v>62</v>
      </c>
      <c r="C399" s="7" t="n">
        <v>1</v>
      </c>
      <c r="D399" s="7" t="s">
        <v>70</v>
      </c>
      <c r="E399" s="7" t="n">
        <v>1</v>
      </c>
    </row>
    <row r="400" spans="1:5">
      <c r="A400" t="s">
        <v>4</v>
      </c>
      <c r="B400" s="4" t="s">
        <v>5</v>
      </c>
      <c r="C400" s="4" t="s">
        <v>31</v>
      </c>
    </row>
    <row r="401" spans="1:6">
      <c r="A401" t="n">
        <v>6194</v>
      </c>
      <c r="B401" s="20" t="n">
        <v>3</v>
      </c>
      <c r="C401" s="12" t="n">
        <f t="normal" ca="1">A405</f>
        <v>0</v>
      </c>
    </row>
    <row r="402" spans="1:6">
      <c r="A402" t="s">
        <v>4</v>
      </c>
      <c r="B402" s="4" t="s">
        <v>5</v>
      </c>
      <c r="C402" s="4" t="s">
        <v>6</v>
      </c>
      <c r="D402" s="4" t="s">
        <v>6</v>
      </c>
    </row>
    <row r="403" spans="1:6">
      <c r="A403" t="n">
        <v>6199</v>
      </c>
      <c r="B403" s="21" t="n">
        <v>70</v>
      </c>
      <c r="C403" s="7" t="s">
        <v>82</v>
      </c>
      <c r="D403" s="7" t="s">
        <v>58</v>
      </c>
    </row>
    <row r="404" spans="1:6">
      <c r="A404" t="s">
        <v>4</v>
      </c>
      <c r="B404" s="4" t="s">
        <v>5</v>
      </c>
      <c r="C404" s="4" t="s">
        <v>13</v>
      </c>
      <c r="D404" s="4" t="s">
        <v>10</v>
      </c>
      <c r="E404" s="4" t="s">
        <v>13</v>
      </c>
      <c r="F404" s="4" t="s">
        <v>31</v>
      </c>
    </row>
    <row r="405" spans="1:6">
      <c r="A405" t="n">
        <v>6215</v>
      </c>
      <c r="B405" s="11" t="n">
        <v>5</v>
      </c>
      <c r="C405" s="7" t="n">
        <v>30</v>
      </c>
      <c r="D405" s="7" t="n">
        <v>11126</v>
      </c>
      <c r="E405" s="7" t="n">
        <v>1</v>
      </c>
      <c r="F405" s="12" t="n">
        <f t="normal" ca="1">A413</f>
        <v>0</v>
      </c>
    </row>
    <row r="406" spans="1:6">
      <c r="A406" t="s">
        <v>4</v>
      </c>
      <c r="B406" s="4" t="s">
        <v>5</v>
      </c>
      <c r="C406" s="4" t="s">
        <v>6</v>
      </c>
      <c r="D406" s="4" t="s">
        <v>6</v>
      </c>
    </row>
    <row r="407" spans="1:6">
      <c r="A407" t="n">
        <v>6224</v>
      </c>
      <c r="B407" s="21" t="n">
        <v>70</v>
      </c>
      <c r="C407" s="7" t="s">
        <v>83</v>
      </c>
      <c r="D407" s="7" t="s">
        <v>53</v>
      </c>
    </row>
    <row r="408" spans="1:6">
      <c r="A408" t="s">
        <v>4</v>
      </c>
      <c r="B408" s="4" t="s">
        <v>5</v>
      </c>
      <c r="C408" s="4" t="s">
        <v>13</v>
      </c>
      <c r="D408" s="4" t="s">
        <v>6</v>
      </c>
      <c r="E408" s="4" t="s">
        <v>10</v>
      </c>
    </row>
    <row r="409" spans="1:6">
      <c r="A409" t="n">
        <v>6243</v>
      </c>
      <c r="B409" s="24" t="n">
        <v>62</v>
      </c>
      <c r="C409" s="7" t="n">
        <v>1</v>
      </c>
      <c r="D409" s="7" t="s">
        <v>71</v>
      </c>
      <c r="E409" s="7" t="n">
        <v>1</v>
      </c>
    </row>
    <row r="410" spans="1:6">
      <c r="A410" t="s">
        <v>4</v>
      </c>
      <c r="B410" s="4" t="s">
        <v>5</v>
      </c>
      <c r="C410" s="4" t="s">
        <v>31</v>
      </c>
    </row>
    <row r="411" spans="1:6">
      <c r="A411" t="n">
        <v>6259</v>
      </c>
      <c r="B411" s="20" t="n">
        <v>3</v>
      </c>
      <c r="C411" s="12" t="n">
        <f t="normal" ca="1">A415</f>
        <v>0</v>
      </c>
    </row>
    <row r="412" spans="1:6">
      <c r="A412" t="s">
        <v>4</v>
      </c>
      <c r="B412" s="4" t="s">
        <v>5</v>
      </c>
      <c r="C412" s="4" t="s">
        <v>6</v>
      </c>
      <c r="D412" s="4" t="s">
        <v>6</v>
      </c>
    </row>
    <row r="413" spans="1:6">
      <c r="A413" t="n">
        <v>6264</v>
      </c>
      <c r="B413" s="21" t="n">
        <v>70</v>
      </c>
      <c r="C413" s="7" t="s">
        <v>83</v>
      </c>
      <c r="D413" s="7" t="s">
        <v>58</v>
      </c>
    </row>
    <row r="414" spans="1:6">
      <c r="A414" t="s">
        <v>4</v>
      </c>
      <c r="B414" s="4" t="s">
        <v>5</v>
      </c>
      <c r="C414" s="4" t="s">
        <v>13</v>
      </c>
      <c r="D414" s="4" t="s">
        <v>10</v>
      </c>
      <c r="E414" s="4" t="s">
        <v>13</v>
      </c>
      <c r="F414" s="4" t="s">
        <v>31</v>
      </c>
    </row>
    <row r="415" spans="1:6">
      <c r="A415" t="n">
        <v>6280</v>
      </c>
      <c r="B415" s="11" t="n">
        <v>5</v>
      </c>
      <c r="C415" s="7" t="n">
        <v>30</v>
      </c>
      <c r="D415" s="7" t="n">
        <v>11127</v>
      </c>
      <c r="E415" s="7" t="n">
        <v>1</v>
      </c>
      <c r="F415" s="12" t="n">
        <f t="normal" ca="1">A423</f>
        <v>0</v>
      </c>
    </row>
    <row r="416" spans="1:6">
      <c r="A416" t="s">
        <v>4</v>
      </c>
      <c r="B416" s="4" t="s">
        <v>5</v>
      </c>
      <c r="C416" s="4" t="s">
        <v>6</v>
      </c>
      <c r="D416" s="4" t="s">
        <v>6</v>
      </c>
    </row>
    <row r="417" spans="1:6">
      <c r="A417" t="n">
        <v>6289</v>
      </c>
      <c r="B417" s="21" t="n">
        <v>70</v>
      </c>
      <c r="C417" s="7" t="s">
        <v>84</v>
      </c>
      <c r="D417" s="7" t="s">
        <v>53</v>
      </c>
    </row>
    <row r="418" spans="1:6">
      <c r="A418" t="s">
        <v>4</v>
      </c>
      <c r="B418" s="4" t="s">
        <v>5</v>
      </c>
      <c r="C418" s="4" t="s">
        <v>13</v>
      </c>
      <c r="D418" s="4" t="s">
        <v>6</v>
      </c>
      <c r="E418" s="4" t="s">
        <v>10</v>
      </c>
    </row>
    <row r="419" spans="1:6">
      <c r="A419" t="n">
        <v>6308</v>
      </c>
      <c r="B419" s="24" t="n">
        <v>62</v>
      </c>
      <c r="C419" s="7" t="n">
        <v>1</v>
      </c>
      <c r="D419" s="7" t="s">
        <v>72</v>
      </c>
      <c r="E419" s="7" t="n">
        <v>1</v>
      </c>
    </row>
    <row r="420" spans="1:6">
      <c r="A420" t="s">
        <v>4</v>
      </c>
      <c r="B420" s="4" t="s">
        <v>5</v>
      </c>
      <c r="C420" s="4" t="s">
        <v>31</v>
      </c>
    </row>
    <row r="421" spans="1:6">
      <c r="A421" t="n">
        <v>6324</v>
      </c>
      <c r="B421" s="20" t="n">
        <v>3</v>
      </c>
      <c r="C421" s="12" t="n">
        <f t="normal" ca="1">A425</f>
        <v>0</v>
      </c>
    </row>
    <row r="422" spans="1:6">
      <c r="A422" t="s">
        <v>4</v>
      </c>
      <c r="B422" s="4" t="s">
        <v>5</v>
      </c>
      <c r="C422" s="4" t="s">
        <v>6</v>
      </c>
      <c r="D422" s="4" t="s">
        <v>6</v>
      </c>
    </row>
    <row r="423" spans="1:6">
      <c r="A423" t="n">
        <v>6329</v>
      </c>
      <c r="B423" s="21" t="n">
        <v>70</v>
      </c>
      <c r="C423" s="7" t="s">
        <v>84</v>
      </c>
      <c r="D423" s="7" t="s">
        <v>58</v>
      </c>
    </row>
    <row r="424" spans="1:6">
      <c r="A424" t="s">
        <v>4</v>
      </c>
      <c r="B424" s="4" t="s">
        <v>5</v>
      </c>
      <c r="C424" s="4" t="s">
        <v>13</v>
      </c>
      <c r="D424" s="4" t="s">
        <v>10</v>
      </c>
      <c r="E424" s="4" t="s">
        <v>13</v>
      </c>
      <c r="F424" s="4" t="s">
        <v>31</v>
      </c>
    </row>
    <row r="425" spans="1:6">
      <c r="A425" t="n">
        <v>6345</v>
      </c>
      <c r="B425" s="11" t="n">
        <v>5</v>
      </c>
      <c r="C425" s="7" t="n">
        <v>30</v>
      </c>
      <c r="D425" s="7" t="n">
        <v>11128</v>
      </c>
      <c r="E425" s="7" t="n">
        <v>1</v>
      </c>
      <c r="F425" s="12" t="n">
        <f t="normal" ca="1">A433</f>
        <v>0</v>
      </c>
    </row>
    <row r="426" spans="1:6">
      <c r="A426" t="s">
        <v>4</v>
      </c>
      <c r="B426" s="4" t="s">
        <v>5</v>
      </c>
      <c r="C426" s="4" t="s">
        <v>6</v>
      </c>
      <c r="D426" s="4" t="s">
        <v>6</v>
      </c>
    </row>
    <row r="427" spans="1:6">
      <c r="A427" t="n">
        <v>6354</v>
      </c>
      <c r="B427" s="21" t="n">
        <v>70</v>
      </c>
      <c r="C427" s="7" t="s">
        <v>85</v>
      </c>
      <c r="D427" s="7" t="s">
        <v>53</v>
      </c>
    </row>
    <row r="428" spans="1:6">
      <c r="A428" t="s">
        <v>4</v>
      </c>
      <c r="B428" s="4" t="s">
        <v>5</v>
      </c>
      <c r="C428" s="4" t="s">
        <v>13</v>
      </c>
      <c r="D428" s="4" t="s">
        <v>6</v>
      </c>
      <c r="E428" s="4" t="s">
        <v>10</v>
      </c>
    </row>
    <row r="429" spans="1:6">
      <c r="A429" t="n">
        <v>6373</v>
      </c>
      <c r="B429" s="24" t="n">
        <v>62</v>
      </c>
      <c r="C429" s="7" t="n">
        <v>1</v>
      </c>
      <c r="D429" s="7" t="s">
        <v>73</v>
      </c>
      <c r="E429" s="7" t="n">
        <v>1</v>
      </c>
    </row>
    <row r="430" spans="1:6">
      <c r="A430" t="s">
        <v>4</v>
      </c>
      <c r="B430" s="4" t="s">
        <v>5</v>
      </c>
      <c r="C430" s="4" t="s">
        <v>31</v>
      </c>
    </row>
    <row r="431" spans="1:6">
      <c r="A431" t="n">
        <v>6389</v>
      </c>
      <c r="B431" s="20" t="n">
        <v>3</v>
      </c>
      <c r="C431" s="12" t="n">
        <f t="normal" ca="1">A435</f>
        <v>0</v>
      </c>
    </row>
    <row r="432" spans="1:6">
      <c r="A432" t="s">
        <v>4</v>
      </c>
      <c r="B432" s="4" t="s">
        <v>5</v>
      </c>
      <c r="C432" s="4" t="s">
        <v>6</v>
      </c>
      <c r="D432" s="4" t="s">
        <v>6</v>
      </c>
    </row>
    <row r="433" spans="1:6">
      <c r="A433" t="n">
        <v>6394</v>
      </c>
      <c r="B433" s="21" t="n">
        <v>70</v>
      </c>
      <c r="C433" s="7" t="s">
        <v>85</v>
      </c>
      <c r="D433" s="7" t="s">
        <v>58</v>
      </c>
    </row>
    <row r="434" spans="1:6">
      <c r="A434" t="s">
        <v>4</v>
      </c>
      <c r="B434" s="4" t="s">
        <v>5</v>
      </c>
      <c r="C434" s="4" t="s">
        <v>13</v>
      </c>
      <c r="D434" s="4" t="s">
        <v>10</v>
      </c>
      <c r="E434" s="4" t="s">
        <v>13</v>
      </c>
      <c r="F434" s="4" t="s">
        <v>31</v>
      </c>
    </row>
    <row r="435" spans="1:6">
      <c r="A435" t="n">
        <v>6410</v>
      </c>
      <c r="B435" s="11" t="n">
        <v>5</v>
      </c>
      <c r="C435" s="7" t="n">
        <v>30</v>
      </c>
      <c r="D435" s="7" t="n">
        <v>11130</v>
      </c>
      <c r="E435" s="7" t="n">
        <v>1</v>
      </c>
      <c r="F435" s="12" t="n">
        <f t="normal" ca="1">A443</f>
        <v>0</v>
      </c>
    </row>
    <row r="436" spans="1:6">
      <c r="A436" t="s">
        <v>4</v>
      </c>
      <c r="B436" s="4" t="s">
        <v>5</v>
      </c>
      <c r="C436" s="4" t="s">
        <v>6</v>
      </c>
      <c r="D436" s="4" t="s">
        <v>6</v>
      </c>
    </row>
    <row r="437" spans="1:6">
      <c r="A437" t="n">
        <v>6419</v>
      </c>
      <c r="B437" s="21" t="n">
        <v>70</v>
      </c>
      <c r="C437" s="7" t="s">
        <v>87</v>
      </c>
      <c r="D437" s="7" t="s">
        <v>53</v>
      </c>
    </row>
    <row r="438" spans="1:6">
      <c r="A438" t="s">
        <v>4</v>
      </c>
      <c r="B438" s="4" t="s">
        <v>5</v>
      </c>
      <c r="C438" s="4" t="s">
        <v>13</v>
      </c>
      <c r="D438" s="4" t="s">
        <v>6</v>
      </c>
      <c r="E438" s="4" t="s">
        <v>10</v>
      </c>
    </row>
    <row r="439" spans="1:6">
      <c r="A439" t="n">
        <v>6438</v>
      </c>
      <c r="B439" s="24" t="n">
        <v>62</v>
      </c>
      <c r="C439" s="7" t="n">
        <v>1</v>
      </c>
      <c r="D439" s="7" t="s">
        <v>75</v>
      </c>
      <c r="E439" s="7" t="n">
        <v>1</v>
      </c>
    </row>
    <row r="440" spans="1:6">
      <c r="A440" t="s">
        <v>4</v>
      </c>
      <c r="B440" s="4" t="s">
        <v>5</v>
      </c>
      <c r="C440" s="4" t="s">
        <v>31</v>
      </c>
    </row>
    <row r="441" spans="1:6">
      <c r="A441" t="n">
        <v>6454</v>
      </c>
      <c r="B441" s="20" t="n">
        <v>3</v>
      </c>
      <c r="C441" s="12" t="n">
        <f t="normal" ca="1">A445</f>
        <v>0</v>
      </c>
    </row>
    <row r="442" spans="1:6">
      <c r="A442" t="s">
        <v>4</v>
      </c>
      <c r="B442" s="4" t="s">
        <v>5</v>
      </c>
      <c r="C442" s="4" t="s">
        <v>6</v>
      </c>
      <c r="D442" s="4" t="s">
        <v>6</v>
      </c>
    </row>
    <row r="443" spans="1:6">
      <c r="A443" t="n">
        <v>6459</v>
      </c>
      <c r="B443" s="21" t="n">
        <v>70</v>
      </c>
      <c r="C443" s="7" t="s">
        <v>87</v>
      </c>
      <c r="D443" s="7" t="s">
        <v>58</v>
      </c>
    </row>
    <row r="444" spans="1:6">
      <c r="A444" t="s">
        <v>4</v>
      </c>
      <c r="B444" s="4" t="s">
        <v>5</v>
      </c>
      <c r="C444" s="4" t="s">
        <v>13</v>
      </c>
      <c r="D444" s="4" t="s">
        <v>10</v>
      </c>
      <c r="E444" s="4" t="s">
        <v>13</v>
      </c>
      <c r="F444" s="4" t="s">
        <v>31</v>
      </c>
    </row>
    <row r="445" spans="1:6">
      <c r="A445" t="n">
        <v>6475</v>
      </c>
      <c r="B445" s="11" t="n">
        <v>5</v>
      </c>
      <c r="C445" s="7" t="n">
        <v>30</v>
      </c>
      <c r="D445" s="7" t="n">
        <v>11132</v>
      </c>
      <c r="E445" s="7" t="n">
        <v>1</v>
      </c>
      <c r="F445" s="12" t="n">
        <f t="normal" ca="1">A453</f>
        <v>0</v>
      </c>
    </row>
    <row r="446" spans="1:6">
      <c r="A446" t="s">
        <v>4</v>
      </c>
      <c r="B446" s="4" t="s">
        <v>5</v>
      </c>
      <c r="C446" s="4" t="s">
        <v>6</v>
      </c>
      <c r="D446" s="4" t="s">
        <v>6</v>
      </c>
    </row>
    <row r="447" spans="1:6">
      <c r="A447" t="n">
        <v>6484</v>
      </c>
      <c r="B447" s="21" t="n">
        <v>70</v>
      </c>
      <c r="C447" s="7" t="s">
        <v>89</v>
      </c>
      <c r="D447" s="7" t="s">
        <v>53</v>
      </c>
    </row>
    <row r="448" spans="1:6">
      <c r="A448" t="s">
        <v>4</v>
      </c>
      <c r="B448" s="4" t="s">
        <v>5</v>
      </c>
      <c r="C448" s="4" t="s">
        <v>13</v>
      </c>
      <c r="D448" s="4" t="s">
        <v>6</v>
      </c>
      <c r="E448" s="4" t="s">
        <v>10</v>
      </c>
    </row>
    <row r="449" spans="1:6">
      <c r="A449" t="n">
        <v>6503</v>
      </c>
      <c r="B449" s="24" t="n">
        <v>62</v>
      </c>
      <c r="C449" s="7" t="n">
        <v>1</v>
      </c>
      <c r="D449" s="7" t="s">
        <v>77</v>
      </c>
      <c r="E449" s="7" t="n">
        <v>1</v>
      </c>
    </row>
    <row r="450" spans="1:6">
      <c r="A450" t="s">
        <v>4</v>
      </c>
      <c r="B450" s="4" t="s">
        <v>5</v>
      </c>
      <c r="C450" s="4" t="s">
        <v>31</v>
      </c>
    </row>
    <row r="451" spans="1:6">
      <c r="A451" t="n">
        <v>6519</v>
      </c>
      <c r="B451" s="20" t="n">
        <v>3</v>
      </c>
      <c r="C451" s="12" t="n">
        <f t="normal" ca="1">A455</f>
        <v>0</v>
      </c>
    </row>
    <row r="452" spans="1:6">
      <c r="A452" t="s">
        <v>4</v>
      </c>
      <c r="B452" s="4" t="s">
        <v>5</v>
      </c>
      <c r="C452" s="4" t="s">
        <v>6</v>
      </c>
      <c r="D452" s="4" t="s">
        <v>6</v>
      </c>
    </row>
    <row r="453" spans="1:6">
      <c r="A453" t="n">
        <v>6524</v>
      </c>
      <c r="B453" s="21" t="n">
        <v>70</v>
      </c>
      <c r="C453" s="7" t="s">
        <v>89</v>
      </c>
      <c r="D453" s="7" t="s">
        <v>58</v>
      </c>
    </row>
    <row r="454" spans="1:6">
      <c r="A454" t="s">
        <v>4</v>
      </c>
      <c r="B454" s="4" t="s">
        <v>5</v>
      </c>
      <c r="C454" s="4" t="s">
        <v>13</v>
      </c>
      <c r="D454" s="4" t="s">
        <v>10</v>
      </c>
      <c r="E454" s="4" t="s">
        <v>13</v>
      </c>
      <c r="F454" s="4" t="s">
        <v>31</v>
      </c>
    </row>
    <row r="455" spans="1:6">
      <c r="A455" t="n">
        <v>6540</v>
      </c>
      <c r="B455" s="11" t="n">
        <v>5</v>
      </c>
      <c r="C455" s="7" t="n">
        <v>30</v>
      </c>
      <c r="D455" s="7" t="n">
        <v>11133</v>
      </c>
      <c r="E455" s="7" t="n">
        <v>1</v>
      </c>
      <c r="F455" s="12" t="n">
        <f t="normal" ca="1">A463</f>
        <v>0</v>
      </c>
    </row>
    <row r="456" spans="1:6">
      <c r="A456" t="s">
        <v>4</v>
      </c>
      <c r="B456" s="4" t="s">
        <v>5</v>
      </c>
      <c r="C456" s="4" t="s">
        <v>6</v>
      </c>
      <c r="D456" s="4" t="s">
        <v>6</v>
      </c>
    </row>
    <row r="457" spans="1:6">
      <c r="A457" t="n">
        <v>6549</v>
      </c>
      <c r="B457" s="21" t="n">
        <v>70</v>
      </c>
      <c r="C457" s="7" t="s">
        <v>90</v>
      </c>
      <c r="D457" s="7" t="s">
        <v>53</v>
      </c>
    </row>
    <row r="458" spans="1:6">
      <c r="A458" t="s">
        <v>4</v>
      </c>
      <c r="B458" s="4" t="s">
        <v>5</v>
      </c>
      <c r="C458" s="4" t="s">
        <v>13</v>
      </c>
      <c r="D458" s="4" t="s">
        <v>6</v>
      </c>
      <c r="E458" s="4" t="s">
        <v>10</v>
      </c>
    </row>
    <row r="459" spans="1:6">
      <c r="A459" t="n">
        <v>6568</v>
      </c>
      <c r="B459" s="24" t="n">
        <v>62</v>
      </c>
      <c r="C459" s="7" t="n">
        <v>1</v>
      </c>
      <c r="D459" s="7" t="s">
        <v>78</v>
      </c>
      <c r="E459" s="7" t="n">
        <v>1</v>
      </c>
    </row>
    <row r="460" spans="1:6">
      <c r="A460" t="s">
        <v>4</v>
      </c>
      <c r="B460" s="4" t="s">
        <v>5</v>
      </c>
      <c r="C460" s="4" t="s">
        <v>31</v>
      </c>
    </row>
    <row r="461" spans="1:6">
      <c r="A461" t="n">
        <v>6584</v>
      </c>
      <c r="B461" s="20" t="n">
        <v>3</v>
      </c>
      <c r="C461" s="12" t="n">
        <f t="normal" ca="1">A465</f>
        <v>0</v>
      </c>
    </row>
    <row r="462" spans="1:6">
      <c r="A462" t="s">
        <v>4</v>
      </c>
      <c r="B462" s="4" t="s">
        <v>5</v>
      </c>
      <c r="C462" s="4" t="s">
        <v>6</v>
      </c>
      <c r="D462" s="4" t="s">
        <v>6</v>
      </c>
    </row>
    <row r="463" spans="1:6">
      <c r="A463" t="n">
        <v>6589</v>
      </c>
      <c r="B463" s="21" t="n">
        <v>70</v>
      </c>
      <c r="C463" s="7" t="s">
        <v>90</v>
      </c>
      <c r="D463" s="7" t="s">
        <v>58</v>
      </c>
    </row>
    <row r="464" spans="1:6">
      <c r="A464" t="s">
        <v>4</v>
      </c>
      <c r="B464" s="4" t="s">
        <v>5</v>
      </c>
      <c r="C464" s="4" t="s">
        <v>13</v>
      </c>
      <c r="D464" s="4" t="s">
        <v>10</v>
      </c>
      <c r="E464" s="4" t="s">
        <v>13</v>
      </c>
      <c r="F464" s="4" t="s">
        <v>31</v>
      </c>
    </row>
    <row r="465" spans="1:6">
      <c r="A465" t="n">
        <v>6605</v>
      </c>
      <c r="B465" s="11" t="n">
        <v>5</v>
      </c>
      <c r="C465" s="7" t="n">
        <v>30</v>
      </c>
      <c r="D465" s="7" t="n">
        <v>11135</v>
      </c>
      <c r="E465" s="7" t="n">
        <v>1</v>
      </c>
      <c r="F465" s="12" t="n">
        <f t="normal" ca="1">A473</f>
        <v>0</v>
      </c>
    </row>
    <row r="466" spans="1:6">
      <c r="A466" t="s">
        <v>4</v>
      </c>
      <c r="B466" s="4" t="s">
        <v>5</v>
      </c>
      <c r="C466" s="4" t="s">
        <v>6</v>
      </c>
      <c r="D466" s="4" t="s">
        <v>6</v>
      </c>
    </row>
    <row r="467" spans="1:6">
      <c r="A467" t="n">
        <v>6614</v>
      </c>
      <c r="B467" s="21" t="n">
        <v>70</v>
      </c>
      <c r="C467" s="7" t="s">
        <v>92</v>
      </c>
      <c r="D467" s="7" t="s">
        <v>53</v>
      </c>
    </row>
    <row r="468" spans="1:6">
      <c r="A468" t="s">
        <v>4</v>
      </c>
      <c r="B468" s="4" t="s">
        <v>5</v>
      </c>
      <c r="C468" s="4" t="s">
        <v>13</v>
      </c>
      <c r="D468" s="4" t="s">
        <v>6</v>
      </c>
      <c r="E468" s="4" t="s">
        <v>10</v>
      </c>
    </row>
    <row r="469" spans="1:6">
      <c r="A469" t="n">
        <v>6633</v>
      </c>
      <c r="B469" s="24" t="n">
        <v>62</v>
      </c>
      <c r="C469" s="7" t="n">
        <v>1</v>
      </c>
      <c r="D469" s="7" t="s">
        <v>80</v>
      </c>
      <c r="E469" s="7" t="n">
        <v>1</v>
      </c>
    </row>
    <row r="470" spans="1:6">
      <c r="A470" t="s">
        <v>4</v>
      </c>
      <c r="B470" s="4" t="s">
        <v>5</v>
      </c>
      <c r="C470" s="4" t="s">
        <v>31</v>
      </c>
    </row>
    <row r="471" spans="1:6">
      <c r="A471" t="n">
        <v>6649</v>
      </c>
      <c r="B471" s="20" t="n">
        <v>3</v>
      </c>
      <c r="C471" s="12" t="n">
        <f t="normal" ca="1">A475</f>
        <v>0</v>
      </c>
    </row>
    <row r="472" spans="1:6">
      <c r="A472" t="s">
        <v>4</v>
      </c>
      <c r="B472" s="4" t="s">
        <v>5</v>
      </c>
      <c r="C472" s="4" t="s">
        <v>6</v>
      </c>
      <c r="D472" s="4" t="s">
        <v>6</v>
      </c>
    </row>
    <row r="473" spans="1:6">
      <c r="A473" t="n">
        <v>6654</v>
      </c>
      <c r="B473" s="21" t="n">
        <v>70</v>
      </c>
      <c r="C473" s="7" t="s">
        <v>92</v>
      </c>
      <c r="D473" s="7" t="s">
        <v>58</v>
      </c>
    </row>
    <row r="474" spans="1:6">
      <c r="A474" t="s">
        <v>4</v>
      </c>
      <c r="B474" s="4" t="s">
        <v>5</v>
      </c>
      <c r="C474" s="4" t="s">
        <v>13</v>
      </c>
      <c r="D474" s="4" t="s">
        <v>10</v>
      </c>
      <c r="E474" s="4" t="s">
        <v>13</v>
      </c>
      <c r="F474" s="4" t="s">
        <v>31</v>
      </c>
    </row>
    <row r="475" spans="1:6">
      <c r="A475" t="n">
        <v>6670</v>
      </c>
      <c r="B475" s="11" t="n">
        <v>5</v>
      </c>
      <c r="C475" s="7" t="n">
        <v>30</v>
      </c>
      <c r="D475" s="7" t="n">
        <v>11124</v>
      </c>
      <c r="E475" s="7" t="n">
        <v>1</v>
      </c>
      <c r="F475" s="12" t="n">
        <f t="normal" ca="1">A501</f>
        <v>0</v>
      </c>
    </row>
    <row r="476" spans="1:6">
      <c r="A476" t="s">
        <v>4</v>
      </c>
      <c r="B476" s="4" t="s">
        <v>5</v>
      </c>
      <c r="C476" s="4" t="s">
        <v>13</v>
      </c>
      <c r="D476" s="4" t="s">
        <v>6</v>
      </c>
      <c r="E476" s="4" t="s">
        <v>10</v>
      </c>
    </row>
    <row r="477" spans="1:6">
      <c r="A477" t="n">
        <v>6679</v>
      </c>
      <c r="B477" s="24" t="n">
        <v>62</v>
      </c>
      <c r="C477" s="7" t="n">
        <v>1</v>
      </c>
      <c r="D477" s="7" t="s">
        <v>69</v>
      </c>
      <c r="E477" s="7" t="n">
        <v>1</v>
      </c>
    </row>
    <row r="478" spans="1:6">
      <c r="A478" t="s">
        <v>4</v>
      </c>
      <c r="B478" s="4" t="s">
        <v>5</v>
      </c>
      <c r="C478" s="4" t="s">
        <v>13</v>
      </c>
      <c r="D478" s="4" t="s">
        <v>6</v>
      </c>
      <c r="E478" s="4" t="s">
        <v>10</v>
      </c>
    </row>
    <row r="479" spans="1:6">
      <c r="A479" t="n">
        <v>6695</v>
      </c>
      <c r="B479" s="24" t="n">
        <v>62</v>
      </c>
      <c r="C479" s="7" t="n">
        <v>1</v>
      </c>
      <c r="D479" s="7" t="s">
        <v>70</v>
      </c>
      <c r="E479" s="7" t="n">
        <v>1</v>
      </c>
    </row>
    <row r="480" spans="1:6">
      <c r="A480" t="s">
        <v>4</v>
      </c>
      <c r="B480" s="4" t="s">
        <v>5</v>
      </c>
      <c r="C480" s="4" t="s">
        <v>13</v>
      </c>
      <c r="D480" s="4" t="s">
        <v>6</v>
      </c>
      <c r="E480" s="4" t="s">
        <v>10</v>
      </c>
    </row>
    <row r="481" spans="1:6">
      <c r="A481" t="n">
        <v>6711</v>
      </c>
      <c r="B481" s="24" t="n">
        <v>62</v>
      </c>
      <c r="C481" s="7" t="n">
        <v>1</v>
      </c>
      <c r="D481" s="7" t="s">
        <v>71</v>
      </c>
      <c r="E481" s="7" t="n">
        <v>1</v>
      </c>
    </row>
    <row r="482" spans="1:6">
      <c r="A482" t="s">
        <v>4</v>
      </c>
      <c r="B482" s="4" t="s">
        <v>5</v>
      </c>
      <c r="C482" s="4" t="s">
        <v>13</v>
      </c>
      <c r="D482" s="4" t="s">
        <v>6</v>
      </c>
      <c r="E482" s="4" t="s">
        <v>10</v>
      </c>
    </row>
    <row r="483" spans="1:6">
      <c r="A483" t="n">
        <v>6727</v>
      </c>
      <c r="B483" s="22" t="n">
        <v>94</v>
      </c>
      <c r="C483" s="7" t="n">
        <v>1</v>
      </c>
      <c r="D483" s="7" t="s">
        <v>81</v>
      </c>
      <c r="E483" s="7" t="n">
        <v>1</v>
      </c>
    </row>
    <row r="484" spans="1:6">
      <c r="A484" t="s">
        <v>4</v>
      </c>
      <c r="B484" s="4" t="s">
        <v>5</v>
      </c>
      <c r="C484" s="4" t="s">
        <v>13</v>
      </c>
      <c r="D484" s="4" t="s">
        <v>6</v>
      </c>
      <c r="E484" s="4" t="s">
        <v>10</v>
      </c>
    </row>
    <row r="485" spans="1:6">
      <c r="A485" t="n">
        <v>6741</v>
      </c>
      <c r="B485" s="22" t="n">
        <v>94</v>
      </c>
      <c r="C485" s="7" t="n">
        <v>1</v>
      </c>
      <c r="D485" s="7" t="s">
        <v>81</v>
      </c>
      <c r="E485" s="7" t="n">
        <v>2</v>
      </c>
    </row>
    <row r="486" spans="1:6">
      <c r="A486" t="s">
        <v>4</v>
      </c>
      <c r="B486" s="4" t="s">
        <v>5</v>
      </c>
      <c r="C486" s="4" t="s">
        <v>13</v>
      </c>
      <c r="D486" s="4" t="s">
        <v>6</v>
      </c>
      <c r="E486" s="4" t="s">
        <v>10</v>
      </c>
    </row>
    <row r="487" spans="1:6">
      <c r="A487" t="n">
        <v>6755</v>
      </c>
      <c r="B487" s="22" t="n">
        <v>94</v>
      </c>
      <c r="C487" s="7" t="n">
        <v>0</v>
      </c>
      <c r="D487" s="7" t="s">
        <v>81</v>
      </c>
      <c r="E487" s="7" t="n">
        <v>4</v>
      </c>
    </row>
    <row r="488" spans="1:6">
      <c r="A488" t="s">
        <v>4</v>
      </c>
      <c r="B488" s="4" t="s">
        <v>5</v>
      </c>
      <c r="C488" s="4" t="s">
        <v>13</v>
      </c>
      <c r="D488" s="4" t="s">
        <v>6</v>
      </c>
      <c r="E488" s="4" t="s">
        <v>10</v>
      </c>
    </row>
    <row r="489" spans="1:6">
      <c r="A489" t="n">
        <v>6769</v>
      </c>
      <c r="B489" s="22" t="n">
        <v>94</v>
      </c>
      <c r="C489" s="7" t="n">
        <v>1</v>
      </c>
      <c r="D489" s="7" t="s">
        <v>82</v>
      </c>
      <c r="E489" s="7" t="n">
        <v>1</v>
      </c>
    </row>
    <row r="490" spans="1:6">
      <c r="A490" t="s">
        <v>4</v>
      </c>
      <c r="B490" s="4" t="s">
        <v>5</v>
      </c>
      <c r="C490" s="4" t="s">
        <v>13</v>
      </c>
      <c r="D490" s="4" t="s">
        <v>6</v>
      </c>
      <c r="E490" s="4" t="s">
        <v>10</v>
      </c>
    </row>
    <row r="491" spans="1:6">
      <c r="A491" t="n">
        <v>6783</v>
      </c>
      <c r="B491" s="22" t="n">
        <v>94</v>
      </c>
      <c r="C491" s="7" t="n">
        <v>1</v>
      </c>
      <c r="D491" s="7" t="s">
        <v>82</v>
      </c>
      <c r="E491" s="7" t="n">
        <v>2</v>
      </c>
    </row>
    <row r="492" spans="1:6">
      <c r="A492" t="s">
        <v>4</v>
      </c>
      <c r="B492" s="4" t="s">
        <v>5</v>
      </c>
      <c r="C492" s="4" t="s">
        <v>13</v>
      </c>
      <c r="D492" s="4" t="s">
        <v>6</v>
      </c>
      <c r="E492" s="4" t="s">
        <v>10</v>
      </c>
    </row>
    <row r="493" spans="1:6">
      <c r="A493" t="n">
        <v>6797</v>
      </c>
      <c r="B493" s="22" t="n">
        <v>94</v>
      </c>
      <c r="C493" s="7" t="n">
        <v>0</v>
      </c>
      <c r="D493" s="7" t="s">
        <v>82</v>
      </c>
      <c r="E493" s="7" t="n">
        <v>4</v>
      </c>
    </row>
    <row r="494" spans="1:6">
      <c r="A494" t="s">
        <v>4</v>
      </c>
      <c r="B494" s="4" t="s">
        <v>5</v>
      </c>
      <c r="C494" s="4" t="s">
        <v>13</v>
      </c>
      <c r="D494" s="4" t="s">
        <v>6</v>
      </c>
      <c r="E494" s="4" t="s">
        <v>10</v>
      </c>
    </row>
    <row r="495" spans="1:6">
      <c r="A495" t="n">
        <v>6811</v>
      </c>
      <c r="B495" s="22" t="n">
        <v>94</v>
      </c>
      <c r="C495" s="7" t="n">
        <v>1</v>
      </c>
      <c r="D495" s="7" t="s">
        <v>83</v>
      </c>
      <c r="E495" s="7" t="n">
        <v>1</v>
      </c>
    </row>
    <row r="496" spans="1:6">
      <c r="A496" t="s">
        <v>4</v>
      </c>
      <c r="B496" s="4" t="s">
        <v>5</v>
      </c>
      <c r="C496" s="4" t="s">
        <v>13</v>
      </c>
      <c r="D496" s="4" t="s">
        <v>6</v>
      </c>
      <c r="E496" s="4" t="s">
        <v>10</v>
      </c>
    </row>
    <row r="497" spans="1:5">
      <c r="A497" t="n">
        <v>6825</v>
      </c>
      <c r="B497" s="22" t="n">
        <v>94</v>
      </c>
      <c r="C497" s="7" t="n">
        <v>1</v>
      </c>
      <c r="D497" s="7" t="s">
        <v>83</v>
      </c>
      <c r="E497" s="7" t="n">
        <v>2</v>
      </c>
    </row>
    <row r="498" spans="1:5">
      <c r="A498" t="s">
        <v>4</v>
      </c>
      <c r="B498" s="4" t="s">
        <v>5</v>
      </c>
      <c r="C498" s="4" t="s">
        <v>13</v>
      </c>
      <c r="D498" s="4" t="s">
        <v>6</v>
      </c>
      <c r="E498" s="4" t="s">
        <v>10</v>
      </c>
    </row>
    <row r="499" spans="1:5">
      <c r="A499" t="n">
        <v>6839</v>
      </c>
      <c r="B499" s="22" t="n">
        <v>94</v>
      </c>
      <c r="C499" s="7" t="n">
        <v>0</v>
      </c>
      <c r="D499" s="7" t="s">
        <v>83</v>
      </c>
      <c r="E499" s="7" t="n">
        <v>4</v>
      </c>
    </row>
    <row r="500" spans="1:5">
      <c r="A500" t="s">
        <v>4</v>
      </c>
      <c r="B500" s="4" t="s">
        <v>5</v>
      </c>
      <c r="C500" s="4" t="s">
        <v>13</v>
      </c>
      <c r="D500" s="4" t="s">
        <v>10</v>
      </c>
      <c r="E500" s="4" t="s">
        <v>13</v>
      </c>
      <c r="F500" s="4" t="s">
        <v>31</v>
      </c>
    </row>
    <row r="501" spans="1:5">
      <c r="A501" t="n">
        <v>6853</v>
      </c>
      <c r="B501" s="11" t="n">
        <v>5</v>
      </c>
      <c r="C501" s="7" t="n">
        <v>30</v>
      </c>
      <c r="D501" s="7" t="n">
        <v>11129</v>
      </c>
      <c r="E501" s="7" t="n">
        <v>1</v>
      </c>
      <c r="F501" s="12" t="n">
        <f t="normal" ca="1">A527</f>
        <v>0</v>
      </c>
    </row>
    <row r="502" spans="1:5">
      <c r="A502" t="s">
        <v>4</v>
      </c>
      <c r="B502" s="4" t="s">
        <v>5</v>
      </c>
      <c r="C502" s="4" t="s">
        <v>13</v>
      </c>
      <c r="D502" s="4" t="s">
        <v>6</v>
      </c>
      <c r="E502" s="4" t="s">
        <v>10</v>
      </c>
    </row>
    <row r="503" spans="1:5">
      <c r="A503" t="n">
        <v>6862</v>
      </c>
      <c r="B503" s="24" t="n">
        <v>62</v>
      </c>
      <c r="C503" s="7" t="n">
        <v>1</v>
      </c>
      <c r="D503" s="7" t="s">
        <v>72</v>
      </c>
      <c r="E503" s="7" t="n">
        <v>1</v>
      </c>
    </row>
    <row r="504" spans="1:5">
      <c r="A504" t="s">
        <v>4</v>
      </c>
      <c r="B504" s="4" t="s">
        <v>5</v>
      </c>
      <c r="C504" s="4" t="s">
        <v>13</v>
      </c>
      <c r="D504" s="4" t="s">
        <v>6</v>
      </c>
      <c r="E504" s="4" t="s">
        <v>10</v>
      </c>
    </row>
    <row r="505" spans="1:5">
      <c r="A505" t="n">
        <v>6878</v>
      </c>
      <c r="B505" s="24" t="n">
        <v>62</v>
      </c>
      <c r="C505" s="7" t="n">
        <v>1</v>
      </c>
      <c r="D505" s="7" t="s">
        <v>73</v>
      </c>
      <c r="E505" s="7" t="n">
        <v>1</v>
      </c>
    </row>
    <row r="506" spans="1:5">
      <c r="A506" t="s">
        <v>4</v>
      </c>
      <c r="B506" s="4" t="s">
        <v>5</v>
      </c>
      <c r="C506" s="4" t="s">
        <v>13</v>
      </c>
      <c r="D506" s="4" t="s">
        <v>6</v>
      </c>
      <c r="E506" s="4" t="s">
        <v>10</v>
      </c>
    </row>
    <row r="507" spans="1:5">
      <c r="A507" t="n">
        <v>6894</v>
      </c>
      <c r="B507" s="24" t="n">
        <v>62</v>
      </c>
      <c r="C507" s="7" t="n">
        <v>1</v>
      </c>
      <c r="D507" s="7" t="s">
        <v>74</v>
      </c>
      <c r="E507" s="7" t="n">
        <v>1</v>
      </c>
    </row>
    <row r="508" spans="1:5">
      <c r="A508" t="s">
        <v>4</v>
      </c>
      <c r="B508" s="4" t="s">
        <v>5</v>
      </c>
      <c r="C508" s="4" t="s">
        <v>13</v>
      </c>
      <c r="D508" s="4" t="s">
        <v>6</v>
      </c>
      <c r="E508" s="4" t="s">
        <v>10</v>
      </c>
    </row>
    <row r="509" spans="1:5">
      <c r="A509" t="n">
        <v>6910</v>
      </c>
      <c r="B509" s="22" t="n">
        <v>94</v>
      </c>
      <c r="C509" s="7" t="n">
        <v>1</v>
      </c>
      <c r="D509" s="7" t="s">
        <v>84</v>
      </c>
      <c r="E509" s="7" t="n">
        <v>1</v>
      </c>
    </row>
    <row r="510" spans="1:5">
      <c r="A510" t="s">
        <v>4</v>
      </c>
      <c r="B510" s="4" t="s">
        <v>5</v>
      </c>
      <c r="C510" s="4" t="s">
        <v>13</v>
      </c>
      <c r="D510" s="4" t="s">
        <v>6</v>
      </c>
      <c r="E510" s="4" t="s">
        <v>10</v>
      </c>
    </row>
    <row r="511" spans="1:5">
      <c r="A511" t="n">
        <v>6924</v>
      </c>
      <c r="B511" s="22" t="n">
        <v>94</v>
      </c>
      <c r="C511" s="7" t="n">
        <v>1</v>
      </c>
      <c r="D511" s="7" t="s">
        <v>84</v>
      </c>
      <c r="E511" s="7" t="n">
        <v>2</v>
      </c>
    </row>
    <row r="512" spans="1:5">
      <c r="A512" t="s">
        <v>4</v>
      </c>
      <c r="B512" s="4" t="s">
        <v>5</v>
      </c>
      <c r="C512" s="4" t="s">
        <v>13</v>
      </c>
      <c r="D512" s="4" t="s">
        <v>6</v>
      </c>
      <c r="E512" s="4" t="s">
        <v>10</v>
      </c>
    </row>
    <row r="513" spans="1:6">
      <c r="A513" t="n">
        <v>6938</v>
      </c>
      <c r="B513" s="22" t="n">
        <v>94</v>
      </c>
      <c r="C513" s="7" t="n">
        <v>0</v>
      </c>
      <c r="D513" s="7" t="s">
        <v>84</v>
      </c>
      <c r="E513" s="7" t="n">
        <v>4</v>
      </c>
    </row>
    <row r="514" spans="1:6">
      <c r="A514" t="s">
        <v>4</v>
      </c>
      <c r="B514" s="4" t="s">
        <v>5</v>
      </c>
      <c r="C514" s="4" t="s">
        <v>13</v>
      </c>
      <c r="D514" s="4" t="s">
        <v>6</v>
      </c>
      <c r="E514" s="4" t="s">
        <v>10</v>
      </c>
    </row>
    <row r="515" spans="1:6">
      <c r="A515" t="n">
        <v>6952</v>
      </c>
      <c r="B515" s="22" t="n">
        <v>94</v>
      </c>
      <c r="C515" s="7" t="n">
        <v>1</v>
      </c>
      <c r="D515" s="7" t="s">
        <v>85</v>
      </c>
      <c r="E515" s="7" t="n">
        <v>1</v>
      </c>
    </row>
    <row r="516" spans="1:6">
      <c r="A516" t="s">
        <v>4</v>
      </c>
      <c r="B516" s="4" t="s">
        <v>5</v>
      </c>
      <c r="C516" s="4" t="s">
        <v>13</v>
      </c>
      <c r="D516" s="4" t="s">
        <v>6</v>
      </c>
      <c r="E516" s="4" t="s">
        <v>10</v>
      </c>
    </row>
    <row r="517" spans="1:6">
      <c r="A517" t="n">
        <v>6966</v>
      </c>
      <c r="B517" s="22" t="n">
        <v>94</v>
      </c>
      <c r="C517" s="7" t="n">
        <v>1</v>
      </c>
      <c r="D517" s="7" t="s">
        <v>85</v>
      </c>
      <c r="E517" s="7" t="n">
        <v>2</v>
      </c>
    </row>
    <row r="518" spans="1:6">
      <c r="A518" t="s">
        <v>4</v>
      </c>
      <c r="B518" s="4" t="s">
        <v>5</v>
      </c>
      <c r="C518" s="4" t="s">
        <v>13</v>
      </c>
      <c r="D518" s="4" t="s">
        <v>6</v>
      </c>
      <c r="E518" s="4" t="s">
        <v>10</v>
      </c>
    </row>
    <row r="519" spans="1:6">
      <c r="A519" t="n">
        <v>6980</v>
      </c>
      <c r="B519" s="22" t="n">
        <v>94</v>
      </c>
      <c r="C519" s="7" t="n">
        <v>0</v>
      </c>
      <c r="D519" s="7" t="s">
        <v>85</v>
      </c>
      <c r="E519" s="7" t="n">
        <v>4</v>
      </c>
    </row>
    <row r="520" spans="1:6">
      <c r="A520" t="s">
        <v>4</v>
      </c>
      <c r="B520" s="4" t="s">
        <v>5</v>
      </c>
      <c r="C520" s="4" t="s">
        <v>13</v>
      </c>
      <c r="D520" s="4" t="s">
        <v>6</v>
      </c>
      <c r="E520" s="4" t="s">
        <v>10</v>
      </c>
    </row>
    <row r="521" spans="1:6">
      <c r="A521" t="n">
        <v>6994</v>
      </c>
      <c r="B521" s="22" t="n">
        <v>94</v>
      </c>
      <c r="C521" s="7" t="n">
        <v>1</v>
      </c>
      <c r="D521" s="7" t="s">
        <v>86</v>
      </c>
      <c r="E521" s="7" t="n">
        <v>1</v>
      </c>
    </row>
    <row r="522" spans="1:6">
      <c r="A522" t="s">
        <v>4</v>
      </c>
      <c r="B522" s="4" t="s">
        <v>5</v>
      </c>
      <c r="C522" s="4" t="s">
        <v>13</v>
      </c>
      <c r="D522" s="4" t="s">
        <v>6</v>
      </c>
      <c r="E522" s="4" t="s">
        <v>10</v>
      </c>
    </row>
    <row r="523" spans="1:6">
      <c r="A523" t="n">
        <v>7008</v>
      </c>
      <c r="B523" s="22" t="n">
        <v>94</v>
      </c>
      <c r="C523" s="7" t="n">
        <v>1</v>
      </c>
      <c r="D523" s="7" t="s">
        <v>86</v>
      </c>
      <c r="E523" s="7" t="n">
        <v>2</v>
      </c>
    </row>
    <row r="524" spans="1:6">
      <c r="A524" t="s">
        <v>4</v>
      </c>
      <c r="B524" s="4" t="s">
        <v>5</v>
      </c>
      <c r="C524" s="4" t="s">
        <v>13</v>
      </c>
      <c r="D524" s="4" t="s">
        <v>6</v>
      </c>
      <c r="E524" s="4" t="s">
        <v>10</v>
      </c>
    </row>
    <row r="525" spans="1:6">
      <c r="A525" t="n">
        <v>7022</v>
      </c>
      <c r="B525" s="22" t="n">
        <v>94</v>
      </c>
      <c r="C525" s="7" t="n">
        <v>0</v>
      </c>
      <c r="D525" s="7" t="s">
        <v>86</v>
      </c>
      <c r="E525" s="7" t="n">
        <v>4</v>
      </c>
    </row>
    <row r="526" spans="1:6">
      <c r="A526" t="s">
        <v>4</v>
      </c>
      <c r="B526" s="4" t="s">
        <v>5</v>
      </c>
      <c r="C526" s="4" t="s">
        <v>13</v>
      </c>
      <c r="D526" s="4" t="s">
        <v>10</v>
      </c>
      <c r="E526" s="4" t="s">
        <v>13</v>
      </c>
      <c r="F526" s="4" t="s">
        <v>31</v>
      </c>
    </row>
    <row r="527" spans="1:6">
      <c r="A527" t="n">
        <v>7036</v>
      </c>
      <c r="B527" s="11" t="n">
        <v>5</v>
      </c>
      <c r="C527" s="7" t="n">
        <v>30</v>
      </c>
      <c r="D527" s="7" t="n">
        <v>11131</v>
      </c>
      <c r="E527" s="7" t="n">
        <v>1</v>
      </c>
      <c r="F527" s="12" t="n">
        <f t="normal" ca="1">A553</f>
        <v>0</v>
      </c>
    </row>
    <row r="528" spans="1:6">
      <c r="A528" t="s">
        <v>4</v>
      </c>
      <c r="B528" s="4" t="s">
        <v>5</v>
      </c>
      <c r="C528" s="4" t="s">
        <v>13</v>
      </c>
      <c r="D528" s="4" t="s">
        <v>6</v>
      </c>
      <c r="E528" s="4" t="s">
        <v>10</v>
      </c>
    </row>
    <row r="529" spans="1:6">
      <c r="A529" t="n">
        <v>7045</v>
      </c>
      <c r="B529" s="24" t="n">
        <v>62</v>
      </c>
      <c r="C529" s="7" t="n">
        <v>1</v>
      </c>
      <c r="D529" s="7" t="s">
        <v>75</v>
      </c>
      <c r="E529" s="7" t="n">
        <v>1</v>
      </c>
    </row>
    <row r="530" spans="1:6">
      <c r="A530" t="s">
        <v>4</v>
      </c>
      <c r="B530" s="4" t="s">
        <v>5</v>
      </c>
      <c r="C530" s="4" t="s">
        <v>13</v>
      </c>
      <c r="D530" s="4" t="s">
        <v>6</v>
      </c>
      <c r="E530" s="4" t="s">
        <v>10</v>
      </c>
    </row>
    <row r="531" spans="1:6">
      <c r="A531" t="n">
        <v>7061</v>
      </c>
      <c r="B531" s="24" t="n">
        <v>62</v>
      </c>
      <c r="C531" s="7" t="n">
        <v>1</v>
      </c>
      <c r="D531" s="7" t="s">
        <v>76</v>
      </c>
      <c r="E531" s="7" t="n">
        <v>1</v>
      </c>
    </row>
    <row r="532" spans="1:6">
      <c r="A532" t="s">
        <v>4</v>
      </c>
      <c r="B532" s="4" t="s">
        <v>5</v>
      </c>
      <c r="C532" s="4" t="s">
        <v>13</v>
      </c>
      <c r="D532" s="4" t="s">
        <v>6</v>
      </c>
      <c r="E532" s="4" t="s">
        <v>10</v>
      </c>
    </row>
    <row r="533" spans="1:6">
      <c r="A533" t="n">
        <v>7077</v>
      </c>
      <c r="B533" s="24" t="n">
        <v>62</v>
      </c>
      <c r="C533" s="7" t="n">
        <v>1</v>
      </c>
      <c r="D533" s="7" t="s">
        <v>77</v>
      </c>
      <c r="E533" s="7" t="n">
        <v>1</v>
      </c>
    </row>
    <row r="534" spans="1:6">
      <c r="A534" t="s">
        <v>4</v>
      </c>
      <c r="B534" s="4" t="s">
        <v>5</v>
      </c>
      <c r="C534" s="4" t="s">
        <v>13</v>
      </c>
      <c r="D534" s="4" t="s">
        <v>6</v>
      </c>
      <c r="E534" s="4" t="s">
        <v>10</v>
      </c>
    </row>
    <row r="535" spans="1:6">
      <c r="A535" t="n">
        <v>7093</v>
      </c>
      <c r="B535" s="22" t="n">
        <v>94</v>
      </c>
      <c r="C535" s="7" t="n">
        <v>1</v>
      </c>
      <c r="D535" s="7" t="s">
        <v>87</v>
      </c>
      <c r="E535" s="7" t="n">
        <v>1</v>
      </c>
    </row>
    <row r="536" spans="1:6">
      <c r="A536" t="s">
        <v>4</v>
      </c>
      <c r="B536" s="4" t="s">
        <v>5</v>
      </c>
      <c r="C536" s="4" t="s">
        <v>13</v>
      </c>
      <c r="D536" s="4" t="s">
        <v>6</v>
      </c>
      <c r="E536" s="4" t="s">
        <v>10</v>
      </c>
    </row>
    <row r="537" spans="1:6">
      <c r="A537" t="n">
        <v>7107</v>
      </c>
      <c r="B537" s="22" t="n">
        <v>94</v>
      </c>
      <c r="C537" s="7" t="n">
        <v>1</v>
      </c>
      <c r="D537" s="7" t="s">
        <v>87</v>
      </c>
      <c r="E537" s="7" t="n">
        <v>2</v>
      </c>
    </row>
    <row r="538" spans="1:6">
      <c r="A538" t="s">
        <v>4</v>
      </c>
      <c r="B538" s="4" t="s">
        <v>5</v>
      </c>
      <c r="C538" s="4" t="s">
        <v>13</v>
      </c>
      <c r="D538" s="4" t="s">
        <v>6</v>
      </c>
      <c r="E538" s="4" t="s">
        <v>10</v>
      </c>
    </row>
    <row r="539" spans="1:6">
      <c r="A539" t="n">
        <v>7121</v>
      </c>
      <c r="B539" s="22" t="n">
        <v>94</v>
      </c>
      <c r="C539" s="7" t="n">
        <v>0</v>
      </c>
      <c r="D539" s="7" t="s">
        <v>87</v>
      </c>
      <c r="E539" s="7" t="n">
        <v>4</v>
      </c>
    </row>
    <row r="540" spans="1:6">
      <c r="A540" t="s">
        <v>4</v>
      </c>
      <c r="B540" s="4" t="s">
        <v>5</v>
      </c>
      <c r="C540" s="4" t="s">
        <v>13</v>
      </c>
      <c r="D540" s="4" t="s">
        <v>6</v>
      </c>
      <c r="E540" s="4" t="s">
        <v>10</v>
      </c>
    </row>
    <row r="541" spans="1:6">
      <c r="A541" t="n">
        <v>7135</v>
      </c>
      <c r="B541" s="22" t="n">
        <v>94</v>
      </c>
      <c r="C541" s="7" t="n">
        <v>1</v>
      </c>
      <c r="D541" s="7" t="s">
        <v>88</v>
      </c>
      <c r="E541" s="7" t="n">
        <v>1</v>
      </c>
    </row>
    <row r="542" spans="1:6">
      <c r="A542" t="s">
        <v>4</v>
      </c>
      <c r="B542" s="4" t="s">
        <v>5</v>
      </c>
      <c r="C542" s="4" t="s">
        <v>13</v>
      </c>
      <c r="D542" s="4" t="s">
        <v>6</v>
      </c>
      <c r="E542" s="4" t="s">
        <v>10</v>
      </c>
    </row>
    <row r="543" spans="1:6">
      <c r="A543" t="n">
        <v>7149</v>
      </c>
      <c r="B543" s="22" t="n">
        <v>94</v>
      </c>
      <c r="C543" s="7" t="n">
        <v>1</v>
      </c>
      <c r="D543" s="7" t="s">
        <v>88</v>
      </c>
      <c r="E543" s="7" t="n">
        <v>2</v>
      </c>
    </row>
    <row r="544" spans="1:6">
      <c r="A544" t="s">
        <v>4</v>
      </c>
      <c r="B544" s="4" t="s">
        <v>5</v>
      </c>
      <c r="C544" s="4" t="s">
        <v>13</v>
      </c>
      <c r="D544" s="4" t="s">
        <v>6</v>
      </c>
      <c r="E544" s="4" t="s">
        <v>10</v>
      </c>
    </row>
    <row r="545" spans="1:5">
      <c r="A545" t="n">
        <v>7163</v>
      </c>
      <c r="B545" s="22" t="n">
        <v>94</v>
      </c>
      <c r="C545" s="7" t="n">
        <v>0</v>
      </c>
      <c r="D545" s="7" t="s">
        <v>88</v>
      </c>
      <c r="E545" s="7" t="n">
        <v>4</v>
      </c>
    </row>
    <row r="546" spans="1:5">
      <c r="A546" t="s">
        <v>4</v>
      </c>
      <c r="B546" s="4" t="s">
        <v>5</v>
      </c>
      <c r="C546" s="4" t="s">
        <v>13</v>
      </c>
      <c r="D546" s="4" t="s">
        <v>6</v>
      </c>
      <c r="E546" s="4" t="s">
        <v>10</v>
      </c>
    </row>
    <row r="547" spans="1:5">
      <c r="A547" t="n">
        <v>7177</v>
      </c>
      <c r="B547" s="22" t="n">
        <v>94</v>
      </c>
      <c r="C547" s="7" t="n">
        <v>1</v>
      </c>
      <c r="D547" s="7" t="s">
        <v>89</v>
      </c>
      <c r="E547" s="7" t="n">
        <v>1</v>
      </c>
    </row>
    <row r="548" spans="1:5">
      <c r="A548" t="s">
        <v>4</v>
      </c>
      <c r="B548" s="4" t="s">
        <v>5</v>
      </c>
      <c r="C548" s="4" t="s">
        <v>13</v>
      </c>
      <c r="D548" s="4" t="s">
        <v>6</v>
      </c>
      <c r="E548" s="4" t="s">
        <v>10</v>
      </c>
    </row>
    <row r="549" spans="1:5">
      <c r="A549" t="n">
        <v>7191</v>
      </c>
      <c r="B549" s="22" t="n">
        <v>94</v>
      </c>
      <c r="C549" s="7" t="n">
        <v>1</v>
      </c>
      <c r="D549" s="7" t="s">
        <v>89</v>
      </c>
      <c r="E549" s="7" t="n">
        <v>2</v>
      </c>
    </row>
    <row r="550" spans="1:5">
      <c r="A550" t="s">
        <v>4</v>
      </c>
      <c r="B550" s="4" t="s">
        <v>5</v>
      </c>
      <c r="C550" s="4" t="s">
        <v>13</v>
      </c>
      <c r="D550" s="4" t="s">
        <v>6</v>
      </c>
      <c r="E550" s="4" t="s">
        <v>10</v>
      </c>
    </row>
    <row r="551" spans="1:5">
      <c r="A551" t="n">
        <v>7205</v>
      </c>
      <c r="B551" s="22" t="n">
        <v>94</v>
      </c>
      <c r="C551" s="7" t="n">
        <v>0</v>
      </c>
      <c r="D551" s="7" t="s">
        <v>89</v>
      </c>
      <c r="E551" s="7" t="n">
        <v>4</v>
      </c>
    </row>
    <row r="552" spans="1:5">
      <c r="A552" t="s">
        <v>4</v>
      </c>
      <c r="B552" s="4" t="s">
        <v>5</v>
      </c>
      <c r="C552" s="4" t="s">
        <v>13</v>
      </c>
      <c r="D552" s="4" t="s">
        <v>10</v>
      </c>
      <c r="E552" s="4" t="s">
        <v>13</v>
      </c>
      <c r="F552" s="4" t="s">
        <v>31</v>
      </c>
    </row>
    <row r="553" spans="1:5">
      <c r="A553" t="n">
        <v>7219</v>
      </c>
      <c r="B553" s="11" t="n">
        <v>5</v>
      </c>
      <c r="C553" s="7" t="n">
        <v>30</v>
      </c>
      <c r="D553" s="7" t="n">
        <v>11134</v>
      </c>
      <c r="E553" s="7" t="n">
        <v>1</v>
      </c>
      <c r="F553" s="12" t="n">
        <f t="normal" ca="1">A579</f>
        <v>0</v>
      </c>
    </row>
    <row r="554" spans="1:5">
      <c r="A554" t="s">
        <v>4</v>
      </c>
      <c r="B554" s="4" t="s">
        <v>5</v>
      </c>
      <c r="C554" s="4" t="s">
        <v>13</v>
      </c>
      <c r="D554" s="4" t="s">
        <v>6</v>
      </c>
      <c r="E554" s="4" t="s">
        <v>10</v>
      </c>
    </row>
    <row r="555" spans="1:5">
      <c r="A555" t="n">
        <v>7228</v>
      </c>
      <c r="B555" s="24" t="n">
        <v>62</v>
      </c>
      <c r="C555" s="7" t="n">
        <v>1</v>
      </c>
      <c r="D555" s="7" t="s">
        <v>78</v>
      </c>
      <c r="E555" s="7" t="n">
        <v>1</v>
      </c>
    </row>
    <row r="556" spans="1:5">
      <c r="A556" t="s">
        <v>4</v>
      </c>
      <c r="B556" s="4" t="s">
        <v>5</v>
      </c>
      <c r="C556" s="4" t="s">
        <v>13</v>
      </c>
      <c r="D556" s="4" t="s">
        <v>6</v>
      </c>
      <c r="E556" s="4" t="s">
        <v>10</v>
      </c>
    </row>
    <row r="557" spans="1:5">
      <c r="A557" t="n">
        <v>7244</v>
      </c>
      <c r="B557" s="24" t="n">
        <v>62</v>
      </c>
      <c r="C557" s="7" t="n">
        <v>1</v>
      </c>
      <c r="D557" s="7" t="s">
        <v>79</v>
      </c>
      <c r="E557" s="7" t="n">
        <v>1</v>
      </c>
    </row>
    <row r="558" spans="1:5">
      <c r="A558" t="s">
        <v>4</v>
      </c>
      <c r="B558" s="4" t="s">
        <v>5</v>
      </c>
      <c r="C558" s="4" t="s">
        <v>13</v>
      </c>
      <c r="D558" s="4" t="s">
        <v>6</v>
      </c>
      <c r="E558" s="4" t="s">
        <v>10</v>
      </c>
    </row>
    <row r="559" spans="1:5">
      <c r="A559" t="n">
        <v>7260</v>
      </c>
      <c r="B559" s="24" t="n">
        <v>62</v>
      </c>
      <c r="C559" s="7" t="n">
        <v>1</v>
      </c>
      <c r="D559" s="7" t="s">
        <v>80</v>
      </c>
      <c r="E559" s="7" t="n">
        <v>1</v>
      </c>
    </row>
    <row r="560" spans="1:5">
      <c r="A560" t="s">
        <v>4</v>
      </c>
      <c r="B560" s="4" t="s">
        <v>5</v>
      </c>
      <c r="C560" s="4" t="s">
        <v>13</v>
      </c>
      <c r="D560" s="4" t="s">
        <v>6</v>
      </c>
      <c r="E560" s="4" t="s">
        <v>10</v>
      </c>
    </row>
    <row r="561" spans="1:6">
      <c r="A561" t="n">
        <v>7276</v>
      </c>
      <c r="B561" s="22" t="n">
        <v>94</v>
      </c>
      <c r="C561" s="7" t="n">
        <v>1</v>
      </c>
      <c r="D561" s="7" t="s">
        <v>90</v>
      </c>
      <c r="E561" s="7" t="n">
        <v>1</v>
      </c>
    </row>
    <row r="562" spans="1:6">
      <c r="A562" t="s">
        <v>4</v>
      </c>
      <c r="B562" s="4" t="s">
        <v>5</v>
      </c>
      <c r="C562" s="4" t="s">
        <v>13</v>
      </c>
      <c r="D562" s="4" t="s">
        <v>6</v>
      </c>
      <c r="E562" s="4" t="s">
        <v>10</v>
      </c>
    </row>
    <row r="563" spans="1:6">
      <c r="A563" t="n">
        <v>7290</v>
      </c>
      <c r="B563" s="22" t="n">
        <v>94</v>
      </c>
      <c r="C563" s="7" t="n">
        <v>1</v>
      </c>
      <c r="D563" s="7" t="s">
        <v>90</v>
      </c>
      <c r="E563" s="7" t="n">
        <v>2</v>
      </c>
    </row>
    <row r="564" spans="1:6">
      <c r="A564" t="s">
        <v>4</v>
      </c>
      <c r="B564" s="4" t="s">
        <v>5</v>
      </c>
      <c r="C564" s="4" t="s">
        <v>13</v>
      </c>
      <c r="D564" s="4" t="s">
        <v>6</v>
      </c>
      <c r="E564" s="4" t="s">
        <v>10</v>
      </c>
    </row>
    <row r="565" spans="1:6">
      <c r="A565" t="n">
        <v>7304</v>
      </c>
      <c r="B565" s="22" t="n">
        <v>94</v>
      </c>
      <c r="C565" s="7" t="n">
        <v>0</v>
      </c>
      <c r="D565" s="7" t="s">
        <v>90</v>
      </c>
      <c r="E565" s="7" t="n">
        <v>4</v>
      </c>
    </row>
    <row r="566" spans="1:6">
      <c r="A566" t="s">
        <v>4</v>
      </c>
      <c r="B566" s="4" t="s">
        <v>5</v>
      </c>
      <c r="C566" s="4" t="s">
        <v>13</v>
      </c>
      <c r="D566" s="4" t="s">
        <v>6</v>
      </c>
      <c r="E566" s="4" t="s">
        <v>10</v>
      </c>
    </row>
    <row r="567" spans="1:6">
      <c r="A567" t="n">
        <v>7318</v>
      </c>
      <c r="B567" s="22" t="n">
        <v>94</v>
      </c>
      <c r="C567" s="7" t="n">
        <v>1</v>
      </c>
      <c r="D567" s="7" t="s">
        <v>91</v>
      </c>
      <c r="E567" s="7" t="n">
        <v>1</v>
      </c>
    </row>
    <row r="568" spans="1:6">
      <c r="A568" t="s">
        <v>4</v>
      </c>
      <c r="B568" s="4" t="s">
        <v>5</v>
      </c>
      <c r="C568" s="4" t="s">
        <v>13</v>
      </c>
      <c r="D568" s="4" t="s">
        <v>6</v>
      </c>
      <c r="E568" s="4" t="s">
        <v>10</v>
      </c>
    </row>
    <row r="569" spans="1:6">
      <c r="A569" t="n">
        <v>7332</v>
      </c>
      <c r="B569" s="22" t="n">
        <v>94</v>
      </c>
      <c r="C569" s="7" t="n">
        <v>1</v>
      </c>
      <c r="D569" s="7" t="s">
        <v>91</v>
      </c>
      <c r="E569" s="7" t="n">
        <v>2</v>
      </c>
    </row>
    <row r="570" spans="1:6">
      <c r="A570" t="s">
        <v>4</v>
      </c>
      <c r="B570" s="4" t="s">
        <v>5</v>
      </c>
      <c r="C570" s="4" t="s">
        <v>13</v>
      </c>
      <c r="D570" s="4" t="s">
        <v>6</v>
      </c>
      <c r="E570" s="4" t="s">
        <v>10</v>
      </c>
    </row>
    <row r="571" spans="1:6">
      <c r="A571" t="n">
        <v>7346</v>
      </c>
      <c r="B571" s="22" t="n">
        <v>94</v>
      </c>
      <c r="C571" s="7" t="n">
        <v>0</v>
      </c>
      <c r="D571" s="7" t="s">
        <v>91</v>
      </c>
      <c r="E571" s="7" t="n">
        <v>4</v>
      </c>
    </row>
    <row r="572" spans="1:6">
      <c r="A572" t="s">
        <v>4</v>
      </c>
      <c r="B572" s="4" t="s">
        <v>5</v>
      </c>
      <c r="C572" s="4" t="s">
        <v>13</v>
      </c>
      <c r="D572" s="4" t="s">
        <v>6</v>
      </c>
      <c r="E572" s="4" t="s">
        <v>10</v>
      </c>
    </row>
    <row r="573" spans="1:6">
      <c r="A573" t="n">
        <v>7360</v>
      </c>
      <c r="B573" s="22" t="n">
        <v>94</v>
      </c>
      <c r="C573" s="7" t="n">
        <v>1</v>
      </c>
      <c r="D573" s="7" t="s">
        <v>92</v>
      </c>
      <c r="E573" s="7" t="n">
        <v>1</v>
      </c>
    </row>
    <row r="574" spans="1:6">
      <c r="A574" t="s">
        <v>4</v>
      </c>
      <c r="B574" s="4" t="s">
        <v>5</v>
      </c>
      <c r="C574" s="4" t="s">
        <v>13</v>
      </c>
      <c r="D574" s="4" t="s">
        <v>6</v>
      </c>
      <c r="E574" s="4" t="s">
        <v>10</v>
      </c>
    </row>
    <row r="575" spans="1:6">
      <c r="A575" t="n">
        <v>7374</v>
      </c>
      <c r="B575" s="22" t="n">
        <v>94</v>
      </c>
      <c r="C575" s="7" t="n">
        <v>1</v>
      </c>
      <c r="D575" s="7" t="s">
        <v>92</v>
      </c>
      <c r="E575" s="7" t="n">
        <v>2</v>
      </c>
    </row>
    <row r="576" spans="1:6">
      <c r="A576" t="s">
        <v>4</v>
      </c>
      <c r="B576" s="4" t="s">
        <v>5</v>
      </c>
      <c r="C576" s="4" t="s">
        <v>13</v>
      </c>
      <c r="D576" s="4" t="s">
        <v>6</v>
      </c>
      <c r="E576" s="4" t="s">
        <v>10</v>
      </c>
    </row>
    <row r="577" spans="1:5">
      <c r="A577" t="n">
        <v>7388</v>
      </c>
      <c r="B577" s="22" t="n">
        <v>94</v>
      </c>
      <c r="C577" s="7" t="n">
        <v>0</v>
      </c>
      <c r="D577" s="7" t="s">
        <v>92</v>
      </c>
      <c r="E577" s="7" t="n">
        <v>4</v>
      </c>
    </row>
    <row r="578" spans="1:5">
      <c r="A578" t="s">
        <v>4</v>
      </c>
      <c r="B578" s="4" t="s">
        <v>5</v>
      </c>
      <c r="C578" s="4" t="s">
        <v>13</v>
      </c>
      <c r="D578" s="4" t="s">
        <v>10</v>
      </c>
      <c r="E578" s="4" t="s">
        <v>13</v>
      </c>
      <c r="F578" s="4" t="s">
        <v>31</v>
      </c>
    </row>
    <row r="579" spans="1:5">
      <c r="A579" t="n">
        <v>7402</v>
      </c>
      <c r="B579" s="11" t="n">
        <v>5</v>
      </c>
      <c r="C579" s="7" t="n">
        <v>30</v>
      </c>
      <c r="D579" s="7" t="n">
        <v>11136</v>
      </c>
      <c r="E579" s="7" t="n">
        <v>1</v>
      </c>
      <c r="F579" s="12" t="n">
        <f t="normal" ca="1">A587</f>
        <v>0</v>
      </c>
    </row>
    <row r="580" spans="1:5">
      <c r="A580" t="s">
        <v>4</v>
      </c>
      <c r="B580" s="4" t="s">
        <v>5</v>
      </c>
      <c r="C580" s="4" t="s">
        <v>6</v>
      </c>
      <c r="D580" s="4" t="s">
        <v>6</v>
      </c>
    </row>
    <row r="581" spans="1:5">
      <c r="A581" t="n">
        <v>7411</v>
      </c>
      <c r="B581" s="21" t="n">
        <v>70</v>
      </c>
      <c r="C581" s="7" t="s">
        <v>93</v>
      </c>
      <c r="D581" s="7" t="s">
        <v>53</v>
      </c>
    </row>
    <row r="582" spans="1:5">
      <c r="A582" t="s">
        <v>4</v>
      </c>
      <c r="B582" s="4" t="s">
        <v>5</v>
      </c>
      <c r="C582" s="4" t="s">
        <v>13</v>
      </c>
      <c r="D582" s="4" t="s">
        <v>10</v>
      </c>
      <c r="E582" s="4" t="s">
        <v>6</v>
      </c>
      <c r="F582" s="4" t="s">
        <v>6</v>
      </c>
      <c r="G582" s="4" t="s">
        <v>13</v>
      </c>
    </row>
    <row r="583" spans="1:5">
      <c r="A583" t="n">
        <v>7425</v>
      </c>
      <c r="B583" s="23" t="n">
        <v>32</v>
      </c>
      <c r="C583" s="7" t="n">
        <v>0</v>
      </c>
      <c r="D583" s="7" t="n">
        <v>65533</v>
      </c>
      <c r="E583" s="7" t="s">
        <v>56</v>
      </c>
      <c r="F583" s="7" t="s">
        <v>94</v>
      </c>
      <c r="G583" s="7" t="n">
        <v>1</v>
      </c>
    </row>
    <row r="584" spans="1:5">
      <c r="A584" t="s">
        <v>4</v>
      </c>
      <c r="B584" s="4" t="s">
        <v>5</v>
      </c>
      <c r="C584" s="4" t="s">
        <v>31</v>
      </c>
    </row>
    <row r="585" spans="1:5">
      <c r="A585" t="n">
        <v>7448</v>
      </c>
      <c r="B585" s="20" t="n">
        <v>3</v>
      </c>
      <c r="C585" s="12" t="n">
        <f t="normal" ca="1">A591</f>
        <v>0</v>
      </c>
    </row>
    <row r="586" spans="1:5">
      <c r="A586" t="s">
        <v>4</v>
      </c>
      <c r="B586" s="4" t="s">
        <v>5</v>
      </c>
      <c r="C586" s="4" t="s">
        <v>6</v>
      </c>
      <c r="D586" s="4" t="s">
        <v>6</v>
      </c>
    </row>
    <row r="587" spans="1:5">
      <c r="A587" t="n">
        <v>7453</v>
      </c>
      <c r="B587" s="21" t="n">
        <v>70</v>
      </c>
      <c r="C587" s="7" t="s">
        <v>93</v>
      </c>
      <c r="D587" s="7" t="s">
        <v>58</v>
      </c>
    </row>
    <row r="588" spans="1:5">
      <c r="A588" t="s">
        <v>4</v>
      </c>
      <c r="B588" s="4" t="s">
        <v>5</v>
      </c>
      <c r="C588" s="4" t="s">
        <v>13</v>
      </c>
      <c r="D588" s="4" t="s">
        <v>10</v>
      </c>
      <c r="E588" s="4" t="s">
        <v>6</v>
      </c>
      <c r="F588" s="4" t="s">
        <v>6</v>
      </c>
      <c r="G588" s="4" t="s">
        <v>13</v>
      </c>
    </row>
    <row r="589" spans="1:5">
      <c r="A589" t="n">
        <v>7464</v>
      </c>
      <c r="B589" s="23" t="n">
        <v>32</v>
      </c>
      <c r="C589" s="7" t="n">
        <v>0</v>
      </c>
      <c r="D589" s="7" t="n">
        <v>65533</v>
      </c>
      <c r="E589" s="7" t="s">
        <v>56</v>
      </c>
      <c r="F589" s="7" t="s">
        <v>94</v>
      </c>
      <c r="G589" s="7" t="n">
        <v>0</v>
      </c>
    </row>
    <row r="590" spans="1:5">
      <c r="A590" t="s">
        <v>4</v>
      </c>
      <c r="B590" s="4" t="s">
        <v>5</v>
      </c>
      <c r="C590" s="4" t="s">
        <v>13</v>
      </c>
      <c r="D590" s="4" t="s">
        <v>10</v>
      </c>
      <c r="E590" s="4" t="s">
        <v>13</v>
      </c>
      <c r="F590" s="4" t="s">
        <v>31</v>
      </c>
    </row>
    <row r="591" spans="1:5">
      <c r="A591" t="n">
        <v>7487</v>
      </c>
      <c r="B591" s="11" t="n">
        <v>5</v>
      </c>
      <c r="C591" s="7" t="n">
        <v>30</v>
      </c>
      <c r="D591" s="7" t="n">
        <v>11137</v>
      </c>
      <c r="E591" s="7" t="n">
        <v>1</v>
      </c>
      <c r="F591" s="12" t="n">
        <f t="normal" ca="1">A599</f>
        <v>0</v>
      </c>
    </row>
    <row r="592" spans="1:5">
      <c r="A592" t="s">
        <v>4</v>
      </c>
      <c r="B592" s="4" t="s">
        <v>5</v>
      </c>
      <c r="C592" s="4" t="s">
        <v>6</v>
      </c>
      <c r="D592" s="4" t="s">
        <v>6</v>
      </c>
    </row>
    <row r="593" spans="1:7">
      <c r="A593" t="n">
        <v>7496</v>
      </c>
      <c r="B593" s="21" t="n">
        <v>70</v>
      </c>
      <c r="C593" s="7" t="s">
        <v>95</v>
      </c>
      <c r="D593" s="7" t="s">
        <v>53</v>
      </c>
    </row>
    <row r="594" spans="1:7">
      <c r="A594" t="s">
        <v>4</v>
      </c>
      <c r="B594" s="4" t="s">
        <v>5</v>
      </c>
      <c r="C594" s="4" t="s">
        <v>13</v>
      </c>
      <c r="D594" s="4" t="s">
        <v>10</v>
      </c>
      <c r="E594" s="4" t="s">
        <v>6</v>
      </c>
      <c r="F594" s="4" t="s">
        <v>6</v>
      </c>
      <c r="G594" s="4" t="s">
        <v>13</v>
      </c>
    </row>
    <row r="595" spans="1:7">
      <c r="A595" t="n">
        <v>7510</v>
      </c>
      <c r="B595" s="23" t="n">
        <v>32</v>
      </c>
      <c r="C595" s="7" t="n">
        <v>0</v>
      </c>
      <c r="D595" s="7" t="n">
        <v>65533</v>
      </c>
      <c r="E595" s="7" t="s">
        <v>56</v>
      </c>
      <c r="F595" s="7" t="s">
        <v>96</v>
      </c>
      <c r="G595" s="7" t="n">
        <v>1</v>
      </c>
    </row>
    <row r="596" spans="1:7">
      <c r="A596" t="s">
        <v>4</v>
      </c>
      <c r="B596" s="4" t="s">
        <v>5</v>
      </c>
      <c r="C596" s="4" t="s">
        <v>31</v>
      </c>
    </row>
    <row r="597" spans="1:7">
      <c r="A597" t="n">
        <v>7533</v>
      </c>
      <c r="B597" s="20" t="n">
        <v>3</v>
      </c>
      <c r="C597" s="12" t="n">
        <f t="normal" ca="1">A603</f>
        <v>0</v>
      </c>
    </row>
    <row r="598" spans="1:7">
      <c r="A598" t="s">
        <v>4</v>
      </c>
      <c r="B598" s="4" t="s">
        <v>5</v>
      </c>
      <c r="C598" s="4" t="s">
        <v>6</v>
      </c>
      <c r="D598" s="4" t="s">
        <v>6</v>
      </c>
    </row>
    <row r="599" spans="1:7">
      <c r="A599" t="n">
        <v>7538</v>
      </c>
      <c r="B599" s="21" t="n">
        <v>70</v>
      </c>
      <c r="C599" s="7" t="s">
        <v>95</v>
      </c>
      <c r="D599" s="7" t="s">
        <v>58</v>
      </c>
    </row>
    <row r="600" spans="1:7">
      <c r="A600" t="s">
        <v>4</v>
      </c>
      <c r="B600" s="4" t="s">
        <v>5</v>
      </c>
      <c r="C600" s="4" t="s">
        <v>13</v>
      </c>
      <c r="D600" s="4" t="s">
        <v>10</v>
      </c>
      <c r="E600" s="4" t="s">
        <v>6</v>
      </c>
      <c r="F600" s="4" t="s">
        <v>6</v>
      </c>
      <c r="G600" s="4" t="s">
        <v>13</v>
      </c>
    </row>
    <row r="601" spans="1:7">
      <c r="A601" t="n">
        <v>7549</v>
      </c>
      <c r="B601" s="23" t="n">
        <v>32</v>
      </c>
      <c r="C601" s="7" t="n">
        <v>0</v>
      </c>
      <c r="D601" s="7" t="n">
        <v>65533</v>
      </c>
      <c r="E601" s="7" t="s">
        <v>56</v>
      </c>
      <c r="F601" s="7" t="s">
        <v>96</v>
      </c>
      <c r="G601" s="7" t="n">
        <v>0</v>
      </c>
    </row>
    <row r="602" spans="1:7">
      <c r="A602" t="s">
        <v>4</v>
      </c>
      <c r="B602" s="4" t="s">
        <v>5</v>
      </c>
      <c r="C602" s="4" t="s">
        <v>13</v>
      </c>
      <c r="D602" s="4" t="s">
        <v>10</v>
      </c>
      <c r="E602" s="4" t="s">
        <v>13</v>
      </c>
      <c r="F602" s="4" t="s">
        <v>10</v>
      </c>
      <c r="G602" s="4" t="s">
        <v>13</v>
      </c>
      <c r="H602" s="4" t="s">
        <v>13</v>
      </c>
      <c r="I602" s="4" t="s">
        <v>31</v>
      </c>
    </row>
    <row r="603" spans="1:7">
      <c r="A603" t="n">
        <v>7572</v>
      </c>
      <c r="B603" s="11" t="n">
        <v>5</v>
      </c>
      <c r="C603" s="7" t="n">
        <v>30</v>
      </c>
      <c r="D603" s="7" t="n">
        <v>11136</v>
      </c>
      <c r="E603" s="7" t="n">
        <v>30</v>
      </c>
      <c r="F603" s="7" t="n">
        <v>11137</v>
      </c>
      <c r="G603" s="7" t="n">
        <v>9</v>
      </c>
      <c r="H603" s="7" t="n">
        <v>1</v>
      </c>
      <c r="I603" s="12" t="n">
        <f t="normal" ca="1">A611</f>
        <v>0</v>
      </c>
    </row>
    <row r="604" spans="1:7">
      <c r="A604" t="s">
        <v>4</v>
      </c>
      <c r="B604" s="4" t="s">
        <v>5</v>
      </c>
      <c r="C604" s="4" t="s">
        <v>6</v>
      </c>
      <c r="D604" s="4" t="s">
        <v>6</v>
      </c>
    </row>
    <row r="605" spans="1:7">
      <c r="A605" t="n">
        <v>7585</v>
      </c>
      <c r="B605" s="21" t="n">
        <v>70</v>
      </c>
      <c r="C605" s="7" t="s">
        <v>97</v>
      </c>
      <c r="D605" s="7" t="s">
        <v>53</v>
      </c>
    </row>
    <row r="606" spans="1:7">
      <c r="A606" t="s">
        <v>4</v>
      </c>
      <c r="B606" s="4" t="s">
        <v>5</v>
      </c>
      <c r="C606" s="4" t="s">
        <v>13</v>
      </c>
      <c r="D606" s="4" t="s">
        <v>10</v>
      </c>
      <c r="E606" s="4" t="s">
        <v>6</v>
      </c>
      <c r="F606" s="4" t="s">
        <v>6</v>
      </c>
      <c r="G606" s="4" t="s">
        <v>13</v>
      </c>
    </row>
    <row r="607" spans="1:7">
      <c r="A607" t="n">
        <v>7599</v>
      </c>
      <c r="B607" s="23" t="n">
        <v>32</v>
      </c>
      <c r="C607" s="7" t="n">
        <v>0</v>
      </c>
      <c r="D607" s="7" t="n">
        <v>65533</v>
      </c>
      <c r="E607" s="7" t="s">
        <v>56</v>
      </c>
      <c r="F607" s="7" t="s">
        <v>98</v>
      </c>
      <c r="G607" s="7" t="n">
        <v>1</v>
      </c>
    </row>
    <row r="608" spans="1:7">
      <c r="A608" t="s">
        <v>4</v>
      </c>
      <c r="B608" s="4" t="s">
        <v>5</v>
      </c>
      <c r="C608" s="4" t="s">
        <v>31</v>
      </c>
    </row>
    <row r="609" spans="1:9">
      <c r="A609" t="n">
        <v>7622</v>
      </c>
      <c r="B609" s="20" t="n">
        <v>3</v>
      </c>
      <c r="C609" s="12" t="n">
        <f t="normal" ca="1">A615</f>
        <v>0</v>
      </c>
    </row>
    <row r="610" spans="1:9">
      <c r="A610" t="s">
        <v>4</v>
      </c>
      <c r="B610" s="4" t="s">
        <v>5</v>
      </c>
      <c r="C610" s="4" t="s">
        <v>6</v>
      </c>
      <c r="D610" s="4" t="s">
        <v>6</v>
      </c>
    </row>
    <row r="611" spans="1:9">
      <c r="A611" t="n">
        <v>7627</v>
      </c>
      <c r="B611" s="21" t="n">
        <v>70</v>
      </c>
      <c r="C611" s="7" t="s">
        <v>97</v>
      </c>
      <c r="D611" s="7" t="s">
        <v>58</v>
      </c>
    </row>
    <row r="612" spans="1:9">
      <c r="A612" t="s">
        <v>4</v>
      </c>
      <c r="B612" s="4" t="s">
        <v>5</v>
      </c>
      <c r="C612" s="4" t="s">
        <v>13</v>
      </c>
      <c r="D612" s="4" t="s">
        <v>10</v>
      </c>
      <c r="E612" s="4" t="s">
        <v>6</v>
      </c>
      <c r="F612" s="4" t="s">
        <v>6</v>
      </c>
      <c r="G612" s="4" t="s">
        <v>13</v>
      </c>
    </row>
    <row r="613" spans="1:9">
      <c r="A613" t="n">
        <v>7638</v>
      </c>
      <c r="B613" s="23" t="n">
        <v>32</v>
      </c>
      <c r="C613" s="7" t="n">
        <v>0</v>
      </c>
      <c r="D613" s="7" t="n">
        <v>65533</v>
      </c>
      <c r="E613" s="7" t="s">
        <v>56</v>
      </c>
      <c r="F613" s="7" t="s">
        <v>98</v>
      </c>
      <c r="G613" s="7" t="n">
        <v>0</v>
      </c>
    </row>
    <row r="614" spans="1:9">
      <c r="A614" t="s">
        <v>4</v>
      </c>
      <c r="B614" s="4" t="s">
        <v>5</v>
      </c>
      <c r="C614" s="4" t="s">
        <v>13</v>
      </c>
      <c r="D614" s="4" t="s">
        <v>10</v>
      </c>
      <c r="E614" s="4" t="s">
        <v>6</v>
      </c>
      <c r="F614" s="4" t="s">
        <v>6</v>
      </c>
      <c r="G614" s="4" t="s">
        <v>13</v>
      </c>
    </row>
    <row r="615" spans="1:9">
      <c r="A615" t="n">
        <v>7661</v>
      </c>
      <c r="B615" s="23" t="n">
        <v>32</v>
      </c>
      <c r="C615" s="7" t="n">
        <v>0</v>
      </c>
      <c r="D615" s="7" t="n">
        <v>65533</v>
      </c>
      <c r="E615" s="7" t="s">
        <v>99</v>
      </c>
      <c r="F615" s="7" t="s">
        <v>100</v>
      </c>
      <c r="G615" s="7" t="n">
        <v>0</v>
      </c>
    </row>
    <row r="616" spans="1:9">
      <c r="A616" t="s">
        <v>4</v>
      </c>
      <c r="B616" s="4" t="s">
        <v>5</v>
      </c>
      <c r="C616" s="4" t="s">
        <v>13</v>
      </c>
      <c r="D616" s="4" t="s">
        <v>10</v>
      </c>
      <c r="E616" s="4" t="s">
        <v>6</v>
      </c>
      <c r="F616" s="4" t="s">
        <v>6</v>
      </c>
      <c r="G616" s="4" t="s">
        <v>13</v>
      </c>
    </row>
    <row r="617" spans="1:9">
      <c r="A617" t="n">
        <v>7681</v>
      </c>
      <c r="B617" s="23" t="n">
        <v>32</v>
      </c>
      <c r="C617" s="7" t="n">
        <v>0</v>
      </c>
      <c r="D617" s="7" t="n">
        <v>65533</v>
      </c>
      <c r="E617" s="7" t="s">
        <v>99</v>
      </c>
      <c r="F617" s="7" t="s">
        <v>101</v>
      </c>
      <c r="G617" s="7" t="n">
        <v>1</v>
      </c>
    </row>
    <row r="618" spans="1:9">
      <c r="A618" t="s">
        <v>4</v>
      </c>
      <c r="B618" s="4" t="s">
        <v>5</v>
      </c>
      <c r="C618" s="4" t="s">
        <v>13</v>
      </c>
      <c r="D618" s="4" t="s">
        <v>10</v>
      </c>
      <c r="E618" s="4" t="s">
        <v>6</v>
      </c>
      <c r="F618" s="4" t="s">
        <v>6</v>
      </c>
      <c r="G618" s="4" t="s">
        <v>13</v>
      </c>
    </row>
    <row r="619" spans="1:9">
      <c r="A619" t="n">
        <v>7700</v>
      </c>
      <c r="B619" s="23" t="n">
        <v>32</v>
      </c>
      <c r="C619" s="7" t="n">
        <v>0</v>
      </c>
      <c r="D619" s="7" t="n">
        <v>65533</v>
      </c>
      <c r="E619" s="7" t="s">
        <v>99</v>
      </c>
      <c r="F619" s="7" t="s">
        <v>102</v>
      </c>
      <c r="G619" s="7" t="n">
        <v>1</v>
      </c>
    </row>
    <row r="620" spans="1:9">
      <c r="A620" t="s">
        <v>4</v>
      </c>
      <c r="B620" s="4" t="s">
        <v>5</v>
      </c>
      <c r="C620" s="4" t="s">
        <v>13</v>
      </c>
      <c r="D620" s="4" t="s">
        <v>10</v>
      </c>
      <c r="E620" s="4" t="s">
        <v>6</v>
      </c>
      <c r="F620" s="4" t="s">
        <v>6</v>
      </c>
      <c r="G620" s="4" t="s">
        <v>13</v>
      </c>
    </row>
    <row r="621" spans="1:9">
      <c r="A621" t="n">
        <v>7716</v>
      </c>
      <c r="B621" s="23" t="n">
        <v>32</v>
      </c>
      <c r="C621" s="7" t="n">
        <v>0</v>
      </c>
      <c r="D621" s="7" t="n">
        <v>65533</v>
      </c>
      <c r="E621" s="7" t="s">
        <v>99</v>
      </c>
      <c r="F621" s="7" t="s">
        <v>103</v>
      </c>
      <c r="G621" s="7" t="n">
        <v>1</v>
      </c>
    </row>
    <row r="622" spans="1:9">
      <c r="A622" t="s">
        <v>4</v>
      </c>
      <c r="B622" s="4" t="s">
        <v>5</v>
      </c>
      <c r="C622" s="4" t="s">
        <v>13</v>
      </c>
      <c r="D622" s="4" t="s">
        <v>10</v>
      </c>
      <c r="E622" s="4" t="s">
        <v>6</v>
      </c>
      <c r="F622" s="4" t="s">
        <v>6</v>
      </c>
      <c r="G622" s="4" t="s">
        <v>13</v>
      </c>
    </row>
    <row r="623" spans="1:9">
      <c r="A623" t="n">
        <v>7732</v>
      </c>
      <c r="B623" s="23" t="n">
        <v>32</v>
      </c>
      <c r="C623" s="7" t="n">
        <v>0</v>
      </c>
      <c r="D623" s="7" t="n">
        <v>65533</v>
      </c>
      <c r="E623" s="7" t="s">
        <v>99</v>
      </c>
      <c r="F623" s="7" t="s">
        <v>104</v>
      </c>
      <c r="G623" s="7" t="n">
        <v>1</v>
      </c>
    </row>
    <row r="624" spans="1:9">
      <c r="A624" t="s">
        <v>4</v>
      </c>
      <c r="B624" s="4" t="s">
        <v>5</v>
      </c>
      <c r="C624" s="4" t="s">
        <v>13</v>
      </c>
      <c r="D624" s="4" t="s">
        <v>10</v>
      </c>
      <c r="E624" s="4" t="s">
        <v>6</v>
      </c>
      <c r="F624" s="4" t="s">
        <v>6</v>
      </c>
      <c r="G624" s="4" t="s">
        <v>13</v>
      </c>
    </row>
    <row r="625" spans="1:7">
      <c r="A625" t="n">
        <v>7748</v>
      </c>
      <c r="B625" s="23" t="n">
        <v>32</v>
      </c>
      <c r="C625" s="7" t="n">
        <v>0</v>
      </c>
      <c r="D625" s="7" t="n">
        <v>65533</v>
      </c>
      <c r="E625" s="7" t="s">
        <v>99</v>
      </c>
      <c r="F625" s="7" t="s">
        <v>105</v>
      </c>
      <c r="G625" s="7" t="n">
        <v>1</v>
      </c>
    </row>
    <row r="626" spans="1:7">
      <c r="A626" t="s">
        <v>4</v>
      </c>
      <c r="B626" s="4" t="s">
        <v>5</v>
      </c>
      <c r="C626" s="4" t="s">
        <v>13</v>
      </c>
      <c r="D626" s="4" t="s">
        <v>10</v>
      </c>
      <c r="E626" s="4" t="s">
        <v>6</v>
      </c>
      <c r="F626" s="4" t="s">
        <v>6</v>
      </c>
      <c r="G626" s="4" t="s">
        <v>13</v>
      </c>
    </row>
    <row r="627" spans="1:7">
      <c r="A627" t="n">
        <v>7764</v>
      </c>
      <c r="B627" s="23" t="n">
        <v>32</v>
      </c>
      <c r="C627" s="7" t="n">
        <v>0</v>
      </c>
      <c r="D627" s="7" t="n">
        <v>65533</v>
      </c>
      <c r="E627" s="7" t="s">
        <v>99</v>
      </c>
      <c r="F627" s="7" t="s">
        <v>106</v>
      </c>
      <c r="G627" s="7" t="n">
        <v>1</v>
      </c>
    </row>
    <row r="628" spans="1:7">
      <c r="A628" t="s">
        <v>4</v>
      </c>
      <c r="B628" s="4" t="s">
        <v>5</v>
      </c>
    </row>
    <row r="629" spans="1:7">
      <c r="A629" t="n">
        <v>7780</v>
      </c>
      <c r="B629" s="5" t="n">
        <v>1</v>
      </c>
    </row>
    <row r="630" spans="1:7" s="3" customFormat="1" customHeight="0">
      <c r="A630" s="3" t="s">
        <v>2</v>
      </c>
      <c r="B630" s="3" t="s">
        <v>107</v>
      </c>
    </row>
    <row r="631" spans="1:7">
      <c r="A631" t="s">
        <v>4</v>
      </c>
      <c r="B631" s="4" t="s">
        <v>5</v>
      </c>
      <c r="C631" s="4" t="s">
        <v>13</v>
      </c>
      <c r="D631" s="4" t="s">
        <v>10</v>
      </c>
      <c r="E631" s="4" t="s">
        <v>13</v>
      </c>
      <c r="F631" s="4" t="s">
        <v>31</v>
      </c>
    </row>
    <row r="632" spans="1:7">
      <c r="A632" t="n">
        <v>7784</v>
      </c>
      <c r="B632" s="11" t="n">
        <v>5</v>
      </c>
      <c r="C632" s="7" t="n">
        <v>30</v>
      </c>
      <c r="D632" s="7" t="n">
        <v>6753</v>
      </c>
      <c r="E632" s="7" t="n">
        <v>1</v>
      </c>
      <c r="F632" s="12" t="n">
        <f t="normal" ca="1">A638</f>
        <v>0</v>
      </c>
    </row>
    <row r="633" spans="1:7">
      <c r="A633" t="s">
        <v>4</v>
      </c>
      <c r="B633" s="4" t="s">
        <v>5</v>
      </c>
      <c r="C633" s="4" t="s">
        <v>10</v>
      </c>
    </row>
    <row r="634" spans="1:7">
      <c r="A634" t="n">
        <v>7793</v>
      </c>
      <c r="B634" s="25" t="n">
        <v>13</v>
      </c>
      <c r="C634" s="7" t="n">
        <v>6753</v>
      </c>
    </row>
    <row r="635" spans="1:7">
      <c r="A635" t="s">
        <v>4</v>
      </c>
      <c r="B635" s="4" t="s">
        <v>5</v>
      </c>
      <c r="C635" s="4" t="s">
        <v>10</v>
      </c>
      <c r="D635" s="4" t="s">
        <v>13</v>
      </c>
      <c r="E635" s="4" t="s">
        <v>13</v>
      </c>
      <c r="F635" s="4" t="s">
        <v>6</v>
      </c>
    </row>
    <row r="636" spans="1:7">
      <c r="A636" t="n">
        <v>7796</v>
      </c>
      <c r="B636" s="26" t="n">
        <v>20</v>
      </c>
      <c r="C636" s="7" t="n">
        <v>65533</v>
      </c>
      <c r="D636" s="7" t="n">
        <v>0</v>
      </c>
      <c r="E636" s="7" t="n">
        <v>11</v>
      </c>
      <c r="F636" s="7" t="s">
        <v>108</v>
      </c>
    </row>
    <row r="637" spans="1:7">
      <c r="A637" t="s">
        <v>4</v>
      </c>
      <c r="B637" s="4" t="s">
        <v>5</v>
      </c>
      <c r="C637" s="4" t="s">
        <v>13</v>
      </c>
      <c r="D637" s="4" t="s">
        <v>13</v>
      </c>
    </row>
    <row r="638" spans="1:7">
      <c r="A638" t="n">
        <v>7812</v>
      </c>
      <c r="B638" s="9" t="n">
        <v>162</v>
      </c>
      <c r="C638" s="7" t="n">
        <v>0</v>
      </c>
      <c r="D638" s="7" t="n">
        <v>1</v>
      </c>
    </row>
    <row r="639" spans="1:7">
      <c r="A639" t="s">
        <v>4</v>
      </c>
      <c r="B639" s="4" t="s">
        <v>5</v>
      </c>
      <c r="C639" s="4" t="s">
        <v>13</v>
      </c>
      <c r="D639" s="4" t="s">
        <v>13</v>
      </c>
      <c r="E639" s="4" t="s">
        <v>13</v>
      </c>
      <c r="F639" s="4" t="s">
        <v>9</v>
      </c>
      <c r="G639" s="4" t="s">
        <v>13</v>
      </c>
      <c r="H639" s="4" t="s">
        <v>13</v>
      </c>
      <c r="I639" s="4" t="s">
        <v>31</v>
      </c>
    </row>
    <row r="640" spans="1:7">
      <c r="A640" t="n">
        <v>7815</v>
      </c>
      <c r="B640" s="11" t="n">
        <v>5</v>
      </c>
      <c r="C640" s="7" t="n">
        <v>32</v>
      </c>
      <c r="D640" s="7" t="n">
        <v>3</v>
      </c>
      <c r="E640" s="7" t="n">
        <v>0</v>
      </c>
      <c r="F640" s="7" t="n">
        <v>520</v>
      </c>
      <c r="G640" s="7" t="n">
        <v>2</v>
      </c>
      <c r="H640" s="7" t="n">
        <v>1</v>
      </c>
      <c r="I640" s="12" t="n">
        <f t="normal" ca="1">A654</f>
        <v>0</v>
      </c>
    </row>
    <row r="641" spans="1:9">
      <c r="A641" t="s">
        <v>4</v>
      </c>
      <c r="B641" s="4" t="s">
        <v>5</v>
      </c>
      <c r="C641" s="4" t="s">
        <v>13</v>
      </c>
      <c r="D641" s="4" t="s">
        <v>13</v>
      </c>
      <c r="E641" s="4" t="s">
        <v>13</v>
      </c>
      <c r="F641" s="4" t="s">
        <v>9</v>
      </c>
      <c r="G641" s="4" t="s">
        <v>13</v>
      </c>
      <c r="H641" s="4" t="s">
        <v>13</v>
      </c>
      <c r="I641" s="4" t="s">
        <v>31</v>
      </c>
    </row>
    <row r="642" spans="1:9">
      <c r="A642" t="n">
        <v>7829</v>
      </c>
      <c r="B642" s="11" t="n">
        <v>5</v>
      </c>
      <c r="C642" s="7" t="n">
        <v>32</v>
      </c>
      <c r="D642" s="7" t="n">
        <v>4</v>
      </c>
      <c r="E642" s="7" t="n">
        <v>0</v>
      </c>
      <c r="F642" s="7" t="n">
        <v>1</v>
      </c>
      <c r="G642" s="7" t="n">
        <v>2</v>
      </c>
      <c r="H642" s="7" t="n">
        <v>1</v>
      </c>
      <c r="I642" s="12" t="n">
        <f t="normal" ca="1">A648</f>
        <v>0</v>
      </c>
    </row>
    <row r="643" spans="1:9">
      <c r="A643" t="s">
        <v>4</v>
      </c>
      <c r="B643" s="4" t="s">
        <v>5</v>
      </c>
      <c r="C643" s="4" t="s">
        <v>10</v>
      </c>
      <c r="D643" s="4" t="s">
        <v>13</v>
      </c>
      <c r="E643" s="4" t="s">
        <v>13</v>
      </c>
      <c r="F643" s="4" t="s">
        <v>6</v>
      </c>
    </row>
    <row r="644" spans="1:9">
      <c r="A644" t="n">
        <v>7843</v>
      </c>
      <c r="B644" s="26" t="n">
        <v>20</v>
      </c>
      <c r="C644" s="7" t="n">
        <v>65533</v>
      </c>
      <c r="D644" s="7" t="n">
        <v>0</v>
      </c>
      <c r="E644" s="7" t="n">
        <v>11</v>
      </c>
      <c r="F644" s="7" t="s">
        <v>109</v>
      </c>
    </row>
    <row r="645" spans="1:9">
      <c r="A645" t="s">
        <v>4</v>
      </c>
      <c r="B645" s="4" t="s">
        <v>5</v>
      </c>
      <c r="C645" s="4" t="s">
        <v>31</v>
      </c>
    </row>
    <row r="646" spans="1:9">
      <c r="A646" t="n">
        <v>7860</v>
      </c>
      <c r="B646" s="20" t="n">
        <v>3</v>
      </c>
      <c r="C646" s="12" t="n">
        <f t="normal" ca="1">A652</f>
        <v>0</v>
      </c>
    </row>
    <row r="647" spans="1:9">
      <c r="A647" t="s">
        <v>4</v>
      </c>
      <c r="B647" s="4" t="s">
        <v>5</v>
      </c>
      <c r="C647" s="4" t="s">
        <v>13</v>
      </c>
      <c r="D647" s="4" t="s">
        <v>13</v>
      </c>
      <c r="E647" s="4" t="s">
        <v>13</v>
      </c>
      <c r="F647" s="4" t="s">
        <v>9</v>
      </c>
      <c r="G647" s="4" t="s">
        <v>13</v>
      </c>
      <c r="H647" s="4" t="s">
        <v>13</v>
      </c>
      <c r="I647" s="4" t="s">
        <v>31</v>
      </c>
    </row>
    <row r="648" spans="1:9">
      <c r="A648" t="n">
        <v>7865</v>
      </c>
      <c r="B648" s="11" t="n">
        <v>5</v>
      </c>
      <c r="C648" s="7" t="n">
        <v>32</v>
      </c>
      <c r="D648" s="7" t="n">
        <v>4</v>
      </c>
      <c r="E648" s="7" t="n">
        <v>0</v>
      </c>
      <c r="F648" s="7" t="n">
        <v>3</v>
      </c>
      <c r="G648" s="7" t="n">
        <v>2</v>
      </c>
      <c r="H648" s="7" t="n">
        <v>1</v>
      </c>
      <c r="I648" s="12" t="n">
        <f t="normal" ca="1">A652</f>
        <v>0</v>
      </c>
    </row>
    <row r="649" spans="1:9">
      <c r="A649" t="s">
        <v>4</v>
      </c>
      <c r="B649" s="4" t="s">
        <v>5</v>
      </c>
      <c r="C649" s="4" t="s">
        <v>10</v>
      </c>
      <c r="D649" s="4" t="s">
        <v>13</v>
      </c>
      <c r="E649" s="4" t="s">
        <v>13</v>
      </c>
      <c r="F649" s="4" t="s">
        <v>6</v>
      </c>
    </row>
    <row r="650" spans="1:9">
      <c r="A650" t="n">
        <v>7879</v>
      </c>
      <c r="B650" s="26" t="n">
        <v>20</v>
      </c>
      <c r="C650" s="7" t="n">
        <v>65533</v>
      </c>
      <c r="D650" s="7" t="n">
        <v>0</v>
      </c>
      <c r="E650" s="7" t="n">
        <v>11</v>
      </c>
      <c r="F650" s="7" t="s">
        <v>110</v>
      </c>
    </row>
    <row r="651" spans="1:9">
      <c r="A651" t="s">
        <v>4</v>
      </c>
      <c r="B651" s="4" t="s">
        <v>5</v>
      </c>
      <c r="C651" s="4" t="s">
        <v>13</v>
      </c>
      <c r="D651" s="4" t="s">
        <v>13</v>
      </c>
      <c r="E651" s="4" t="s">
        <v>9</v>
      </c>
      <c r="F651" s="4" t="s">
        <v>13</v>
      </c>
      <c r="G651" s="4" t="s">
        <v>13</v>
      </c>
    </row>
    <row r="652" spans="1:9">
      <c r="A652" t="n">
        <v>7900</v>
      </c>
      <c r="B652" s="27" t="n">
        <v>8</v>
      </c>
      <c r="C652" s="7" t="n">
        <v>3</v>
      </c>
      <c r="D652" s="7" t="n">
        <v>0</v>
      </c>
      <c r="E652" s="7" t="n">
        <v>0</v>
      </c>
      <c r="F652" s="7" t="n">
        <v>19</v>
      </c>
      <c r="G652" s="7" t="n">
        <v>1</v>
      </c>
    </row>
    <row r="653" spans="1:9">
      <c r="A653" t="s">
        <v>4</v>
      </c>
      <c r="B653" s="4" t="s">
        <v>5</v>
      </c>
      <c r="C653" s="4" t="s">
        <v>13</v>
      </c>
      <c r="D653" s="4" t="s">
        <v>13</v>
      </c>
      <c r="E653" s="4" t="s">
        <v>13</v>
      </c>
      <c r="F653" s="4" t="s">
        <v>9</v>
      </c>
      <c r="G653" s="4" t="s">
        <v>13</v>
      </c>
      <c r="H653" s="4" t="s">
        <v>13</v>
      </c>
      <c r="I653" s="4" t="s">
        <v>31</v>
      </c>
    </row>
    <row r="654" spans="1:9">
      <c r="A654" t="n">
        <v>7909</v>
      </c>
      <c r="B654" s="11" t="n">
        <v>5</v>
      </c>
      <c r="C654" s="7" t="n">
        <v>32</v>
      </c>
      <c r="D654" s="7" t="n">
        <v>3</v>
      </c>
      <c r="E654" s="7" t="n">
        <v>0</v>
      </c>
      <c r="F654" s="7" t="n">
        <v>521</v>
      </c>
      <c r="G654" s="7" t="n">
        <v>2</v>
      </c>
      <c r="H654" s="7" t="n">
        <v>1</v>
      </c>
      <c r="I654" s="12" t="n">
        <f t="normal" ca="1">A668</f>
        <v>0</v>
      </c>
    </row>
    <row r="655" spans="1:9">
      <c r="A655" t="s">
        <v>4</v>
      </c>
      <c r="B655" s="4" t="s">
        <v>5</v>
      </c>
      <c r="C655" s="4" t="s">
        <v>13</v>
      </c>
      <c r="D655" s="4" t="s">
        <v>13</v>
      </c>
      <c r="E655" s="4" t="s">
        <v>13</v>
      </c>
      <c r="F655" s="4" t="s">
        <v>9</v>
      </c>
      <c r="G655" s="4" t="s">
        <v>13</v>
      </c>
      <c r="H655" s="4" t="s">
        <v>13</v>
      </c>
      <c r="I655" s="4" t="s">
        <v>31</v>
      </c>
    </row>
    <row r="656" spans="1:9">
      <c r="A656" t="n">
        <v>7923</v>
      </c>
      <c r="B656" s="11" t="n">
        <v>5</v>
      </c>
      <c r="C656" s="7" t="n">
        <v>32</v>
      </c>
      <c r="D656" s="7" t="n">
        <v>4</v>
      </c>
      <c r="E656" s="7" t="n">
        <v>0</v>
      </c>
      <c r="F656" s="7" t="n">
        <v>1</v>
      </c>
      <c r="G656" s="7" t="n">
        <v>2</v>
      </c>
      <c r="H656" s="7" t="n">
        <v>1</v>
      </c>
      <c r="I656" s="12" t="n">
        <f t="normal" ca="1">A662</f>
        <v>0</v>
      </c>
    </row>
    <row r="657" spans="1:9">
      <c r="A657" t="s">
        <v>4</v>
      </c>
      <c r="B657" s="4" t="s">
        <v>5</v>
      </c>
      <c r="C657" s="4" t="s">
        <v>10</v>
      </c>
      <c r="D657" s="4" t="s">
        <v>13</v>
      </c>
      <c r="E657" s="4" t="s">
        <v>13</v>
      </c>
      <c r="F657" s="4" t="s">
        <v>6</v>
      </c>
    </row>
    <row r="658" spans="1:9">
      <c r="A658" t="n">
        <v>7937</v>
      </c>
      <c r="B658" s="26" t="n">
        <v>20</v>
      </c>
      <c r="C658" s="7" t="n">
        <v>65533</v>
      </c>
      <c r="D658" s="7" t="n">
        <v>0</v>
      </c>
      <c r="E658" s="7" t="n">
        <v>11</v>
      </c>
      <c r="F658" s="7" t="s">
        <v>111</v>
      </c>
    </row>
    <row r="659" spans="1:9">
      <c r="A659" t="s">
        <v>4</v>
      </c>
      <c r="B659" s="4" t="s">
        <v>5</v>
      </c>
      <c r="C659" s="4" t="s">
        <v>31</v>
      </c>
    </row>
    <row r="660" spans="1:9">
      <c r="A660" t="n">
        <v>7954</v>
      </c>
      <c r="B660" s="20" t="n">
        <v>3</v>
      </c>
      <c r="C660" s="12" t="n">
        <f t="normal" ca="1">A666</f>
        <v>0</v>
      </c>
    </row>
    <row r="661" spans="1:9">
      <c r="A661" t="s">
        <v>4</v>
      </c>
      <c r="B661" s="4" t="s">
        <v>5</v>
      </c>
      <c r="C661" s="4" t="s">
        <v>13</v>
      </c>
      <c r="D661" s="4" t="s">
        <v>13</v>
      </c>
      <c r="E661" s="4" t="s">
        <v>13</v>
      </c>
      <c r="F661" s="4" t="s">
        <v>9</v>
      </c>
      <c r="G661" s="4" t="s">
        <v>13</v>
      </c>
      <c r="H661" s="4" t="s">
        <v>13</v>
      </c>
      <c r="I661" s="4" t="s">
        <v>31</v>
      </c>
    </row>
    <row r="662" spans="1:9">
      <c r="A662" t="n">
        <v>7959</v>
      </c>
      <c r="B662" s="11" t="n">
        <v>5</v>
      </c>
      <c r="C662" s="7" t="n">
        <v>32</v>
      </c>
      <c r="D662" s="7" t="n">
        <v>4</v>
      </c>
      <c r="E662" s="7" t="n">
        <v>0</v>
      </c>
      <c r="F662" s="7" t="n">
        <v>3</v>
      </c>
      <c r="G662" s="7" t="n">
        <v>2</v>
      </c>
      <c r="H662" s="7" t="n">
        <v>1</v>
      </c>
      <c r="I662" s="12" t="n">
        <f t="normal" ca="1">A666</f>
        <v>0</v>
      </c>
    </row>
    <row r="663" spans="1:9">
      <c r="A663" t="s">
        <v>4</v>
      </c>
      <c r="B663" s="4" t="s">
        <v>5</v>
      </c>
      <c r="C663" s="4" t="s">
        <v>10</v>
      </c>
      <c r="D663" s="4" t="s">
        <v>13</v>
      </c>
      <c r="E663" s="4" t="s">
        <v>13</v>
      </c>
      <c r="F663" s="4" t="s">
        <v>6</v>
      </c>
    </row>
    <row r="664" spans="1:9">
      <c r="A664" t="n">
        <v>7973</v>
      </c>
      <c r="B664" s="26" t="n">
        <v>20</v>
      </c>
      <c r="C664" s="7" t="n">
        <v>65533</v>
      </c>
      <c r="D664" s="7" t="n">
        <v>0</v>
      </c>
      <c r="E664" s="7" t="n">
        <v>11</v>
      </c>
      <c r="F664" s="7" t="s">
        <v>112</v>
      </c>
    </row>
    <row r="665" spans="1:9">
      <c r="A665" t="s">
        <v>4</v>
      </c>
      <c r="B665" s="4" t="s">
        <v>5</v>
      </c>
      <c r="C665" s="4" t="s">
        <v>13</v>
      </c>
      <c r="D665" s="4" t="s">
        <v>13</v>
      </c>
      <c r="E665" s="4" t="s">
        <v>9</v>
      </c>
      <c r="F665" s="4" t="s">
        <v>13</v>
      </c>
      <c r="G665" s="4" t="s">
        <v>13</v>
      </c>
    </row>
    <row r="666" spans="1:9">
      <c r="A666" t="n">
        <v>7994</v>
      </c>
      <c r="B666" s="27" t="n">
        <v>8</v>
      </c>
      <c r="C666" s="7" t="n">
        <v>3</v>
      </c>
      <c r="D666" s="7" t="n">
        <v>0</v>
      </c>
      <c r="E666" s="7" t="n">
        <v>0</v>
      </c>
      <c r="F666" s="7" t="n">
        <v>19</v>
      </c>
      <c r="G666" s="7" t="n">
        <v>1</v>
      </c>
    </row>
    <row r="667" spans="1:9">
      <c r="A667" t="s">
        <v>4</v>
      </c>
      <c r="B667" s="4" t="s">
        <v>5</v>
      </c>
    </row>
    <row r="668" spans="1:9">
      <c r="A668" t="n">
        <v>8003</v>
      </c>
      <c r="B668" s="5" t="n">
        <v>1</v>
      </c>
    </row>
    <row r="669" spans="1:9" s="3" customFormat="1" customHeight="0">
      <c r="A669" s="3" t="s">
        <v>2</v>
      </c>
      <c r="B669" s="3" t="s">
        <v>113</v>
      </c>
    </row>
    <row r="670" spans="1:9">
      <c r="A670" t="s">
        <v>4</v>
      </c>
      <c r="B670" s="4" t="s">
        <v>5</v>
      </c>
      <c r="C670" s="4" t="s">
        <v>13</v>
      </c>
      <c r="D670" s="4" t="s">
        <v>10</v>
      </c>
    </row>
    <row r="671" spans="1:9">
      <c r="A671" t="n">
        <v>8004</v>
      </c>
      <c r="B671" s="28" t="n">
        <v>22</v>
      </c>
      <c r="C671" s="7" t="n">
        <v>20</v>
      </c>
      <c r="D671" s="7" t="n">
        <v>0</v>
      </c>
    </row>
    <row r="672" spans="1:9">
      <c r="A672" t="s">
        <v>4</v>
      </c>
      <c r="B672" s="4" t="s">
        <v>5</v>
      </c>
      <c r="C672" s="4" t="s">
        <v>13</v>
      </c>
      <c r="D672" s="4" t="s">
        <v>10</v>
      </c>
      <c r="E672" s="4" t="s">
        <v>9</v>
      </c>
    </row>
    <row r="673" spans="1:9">
      <c r="A673" t="n">
        <v>8008</v>
      </c>
      <c r="B673" s="29" t="n">
        <v>101</v>
      </c>
      <c r="C673" s="7" t="n">
        <v>0</v>
      </c>
      <c r="D673" s="7" t="n">
        <v>50</v>
      </c>
      <c r="E673" s="7" t="n">
        <v>15</v>
      </c>
    </row>
    <row r="674" spans="1:9">
      <c r="A674" t="s">
        <v>4</v>
      </c>
      <c r="B674" s="4" t="s">
        <v>5</v>
      </c>
      <c r="C674" s="4" t="s">
        <v>13</v>
      </c>
      <c r="D674" s="4" t="s">
        <v>13</v>
      </c>
    </row>
    <row r="675" spans="1:9">
      <c r="A675" t="n">
        <v>8016</v>
      </c>
      <c r="B675" s="14" t="n">
        <v>74</v>
      </c>
      <c r="C675" s="7" t="n">
        <v>14</v>
      </c>
      <c r="D675" s="7" t="n">
        <v>0</v>
      </c>
    </row>
    <row r="676" spans="1:9">
      <c r="A676" t="s">
        <v>4</v>
      </c>
      <c r="B676" s="4" t="s">
        <v>5</v>
      </c>
      <c r="C676" s="4" t="s">
        <v>10</v>
      </c>
    </row>
    <row r="677" spans="1:9">
      <c r="A677" t="n">
        <v>8019</v>
      </c>
      <c r="B677" s="30" t="n">
        <v>16</v>
      </c>
      <c r="C677" s="7" t="n">
        <v>1000</v>
      </c>
    </row>
    <row r="678" spans="1:9">
      <c r="A678" t="s">
        <v>4</v>
      </c>
      <c r="B678" s="4" t="s">
        <v>5</v>
      </c>
      <c r="C678" s="4" t="s">
        <v>13</v>
      </c>
      <c r="D678" s="4" t="s">
        <v>10</v>
      </c>
      <c r="E678" s="4" t="s">
        <v>30</v>
      </c>
      <c r="F678" s="4" t="s">
        <v>10</v>
      </c>
      <c r="G678" s="4" t="s">
        <v>9</v>
      </c>
      <c r="H678" s="4" t="s">
        <v>9</v>
      </c>
      <c r="I678" s="4" t="s">
        <v>10</v>
      </c>
      <c r="J678" s="4" t="s">
        <v>10</v>
      </c>
      <c r="K678" s="4" t="s">
        <v>9</v>
      </c>
      <c r="L678" s="4" t="s">
        <v>9</v>
      </c>
      <c r="M678" s="4" t="s">
        <v>9</v>
      </c>
      <c r="N678" s="4" t="s">
        <v>9</v>
      </c>
      <c r="O678" s="4" t="s">
        <v>6</v>
      </c>
    </row>
    <row r="679" spans="1:9">
      <c r="A679" t="n">
        <v>8022</v>
      </c>
      <c r="B679" s="13" t="n">
        <v>50</v>
      </c>
      <c r="C679" s="7" t="n">
        <v>0</v>
      </c>
      <c r="D679" s="7" t="n">
        <v>12010</v>
      </c>
      <c r="E679" s="7" t="n">
        <v>1</v>
      </c>
      <c r="F679" s="7" t="n">
        <v>0</v>
      </c>
      <c r="G679" s="7" t="n">
        <v>0</v>
      </c>
      <c r="H679" s="7" t="n">
        <v>0</v>
      </c>
      <c r="I679" s="7" t="n">
        <v>0</v>
      </c>
      <c r="J679" s="7" t="n">
        <v>65533</v>
      </c>
      <c r="K679" s="7" t="n">
        <v>0</v>
      </c>
      <c r="L679" s="7" t="n">
        <v>0</v>
      </c>
      <c r="M679" s="7" t="n">
        <v>0</v>
      </c>
      <c r="N679" s="7" t="n">
        <v>0</v>
      </c>
      <c r="O679" s="7" t="s">
        <v>20</v>
      </c>
    </row>
    <row r="680" spans="1:9">
      <c r="A680" t="s">
        <v>4</v>
      </c>
      <c r="B680" s="4" t="s">
        <v>5</v>
      </c>
      <c r="C680" s="4" t="s">
        <v>13</v>
      </c>
      <c r="D680" s="4" t="s">
        <v>10</v>
      </c>
      <c r="E680" s="4" t="s">
        <v>10</v>
      </c>
      <c r="F680" s="4" t="s">
        <v>10</v>
      </c>
      <c r="G680" s="4" t="s">
        <v>10</v>
      </c>
      <c r="H680" s="4" t="s">
        <v>13</v>
      </c>
    </row>
    <row r="681" spans="1:9">
      <c r="A681" t="n">
        <v>8061</v>
      </c>
      <c r="B681" s="31" t="n">
        <v>25</v>
      </c>
      <c r="C681" s="7" t="n">
        <v>5</v>
      </c>
      <c r="D681" s="7" t="n">
        <v>65535</v>
      </c>
      <c r="E681" s="7" t="n">
        <v>65535</v>
      </c>
      <c r="F681" s="7" t="n">
        <v>65535</v>
      </c>
      <c r="G681" s="7" t="n">
        <v>65535</v>
      </c>
      <c r="H681" s="7" t="n">
        <v>0</v>
      </c>
    </row>
    <row r="682" spans="1:9">
      <c r="A682" t="s">
        <v>4</v>
      </c>
      <c r="B682" s="4" t="s">
        <v>5</v>
      </c>
      <c r="C682" s="4" t="s">
        <v>10</v>
      </c>
      <c r="D682" s="4" t="s">
        <v>13</v>
      </c>
      <c r="E682" s="4" t="s">
        <v>13</v>
      </c>
      <c r="F682" s="4" t="s">
        <v>114</v>
      </c>
      <c r="G682" s="4" t="s">
        <v>13</v>
      </c>
      <c r="H682" s="4" t="s">
        <v>13</v>
      </c>
    </row>
    <row r="683" spans="1:9">
      <c r="A683" t="n">
        <v>8072</v>
      </c>
      <c r="B683" s="32" t="n">
        <v>24</v>
      </c>
      <c r="C683" s="7" t="n">
        <v>65534</v>
      </c>
      <c r="D683" s="7" t="n">
        <v>6</v>
      </c>
      <c r="E683" s="7" t="n">
        <v>12</v>
      </c>
      <c r="F683" s="7" t="s">
        <v>115</v>
      </c>
      <c r="G683" s="7" t="n">
        <v>2</v>
      </c>
      <c r="H683" s="7" t="n">
        <v>0</v>
      </c>
    </row>
    <row r="684" spans="1:9">
      <c r="A684" t="s">
        <v>4</v>
      </c>
      <c r="B684" s="4" t="s">
        <v>5</v>
      </c>
    </row>
    <row r="685" spans="1:9">
      <c r="A685" t="n">
        <v>8109</v>
      </c>
      <c r="B685" s="33" t="n">
        <v>28</v>
      </c>
    </row>
    <row r="686" spans="1:9">
      <c r="A686" t="s">
        <v>4</v>
      </c>
      <c r="B686" s="4" t="s">
        <v>5</v>
      </c>
      <c r="C686" s="4" t="s">
        <v>13</v>
      </c>
    </row>
    <row r="687" spans="1:9">
      <c r="A687" t="n">
        <v>8110</v>
      </c>
      <c r="B687" s="34" t="n">
        <v>27</v>
      </c>
      <c r="C687" s="7" t="n">
        <v>0</v>
      </c>
    </row>
    <row r="688" spans="1:9">
      <c r="A688" t="s">
        <v>4</v>
      </c>
      <c r="B688" s="4" t="s">
        <v>5</v>
      </c>
      <c r="C688" s="4" t="s">
        <v>13</v>
      </c>
      <c r="D688" s="4" t="s">
        <v>6</v>
      </c>
    </row>
    <row r="689" spans="1:15">
      <c r="A689" t="n">
        <v>8112</v>
      </c>
      <c r="B689" s="8" t="n">
        <v>2</v>
      </c>
      <c r="C689" s="7" t="n">
        <v>10</v>
      </c>
      <c r="D689" s="7" t="s">
        <v>116</v>
      </c>
    </row>
    <row r="690" spans="1:15">
      <c r="A690" t="s">
        <v>4</v>
      </c>
      <c r="B690" s="4" t="s">
        <v>5</v>
      </c>
      <c r="C690" s="4" t="s">
        <v>10</v>
      </c>
    </row>
    <row r="691" spans="1:15">
      <c r="A691" t="n">
        <v>8135</v>
      </c>
      <c r="B691" s="30" t="n">
        <v>16</v>
      </c>
      <c r="C691" s="7" t="n">
        <v>0</v>
      </c>
    </row>
    <row r="692" spans="1:15">
      <c r="A692" t="s">
        <v>4</v>
      </c>
      <c r="B692" s="4" t="s">
        <v>5</v>
      </c>
      <c r="C692" s="4" t="s">
        <v>13</v>
      </c>
      <c r="D692" s="4" t="s">
        <v>6</v>
      </c>
    </row>
    <row r="693" spans="1:15">
      <c r="A693" t="n">
        <v>8138</v>
      </c>
      <c r="B693" s="8" t="n">
        <v>2</v>
      </c>
      <c r="C693" s="7" t="n">
        <v>10</v>
      </c>
      <c r="D693" s="7" t="s">
        <v>117</v>
      </c>
    </row>
    <row r="694" spans="1:15">
      <c r="A694" t="s">
        <v>4</v>
      </c>
      <c r="B694" s="4" t="s">
        <v>5</v>
      </c>
      <c r="C694" s="4" t="s">
        <v>10</v>
      </c>
    </row>
    <row r="695" spans="1:15">
      <c r="A695" t="n">
        <v>8156</v>
      </c>
      <c r="B695" s="30" t="n">
        <v>16</v>
      </c>
      <c r="C695" s="7" t="n">
        <v>0</v>
      </c>
    </row>
    <row r="696" spans="1:15">
      <c r="A696" t="s">
        <v>4</v>
      </c>
      <c r="B696" s="4" t="s">
        <v>5</v>
      </c>
      <c r="C696" s="4" t="s">
        <v>13</v>
      </c>
      <c r="D696" s="4" t="s">
        <v>6</v>
      </c>
    </row>
    <row r="697" spans="1:15">
      <c r="A697" t="n">
        <v>8159</v>
      </c>
      <c r="B697" s="8" t="n">
        <v>2</v>
      </c>
      <c r="C697" s="7" t="n">
        <v>10</v>
      </c>
      <c r="D697" s="7" t="s">
        <v>118</v>
      </c>
    </row>
    <row r="698" spans="1:15">
      <c r="A698" t="s">
        <v>4</v>
      </c>
      <c r="B698" s="4" t="s">
        <v>5</v>
      </c>
      <c r="C698" s="4" t="s">
        <v>10</v>
      </c>
    </row>
    <row r="699" spans="1:15">
      <c r="A699" t="n">
        <v>8178</v>
      </c>
      <c r="B699" s="30" t="n">
        <v>16</v>
      </c>
      <c r="C699" s="7" t="n">
        <v>0</v>
      </c>
    </row>
    <row r="700" spans="1:15">
      <c r="A700" t="s">
        <v>4</v>
      </c>
      <c r="B700" s="4" t="s">
        <v>5</v>
      </c>
      <c r="C700" s="4" t="s">
        <v>13</v>
      </c>
    </row>
    <row r="701" spans="1:15">
      <c r="A701" t="n">
        <v>8181</v>
      </c>
      <c r="B701" s="35" t="n">
        <v>23</v>
      </c>
      <c r="C701" s="7" t="n">
        <v>20</v>
      </c>
    </row>
    <row r="702" spans="1:15">
      <c r="A702" t="s">
        <v>4</v>
      </c>
      <c r="B702" s="4" t="s">
        <v>5</v>
      </c>
    </row>
    <row r="703" spans="1:15">
      <c r="A703" t="n">
        <v>8183</v>
      </c>
      <c r="B703" s="5" t="n">
        <v>1</v>
      </c>
    </row>
    <row r="704" spans="1:15" s="3" customFormat="1" customHeight="0">
      <c r="A704" s="3" t="s">
        <v>2</v>
      </c>
      <c r="B704" s="3" t="s">
        <v>119</v>
      </c>
    </row>
    <row r="705" spans="1:4">
      <c r="A705" t="s">
        <v>4</v>
      </c>
      <c r="B705" s="4" t="s">
        <v>5</v>
      </c>
      <c r="C705" s="4" t="s">
        <v>13</v>
      </c>
      <c r="D705" s="4" t="s">
        <v>10</v>
      </c>
    </row>
    <row r="706" spans="1:4">
      <c r="A706" t="n">
        <v>8184</v>
      </c>
      <c r="B706" s="28" t="n">
        <v>22</v>
      </c>
      <c r="C706" s="7" t="n">
        <v>20</v>
      </c>
      <c r="D706" s="7" t="n">
        <v>0</v>
      </c>
    </row>
    <row r="707" spans="1:4">
      <c r="A707" t="s">
        <v>4</v>
      </c>
      <c r="B707" s="4" t="s">
        <v>5</v>
      </c>
      <c r="C707" s="4" t="s">
        <v>13</v>
      </c>
      <c r="D707" s="4" t="s">
        <v>13</v>
      </c>
      <c r="E707" s="4" t="s">
        <v>9</v>
      </c>
      <c r="F707" s="4" t="s">
        <v>13</v>
      </c>
      <c r="G707" s="4" t="s">
        <v>13</v>
      </c>
    </row>
    <row r="708" spans="1:4">
      <c r="A708" t="n">
        <v>8188</v>
      </c>
      <c r="B708" s="36" t="n">
        <v>18</v>
      </c>
      <c r="C708" s="7" t="n">
        <v>1</v>
      </c>
      <c r="D708" s="7" t="n">
        <v>0</v>
      </c>
      <c r="E708" s="7" t="n">
        <v>1</v>
      </c>
      <c r="F708" s="7" t="n">
        <v>19</v>
      </c>
      <c r="G708" s="7" t="n">
        <v>1</v>
      </c>
    </row>
    <row r="709" spans="1:4">
      <c r="A709" t="s">
        <v>4</v>
      </c>
      <c r="B709" s="4" t="s">
        <v>5</v>
      </c>
      <c r="C709" s="4" t="s">
        <v>13</v>
      </c>
      <c r="D709" s="4" t="s">
        <v>13</v>
      </c>
      <c r="E709" s="4" t="s">
        <v>9</v>
      </c>
      <c r="F709" s="4" t="s">
        <v>13</v>
      </c>
      <c r="G709" s="4" t="s">
        <v>13</v>
      </c>
    </row>
    <row r="710" spans="1:4">
      <c r="A710" t="n">
        <v>8197</v>
      </c>
      <c r="B710" s="36" t="n">
        <v>18</v>
      </c>
      <c r="C710" s="7" t="n">
        <v>2</v>
      </c>
      <c r="D710" s="7" t="n">
        <v>0</v>
      </c>
      <c r="E710" s="7" t="n">
        <v>2</v>
      </c>
      <c r="F710" s="7" t="n">
        <v>19</v>
      </c>
      <c r="G710" s="7" t="n">
        <v>1</v>
      </c>
    </row>
    <row r="711" spans="1:4">
      <c r="A711" t="s">
        <v>4</v>
      </c>
      <c r="B711" s="4" t="s">
        <v>5</v>
      </c>
      <c r="C711" s="4" t="s">
        <v>13</v>
      </c>
      <c r="D711" s="4" t="s">
        <v>6</v>
      </c>
    </row>
    <row r="712" spans="1:4">
      <c r="A712" t="n">
        <v>8206</v>
      </c>
      <c r="B712" s="8" t="n">
        <v>2</v>
      </c>
      <c r="C712" s="7" t="n">
        <v>10</v>
      </c>
      <c r="D712" s="7" t="s">
        <v>120</v>
      </c>
    </row>
    <row r="713" spans="1:4">
      <c r="A713" t="s">
        <v>4</v>
      </c>
      <c r="B713" s="4" t="s">
        <v>5</v>
      </c>
      <c r="C713" s="4" t="s">
        <v>13</v>
      </c>
      <c r="D713" s="4" t="s">
        <v>6</v>
      </c>
    </row>
    <row r="714" spans="1:4">
      <c r="A714" t="n">
        <v>8222</v>
      </c>
      <c r="B714" s="8" t="n">
        <v>2</v>
      </c>
      <c r="C714" s="7" t="n">
        <v>10</v>
      </c>
      <c r="D714" s="7" t="s">
        <v>116</v>
      </c>
    </row>
    <row r="715" spans="1:4">
      <c r="A715" t="s">
        <v>4</v>
      </c>
      <c r="B715" s="4" t="s">
        <v>5</v>
      </c>
      <c r="C715" s="4" t="s">
        <v>10</v>
      </c>
    </row>
    <row r="716" spans="1:4">
      <c r="A716" t="n">
        <v>8245</v>
      </c>
      <c r="B716" s="30" t="n">
        <v>16</v>
      </c>
      <c r="C716" s="7" t="n">
        <v>0</v>
      </c>
    </row>
    <row r="717" spans="1:4">
      <c r="A717" t="s">
        <v>4</v>
      </c>
      <c r="B717" s="4" t="s">
        <v>5</v>
      </c>
      <c r="C717" s="4" t="s">
        <v>13</v>
      </c>
      <c r="D717" s="4" t="s">
        <v>6</v>
      </c>
    </row>
    <row r="718" spans="1:4">
      <c r="A718" t="n">
        <v>8248</v>
      </c>
      <c r="B718" s="8" t="n">
        <v>2</v>
      </c>
      <c r="C718" s="7" t="n">
        <v>10</v>
      </c>
      <c r="D718" s="7" t="s">
        <v>117</v>
      </c>
    </row>
    <row r="719" spans="1:4">
      <c r="A719" t="s">
        <v>4</v>
      </c>
      <c r="B719" s="4" t="s">
        <v>5</v>
      </c>
      <c r="C719" s="4" t="s">
        <v>10</v>
      </c>
    </row>
    <row r="720" spans="1:4">
      <c r="A720" t="n">
        <v>8266</v>
      </c>
      <c r="B720" s="30" t="n">
        <v>16</v>
      </c>
      <c r="C720" s="7" t="n">
        <v>0</v>
      </c>
    </row>
    <row r="721" spans="1:7">
      <c r="A721" t="s">
        <v>4</v>
      </c>
      <c r="B721" s="4" t="s">
        <v>5</v>
      </c>
      <c r="C721" s="4" t="s">
        <v>13</v>
      </c>
      <c r="D721" s="4" t="s">
        <v>6</v>
      </c>
    </row>
    <row r="722" spans="1:7">
      <c r="A722" t="n">
        <v>8269</v>
      </c>
      <c r="B722" s="8" t="n">
        <v>2</v>
      </c>
      <c r="C722" s="7" t="n">
        <v>10</v>
      </c>
      <c r="D722" s="7" t="s">
        <v>118</v>
      </c>
    </row>
    <row r="723" spans="1:7">
      <c r="A723" t="s">
        <v>4</v>
      </c>
      <c r="B723" s="4" t="s">
        <v>5</v>
      </c>
      <c r="C723" s="4" t="s">
        <v>10</v>
      </c>
    </row>
    <row r="724" spans="1:7">
      <c r="A724" t="n">
        <v>8288</v>
      </c>
      <c r="B724" s="30" t="n">
        <v>16</v>
      </c>
      <c r="C724" s="7" t="n">
        <v>0</v>
      </c>
    </row>
    <row r="725" spans="1:7">
      <c r="A725" t="s">
        <v>4</v>
      </c>
      <c r="B725" s="4" t="s">
        <v>5</v>
      </c>
      <c r="C725" s="4" t="s">
        <v>13</v>
      </c>
    </row>
    <row r="726" spans="1:7">
      <c r="A726" t="n">
        <v>8291</v>
      </c>
      <c r="B726" s="35" t="n">
        <v>23</v>
      </c>
      <c r="C726" s="7" t="n">
        <v>20</v>
      </c>
    </row>
    <row r="727" spans="1:7">
      <c r="A727" t="s">
        <v>4</v>
      </c>
      <c r="B727" s="4" t="s">
        <v>5</v>
      </c>
    </row>
    <row r="728" spans="1:7">
      <c r="A728" t="n">
        <v>8293</v>
      </c>
      <c r="B728" s="5" t="n">
        <v>1</v>
      </c>
    </row>
    <row r="729" spans="1:7" s="3" customFormat="1" customHeight="0">
      <c r="A729" s="3" t="s">
        <v>2</v>
      </c>
      <c r="B729" s="3" t="s">
        <v>121</v>
      </c>
    </row>
    <row r="730" spans="1:7">
      <c r="A730" t="s">
        <v>4</v>
      </c>
      <c r="B730" s="4" t="s">
        <v>5</v>
      </c>
      <c r="C730" s="4" t="s">
        <v>13</v>
      </c>
      <c r="D730" s="4" t="s">
        <v>10</v>
      </c>
      <c r="E730" s="4" t="s">
        <v>30</v>
      </c>
    </row>
    <row r="731" spans="1:7">
      <c r="A731" t="n">
        <v>8296</v>
      </c>
      <c r="B731" s="37" t="n">
        <v>58</v>
      </c>
      <c r="C731" s="7" t="n">
        <v>0</v>
      </c>
      <c r="D731" s="7" t="n">
        <v>1000</v>
      </c>
      <c r="E731" s="7" t="n">
        <v>1</v>
      </c>
    </row>
    <row r="732" spans="1:7">
      <c r="A732" t="s">
        <v>4</v>
      </c>
      <c r="B732" s="4" t="s">
        <v>5</v>
      </c>
      <c r="C732" s="4" t="s">
        <v>13</v>
      </c>
      <c r="D732" s="4" t="s">
        <v>10</v>
      </c>
    </row>
    <row r="733" spans="1:7">
      <c r="A733" t="n">
        <v>8304</v>
      </c>
      <c r="B733" s="37" t="n">
        <v>58</v>
      </c>
      <c r="C733" s="7" t="n">
        <v>255</v>
      </c>
      <c r="D733" s="7" t="n">
        <v>0</v>
      </c>
    </row>
    <row r="734" spans="1:7">
      <c r="A734" t="s">
        <v>4</v>
      </c>
      <c r="B734" s="4" t="s">
        <v>5</v>
      </c>
      <c r="C734" s="4" t="s">
        <v>13</v>
      </c>
    </row>
    <row r="735" spans="1:7">
      <c r="A735" t="n">
        <v>8308</v>
      </c>
      <c r="B735" s="38" t="n">
        <v>176</v>
      </c>
      <c r="C735" s="7" t="n">
        <v>10</v>
      </c>
    </row>
    <row r="736" spans="1:7">
      <c r="A736" t="s">
        <v>4</v>
      </c>
      <c r="B736" s="4" t="s">
        <v>5</v>
      </c>
      <c r="C736" s="4" t="s">
        <v>13</v>
      </c>
    </row>
    <row r="737" spans="1:5">
      <c r="A737" t="n">
        <v>8310</v>
      </c>
      <c r="B737" s="38" t="n">
        <v>176</v>
      </c>
      <c r="C737" s="7" t="n">
        <v>11</v>
      </c>
    </row>
    <row r="738" spans="1:5">
      <c r="A738" t="s">
        <v>4</v>
      </c>
      <c r="B738" s="4" t="s">
        <v>5</v>
      </c>
      <c r="C738" s="4" t="s">
        <v>13</v>
      </c>
      <c r="D738" s="4" t="s">
        <v>10</v>
      </c>
      <c r="E738" s="4" t="s">
        <v>30</v>
      </c>
    </row>
    <row r="739" spans="1:5">
      <c r="A739" t="n">
        <v>8312</v>
      </c>
      <c r="B739" s="37" t="n">
        <v>58</v>
      </c>
      <c r="C739" s="7" t="n">
        <v>100</v>
      </c>
      <c r="D739" s="7" t="n">
        <v>1000</v>
      </c>
      <c r="E739" s="7" t="n">
        <v>1</v>
      </c>
    </row>
    <row r="740" spans="1:5">
      <c r="A740" t="s">
        <v>4</v>
      </c>
      <c r="B740" s="4" t="s">
        <v>5</v>
      </c>
      <c r="C740" s="4" t="s">
        <v>13</v>
      </c>
      <c r="D740" s="4" t="s">
        <v>10</v>
      </c>
    </row>
    <row r="741" spans="1:5">
      <c r="A741" t="n">
        <v>8320</v>
      </c>
      <c r="B741" s="37" t="n">
        <v>58</v>
      </c>
      <c r="C741" s="7" t="n">
        <v>255</v>
      </c>
      <c r="D741" s="7" t="n">
        <v>0</v>
      </c>
    </row>
    <row r="742" spans="1:5">
      <c r="A742" t="s">
        <v>4</v>
      </c>
      <c r="B742" s="4" t="s">
        <v>5</v>
      </c>
    </row>
    <row r="743" spans="1:5">
      <c r="A743" t="n">
        <v>8324</v>
      </c>
      <c r="B743" s="5" t="n">
        <v>1</v>
      </c>
    </row>
    <row r="744" spans="1:5" s="3" customFormat="1" customHeight="0">
      <c r="A744" s="3" t="s">
        <v>2</v>
      </c>
      <c r="B744" s="3" t="s">
        <v>122</v>
      </c>
    </row>
    <row r="745" spans="1:5">
      <c r="A745" t="s">
        <v>4</v>
      </c>
      <c r="B745" s="4" t="s">
        <v>5</v>
      </c>
      <c r="C745" s="4" t="s">
        <v>13</v>
      </c>
      <c r="D745" s="4" t="s">
        <v>13</v>
      </c>
      <c r="E745" s="4" t="s">
        <v>13</v>
      </c>
      <c r="F745" s="4" t="s">
        <v>13</v>
      </c>
    </row>
    <row r="746" spans="1:5">
      <c r="A746" t="n">
        <v>8328</v>
      </c>
      <c r="B746" s="39" t="n">
        <v>14</v>
      </c>
      <c r="C746" s="7" t="n">
        <v>2</v>
      </c>
      <c r="D746" s="7" t="n">
        <v>0</v>
      </c>
      <c r="E746" s="7" t="n">
        <v>0</v>
      </c>
      <c r="F746" s="7" t="n">
        <v>0</v>
      </c>
    </row>
    <row r="747" spans="1:5">
      <c r="A747" t="s">
        <v>4</v>
      </c>
      <c r="B747" s="4" t="s">
        <v>5</v>
      </c>
      <c r="C747" s="4" t="s">
        <v>13</v>
      </c>
      <c r="D747" s="4" t="s">
        <v>10</v>
      </c>
      <c r="E747" s="4" t="s">
        <v>30</v>
      </c>
    </row>
    <row r="748" spans="1:5">
      <c r="A748" t="n">
        <v>8333</v>
      </c>
      <c r="B748" s="37" t="n">
        <v>58</v>
      </c>
      <c r="C748" s="7" t="n">
        <v>0</v>
      </c>
      <c r="D748" s="7" t="n">
        <v>300</v>
      </c>
      <c r="E748" s="7" t="n">
        <v>1</v>
      </c>
    </row>
    <row r="749" spans="1:5">
      <c r="A749" t="s">
        <v>4</v>
      </c>
      <c r="B749" s="4" t="s">
        <v>5</v>
      </c>
      <c r="C749" s="4" t="s">
        <v>13</v>
      </c>
      <c r="D749" s="4" t="s">
        <v>10</v>
      </c>
    </row>
    <row r="750" spans="1:5">
      <c r="A750" t="n">
        <v>8341</v>
      </c>
      <c r="B750" s="37" t="n">
        <v>58</v>
      </c>
      <c r="C750" s="7" t="n">
        <v>255</v>
      </c>
      <c r="D750" s="7" t="n">
        <v>0</v>
      </c>
    </row>
    <row r="751" spans="1:5">
      <c r="A751" t="s">
        <v>4</v>
      </c>
      <c r="B751" s="4" t="s">
        <v>5</v>
      </c>
      <c r="C751" s="4" t="s">
        <v>13</v>
      </c>
      <c r="D751" s="4" t="s">
        <v>10</v>
      </c>
    </row>
    <row r="752" spans="1:5">
      <c r="A752" t="n">
        <v>8345</v>
      </c>
      <c r="B752" s="28" t="n">
        <v>22</v>
      </c>
      <c r="C752" s="7" t="n">
        <v>0</v>
      </c>
      <c r="D752" s="7" t="n">
        <v>0</v>
      </c>
    </row>
    <row r="753" spans="1:6">
      <c r="A753" t="s">
        <v>4</v>
      </c>
      <c r="B753" s="4" t="s">
        <v>5</v>
      </c>
      <c r="C753" s="4" t="s">
        <v>13</v>
      </c>
      <c r="D753" s="4" t="s">
        <v>10</v>
      </c>
      <c r="E753" s="4" t="s">
        <v>13</v>
      </c>
      <c r="F753" s="4" t="s">
        <v>6</v>
      </c>
    </row>
    <row r="754" spans="1:6">
      <c r="A754" t="n">
        <v>8349</v>
      </c>
      <c r="B754" s="10" t="n">
        <v>39</v>
      </c>
      <c r="C754" s="7" t="n">
        <v>10</v>
      </c>
      <c r="D754" s="7" t="n">
        <v>65533</v>
      </c>
      <c r="E754" s="7" t="n">
        <v>201</v>
      </c>
      <c r="F754" s="7" t="s">
        <v>123</v>
      </c>
    </row>
    <row r="755" spans="1:6">
      <c r="A755" t="s">
        <v>4</v>
      </c>
      <c r="B755" s="4" t="s">
        <v>5</v>
      </c>
      <c r="C755" s="4" t="s">
        <v>13</v>
      </c>
      <c r="D755" s="4" t="s">
        <v>10</v>
      </c>
      <c r="E755" s="4" t="s">
        <v>13</v>
      </c>
      <c r="F755" s="4" t="s">
        <v>6</v>
      </c>
    </row>
    <row r="756" spans="1:6">
      <c r="A756" t="n">
        <v>8373</v>
      </c>
      <c r="B756" s="10" t="n">
        <v>39</v>
      </c>
      <c r="C756" s="7" t="n">
        <v>10</v>
      </c>
      <c r="D756" s="7" t="n">
        <v>65533</v>
      </c>
      <c r="E756" s="7" t="n">
        <v>202</v>
      </c>
      <c r="F756" s="7" t="s">
        <v>124</v>
      </c>
    </row>
    <row r="757" spans="1:6">
      <c r="A757" t="s">
        <v>4</v>
      </c>
      <c r="B757" s="4" t="s">
        <v>5</v>
      </c>
      <c r="C757" s="4" t="s">
        <v>13</v>
      </c>
    </row>
    <row r="758" spans="1:6">
      <c r="A758" t="n">
        <v>8397</v>
      </c>
      <c r="B758" s="40" t="n">
        <v>64</v>
      </c>
      <c r="C758" s="7" t="n">
        <v>3</v>
      </c>
    </row>
    <row r="759" spans="1:6">
      <c r="A759" t="s">
        <v>4</v>
      </c>
      <c r="B759" s="4" t="s">
        <v>5</v>
      </c>
      <c r="C759" s="4" t="s">
        <v>13</v>
      </c>
      <c r="D759" s="4" t="s">
        <v>13</v>
      </c>
      <c r="E759" s="4" t="s">
        <v>30</v>
      </c>
      <c r="F759" s="4" t="s">
        <v>30</v>
      </c>
      <c r="G759" s="4" t="s">
        <v>30</v>
      </c>
      <c r="H759" s="4" t="s">
        <v>10</v>
      </c>
    </row>
    <row r="760" spans="1:6">
      <c r="A760" t="n">
        <v>8399</v>
      </c>
      <c r="B760" s="41" t="n">
        <v>45</v>
      </c>
      <c r="C760" s="7" t="n">
        <v>2</v>
      </c>
      <c r="D760" s="7" t="n">
        <v>3</v>
      </c>
      <c r="E760" s="7" t="n">
        <v>139.229995727539</v>
      </c>
      <c r="F760" s="7" t="n">
        <v>461.859985351563</v>
      </c>
      <c r="G760" s="7" t="n">
        <v>220.759994506836</v>
      </c>
      <c r="H760" s="7" t="n">
        <v>0</v>
      </c>
    </row>
    <row r="761" spans="1:6">
      <c r="A761" t="s">
        <v>4</v>
      </c>
      <c r="B761" s="4" t="s">
        <v>5</v>
      </c>
      <c r="C761" s="4" t="s">
        <v>13</v>
      </c>
      <c r="D761" s="4" t="s">
        <v>13</v>
      </c>
      <c r="E761" s="4" t="s">
        <v>30</v>
      </c>
      <c r="F761" s="4" t="s">
        <v>30</v>
      </c>
      <c r="G761" s="4" t="s">
        <v>30</v>
      </c>
      <c r="H761" s="4" t="s">
        <v>10</v>
      </c>
      <c r="I761" s="4" t="s">
        <v>13</v>
      </c>
    </row>
    <row r="762" spans="1:6">
      <c r="A762" t="n">
        <v>8416</v>
      </c>
      <c r="B762" s="41" t="n">
        <v>45</v>
      </c>
      <c r="C762" s="7" t="n">
        <v>4</v>
      </c>
      <c r="D762" s="7" t="n">
        <v>3</v>
      </c>
      <c r="E762" s="7" t="n">
        <v>24.4099998474121</v>
      </c>
      <c r="F762" s="7" t="n">
        <v>310.149993896484</v>
      </c>
      <c r="G762" s="7" t="n">
        <v>0</v>
      </c>
      <c r="H762" s="7" t="n">
        <v>0</v>
      </c>
      <c r="I762" s="7" t="n">
        <v>1</v>
      </c>
    </row>
    <row r="763" spans="1:6">
      <c r="A763" t="s">
        <v>4</v>
      </c>
      <c r="B763" s="4" t="s">
        <v>5</v>
      </c>
      <c r="C763" s="4" t="s">
        <v>13</v>
      </c>
      <c r="D763" s="4" t="s">
        <v>13</v>
      </c>
      <c r="E763" s="4" t="s">
        <v>30</v>
      </c>
      <c r="F763" s="4" t="s">
        <v>10</v>
      </c>
    </row>
    <row r="764" spans="1:6">
      <c r="A764" t="n">
        <v>8434</v>
      </c>
      <c r="B764" s="41" t="n">
        <v>45</v>
      </c>
      <c r="C764" s="7" t="n">
        <v>5</v>
      </c>
      <c r="D764" s="7" t="n">
        <v>3</v>
      </c>
      <c r="E764" s="7" t="n">
        <v>4.69999980926514</v>
      </c>
      <c r="F764" s="7" t="n">
        <v>0</v>
      </c>
    </row>
    <row r="765" spans="1:6">
      <c r="A765" t="s">
        <v>4</v>
      </c>
      <c r="B765" s="4" t="s">
        <v>5</v>
      </c>
      <c r="C765" s="4" t="s">
        <v>13</v>
      </c>
      <c r="D765" s="4" t="s">
        <v>13</v>
      </c>
      <c r="E765" s="4" t="s">
        <v>30</v>
      </c>
      <c r="F765" s="4" t="s">
        <v>10</v>
      </c>
    </row>
    <row r="766" spans="1:6">
      <c r="A766" t="n">
        <v>8443</v>
      </c>
      <c r="B766" s="41" t="n">
        <v>45</v>
      </c>
      <c r="C766" s="7" t="n">
        <v>11</v>
      </c>
      <c r="D766" s="7" t="n">
        <v>3</v>
      </c>
      <c r="E766" s="7" t="n">
        <v>47</v>
      </c>
      <c r="F766" s="7" t="n">
        <v>0</v>
      </c>
    </row>
    <row r="767" spans="1:6">
      <c r="A767" t="s">
        <v>4</v>
      </c>
      <c r="B767" s="4" t="s">
        <v>5</v>
      </c>
      <c r="C767" s="4" t="s">
        <v>13</v>
      </c>
      <c r="D767" s="4" t="s">
        <v>10</v>
      </c>
      <c r="E767" s="4" t="s">
        <v>30</v>
      </c>
    </row>
    <row r="768" spans="1:6">
      <c r="A768" t="n">
        <v>8452</v>
      </c>
      <c r="B768" s="37" t="n">
        <v>58</v>
      </c>
      <c r="C768" s="7" t="n">
        <v>100</v>
      </c>
      <c r="D768" s="7" t="n">
        <v>300</v>
      </c>
      <c r="E768" s="7" t="n">
        <v>1</v>
      </c>
    </row>
    <row r="769" spans="1:9">
      <c r="A769" t="s">
        <v>4</v>
      </c>
      <c r="B769" s="4" t="s">
        <v>5</v>
      </c>
      <c r="C769" s="4" t="s">
        <v>13</v>
      </c>
      <c r="D769" s="4" t="s">
        <v>10</v>
      </c>
    </row>
    <row r="770" spans="1:9">
      <c r="A770" t="n">
        <v>8460</v>
      </c>
      <c r="B770" s="37" t="n">
        <v>58</v>
      </c>
      <c r="C770" s="7" t="n">
        <v>255</v>
      </c>
      <c r="D770" s="7" t="n">
        <v>0</v>
      </c>
    </row>
    <row r="771" spans="1:9">
      <c r="A771" t="s">
        <v>4</v>
      </c>
      <c r="B771" s="4" t="s">
        <v>5</v>
      </c>
      <c r="C771" s="4" t="s">
        <v>10</v>
      </c>
    </row>
    <row r="772" spans="1:9">
      <c r="A772" t="n">
        <v>8464</v>
      </c>
      <c r="B772" s="17" t="n">
        <v>12</v>
      </c>
      <c r="C772" s="7" t="n">
        <v>11152</v>
      </c>
    </row>
    <row r="773" spans="1:9">
      <c r="A773" t="s">
        <v>4</v>
      </c>
      <c r="B773" s="4" t="s">
        <v>5</v>
      </c>
      <c r="C773" s="4" t="s">
        <v>10</v>
      </c>
    </row>
    <row r="774" spans="1:9">
      <c r="A774" t="n">
        <v>8467</v>
      </c>
      <c r="B774" s="17" t="n">
        <v>12</v>
      </c>
      <c r="C774" s="7" t="n">
        <v>11153</v>
      </c>
    </row>
    <row r="775" spans="1:9">
      <c r="A775" t="s">
        <v>4</v>
      </c>
      <c r="B775" s="4" t="s">
        <v>5</v>
      </c>
      <c r="C775" s="4" t="s">
        <v>10</v>
      </c>
    </row>
    <row r="776" spans="1:9">
      <c r="A776" t="n">
        <v>8470</v>
      </c>
      <c r="B776" s="17" t="n">
        <v>12</v>
      </c>
      <c r="C776" s="7" t="n">
        <v>11154</v>
      </c>
    </row>
    <row r="777" spans="1:9">
      <c r="A777" t="s">
        <v>4</v>
      </c>
      <c r="B777" s="4" t="s">
        <v>5</v>
      </c>
      <c r="C777" s="4" t="s">
        <v>10</v>
      </c>
    </row>
    <row r="778" spans="1:9">
      <c r="A778" t="n">
        <v>8473</v>
      </c>
      <c r="B778" s="17" t="n">
        <v>12</v>
      </c>
      <c r="C778" s="7" t="n">
        <v>11155</v>
      </c>
    </row>
    <row r="779" spans="1:9">
      <c r="A779" t="s">
        <v>4</v>
      </c>
      <c r="B779" s="4" t="s">
        <v>5</v>
      </c>
      <c r="C779" s="4" t="s">
        <v>10</v>
      </c>
    </row>
    <row r="780" spans="1:9">
      <c r="A780" t="n">
        <v>8476</v>
      </c>
      <c r="B780" s="17" t="n">
        <v>12</v>
      </c>
      <c r="C780" s="7" t="n">
        <v>11156</v>
      </c>
    </row>
    <row r="781" spans="1:9">
      <c r="A781" t="s">
        <v>4</v>
      </c>
      <c r="B781" s="4" t="s">
        <v>5</v>
      </c>
      <c r="C781" s="4" t="s">
        <v>13</v>
      </c>
      <c r="D781" s="4" t="s">
        <v>13</v>
      </c>
      <c r="E781" s="4" t="s">
        <v>9</v>
      </c>
      <c r="F781" s="4" t="s">
        <v>13</v>
      </c>
      <c r="G781" s="4" t="s">
        <v>13</v>
      </c>
    </row>
    <row r="782" spans="1:9">
      <c r="A782" t="n">
        <v>8479</v>
      </c>
      <c r="B782" s="36" t="n">
        <v>18</v>
      </c>
      <c r="C782" s="7" t="n">
        <v>0</v>
      </c>
      <c r="D782" s="7" t="n">
        <v>0</v>
      </c>
      <c r="E782" s="7" t="n">
        <v>0</v>
      </c>
      <c r="F782" s="7" t="n">
        <v>19</v>
      </c>
      <c r="G782" s="7" t="n">
        <v>1</v>
      </c>
    </row>
    <row r="783" spans="1:9">
      <c r="A783" t="s">
        <v>4</v>
      </c>
      <c r="B783" s="4" t="s">
        <v>5</v>
      </c>
      <c r="C783" s="4" t="s">
        <v>13</v>
      </c>
      <c r="D783" s="4" t="s">
        <v>13</v>
      </c>
      <c r="E783" s="4" t="s">
        <v>10</v>
      </c>
      <c r="F783" s="4" t="s">
        <v>30</v>
      </c>
    </row>
    <row r="784" spans="1:9">
      <c r="A784" t="n">
        <v>8488</v>
      </c>
      <c r="B784" s="42" t="n">
        <v>107</v>
      </c>
      <c r="C784" s="7" t="n">
        <v>0</v>
      </c>
      <c r="D784" s="7" t="n">
        <v>0</v>
      </c>
      <c r="E784" s="7" t="n">
        <v>0</v>
      </c>
      <c r="F784" s="7" t="n">
        <v>32</v>
      </c>
    </row>
    <row r="785" spans="1:7">
      <c r="A785" t="s">
        <v>4</v>
      </c>
      <c r="B785" s="4" t="s">
        <v>5</v>
      </c>
      <c r="C785" s="4" t="s">
        <v>13</v>
      </c>
      <c r="D785" s="4" t="s">
        <v>10</v>
      </c>
      <c r="E785" s="4" t="s">
        <v>13</v>
      </c>
      <c r="F785" s="4" t="s">
        <v>31</v>
      </c>
    </row>
    <row r="786" spans="1:7">
      <c r="A786" t="n">
        <v>8497</v>
      </c>
      <c r="B786" s="11" t="n">
        <v>5</v>
      </c>
      <c r="C786" s="7" t="n">
        <v>30</v>
      </c>
      <c r="D786" s="7" t="n">
        <v>11152</v>
      </c>
      <c r="E786" s="7" t="n">
        <v>1</v>
      </c>
      <c r="F786" s="12" t="n">
        <f t="normal" ca="1">A790</f>
        <v>0</v>
      </c>
    </row>
    <row r="787" spans="1:7">
      <c r="A787" t="s">
        <v>4</v>
      </c>
      <c r="B787" s="4" t="s">
        <v>5</v>
      </c>
      <c r="C787" s="4" t="s">
        <v>13</v>
      </c>
      <c r="D787" s="4" t="s">
        <v>13</v>
      </c>
      <c r="E787" s="4" t="s">
        <v>6</v>
      </c>
      <c r="F787" s="4" t="s">
        <v>10</v>
      </c>
    </row>
    <row r="788" spans="1:7">
      <c r="A788" t="n">
        <v>8506</v>
      </c>
      <c r="B788" s="42" t="n">
        <v>107</v>
      </c>
      <c r="C788" s="7" t="n">
        <v>1</v>
      </c>
      <c r="D788" s="7" t="n">
        <v>0</v>
      </c>
      <c r="E788" s="7" t="s">
        <v>125</v>
      </c>
      <c r="F788" s="7" t="n">
        <v>1</v>
      </c>
    </row>
    <row r="789" spans="1:7">
      <c r="A789" t="s">
        <v>4</v>
      </c>
      <c r="B789" s="4" t="s">
        <v>5</v>
      </c>
      <c r="C789" s="4" t="s">
        <v>13</v>
      </c>
      <c r="D789" s="4" t="s">
        <v>10</v>
      </c>
      <c r="E789" s="4" t="s">
        <v>13</v>
      </c>
      <c r="F789" s="4" t="s">
        <v>31</v>
      </c>
    </row>
    <row r="790" spans="1:7">
      <c r="A790" t="n">
        <v>8544</v>
      </c>
      <c r="B790" s="11" t="n">
        <v>5</v>
      </c>
      <c r="C790" s="7" t="n">
        <v>30</v>
      </c>
      <c r="D790" s="7" t="n">
        <v>11153</v>
      </c>
      <c r="E790" s="7" t="n">
        <v>1</v>
      </c>
      <c r="F790" s="12" t="n">
        <f t="normal" ca="1">A794</f>
        <v>0</v>
      </c>
    </row>
    <row r="791" spans="1:7">
      <c r="A791" t="s">
        <v>4</v>
      </c>
      <c r="B791" s="4" t="s">
        <v>5</v>
      </c>
      <c r="C791" s="4" t="s">
        <v>13</v>
      </c>
      <c r="D791" s="4" t="s">
        <v>13</v>
      </c>
      <c r="E791" s="4" t="s">
        <v>6</v>
      </c>
      <c r="F791" s="4" t="s">
        <v>10</v>
      </c>
    </row>
    <row r="792" spans="1:7">
      <c r="A792" t="n">
        <v>8553</v>
      </c>
      <c r="B792" s="42" t="n">
        <v>107</v>
      </c>
      <c r="C792" s="7" t="n">
        <v>1</v>
      </c>
      <c r="D792" s="7" t="n">
        <v>0</v>
      </c>
      <c r="E792" s="7" t="s">
        <v>126</v>
      </c>
      <c r="F792" s="7" t="n">
        <v>2</v>
      </c>
    </row>
    <row r="793" spans="1:7">
      <c r="A793" t="s">
        <v>4</v>
      </c>
      <c r="B793" s="4" t="s">
        <v>5</v>
      </c>
      <c r="C793" s="4" t="s">
        <v>13</v>
      </c>
      <c r="D793" s="4" t="s">
        <v>10</v>
      </c>
      <c r="E793" s="4" t="s">
        <v>13</v>
      </c>
      <c r="F793" s="4" t="s">
        <v>31</v>
      </c>
    </row>
    <row r="794" spans="1:7">
      <c r="A794" t="n">
        <v>8586</v>
      </c>
      <c r="B794" s="11" t="n">
        <v>5</v>
      </c>
      <c r="C794" s="7" t="n">
        <v>30</v>
      </c>
      <c r="D794" s="7" t="n">
        <v>11154</v>
      </c>
      <c r="E794" s="7" t="n">
        <v>1</v>
      </c>
      <c r="F794" s="12" t="n">
        <f t="normal" ca="1">A798</f>
        <v>0</v>
      </c>
    </row>
    <row r="795" spans="1:7">
      <c r="A795" t="s">
        <v>4</v>
      </c>
      <c r="B795" s="4" t="s">
        <v>5</v>
      </c>
      <c r="C795" s="4" t="s">
        <v>13</v>
      </c>
      <c r="D795" s="4" t="s">
        <v>13</v>
      </c>
      <c r="E795" s="4" t="s">
        <v>6</v>
      </c>
      <c r="F795" s="4" t="s">
        <v>10</v>
      </c>
    </row>
    <row r="796" spans="1:7">
      <c r="A796" t="n">
        <v>8595</v>
      </c>
      <c r="B796" s="42" t="n">
        <v>107</v>
      </c>
      <c r="C796" s="7" t="n">
        <v>1</v>
      </c>
      <c r="D796" s="7" t="n">
        <v>0</v>
      </c>
      <c r="E796" s="7" t="s">
        <v>127</v>
      </c>
      <c r="F796" s="7" t="n">
        <v>3</v>
      </c>
    </row>
    <row r="797" spans="1:7">
      <c r="A797" t="s">
        <v>4</v>
      </c>
      <c r="B797" s="4" t="s">
        <v>5</v>
      </c>
      <c r="C797" s="4" t="s">
        <v>13</v>
      </c>
      <c r="D797" s="4" t="s">
        <v>10</v>
      </c>
      <c r="E797" s="4" t="s">
        <v>13</v>
      </c>
      <c r="F797" s="4" t="s">
        <v>31</v>
      </c>
    </row>
    <row r="798" spans="1:7">
      <c r="A798" t="n">
        <v>8630</v>
      </c>
      <c r="B798" s="11" t="n">
        <v>5</v>
      </c>
      <c r="C798" s="7" t="n">
        <v>30</v>
      </c>
      <c r="D798" s="7" t="n">
        <v>11155</v>
      </c>
      <c r="E798" s="7" t="n">
        <v>1</v>
      </c>
      <c r="F798" s="12" t="n">
        <f t="normal" ca="1">A802</f>
        <v>0</v>
      </c>
    </row>
    <row r="799" spans="1:7">
      <c r="A799" t="s">
        <v>4</v>
      </c>
      <c r="B799" s="4" t="s">
        <v>5</v>
      </c>
      <c r="C799" s="4" t="s">
        <v>13</v>
      </c>
      <c r="D799" s="4" t="s">
        <v>13</v>
      </c>
      <c r="E799" s="4" t="s">
        <v>6</v>
      </c>
      <c r="F799" s="4" t="s">
        <v>10</v>
      </c>
    </row>
    <row r="800" spans="1:7">
      <c r="A800" t="n">
        <v>8639</v>
      </c>
      <c r="B800" s="42" t="n">
        <v>107</v>
      </c>
      <c r="C800" s="7" t="n">
        <v>1</v>
      </c>
      <c r="D800" s="7" t="n">
        <v>0</v>
      </c>
      <c r="E800" s="7" t="s">
        <v>128</v>
      </c>
      <c r="F800" s="7" t="n">
        <v>4</v>
      </c>
    </row>
    <row r="801" spans="1:6">
      <c r="A801" t="s">
        <v>4</v>
      </c>
      <c r="B801" s="4" t="s">
        <v>5</v>
      </c>
      <c r="C801" s="4" t="s">
        <v>13</v>
      </c>
      <c r="D801" s="4" t="s">
        <v>10</v>
      </c>
      <c r="E801" s="4" t="s">
        <v>13</v>
      </c>
      <c r="F801" s="4" t="s">
        <v>31</v>
      </c>
    </row>
    <row r="802" spans="1:6">
      <c r="A802" t="n">
        <v>8672</v>
      </c>
      <c r="B802" s="11" t="n">
        <v>5</v>
      </c>
      <c r="C802" s="7" t="n">
        <v>30</v>
      </c>
      <c r="D802" s="7" t="n">
        <v>11157</v>
      </c>
      <c r="E802" s="7" t="n">
        <v>1</v>
      </c>
      <c r="F802" s="12" t="n">
        <f t="normal" ca="1">A806</f>
        <v>0</v>
      </c>
    </row>
    <row r="803" spans="1:6">
      <c r="A803" t="s">
        <v>4</v>
      </c>
      <c r="B803" s="4" t="s">
        <v>5</v>
      </c>
      <c r="C803" s="4" t="s">
        <v>13</v>
      </c>
      <c r="D803" s="4" t="s">
        <v>13</v>
      </c>
      <c r="E803" s="4" t="s">
        <v>6</v>
      </c>
      <c r="F803" s="4" t="s">
        <v>10</v>
      </c>
    </row>
    <row r="804" spans="1:6">
      <c r="A804" t="n">
        <v>8681</v>
      </c>
      <c r="B804" s="42" t="n">
        <v>107</v>
      </c>
      <c r="C804" s="7" t="n">
        <v>1</v>
      </c>
      <c r="D804" s="7" t="n">
        <v>0</v>
      </c>
      <c r="E804" s="7" t="s">
        <v>129</v>
      </c>
      <c r="F804" s="7" t="n">
        <v>6</v>
      </c>
    </row>
    <row r="805" spans="1:6">
      <c r="A805" t="s">
        <v>4</v>
      </c>
      <c r="B805" s="4" t="s">
        <v>5</v>
      </c>
      <c r="C805" s="4" t="s">
        <v>13</v>
      </c>
      <c r="D805" s="4" t="s">
        <v>10</v>
      </c>
      <c r="E805" s="4" t="s">
        <v>13</v>
      </c>
      <c r="F805" s="4" t="s">
        <v>31</v>
      </c>
    </row>
    <row r="806" spans="1:6">
      <c r="A806" t="n">
        <v>8714</v>
      </c>
      <c r="B806" s="11" t="n">
        <v>5</v>
      </c>
      <c r="C806" s="7" t="n">
        <v>30</v>
      </c>
      <c r="D806" s="7" t="n">
        <v>11158</v>
      </c>
      <c r="E806" s="7" t="n">
        <v>1</v>
      </c>
      <c r="F806" s="12" t="n">
        <f t="normal" ca="1">A810</f>
        <v>0</v>
      </c>
    </row>
    <row r="807" spans="1:6">
      <c r="A807" t="s">
        <v>4</v>
      </c>
      <c r="B807" s="4" t="s">
        <v>5</v>
      </c>
      <c r="C807" s="4" t="s">
        <v>13</v>
      </c>
      <c r="D807" s="4" t="s">
        <v>13</v>
      </c>
      <c r="E807" s="4" t="s">
        <v>6</v>
      </c>
      <c r="F807" s="4" t="s">
        <v>10</v>
      </c>
    </row>
    <row r="808" spans="1:6">
      <c r="A808" t="n">
        <v>8723</v>
      </c>
      <c r="B808" s="42" t="n">
        <v>107</v>
      </c>
      <c r="C808" s="7" t="n">
        <v>1</v>
      </c>
      <c r="D808" s="7" t="n">
        <v>0</v>
      </c>
      <c r="E808" s="7" t="s">
        <v>130</v>
      </c>
      <c r="F808" s="7" t="n">
        <v>7</v>
      </c>
    </row>
    <row r="809" spans="1:6">
      <c r="A809" t="s">
        <v>4</v>
      </c>
      <c r="B809" s="4" t="s">
        <v>5</v>
      </c>
      <c r="C809" s="4" t="s">
        <v>13</v>
      </c>
      <c r="D809" s="4" t="s">
        <v>10</v>
      </c>
      <c r="E809" s="4" t="s">
        <v>13</v>
      </c>
      <c r="F809" s="4" t="s">
        <v>31</v>
      </c>
    </row>
    <row r="810" spans="1:6">
      <c r="A810" t="n">
        <v>8762</v>
      </c>
      <c r="B810" s="11" t="n">
        <v>5</v>
      </c>
      <c r="C810" s="7" t="n">
        <v>30</v>
      </c>
      <c r="D810" s="7" t="n">
        <v>11159</v>
      </c>
      <c r="E810" s="7" t="n">
        <v>1</v>
      </c>
      <c r="F810" s="12" t="n">
        <f t="normal" ca="1">A814</f>
        <v>0</v>
      </c>
    </row>
    <row r="811" spans="1:6">
      <c r="A811" t="s">
        <v>4</v>
      </c>
      <c r="B811" s="4" t="s">
        <v>5</v>
      </c>
      <c r="C811" s="4" t="s">
        <v>13</v>
      </c>
      <c r="D811" s="4" t="s">
        <v>13</v>
      </c>
      <c r="E811" s="4" t="s">
        <v>6</v>
      </c>
      <c r="F811" s="4" t="s">
        <v>10</v>
      </c>
    </row>
    <row r="812" spans="1:6">
      <c r="A812" t="n">
        <v>8771</v>
      </c>
      <c r="B812" s="42" t="n">
        <v>107</v>
      </c>
      <c r="C812" s="7" t="n">
        <v>1</v>
      </c>
      <c r="D812" s="7" t="n">
        <v>0</v>
      </c>
      <c r="E812" s="7" t="s">
        <v>131</v>
      </c>
      <c r="F812" s="7" t="n">
        <v>8</v>
      </c>
    </row>
    <row r="813" spans="1:6">
      <c r="A813" t="s">
        <v>4</v>
      </c>
      <c r="B813" s="4" t="s">
        <v>5</v>
      </c>
      <c r="C813" s="4" t="s">
        <v>13</v>
      </c>
      <c r="D813" s="4" t="s">
        <v>13</v>
      </c>
      <c r="E813" s="4" t="s">
        <v>6</v>
      </c>
      <c r="F813" s="4" t="s">
        <v>10</v>
      </c>
    </row>
    <row r="814" spans="1:6">
      <c r="A814" t="n">
        <v>8808</v>
      </c>
      <c r="B814" s="42" t="n">
        <v>107</v>
      </c>
      <c r="C814" s="7" t="n">
        <v>1</v>
      </c>
      <c r="D814" s="7" t="n">
        <v>0</v>
      </c>
      <c r="E814" s="7" t="s">
        <v>132</v>
      </c>
      <c r="F814" s="7" t="n">
        <v>0</v>
      </c>
    </row>
    <row r="815" spans="1:6">
      <c r="A815" t="s">
        <v>4</v>
      </c>
      <c r="B815" s="4" t="s">
        <v>5</v>
      </c>
      <c r="C815" s="4" t="s">
        <v>13</v>
      </c>
      <c r="D815" s="4" t="s">
        <v>13</v>
      </c>
      <c r="E815" s="4" t="s">
        <v>13</v>
      </c>
      <c r="F815" s="4" t="s">
        <v>10</v>
      </c>
      <c r="G815" s="4" t="s">
        <v>10</v>
      </c>
      <c r="H815" s="4" t="s">
        <v>13</v>
      </c>
    </row>
    <row r="816" spans="1:6">
      <c r="A816" t="n">
        <v>8820</v>
      </c>
      <c r="B816" s="42" t="n">
        <v>107</v>
      </c>
      <c r="C816" s="7" t="n">
        <v>2</v>
      </c>
      <c r="D816" s="7" t="n">
        <v>0</v>
      </c>
      <c r="E816" s="7" t="n">
        <v>1</v>
      </c>
      <c r="F816" s="7" t="n">
        <v>65535</v>
      </c>
      <c r="G816" s="7" t="n">
        <v>65535</v>
      </c>
      <c r="H816" s="7" t="n">
        <v>0</v>
      </c>
    </row>
    <row r="817" spans="1:8">
      <c r="A817" t="s">
        <v>4</v>
      </c>
      <c r="B817" s="4" t="s">
        <v>5</v>
      </c>
      <c r="C817" s="4" t="s">
        <v>13</v>
      </c>
      <c r="D817" s="4" t="s">
        <v>13</v>
      </c>
      <c r="E817" s="4" t="s">
        <v>13</v>
      </c>
    </row>
    <row r="818" spans="1:8">
      <c r="A818" t="n">
        <v>8829</v>
      </c>
      <c r="B818" s="42" t="n">
        <v>107</v>
      </c>
      <c r="C818" s="7" t="n">
        <v>4</v>
      </c>
      <c r="D818" s="7" t="n">
        <v>0</v>
      </c>
      <c r="E818" s="7" t="n">
        <v>0</v>
      </c>
    </row>
    <row r="819" spans="1:8">
      <c r="A819" t="s">
        <v>4</v>
      </c>
      <c r="B819" s="4" t="s">
        <v>5</v>
      </c>
      <c r="C819" s="4" t="s">
        <v>13</v>
      </c>
      <c r="D819" s="4" t="s">
        <v>13</v>
      </c>
    </row>
    <row r="820" spans="1:8">
      <c r="A820" t="n">
        <v>8833</v>
      </c>
      <c r="B820" s="42" t="n">
        <v>107</v>
      </c>
      <c r="C820" s="7" t="n">
        <v>3</v>
      </c>
      <c r="D820" s="7" t="n">
        <v>0</v>
      </c>
    </row>
    <row r="821" spans="1:8">
      <c r="A821" t="s">
        <v>4</v>
      </c>
      <c r="B821" s="4" t="s">
        <v>5</v>
      </c>
      <c r="C821" s="4" t="s">
        <v>13</v>
      </c>
      <c r="D821" s="4" t="s">
        <v>13</v>
      </c>
      <c r="E821" s="4" t="s">
        <v>13</v>
      </c>
      <c r="F821" s="4" t="s">
        <v>9</v>
      </c>
      <c r="G821" s="4" t="s">
        <v>13</v>
      </c>
      <c r="H821" s="4" t="s">
        <v>13</v>
      </c>
      <c r="I821" s="4" t="s">
        <v>31</v>
      </c>
    </row>
    <row r="822" spans="1:8">
      <c r="A822" t="n">
        <v>8836</v>
      </c>
      <c r="B822" s="11" t="n">
        <v>5</v>
      </c>
      <c r="C822" s="7" t="n">
        <v>35</v>
      </c>
      <c r="D822" s="7" t="n">
        <v>0</v>
      </c>
      <c r="E822" s="7" t="n">
        <v>0</v>
      </c>
      <c r="F822" s="7" t="n">
        <v>0</v>
      </c>
      <c r="G822" s="7" t="n">
        <v>5</v>
      </c>
      <c r="H822" s="7" t="n">
        <v>1</v>
      </c>
      <c r="I822" s="12" t="n">
        <f t="normal" ca="1">A906</f>
        <v>0</v>
      </c>
    </row>
    <row r="823" spans="1:8">
      <c r="A823" t="s">
        <v>4</v>
      </c>
      <c r="B823" s="4" t="s">
        <v>5</v>
      </c>
      <c r="C823" s="4" t="s">
        <v>13</v>
      </c>
      <c r="D823" s="4" t="s">
        <v>10</v>
      </c>
      <c r="E823" s="4" t="s">
        <v>10</v>
      </c>
      <c r="F823" s="4" t="s">
        <v>10</v>
      </c>
      <c r="G823" s="4" t="s">
        <v>10</v>
      </c>
      <c r="H823" s="4" t="s">
        <v>10</v>
      </c>
      <c r="I823" s="4" t="s">
        <v>6</v>
      </c>
      <c r="J823" s="4" t="s">
        <v>30</v>
      </c>
      <c r="K823" s="4" t="s">
        <v>30</v>
      </c>
      <c r="L823" s="4" t="s">
        <v>30</v>
      </c>
      <c r="M823" s="4" t="s">
        <v>9</v>
      </c>
      <c r="N823" s="4" t="s">
        <v>9</v>
      </c>
      <c r="O823" s="4" t="s">
        <v>30</v>
      </c>
      <c r="P823" s="4" t="s">
        <v>30</v>
      </c>
      <c r="Q823" s="4" t="s">
        <v>30</v>
      </c>
      <c r="R823" s="4" t="s">
        <v>30</v>
      </c>
      <c r="S823" s="4" t="s">
        <v>13</v>
      </c>
    </row>
    <row r="824" spans="1:8">
      <c r="A824" t="n">
        <v>8850</v>
      </c>
      <c r="B824" s="10" t="n">
        <v>39</v>
      </c>
      <c r="C824" s="7" t="n">
        <v>12</v>
      </c>
      <c r="D824" s="7" t="n">
        <v>65533</v>
      </c>
      <c r="E824" s="7" t="n">
        <v>201</v>
      </c>
      <c r="F824" s="7" t="n">
        <v>0</v>
      </c>
      <c r="G824" s="7" t="n">
        <v>65533</v>
      </c>
      <c r="H824" s="7" t="n">
        <v>3</v>
      </c>
      <c r="I824" s="7" t="s">
        <v>20</v>
      </c>
      <c r="J824" s="7" t="n">
        <v>140.662994384766</v>
      </c>
      <c r="K824" s="7" t="n">
        <v>460.050994873047</v>
      </c>
      <c r="L824" s="7" t="n">
        <v>219.537002563477</v>
      </c>
      <c r="M824" s="7" t="n">
        <v>0</v>
      </c>
      <c r="N824" s="7" t="n">
        <v>0</v>
      </c>
      <c r="O824" s="7" t="n">
        <v>0</v>
      </c>
      <c r="P824" s="7" t="n">
        <v>1</v>
      </c>
      <c r="Q824" s="7" t="n">
        <v>1</v>
      </c>
      <c r="R824" s="7" t="n">
        <v>1</v>
      </c>
      <c r="S824" s="7" t="n">
        <v>255</v>
      </c>
    </row>
    <row r="825" spans="1:8">
      <c r="A825" t="s">
        <v>4</v>
      </c>
      <c r="B825" s="4" t="s">
        <v>5</v>
      </c>
      <c r="C825" s="4" t="s">
        <v>13</v>
      </c>
      <c r="D825" s="4" t="s">
        <v>10</v>
      </c>
      <c r="E825" s="4" t="s">
        <v>30</v>
      </c>
      <c r="F825" s="4" t="s">
        <v>10</v>
      </c>
      <c r="G825" s="4" t="s">
        <v>9</v>
      </c>
      <c r="H825" s="4" t="s">
        <v>9</v>
      </c>
      <c r="I825" s="4" t="s">
        <v>10</v>
      </c>
      <c r="J825" s="4" t="s">
        <v>10</v>
      </c>
      <c r="K825" s="4" t="s">
        <v>9</v>
      </c>
      <c r="L825" s="4" t="s">
        <v>9</v>
      </c>
      <c r="M825" s="4" t="s">
        <v>9</v>
      </c>
      <c r="N825" s="4" t="s">
        <v>9</v>
      </c>
      <c r="O825" s="4" t="s">
        <v>6</v>
      </c>
    </row>
    <row r="826" spans="1:8">
      <c r="A826" t="n">
        <v>8900</v>
      </c>
      <c r="B826" s="13" t="n">
        <v>50</v>
      </c>
      <c r="C826" s="7" t="n">
        <v>0</v>
      </c>
      <c r="D826" s="7" t="n">
        <v>13257</v>
      </c>
      <c r="E826" s="7" t="n">
        <v>1</v>
      </c>
      <c r="F826" s="7" t="n">
        <v>0</v>
      </c>
      <c r="G826" s="7" t="n">
        <v>0</v>
      </c>
      <c r="H826" s="7" t="n">
        <v>0</v>
      </c>
      <c r="I826" s="7" t="n">
        <v>0</v>
      </c>
      <c r="J826" s="7" t="n">
        <v>65533</v>
      </c>
      <c r="K826" s="7" t="n">
        <v>0</v>
      </c>
      <c r="L826" s="7" t="n">
        <v>0</v>
      </c>
      <c r="M826" s="7" t="n">
        <v>0</v>
      </c>
      <c r="N826" s="7" t="n">
        <v>0</v>
      </c>
      <c r="O826" s="7" t="s">
        <v>20</v>
      </c>
    </row>
    <row r="827" spans="1:8">
      <c r="A827" t="s">
        <v>4</v>
      </c>
      <c r="B827" s="4" t="s">
        <v>5</v>
      </c>
      <c r="C827" s="4" t="s">
        <v>10</v>
      </c>
    </row>
    <row r="828" spans="1:8">
      <c r="A828" t="n">
        <v>8939</v>
      </c>
      <c r="B828" s="30" t="n">
        <v>16</v>
      </c>
      <c r="C828" s="7" t="n">
        <v>0</v>
      </c>
    </row>
    <row r="829" spans="1:8">
      <c r="A829" t="s">
        <v>4</v>
      </c>
      <c r="B829" s="4" t="s">
        <v>5</v>
      </c>
      <c r="C829" s="4" t="s">
        <v>13</v>
      </c>
      <c r="D829" s="4" t="s">
        <v>13</v>
      </c>
      <c r="E829" s="4" t="s">
        <v>30</v>
      </c>
      <c r="F829" s="4" t="s">
        <v>10</v>
      </c>
    </row>
    <row r="830" spans="1:8">
      <c r="A830" t="n">
        <v>8942</v>
      </c>
      <c r="B830" s="41" t="n">
        <v>45</v>
      </c>
      <c r="C830" s="7" t="n">
        <v>5</v>
      </c>
      <c r="D830" s="7" t="n">
        <v>3</v>
      </c>
      <c r="E830" s="7" t="n">
        <v>6.69999980926514</v>
      </c>
      <c r="F830" s="7" t="n">
        <v>5000</v>
      </c>
    </row>
    <row r="831" spans="1:8">
      <c r="A831" t="s">
        <v>4</v>
      </c>
      <c r="B831" s="4" t="s">
        <v>5</v>
      </c>
      <c r="C831" s="4" t="s">
        <v>10</v>
      </c>
    </row>
    <row r="832" spans="1:8">
      <c r="A832" t="n">
        <v>8951</v>
      </c>
      <c r="B832" s="30" t="n">
        <v>16</v>
      </c>
      <c r="C832" s="7" t="n">
        <v>2000</v>
      </c>
    </row>
    <row r="833" spans="1:19">
      <c r="A833" t="s">
        <v>4</v>
      </c>
      <c r="B833" s="4" t="s">
        <v>5</v>
      </c>
      <c r="C833" s="4" t="s">
        <v>13</v>
      </c>
      <c r="D833" s="4" t="s">
        <v>10</v>
      </c>
      <c r="E833" s="4" t="s">
        <v>10</v>
      </c>
      <c r="F833" s="4" t="s">
        <v>10</v>
      </c>
      <c r="G833" s="4" t="s">
        <v>10</v>
      </c>
      <c r="H833" s="4" t="s">
        <v>10</v>
      </c>
      <c r="I833" s="4" t="s">
        <v>6</v>
      </c>
      <c r="J833" s="4" t="s">
        <v>30</v>
      </c>
      <c r="K833" s="4" t="s">
        <v>30</v>
      </c>
      <c r="L833" s="4" t="s">
        <v>30</v>
      </c>
      <c r="M833" s="4" t="s">
        <v>9</v>
      </c>
      <c r="N833" s="4" t="s">
        <v>9</v>
      </c>
      <c r="O833" s="4" t="s">
        <v>30</v>
      </c>
      <c r="P833" s="4" t="s">
        <v>30</v>
      </c>
      <c r="Q833" s="4" t="s">
        <v>30</v>
      </c>
      <c r="R833" s="4" t="s">
        <v>30</v>
      </c>
      <c r="S833" s="4" t="s">
        <v>13</v>
      </c>
    </row>
    <row r="834" spans="1:19">
      <c r="A834" t="n">
        <v>8954</v>
      </c>
      <c r="B834" s="10" t="n">
        <v>39</v>
      </c>
      <c r="C834" s="7" t="n">
        <v>12</v>
      </c>
      <c r="D834" s="7" t="n">
        <v>65533</v>
      </c>
      <c r="E834" s="7" t="n">
        <v>202</v>
      </c>
      <c r="F834" s="7" t="n">
        <v>0</v>
      </c>
      <c r="G834" s="7" t="n">
        <v>61456</v>
      </c>
      <c r="H834" s="7" t="n">
        <v>3</v>
      </c>
      <c r="I834" s="7" t="s">
        <v>20</v>
      </c>
      <c r="J834" s="7" t="n">
        <v>0</v>
      </c>
      <c r="K834" s="7" t="n">
        <v>0</v>
      </c>
      <c r="L834" s="7" t="n">
        <v>0</v>
      </c>
      <c r="M834" s="7" t="n">
        <v>0</v>
      </c>
      <c r="N834" s="7" t="n">
        <v>0</v>
      </c>
      <c r="O834" s="7" t="n">
        <v>0</v>
      </c>
      <c r="P834" s="7" t="n">
        <v>1</v>
      </c>
      <c r="Q834" s="7" t="n">
        <v>1</v>
      </c>
      <c r="R834" s="7" t="n">
        <v>1</v>
      </c>
      <c r="S834" s="7" t="n">
        <v>255</v>
      </c>
    </row>
    <row r="835" spans="1:19">
      <c r="A835" t="s">
        <v>4</v>
      </c>
      <c r="B835" s="4" t="s">
        <v>5</v>
      </c>
      <c r="C835" s="4" t="s">
        <v>10</v>
      </c>
    </row>
    <row r="836" spans="1:19">
      <c r="A836" t="n">
        <v>9004</v>
      </c>
      <c r="B836" s="30" t="n">
        <v>16</v>
      </c>
      <c r="C836" s="7" t="n">
        <v>500</v>
      </c>
    </row>
    <row r="837" spans="1:19">
      <c r="A837" t="s">
        <v>4</v>
      </c>
      <c r="B837" s="4" t="s">
        <v>5</v>
      </c>
      <c r="C837" s="4" t="s">
        <v>10</v>
      </c>
      <c r="D837" s="4" t="s">
        <v>9</v>
      </c>
    </row>
    <row r="838" spans="1:19">
      <c r="A838" t="n">
        <v>9007</v>
      </c>
      <c r="B838" s="43" t="n">
        <v>43</v>
      </c>
      <c r="C838" s="7" t="n">
        <v>61456</v>
      </c>
      <c r="D838" s="7" t="n">
        <v>1</v>
      </c>
    </row>
    <row r="839" spans="1:19">
      <c r="A839" t="s">
        <v>4</v>
      </c>
      <c r="B839" s="4" t="s">
        <v>5</v>
      </c>
      <c r="C839" s="4" t="s">
        <v>10</v>
      </c>
    </row>
    <row r="840" spans="1:19">
      <c r="A840" t="n">
        <v>9014</v>
      </c>
      <c r="B840" s="30" t="n">
        <v>16</v>
      </c>
      <c r="C840" s="7" t="n">
        <v>1000</v>
      </c>
    </row>
    <row r="841" spans="1:19">
      <c r="A841" t="s">
        <v>4</v>
      </c>
      <c r="B841" s="4" t="s">
        <v>5</v>
      </c>
      <c r="C841" s="4" t="s">
        <v>13</v>
      </c>
      <c r="D841" s="4" t="s">
        <v>10</v>
      </c>
      <c r="E841" s="4" t="s">
        <v>30</v>
      </c>
    </row>
    <row r="842" spans="1:19">
      <c r="A842" t="n">
        <v>9017</v>
      </c>
      <c r="B842" s="37" t="n">
        <v>58</v>
      </c>
      <c r="C842" s="7" t="n">
        <v>0</v>
      </c>
      <c r="D842" s="7" t="n">
        <v>2000</v>
      </c>
      <c r="E842" s="7" t="n">
        <v>1</v>
      </c>
    </row>
    <row r="843" spans="1:19">
      <c r="A843" t="s">
        <v>4</v>
      </c>
      <c r="B843" s="4" t="s">
        <v>5</v>
      </c>
      <c r="C843" s="4" t="s">
        <v>13</v>
      </c>
      <c r="D843" s="4" t="s">
        <v>10</v>
      </c>
      <c r="E843" s="4" t="s">
        <v>10</v>
      </c>
    </row>
    <row r="844" spans="1:19">
      <c r="A844" t="n">
        <v>9025</v>
      </c>
      <c r="B844" s="13" t="n">
        <v>50</v>
      </c>
      <c r="C844" s="7" t="n">
        <v>1</v>
      </c>
      <c r="D844" s="7" t="n">
        <v>8200</v>
      </c>
      <c r="E844" s="7" t="n">
        <v>1000</v>
      </c>
    </row>
    <row r="845" spans="1:19">
      <c r="A845" t="s">
        <v>4</v>
      </c>
      <c r="B845" s="4" t="s">
        <v>5</v>
      </c>
      <c r="C845" s="4" t="s">
        <v>13</v>
      </c>
      <c r="D845" s="4" t="s">
        <v>10</v>
      </c>
    </row>
    <row r="846" spans="1:19">
      <c r="A846" t="n">
        <v>9031</v>
      </c>
      <c r="B846" s="37" t="n">
        <v>58</v>
      </c>
      <c r="C846" s="7" t="n">
        <v>255</v>
      </c>
      <c r="D846" s="7" t="n">
        <v>0</v>
      </c>
    </row>
    <row r="847" spans="1:19">
      <c r="A847" t="s">
        <v>4</v>
      </c>
      <c r="B847" s="4" t="s">
        <v>5</v>
      </c>
      <c r="C847" s="4" t="s">
        <v>10</v>
      </c>
      <c r="D847" s="4" t="s">
        <v>9</v>
      </c>
    </row>
    <row r="848" spans="1:19">
      <c r="A848" t="n">
        <v>9035</v>
      </c>
      <c r="B848" s="44" t="n">
        <v>44</v>
      </c>
      <c r="C848" s="7" t="n">
        <v>61456</v>
      </c>
      <c r="D848" s="7" t="n">
        <v>1</v>
      </c>
    </row>
    <row r="849" spans="1:19">
      <c r="A849" t="s">
        <v>4</v>
      </c>
      <c r="B849" s="4" t="s">
        <v>5</v>
      </c>
      <c r="C849" s="4" t="s">
        <v>13</v>
      </c>
      <c r="D849" s="4" t="s">
        <v>10</v>
      </c>
      <c r="E849" s="4" t="s">
        <v>13</v>
      </c>
    </row>
    <row r="850" spans="1:19">
      <c r="A850" t="n">
        <v>9042</v>
      </c>
      <c r="B850" s="10" t="n">
        <v>39</v>
      </c>
      <c r="C850" s="7" t="n">
        <v>11</v>
      </c>
      <c r="D850" s="7" t="n">
        <v>65533</v>
      </c>
      <c r="E850" s="7" t="n">
        <v>201</v>
      </c>
    </row>
    <row r="851" spans="1:19">
      <c r="A851" t="s">
        <v>4</v>
      </c>
      <c r="B851" s="4" t="s">
        <v>5</v>
      </c>
      <c r="C851" s="4" t="s">
        <v>13</v>
      </c>
      <c r="D851" s="4" t="s">
        <v>10</v>
      </c>
      <c r="E851" s="4" t="s">
        <v>13</v>
      </c>
    </row>
    <row r="852" spans="1:19">
      <c r="A852" t="n">
        <v>9047</v>
      </c>
      <c r="B852" s="10" t="n">
        <v>39</v>
      </c>
      <c r="C852" s="7" t="n">
        <v>11</v>
      </c>
      <c r="D852" s="7" t="n">
        <v>65533</v>
      </c>
      <c r="E852" s="7" t="n">
        <v>202</v>
      </c>
    </row>
    <row r="853" spans="1:19">
      <c r="A853" t="s">
        <v>4</v>
      </c>
      <c r="B853" s="4" t="s">
        <v>5</v>
      </c>
      <c r="C853" s="4" t="s">
        <v>10</v>
      </c>
    </row>
    <row r="854" spans="1:19">
      <c r="A854" t="n">
        <v>9052</v>
      </c>
      <c r="B854" s="17" t="n">
        <v>12</v>
      </c>
      <c r="C854" s="7" t="n">
        <v>6753</v>
      </c>
    </row>
    <row r="855" spans="1:19">
      <c r="A855" t="s">
        <v>4</v>
      </c>
      <c r="B855" s="4" t="s">
        <v>5</v>
      </c>
      <c r="C855" s="4" t="s">
        <v>13</v>
      </c>
      <c r="D855" s="4" t="s">
        <v>13</v>
      </c>
      <c r="E855" s="4" t="s">
        <v>13</v>
      </c>
      <c r="F855" s="4" t="s">
        <v>9</v>
      </c>
      <c r="G855" s="4" t="s">
        <v>13</v>
      </c>
      <c r="H855" s="4" t="s">
        <v>13</v>
      </c>
      <c r="I855" s="4" t="s">
        <v>31</v>
      </c>
    </row>
    <row r="856" spans="1:19">
      <c r="A856" t="n">
        <v>9055</v>
      </c>
      <c r="B856" s="11" t="n">
        <v>5</v>
      </c>
      <c r="C856" s="7" t="n">
        <v>35</v>
      </c>
      <c r="D856" s="7" t="n">
        <v>0</v>
      </c>
      <c r="E856" s="7" t="n">
        <v>0</v>
      </c>
      <c r="F856" s="7" t="n">
        <v>1</v>
      </c>
      <c r="G856" s="7" t="n">
        <v>2</v>
      </c>
      <c r="H856" s="7" t="n">
        <v>1</v>
      </c>
      <c r="I856" s="12" t="n">
        <f t="normal" ca="1">A862</f>
        <v>0</v>
      </c>
    </row>
    <row r="857" spans="1:19">
      <c r="A857" t="s">
        <v>4</v>
      </c>
      <c r="B857" s="4" t="s">
        <v>5</v>
      </c>
      <c r="C857" s="4" t="s">
        <v>6</v>
      </c>
      <c r="D857" s="4" t="s">
        <v>6</v>
      </c>
      <c r="E857" s="4" t="s">
        <v>13</v>
      </c>
    </row>
    <row r="858" spans="1:19">
      <c r="A858" t="n">
        <v>9069</v>
      </c>
      <c r="B858" s="45" t="n">
        <v>30</v>
      </c>
      <c r="C858" s="7" t="s">
        <v>133</v>
      </c>
      <c r="D858" s="7" t="s">
        <v>20</v>
      </c>
      <c r="E858" s="7" t="n">
        <v>0</v>
      </c>
    </row>
    <row r="859" spans="1:19">
      <c r="A859" t="s">
        <v>4</v>
      </c>
      <c r="B859" s="4" t="s">
        <v>5</v>
      </c>
      <c r="C859" s="4" t="s">
        <v>31</v>
      </c>
    </row>
    <row r="860" spans="1:19">
      <c r="A860" t="n">
        <v>9078</v>
      </c>
      <c r="B860" s="20" t="n">
        <v>3</v>
      </c>
      <c r="C860" s="12" t="n">
        <f t="normal" ca="1">A904</f>
        <v>0</v>
      </c>
    </row>
    <row r="861" spans="1:19">
      <c r="A861" t="s">
        <v>4</v>
      </c>
      <c r="B861" s="4" t="s">
        <v>5</v>
      </c>
      <c r="C861" s="4" t="s">
        <v>13</v>
      </c>
      <c r="D861" s="4" t="s">
        <v>13</v>
      </c>
      <c r="E861" s="4" t="s">
        <v>13</v>
      </c>
      <c r="F861" s="4" t="s">
        <v>9</v>
      </c>
      <c r="G861" s="4" t="s">
        <v>13</v>
      </c>
      <c r="H861" s="4" t="s">
        <v>13</v>
      </c>
      <c r="I861" s="4" t="s">
        <v>31</v>
      </c>
    </row>
    <row r="862" spans="1:19">
      <c r="A862" t="n">
        <v>9083</v>
      </c>
      <c r="B862" s="11" t="n">
        <v>5</v>
      </c>
      <c r="C862" s="7" t="n">
        <v>35</v>
      </c>
      <c r="D862" s="7" t="n">
        <v>0</v>
      </c>
      <c r="E862" s="7" t="n">
        <v>0</v>
      </c>
      <c r="F862" s="7" t="n">
        <v>2</v>
      </c>
      <c r="G862" s="7" t="n">
        <v>2</v>
      </c>
      <c r="H862" s="7" t="n">
        <v>1</v>
      </c>
      <c r="I862" s="12" t="n">
        <f t="normal" ca="1">A868</f>
        <v>0</v>
      </c>
    </row>
    <row r="863" spans="1:19">
      <c r="A863" t="s">
        <v>4</v>
      </c>
      <c r="B863" s="4" t="s">
        <v>5</v>
      </c>
      <c r="C863" s="4" t="s">
        <v>6</v>
      </c>
      <c r="D863" s="4" t="s">
        <v>6</v>
      </c>
      <c r="E863" s="4" t="s">
        <v>13</v>
      </c>
    </row>
    <row r="864" spans="1:19">
      <c r="A864" t="n">
        <v>9097</v>
      </c>
      <c r="B864" s="45" t="n">
        <v>30</v>
      </c>
      <c r="C864" s="7" t="s">
        <v>134</v>
      </c>
      <c r="D864" s="7" t="s">
        <v>20</v>
      </c>
      <c r="E864" s="7" t="n">
        <v>0</v>
      </c>
    </row>
    <row r="865" spans="1:9">
      <c r="A865" t="s">
        <v>4</v>
      </c>
      <c r="B865" s="4" t="s">
        <v>5</v>
      </c>
      <c r="C865" s="4" t="s">
        <v>31</v>
      </c>
    </row>
    <row r="866" spans="1:9">
      <c r="A866" t="n">
        <v>9106</v>
      </c>
      <c r="B866" s="20" t="n">
        <v>3</v>
      </c>
      <c r="C866" s="12" t="n">
        <f t="normal" ca="1">A904</f>
        <v>0</v>
      </c>
    </row>
    <row r="867" spans="1:9">
      <c r="A867" t="s">
        <v>4</v>
      </c>
      <c r="B867" s="4" t="s">
        <v>5</v>
      </c>
      <c r="C867" s="4" t="s">
        <v>13</v>
      </c>
      <c r="D867" s="4" t="s">
        <v>13</v>
      </c>
      <c r="E867" s="4" t="s">
        <v>13</v>
      </c>
      <c r="F867" s="4" t="s">
        <v>9</v>
      </c>
      <c r="G867" s="4" t="s">
        <v>13</v>
      </c>
      <c r="H867" s="4" t="s">
        <v>13</v>
      </c>
      <c r="I867" s="4" t="s">
        <v>31</v>
      </c>
    </row>
    <row r="868" spans="1:9">
      <c r="A868" t="n">
        <v>9111</v>
      </c>
      <c r="B868" s="11" t="n">
        <v>5</v>
      </c>
      <c r="C868" s="7" t="n">
        <v>35</v>
      </c>
      <c r="D868" s="7" t="n">
        <v>0</v>
      </c>
      <c r="E868" s="7" t="n">
        <v>0</v>
      </c>
      <c r="F868" s="7" t="n">
        <v>3</v>
      </c>
      <c r="G868" s="7" t="n">
        <v>2</v>
      </c>
      <c r="H868" s="7" t="n">
        <v>1</v>
      </c>
      <c r="I868" s="12" t="n">
        <f t="normal" ca="1">A874</f>
        <v>0</v>
      </c>
    </row>
    <row r="869" spans="1:9">
      <c r="A869" t="s">
        <v>4</v>
      </c>
      <c r="B869" s="4" t="s">
        <v>5</v>
      </c>
      <c r="C869" s="4" t="s">
        <v>6</v>
      </c>
      <c r="D869" s="4" t="s">
        <v>6</v>
      </c>
      <c r="E869" s="4" t="s">
        <v>13</v>
      </c>
    </row>
    <row r="870" spans="1:9">
      <c r="A870" t="n">
        <v>9125</v>
      </c>
      <c r="B870" s="45" t="n">
        <v>30</v>
      </c>
      <c r="C870" s="7" t="s">
        <v>135</v>
      </c>
      <c r="D870" s="7" t="s">
        <v>20</v>
      </c>
      <c r="E870" s="7" t="n">
        <v>0</v>
      </c>
    </row>
    <row r="871" spans="1:9">
      <c r="A871" t="s">
        <v>4</v>
      </c>
      <c r="B871" s="4" t="s">
        <v>5</v>
      </c>
      <c r="C871" s="4" t="s">
        <v>31</v>
      </c>
    </row>
    <row r="872" spans="1:9">
      <c r="A872" t="n">
        <v>9134</v>
      </c>
      <c r="B872" s="20" t="n">
        <v>3</v>
      </c>
      <c r="C872" s="12" t="n">
        <f t="normal" ca="1">A904</f>
        <v>0</v>
      </c>
    </row>
    <row r="873" spans="1:9">
      <c r="A873" t="s">
        <v>4</v>
      </c>
      <c r="B873" s="4" t="s">
        <v>5</v>
      </c>
      <c r="C873" s="4" t="s">
        <v>13</v>
      </c>
      <c r="D873" s="4" t="s">
        <v>13</v>
      </c>
      <c r="E873" s="4" t="s">
        <v>13</v>
      </c>
      <c r="F873" s="4" t="s">
        <v>9</v>
      </c>
      <c r="G873" s="4" t="s">
        <v>13</v>
      </c>
      <c r="H873" s="4" t="s">
        <v>13</v>
      </c>
      <c r="I873" s="4" t="s">
        <v>31</v>
      </c>
    </row>
    <row r="874" spans="1:9">
      <c r="A874" t="n">
        <v>9139</v>
      </c>
      <c r="B874" s="11" t="n">
        <v>5</v>
      </c>
      <c r="C874" s="7" t="n">
        <v>35</v>
      </c>
      <c r="D874" s="7" t="n">
        <v>0</v>
      </c>
      <c r="E874" s="7" t="n">
        <v>0</v>
      </c>
      <c r="F874" s="7" t="n">
        <v>4</v>
      </c>
      <c r="G874" s="7" t="n">
        <v>2</v>
      </c>
      <c r="H874" s="7" t="n">
        <v>1</v>
      </c>
      <c r="I874" s="12" t="n">
        <f t="normal" ca="1">A880</f>
        <v>0</v>
      </c>
    </row>
    <row r="875" spans="1:9">
      <c r="A875" t="s">
        <v>4</v>
      </c>
      <c r="B875" s="4" t="s">
        <v>5</v>
      </c>
      <c r="C875" s="4" t="s">
        <v>6</v>
      </c>
      <c r="D875" s="4" t="s">
        <v>6</v>
      </c>
      <c r="E875" s="4" t="s">
        <v>13</v>
      </c>
    </row>
    <row r="876" spans="1:9">
      <c r="A876" t="n">
        <v>9153</v>
      </c>
      <c r="B876" s="45" t="n">
        <v>30</v>
      </c>
      <c r="C876" s="7" t="s">
        <v>136</v>
      </c>
      <c r="D876" s="7" t="s">
        <v>20</v>
      </c>
      <c r="E876" s="7" t="n">
        <v>0</v>
      </c>
    </row>
    <row r="877" spans="1:9">
      <c r="A877" t="s">
        <v>4</v>
      </c>
      <c r="B877" s="4" t="s">
        <v>5</v>
      </c>
      <c r="C877" s="4" t="s">
        <v>31</v>
      </c>
    </row>
    <row r="878" spans="1:9">
      <c r="A878" t="n">
        <v>9162</v>
      </c>
      <c r="B878" s="20" t="n">
        <v>3</v>
      </c>
      <c r="C878" s="12" t="n">
        <f t="normal" ca="1">A904</f>
        <v>0</v>
      </c>
    </row>
    <row r="879" spans="1:9">
      <c r="A879" t="s">
        <v>4</v>
      </c>
      <c r="B879" s="4" t="s">
        <v>5</v>
      </c>
      <c r="C879" s="4" t="s">
        <v>13</v>
      </c>
      <c r="D879" s="4" t="s">
        <v>13</v>
      </c>
      <c r="E879" s="4" t="s">
        <v>13</v>
      </c>
      <c r="F879" s="4" t="s">
        <v>9</v>
      </c>
      <c r="G879" s="4" t="s">
        <v>13</v>
      </c>
      <c r="H879" s="4" t="s">
        <v>13</v>
      </c>
      <c r="I879" s="4" t="s">
        <v>31</v>
      </c>
    </row>
    <row r="880" spans="1:9">
      <c r="A880" t="n">
        <v>9167</v>
      </c>
      <c r="B880" s="11" t="n">
        <v>5</v>
      </c>
      <c r="C880" s="7" t="n">
        <v>35</v>
      </c>
      <c r="D880" s="7" t="n">
        <v>0</v>
      </c>
      <c r="E880" s="7" t="n">
        <v>0</v>
      </c>
      <c r="F880" s="7" t="n">
        <v>5</v>
      </c>
      <c r="G880" s="7" t="n">
        <v>2</v>
      </c>
      <c r="H880" s="7" t="n">
        <v>1</v>
      </c>
      <c r="I880" s="12" t="n">
        <f t="normal" ca="1">A886</f>
        <v>0</v>
      </c>
    </row>
    <row r="881" spans="1:9">
      <c r="A881" t="s">
        <v>4</v>
      </c>
      <c r="B881" s="4" t="s">
        <v>5</v>
      </c>
      <c r="C881" s="4" t="s">
        <v>6</v>
      </c>
      <c r="D881" s="4" t="s">
        <v>6</v>
      </c>
      <c r="E881" s="4" t="s">
        <v>13</v>
      </c>
    </row>
    <row r="882" spans="1:9">
      <c r="A882" t="n">
        <v>9181</v>
      </c>
      <c r="B882" s="45" t="n">
        <v>30</v>
      </c>
      <c r="C882" s="7" t="s">
        <v>137</v>
      </c>
      <c r="D882" s="7" t="s">
        <v>20</v>
      </c>
      <c r="E882" s="7" t="n">
        <v>0</v>
      </c>
    </row>
    <row r="883" spans="1:9">
      <c r="A883" t="s">
        <v>4</v>
      </c>
      <c r="B883" s="4" t="s">
        <v>5</v>
      </c>
      <c r="C883" s="4" t="s">
        <v>31</v>
      </c>
    </row>
    <row r="884" spans="1:9">
      <c r="A884" t="n">
        <v>9190</v>
      </c>
      <c r="B884" s="20" t="n">
        <v>3</v>
      </c>
      <c r="C884" s="12" t="n">
        <f t="normal" ca="1">A904</f>
        <v>0</v>
      </c>
    </row>
    <row r="885" spans="1:9">
      <c r="A885" t="s">
        <v>4</v>
      </c>
      <c r="B885" s="4" t="s">
        <v>5</v>
      </c>
      <c r="C885" s="4" t="s">
        <v>13</v>
      </c>
      <c r="D885" s="4" t="s">
        <v>13</v>
      </c>
      <c r="E885" s="4" t="s">
        <v>13</v>
      </c>
      <c r="F885" s="4" t="s">
        <v>9</v>
      </c>
      <c r="G885" s="4" t="s">
        <v>13</v>
      </c>
      <c r="H885" s="4" t="s">
        <v>13</v>
      </c>
      <c r="I885" s="4" t="s">
        <v>31</v>
      </c>
    </row>
    <row r="886" spans="1:9">
      <c r="A886" t="n">
        <v>9195</v>
      </c>
      <c r="B886" s="11" t="n">
        <v>5</v>
      </c>
      <c r="C886" s="7" t="n">
        <v>35</v>
      </c>
      <c r="D886" s="7" t="n">
        <v>0</v>
      </c>
      <c r="E886" s="7" t="n">
        <v>0</v>
      </c>
      <c r="F886" s="7" t="n">
        <v>6</v>
      </c>
      <c r="G886" s="7" t="n">
        <v>2</v>
      </c>
      <c r="H886" s="7" t="n">
        <v>1</v>
      </c>
      <c r="I886" s="12" t="n">
        <f t="normal" ca="1">A892</f>
        <v>0</v>
      </c>
    </row>
    <row r="887" spans="1:9">
      <c r="A887" t="s">
        <v>4</v>
      </c>
      <c r="B887" s="4" t="s">
        <v>5</v>
      </c>
      <c r="C887" s="4" t="s">
        <v>6</v>
      </c>
      <c r="D887" s="4" t="s">
        <v>6</v>
      </c>
      <c r="E887" s="4" t="s">
        <v>13</v>
      </c>
    </row>
    <row r="888" spans="1:9">
      <c r="A888" t="n">
        <v>9209</v>
      </c>
      <c r="B888" s="45" t="n">
        <v>30</v>
      </c>
      <c r="C888" s="7" t="s">
        <v>138</v>
      </c>
      <c r="D888" s="7" t="s">
        <v>20</v>
      </c>
      <c r="E888" s="7" t="n">
        <v>0</v>
      </c>
    </row>
    <row r="889" spans="1:9">
      <c r="A889" t="s">
        <v>4</v>
      </c>
      <c r="B889" s="4" t="s">
        <v>5</v>
      </c>
      <c r="C889" s="4" t="s">
        <v>31</v>
      </c>
    </row>
    <row r="890" spans="1:9">
      <c r="A890" t="n">
        <v>9218</v>
      </c>
      <c r="B890" s="20" t="n">
        <v>3</v>
      </c>
      <c r="C890" s="12" t="n">
        <f t="normal" ca="1">A904</f>
        <v>0</v>
      </c>
    </row>
    <row r="891" spans="1:9">
      <c r="A891" t="s">
        <v>4</v>
      </c>
      <c r="B891" s="4" t="s">
        <v>5</v>
      </c>
      <c r="C891" s="4" t="s">
        <v>13</v>
      </c>
      <c r="D891" s="4" t="s">
        <v>13</v>
      </c>
      <c r="E891" s="4" t="s">
        <v>13</v>
      </c>
      <c r="F891" s="4" t="s">
        <v>9</v>
      </c>
      <c r="G891" s="4" t="s">
        <v>13</v>
      </c>
      <c r="H891" s="4" t="s">
        <v>13</v>
      </c>
      <c r="I891" s="4" t="s">
        <v>31</v>
      </c>
    </row>
    <row r="892" spans="1:9">
      <c r="A892" t="n">
        <v>9223</v>
      </c>
      <c r="B892" s="11" t="n">
        <v>5</v>
      </c>
      <c r="C892" s="7" t="n">
        <v>35</v>
      </c>
      <c r="D892" s="7" t="n">
        <v>0</v>
      </c>
      <c r="E892" s="7" t="n">
        <v>0</v>
      </c>
      <c r="F892" s="7" t="n">
        <v>7</v>
      </c>
      <c r="G892" s="7" t="n">
        <v>2</v>
      </c>
      <c r="H892" s="7" t="n">
        <v>1</v>
      </c>
      <c r="I892" s="12" t="n">
        <f t="normal" ca="1">A898</f>
        <v>0</v>
      </c>
    </row>
    <row r="893" spans="1:9">
      <c r="A893" t="s">
        <v>4</v>
      </c>
      <c r="B893" s="4" t="s">
        <v>5</v>
      </c>
      <c r="C893" s="4" t="s">
        <v>6</v>
      </c>
      <c r="D893" s="4" t="s">
        <v>6</v>
      </c>
      <c r="E893" s="4" t="s">
        <v>13</v>
      </c>
    </row>
    <row r="894" spans="1:9">
      <c r="A894" t="n">
        <v>9237</v>
      </c>
      <c r="B894" s="45" t="n">
        <v>30</v>
      </c>
      <c r="C894" s="7" t="s">
        <v>139</v>
      </c>
      <c r="D894" s="7" t="s">
        <v>20</v>
      </c>
      <c r="E894" s="7" t="n">
        <v>0</v>
      </c>
    </row>
    <row r="895" spans="1:9">
      <c r="A895" t="s">
        <v>4</v>
      </c>
      <c r="B895" s="4" t="s">
        <v>5</v>
      </c>
      <c r="C895" s="4" t="s">
        <v>31</v>
      </c>
    </row>
    <row r="896" spans="1:9">
      <c r="A896" t="n">
        <v>9246</v>
      </c>
      <c r="B896" s="20" t="n">
        <v>3</v>
      </c>
      <c r="C896" s="12" t="n">
        <f t="normal" ca="1">A904</f>
        <v>0</v>
      </c>
    </row>
    <row r="897" spans="1:9">
      <c r="A897" t="s">
        <v>4</v>
      </c>
      <c r="B897" s="4" t="s">
        <v>5</v>
      </c>
      <c r="C897" s="4" t="s">
        <v>13</v>
      </c>
      <c r="D897" s="4" t="s">
        <v>13</v>
      </c>
      <c r="E897" s="4" t="s">
        <v>13</v>
      </c>
      <c r="F897" s="4" t="s">
        <v>9</v>
      </c>
      <c r="G897" s="4" t="s">
        <v>13</v>
      </c>
      <c r="H897" s="4" t="s">
        <v>13</v>
      </c>
      <c r="I897" s="4" t="s">
        <v>31</v>
      </c>
    </row>
    <row r="898" spans="1:9">
      <c r="A898" t="n">
        <v>9251</v>
      </c>
      <c r="B898" s="11" t="n">
        <v>5</v>
      </c>
      <c r="C898" s="7" t="n">
        <v>35</v>
      </c>
      <c r="D898" s="7" t="n">
        <v>0</v>
      </c>
      <c r="E898" s="7" t="n">
        <v>0</v>
      </c>
      <c r="F898" s="7" t="n">
        <v>8</v>
      </c>
      <c r="G898" s="7" t="n">
        <v>2</v>
      </c>
      <c r="H898" s="7" t="n">
        <v>1</v>
      </c>
      <c r="I898" s="12" t="n">
        <f t="normal" ca="1">A904</f>
        <v>0</v>
      </c>
    </row>
    <row r="899" spans="1:9">
      <c r="A899" t="s">
        <v>4</v>
      </c>
      <c r="B899" s="4" t="s">
        <v>5</v>
      </c>
      <c r="C899" s="4" t="s">
        <v>10</v>
      </c>
    </row>
    <row r="900" spans="1:9">
      <c r="A900" t="n">
        <v>9265</v>
      </c>
      <c r="B900" s="17" t="n">
        <v>12</v>
      </c>
      <c r="C900" s="7" t="n">
        <v>6754</v>
      </c>
    </row>
    <row r="901" spans="1:9">
      <c r="A901" t="s">
        <v>4</v>
      </c>
      <c r="B901" s="4" t="s">
        <v>5</v>
      </c>
      <c r="C901" s="4" t="s">
        <v>6</v>
      </c>
      <c r="D901" s="4" t="s">
        <v>6</v>
      </c>
      <c r="E901" s="4" t="s">
        <v>13</v>
      </c>
    </row>
    <row r="902" spans="1:9">
      <c r="A902" t="n">
        <v>9268</v>
      </c>
      <c r="B902" s="45" t="n">
        <v>30</v>
      </c>
      <c r="C902" s="7" t="s">
        <v>139</v>
      </c>
      <c r="D902" s="7" t="s">
        <v>20</v>
      </c>
      <c r="E902" s="7" t="n">
        <v>0</v>
      </c>
    </row>
    <row r="903" spans="1:9">
      <c r="A903" t="s">
        <v>4</v>
      </c>
      <c r="B903" s="4" t="s">
        <v>5</v>
      </c>
      <c r="C903" s="4" t="s">
        <v>31</v>
      </c>
    </row>
    <row r="904" spans="1:9">
      <c r="A904" t="n">
        <v>9277</v>
      </c>
      <c r="B904" s="20" t="n">
        <v>3</v>
      </c>
      <c r="C904" s="12" t="n">
        <f t="normal" ca="1">A918</f>
        <v>0</v>
      </c>
    </row>
    <row r="905" spans="1:9">
      <c r="A905" t="s">
        <v>4</v>
      </c>
      <c r="B905" s="4" t="s">
        <v>5</v>
      </c>
      <c r="C905" s="4" t="s">
        <v>13</v>
      </c>
      <c r="D905" s="4" t="s">
        <v>10</v>
      </c>
      <c r="E905" s="4" t="s">
        <v>13</v>
      </c>
    </row>
    <row r="906" spans="1:9">
      <c r="A906" t="n">
        <v>9282</v>
      </c>
      <c r="B906" s="10" t="n">
        <v>39</v>
      </c>
      <c r="C906" s="7" t="n">
        <v>11</v>
      </c>
      <c r="D906" s="7" t="n">
        <v>65533</v>
      </c>
      <c r="E906" s="7" t="n">
        <v>201</v>
      </c>
    </row>
    <row r="907" spans="1:9">
      <c r="A907" t="s">
        <v>4</v>
      </c>
      <c r="B907" s="4" t="s">
        <v>5</v>
      </c>
      <c r="C907" s="4" t="s">
        <v>13</v>
      </c>
      <c r="D907" s="4" t="s">
        <v>10</v>
      </c>
      <c r="E907" s="4" t="s">
        <v>13</v>
      </c>
    </row>
    <row r="908" spans="1:9">
      <c r="A908" t="n">
        <v>9287</v>
      </c>
      <c r="B908" s="10" t="n">
        <v>39</v>
      </c>
      <c r="C908" s="7" t="n">
        <v>11</v>
      </c>
      <c r="D908" s="7" t="n">
        <v>65533</v>
      </c>
      <c r="E908" s="7" t="n">
        <v>202</v>
      </c>
    </row>
    <row r="909" spans="1:9">
      <c r="A909" t="s">
        <v>4</v>
      </c>
      <c r="B909" s="4" t="s">
        <v>5</v>
      </c>
      <c r="C909" s="4" t="s">
        <v>13</v>
      </c>
      <c r="D909" s="4" t="s">
        <v>10</v>
      </c>
      <c r="E909" s="4" t="s">
        <v>30</v>
      </c>
    </row>
    <row r="910" spans="1:9">
      <c r="A910" t="n">
        <v>9292</v>
      </c>
      <c r="B910" s="37" t="n">
        <v>58</v>
      </c>
      <c r="C910" s="7" t="n">
        <v>101</v>
      </c>
      <c r="D910" s="7" t="n">
        <v>500</v>
      </c>
      <c r="E910" s="7" t="n">
        <v>1</v>
      </c>
    </row>
    <row r="911" spans="1:9">
      <c r="A911" t="s">
        <v>4</v>
      </c>
      <c r="B911" s="4" t="s">
        <v>5</v>
      </c>
      <c r="C911" s="4" t="s">
        <v>13</v>
      </c>
      <c r="D911" s="4" t="s">
        <v>10</v>
      </c>
    </row>
    <row r="912" spans="1:9">
      <c r="A912" t="n">
        <v>9300</v>
      </c>
      <c r="B912" s="37" t="n">
        <v>58</v>
      </c>
      <c r="C912" s="7" t="n">
        <v>254</v>
      </c>
      <c r="D912" s="7" t="n">
        <v>0</v>
      </c>
    </row>
    <row r="913" spans="1:9">
      <c r="A913" t="s">
        <v>4</v>
      </c>
      <c r="B913" s="4" t="s">
        <v>5</v>
      </c>
      <c r="C913" s="4" t="s">
        <v>13</v>
      </c>
      <c r="D913" s="4" t="s">
        <v>13</v>
      </c>
      <c r="E913" s="4" t="s">
        <v>10</v>
      </c>
    </row>
    <row r="914" spans="1:9">
      <c r="A914" t="n">
        <v>9304</v>
      </c>
      <c r="B914" s="41" t="n">
        <v>45</v>
      </c>
      <c r="C914" s="7" t="n">
        <v>8</v>
      </c>
      <c r="D914" s="7" t="n">
        <v>1</v>
      </c>
      <c r="E914" s="7" t="n">
        <v>0</v>
      </c>
    </row>
    <row r="915" spans="1:9">
      <c r="A915" t="s">
        <v>4</v>
      </c>
      <c r="B915" s="4" t="s">
        <v>5</v>
      </c>
      <c r="C915" s="4" t="s">
        <v>13</v>
      </c>
    </row>
    <row r="916" spans="1:9">
      <c r="A916" t="n">
        <v>9309</v>
      </c>
      <c r="B916" s="35" t="n">
        <v>23</v>
      </c>
      <c r="C916" s="7" t="n">
        <v>0</v>
      </c>
    </row>
    <row r="917" spans="1:9">
      <c r="A917" t="s">
        <v>4</v>
      </c>
      <c r="B917" s="4" t="s">
        <v>5</v>
      </c>
    </row>
    <row r="918" spans="1:9">
      <c r="A918" t="n">
        <v>9311</v>
      </c>
      <c r="B918" s="5" t="n">
        <v>1</v>
      </c>
    </row>
    <row r="919" spans="1:9" s="3" customFormat="1" customHeight="0">
      <c r="A919" s="3" t="s">
        <v>2</v>
      </c>
      <c r="B919" s="3" t="s">
        <v>140</v>
      </c>
    </row>
    <row r="920" spans="1:9">
      <c r="A920" t="s">
        <v>4</v>
      </c>
      <c r="B920" s="4" t="s">
        <v>5</v>
      </c>
      <c r="C920" s="4" t="s">
        <v>13</v>
      </c>
      <c r="D920" s="4" t="s">
        <v>10</v>
      </c>
    </row>
    <row r="921" spans="1:9">
      <c r="A921" t="n">
        <v>9312</v>
      </c>
      <c r="B921" s="28" t="n">
        <v>22</v>
      </c>
      <c r="C921" s="7" t="n">
        <v>0</v>
      </c>
      <c r="D921" s="7" t="n">
        <v>0</v>
      </c>
    </row>
    <row r="922" spans="1:9">
      <c r="A922" t="s">
        <v>4</v>
      </c>
      <c r="B922" s="4" t="s">
        <v>5</v>
      </c>
      <c r="C922" s="4" t="s">
        <v>13</v>
      </c>
      <c r="D922" s="4" t="s">
        <v>10</v>
      </c>
      <c r="E922" s="4" t="s">
        <v>30</v>
      </c>
    </row>
    <row r="923" spans="1:9">
      <c r="A923" t="n">
        <v>9316</v>
      </c>
      <c r="B923" s="37" t="n">
        <v>58</v>
      </c>
      <c r="C923" s="7" t="n">
        <v>0</v>
      </c>
      <c r="D923" s="7" t="n">
        <v>0</v>
      </c>
      <c r="E923" s="7" t="n">
        <v>1</v>
      </c>
    </row>
    <row r="924" spans="1:9">
      <c r="A924" t="s">
        <v>4</v>
      </c>
      <c r="B924" s="4" t="s">
        <v>5</v>
      </c>
      <c r="C924" s="4" t="s">
        <v>13</v>
      </c>
    </row>
    <row r="925" spans="1:9">
      <c r="A925" t="n">
        <v>9324</v>
      </c>
      <c r="B925" s="40" t="n">
        <v>64</v>
      </c>
      <c r="C925" s="7" t="n">
        <v>7</v>
      </c>
    </row>
    <row r="926" spans="1:9">
      <c r="A926" t="s">
        <v>4</v>
      </c>
      <c r="B926" s="4" t="s">
        <v>5</v>
      </c>
      <c r="C926" s="4" t="s">
        <v>13</v>
      </c>
      <c r="D926" s="4" t="s">
        <v>10</v>
      </c>
      <c r="E926" s="4" t="s">
        <v>13</v>
      </c>
      <c r="F926" s="4" t="s">
        <v>6</v>
      </c>
    </row>
    <row r="927" spans="1:9">
      <c r="A927" t="n">
        <v>9326</v>
      </c>
      <c r="B927" s="10" t="n">
        <v>39</v>
      </c>
      <c r="C927" s="7" t="n">
        <v>10</v>
      </c>
      <c r="D927" s="7" t="n">
        <v>65533</v>
      </c>
      <c r="E927" s="7" t="n">
        <v>201</v>
      </c>
      <c r="F927" s="7" t="s">
        <v>141</v>
      </c>
    </row>
    <row r="928" spans="1:9">
      <c r="A928" t="s">
        <v>4</v>
      </c>
      <c r="B928" s="4" t="s">
        <v>5</v>
      </c>
      <c r="C928" s="4" t="s">
        <v>13</v>
      </c>
      <c r="D928" s="4" t="s">
        <v>13</v>
      </c>
      <c r="E928" s="4" t="s">
        <v>30</v>
      </c>
      <c r="F928" s="4" t="s">
        <v>30</v>
      </c>
      <c r="G928" s="4" t="s">
        <v>30</v>
      </c>
      <c r="H928" s="4" t="s">
        <v>10</v>
      </c>
    </row>
    <row r="929" spans="1:8">
      <c r="A929" t="n">
        <v>9350</v>
      </c>
      <c r="B929" s="41" t="n">
        <v>45</v>
      </c>
      <c r="C929" s="7" t="n">
        <v>2</v>
      </c>
      <c r="D929" s="7" t="n">
        <v>3</v>
      </c>
      <c r="E929" s="7" t="n">
        <v>140.729995727539</v>
      </c>
      <c r="F929" s="7" t="n">
        <v>462.010009765625</v>
      </c>
      <c r="G929" s="7" t="n">
        <v>219.380004882813</v>
      </c>
      <c r="H929" s="7" t="n">
        <v>0</v>
      </c>
    </row>
    <row r="930" spans="1:8">
      <c r="A930" t="s">
        <v>4</v>
      </c>
      <c r="B930" s="4" t="s">
        <v>5</v>
      </c>
      <c r="C930" s="4" t="s">
        <v>13</v>
      </c>
      <c r="D930" s="4" t="s">
        <v>13</v>
      </c>
      <c r="E930" s="4" t="s">
        <v>30</v>
      </c>
      <c r="F930" s="4" t="s">
        <v>30</v>
      </c>
      <c r="G930" s="4" t="s">
        <v>30</v>
      </c>
      <c r="H930" s="4" t="s">
        <v>10</v>
      </c>
      <c r="I930" s="4" t="s">
        <v>13</v>
      </c>
    </row>
    <row r="931" spans="1:8">
      <c r="A931" t="n">
        <v>9367</v>
      </c>
      <c r="B931" s="41" t="n">
        <v>45</v>
      </c>
      <c r="C931" s="7" t="n">
        <v>4</v>
      </c>
      <c r="D931" s="7" t="n">
        <v>3</v>
      </c>
      <c r="E931" s="7" t="n">
        <v>4.82999992370605</v>
      </c>
      <c r="F931" s="7" t="n">
        <v>186.059997558594</v>
      </c>
      <c r="G931" s="7" t="n">
        <v>0</v>
      </c>
      <c r="H931" s="7" t="n">
        <v>0</v>
      </c>
      <c r="I931" s="7" t="n">
        <v>1</v>
      </c>
    </row>
    <row r="932" spans="1:8">
      <c r="A932" t="s">
        <v>4</v>
      </c>
      <c r="B932" s="4" t="s">
        <v>5</v>
      </c>
      <c r="C932" s="4" t="s">
        <v>13</v>
      </c>
      <c r="D932" s="4" t="s">
        <v>13</v>
      </c>
      <c r="E932" s="4" t="s">
        <v>30</v>
      </c>
      <c r="F932" s="4" t="s">
        <v>10</v>
      </c>
    </row>
    <row r="933" spans="1:8">
      <c r="A933" t="n">
        <v>9385</v>
      </c>
      <c r="B933" s="41" t="n">
        <v>45</v>
      </c>
      <c r="C933" s="7" t="n">
        <v>5</v>
      </c>
      <c r="D933" s="7" t="n">
        <v>3</v>
      </c>
      <c r="E933" s="7" t="n">
        <v>6</v>
      </c>
      <c r="F933" s="7" t="n">
        <v>0</v>
      </c>
    </row>
    <row r="934" spans="1:8">
      <c r="A934" t="s">
        <v>4</v>
      </c>
      <c r="B934" s="4" t="s">
        <v>5</v>
      </c>
      <c r="C934" s="4" t="s">
        <v>13</v>
      </c>
      <c r="D934" s="4" t="s">
        <v>13</v>
      </c>
      <c r="E934" s="4" t="s">
        <v>30</v>
      </c>
      <c r="F934" s="4" t="s">
        <v>10</v>
      </c>
    </row>
    <row r="935" spans="1:8">
      <c r="A935" t="n">
        <v>9394</v>
      </c>
      <c r="B935" s="41" t="n">
        <v>45</v>
      </c>
      <c r="C935" s="7" t="n">
        <v>11</v>
      </c>
      <c r="D935" s="7" t="n">
        <v>3</v>
      </c>
      <c r="E935" s="7" t="n">
        <v>47</v>
      </c>
      <c r="F935" s="7" t="n">
        <v>0</v>
      </c>
    </row>
    <row r="936" spans="1:8">
      <c r="A936" t="s">
        <v>4</v>
      </c>
      <c r="B936" s="4" t="s">
        <v>5</v>
      </c>
      <c r="C936" s="4" t="s">
        <v>10</v>
      </c>
      <c r="D936" s="4" t="s">
        <v>30</v>
      </c>
      <c r="E936" s="4" t="s">
        <v>30</v>
      </c>
      <c r="F936" s="4" t="s">
        <v>30</v>
      </c>
      <c r="G936" s="4" t="s">
        <v>30</v>
      </c>
    </row>
    <row r="937" spans="1:8">
      <c r="A937" t="n">
        <v>9403</v>
      </c>
      <c r="B937" s="46" t="n">
        <v>46</v>
      </c>
      <c r="C937" s="7" t="n">
        <v>61456</v>
      </c>
      <c r="D937" s="7" t="n">
        <v>140.662994384766</v>
      </c>
      <c r="E937" s="7" t="n">
        <v>460.050994873047</v>
      </c>
      <c r="F937" s="7" t="n">
        <v>219.537002563477</v>
      </c>
      <c r="G937" s="7" t="n">
        <v>0</v>
      </c>
    </row>
    <row r="938" spans="1:8">
      <c r="A938" t="s">
        <v>4</v>
      </c>
      <c r="B938" s="4" t="s">
        <v>5</v>
      </c>
      <c r="C938" s="4" t="s">
        <v>10</v>
      </c>
      <c r="D938" s="4" t="s">
        <v>9</v>
      </c>
    </row>
    <row r="939" spans="1:8">
      <c r="A939" t="n">
        <v>9422</v>
      </c>
      <c r="B939" s="43" t="n">
        <v>43</v>
      </c>
      <c r="C939" s="7" t="n">
        <v>61456</v>
      </c>
      <c r="D939" s="7" t="n">
        <v>1</v>
      </c>
    </row>
    <row r="940" spans="1:8">
      <c r="A940" t="s">
        <v>4</v>
      </c>
      <c r="B940" s="4" t="s">
        <v>5</v>
      </c>
      <c r="C940" s="4" t="s">
        <v>13</v>
      </c>
      <c r="D940" s="4" t="s">
        <v>13</v>
      </c>
      <c r="E940" s="4" t="s">
        <v>10</v>
      </c>
    </row>
    <row r="941" spans="1:8">
      <c r="A941" t="n">
        <v>9429</v>
      </c>
      <c r="B941" s="41" t="n">
        <v>45</v>
      </c>
      <c r="C941" s="7" t="n">
        <v>8</v>
      </c>
      <c r="D941" s="7" t="n">
        <v>1</v>
      </c>
      <c r="E941" s="7" t="n">
        <v>0</v>
      </c>
    </row>
    <row r="942" spans="1:8">
      <c r="A942" t="s">
        <v>4</v>
      </c>
      <c r="B942" s="4" t="s">
        <v>5</v>
      </c>
      <c r="C942" s="4" t="s">
        <v>13</v>
      </c>
      <c r="D942" s="4" t="s">
        <v>10</v>
      </c>
      <c r="E942" s="4" t="s">
        <v>30</v>
      </c>
    </row>
    <row r="943" spans="1:8">
      <c r="A943" t="n">
        <v>9434</v>
      </c>
      <c r="B943" s="37" t="n">
        <v>58</v>
      </c>
      <c r="C943" s="7" t="n">
        <v>100</v>
      </c>
      <c r="D943" s="7" t="n">
        <v>2000</v>
      </c>
      <c r="E943" s="7" t="n">
        <v>1</v>
      </c>
    </row>
    <row r="944" spans="1:8">
      <c r="A944" t="s">
        <v>4</v>
      </c>
      <c r="B944" s="4" t="s">
        <v>5</v>
      </c>
      <c r="C944" s="4" t="s">
        <v>10</v>
      </c>
    </row>
    <row r="945" spans="1:9">
      <c r="A945" t="n">
        <v>9442</v>
      </c>
      <c r="B945" s="30" t="n">
        <v>16</v>
      </c>
      <c r="C945" s="7" t="n">
        <v>1000</v>
      </c>
    </row>
    <row r="946" spans="1:9">
      <c r="A946" t="s">
        <v>4</v>
      </c>
      <c r="B946" s="4" t="s">
        <v>5</v>
      </c>
      <c r="C946" s="4" t="s">
        <v>13</v>
      </c>
      <c r="D946" s="4" t="s">
        <v>10</v>
      </c>
      <c r="E946" s="4" t="s">
        <v>10</v>
      </c>
      <c r="F946" s="4" t="s">
        <v>10</v>
      </c>
      <c r="G946" s="4" t="s">
        <v>10</v>
      </c>
      <c r="H946" s="4" t="s">
        <v>10</v>
      </c>
      <c r="I946" s="4" t="s">
        <v>6</v>
      </c>
      <c r="J946" s="4" t="s">
        <v>30</v>
      </c>
      <c r="K946" s="4" t="s">
        <v>30</v>
      </c>
      <c r="L946" s="4" t="s">
        <v>30</v>
      </c>
      <c r="M946" s="4" t="s">
        <v>9</v>
      </c>
      <c r="N946" s="4" t="s">
        <v>9</v>
      </c>
      <c r="O946" s="4" t="s">
        <v>30</v>
      </c>
      <c r="P946" s="4" t="s">
        <v>30</v>
      </c>
      <c r="Q946" s="4" t="s">
        <v>30</v>
      </c>
      <c r="R946" s="4" t="s">
        <v>30</v>
      </c>
      <c r="S946" s="4" t="s">
        <v>13</v>
      </c>
    </row>
    <row r="947" spans="1:9">
      <c r="A947" t="n">
        <v>9445</v>
      </c>
      <c r="B947" s="10" t="n">
        <v>39</v>
      </c>
      <c r="C947" s="7" t="n">
        <v>12</v>
      </c>
      <c r="D947" s="7" t="n">
        <v>65533</v>
      </c>
      <c r="E947" s="7" t="n">
        <v>201</v>
      </c>
      <c r="F947" s="7" t="n">
        <v>0</v>
      </c>
      <c r="G947" s="7" t="n">
        <v>61456</v>
      </c>
      <c r="H947" s="7" t="n">
        <v>3</v>
      </c>
      <c r="I947" s="7" t="s">
        <v>20</v>
      </c>
      <c r="J947" s="7" t="n">
        <v>0</v>
      </c>
      <c r="K947" s="7" t="n">
        <v>0</v>
      </c>
      <c r="L947" s="7" t="n">
        <v>0</v>
      </c>
      <c r="M947" s="7" t="n">
        <v>0</v>
      </c>
      <c r="N947" s="7" t="n">
        <v>0</v>
      </c>
      <c r="O947" s="7" t="n">
        <v>0</v>
      </c>
      <c r="P947" s="7" t="n">
        <v>1</v>
      </c>
      <c r="Q947" s="7" t="n">
        <v>1</v>
      </c>
      <c r="R947" s="7" t="n">
        <v>1</v>
      </c>
      <c r="S947" s="7" t="n">
        <v>255</v>
      </c>
    </row>
    <row r="948" spans="1:9">
      <c r="A948" t="s">
        <v>4</v>
      </c>
      <c r="B948" s="4" t="s">
        <v>5</v>
      </c>
      <c r="C948" s="4" t="s">
        <v>10</v>
      </c>
    </row>
    <row r="949" spans="1:9">
      <c r="A949" t="n">
        <v>9495</v>
      </c>
      <c r="B949" s="30" t="n">
        <v>16</v>
      </c>
      <c r="C949" s="7" t="n">
        <v>500</v>
      </c>
    </row>
    <row r="950" spans="1:9">
      <c r="A950" t="s">
        <v>4</v>
      </c>
      <c r="B950" s="4" t="s">
        <v>5</v>
      </c>
      <c r="C950" s="4" t="s">
        <v>10</v>
      </c>
      <c r="D950" s="4" t="s">
        <v>9</v>
      </c>
    </row>
    <row r="951" spans="1:9">
      <c r="A951" t="n">
        <v>9498</v>
      </c>
      <c r="B951" s="44" t="n">
        <v>44</v>
      </c>
      <c r="C951" s="7" t="n">
        <v>61456</v>
      </c>
      <c r="D951" s="7" t="n">
        <v>1</v>
      </c>
    </row>
    <row r="952" spans="1:9">
      <c r="A952" t="s">
        <v>4</v>
      </c>
      <c r="B952" s="4" t="s">
        <v>5</v>
      </c>
      <c r="C952" s="4" t="s">
        <v>10</v>
      </c>
    </row>
    <row r="953" spans="1:9">
      <c r="A953" t="n">
        <v>9505</v>
      </c>
      <c r="B953" s="30" t="n">
        <v>16</v>
      </c>
      <c r="C953" s="7" t="n">
        <v>1000</v>
      </c>
    </row>
    <row r="954" spans="1:9">
      <c r="A954" t="s">
        <v>4</v>
      </c>
      <c r="B954" s="4" t="s">
        <v>5</v>
      </c>
      <c r="C954" s="4" t="s">
        <v>13</v>
      </c>
      <c r="D954" s="4" t="s">
        <v>10</v>
      </c>
    </row>
    <row r="955" spans="1:9">
      <c r="A955" t="n">
        <v>9508</v>
      </c>
      <c r="B955" s="37" t="n">
        <v>58</v>
      </c>
      <c r="C955" s="7" t="n">
        <v>255</v>
      </c>
      <c r="D955" s="7" t="n">
        <v>0</v>
      </c>
    </row>
    <row r="956" spans="1:9">
      <c r="A956" t="s">
        <v>4</v>
      </c>
      <c r="B956" s="4" t="s">
        <v>5</v>
      </c>
      <c r="C956" s="4" t="s">
        <v>13</v>
      </c>
      <c r="D956" s="4" t="s">
        <v>10</v>
      </c>
      <c r="E956" s="4" t="s">
        <v>13</v>
      </c>
    </row>
    <row r="957" spans="1:9">
      <c r="A957" t="n">
        <v>9512</v>
      </c>
      <c r="B957" s="10" t="n">
        <v>39</v>
      </c>
      <c r="C957" s="7" t="n">
        <v>11</v>
      </c>
      <c r="D957" s="7" t="n">
        <v>65533</v>
      </c>
      <c r="E957" s="7" t="n">
        <v>201</v>
      </c>
    </row>
    <row r="958" spans="1:9">
      <c r="A958" t="s">
        <v>4</v>
      </c>
      <c r="B958" s="4" t="s">
        <v>5</v>
      </c>
      <c r="C958" s="4" t="s">
        <v>13</v>
      </c>
    </row>
    <row r="959" spans="1:9">
      <c r="A959" t="n">
        <v>9517</v>
      </c>
      <c r="B959" s="35" t="n">
        <v>23</v>
      </c>
      <c r="C959" s="7" t="n">
        <v>0</v>
      </c>
    </row>
    <row r="960" spans="1:9">
      <c r="A960" t="s">
        <v>4</v>
      </c>
      <c r="B960" s="4" t="s">
        <v>5</v>
      </c>
    </row>
    <row r="961" spans="1:19">
      <c r="A961" t="n">
        <v>9519</v>
      </c>
      <c r="B961" s="5" t="n">
        <v>1</v>
      </c>
    </row>
    <row r="962" spans="1:19" s="3" customFormat="1" customHeight="0">
      <c r="A962" s="3" t="s">
        <v>2</v>
      </c>
      <c r="B962" s="3" t="s">
        <v>142</v>
      </c>
    </row>
    <row r="963" spans="1:19">
      <c r="A963" t="s">
        <v>4</v>
      </c>
      <c r="B963" s="4" t="s">
        <v>5</v>
      </c>
      <c r="C963" s="4" t="s">
        <v>13</v>
      </c>
      <c r="D963" s="4" t="s">
        <v>13</v>
      </c>
      <c r="E963" s="4" t="s">
        <v>13</v>
      </c>
      <c r="F963" s="4" t="s">
        <v>13</v>
      </c>
    </row>
    <row r="964" spans="1:19">
      <c r="A964" t="n">
        <v>9520</v>
      </c>
      <c r="B964" s="39" t="n">
        <v>14</v>
      </c>
      <c r="C964" s="7" t="n">
        <v>2</v>
      </c>
      <c r="D964" s="7" t="n">
        <v>0</v>
      </c>
      <c r="E964" s="7" t="n">
        <v>0</v>
      </c>
      <c r="F964" s="7" t="n">
        <v>0</v>
      </c>
    </row>
    <row r="965" spans="1:19">
      <c r="A965" t="s">
        <v>4</v>
      </c>
      <c r="B965" s="4" t="s">
        <v>5</v>
      </c>
      <c r="C965" s="4" t="s">
        <v>13</v>
      </c>
      <c r="D965" s="47" t="s">
        <v>143</v>
      </c>
      <c r="E965" s="4" t="s">
        <v>5</v>
      </c>
      <c r="F965" s="4" t="s">
        <v>13</v>
      </c>
      <c r="G965" s="4" t="s">
        <v>10</v>
      </c>
      <c r="H965" s="47" t="s">
        <v>144</v>
      </c>
      <c r="I965" s="4" t="s">
        <v>13</v>
      </c>
      <c r="J965" s="4" t="s">
        <v>9</v>
      </c>
      <c r="K965" s="4" t="s">
        <v>13</v>
      </c>
      <c r="L965" s="4" t="s">
        <v>13</v>
      </c>
      <c r="M965" s="47" t="s">
        <v>143</v>
      </c>
      <c r="N965" s="4" t="s">
        <v>5</v>
      </c>
      <c r="O965" s="4" t="s">
        <v>13</v>
      </c>
      <c r="P965" s="4" t="s">
        <v>10</v>
      </c>
      <c r="Q965" s="47" t="s">
        <v>144</v>
      </c>
      <c r="R965" s="4" t="s">
        <v>13</v>
      </c>
      <c r="S965" s="4" t="s">
        <v>9</v>
      </c>
      <c r="T965" s="4" t="s">
        <v>13</v>
      </c>
      <c r="U965" s="4" t="s">
        <v>13</v>
      </c>
      <c r="V965" s="4" t="s">
        <v>13</v>
      </c>
      <c r="W965" s="4" t="s">
        <v>31</v>
      </c>
    </row>
    <row r="966" spans="1:19">
      <c r="A966" t="n">
        <v>9525</v>
      </c>
      <c r="B966" s="11" t="n">
        <v>5</v>
      </c>
      <c r="C966" s="7" t="n">
        <v>28</v>
      </c>
      <c r="D966" s="47" t="s">
        <v>3</v>
      </c>
      <c r="E966" s="9" t="n">
        <v>162</v>
      </c>
      <c r="F966" s="7" t="n">
        <v>3</v>
      </c>
      <c r="G966" s="7" t="n">
        <v>16445</v>
      </c>
      <c r="H966" s="47" t="s">
        <v>3</v>
      </c>
      <c r="I966" s="7" t="n">
        <v>0</v>
      </c>
      <c r="J966" s="7" t="n">
        <v>1</v>
      </c>
      <c r="K966" s="7" t="n">
        <v>2</v>
      </c>
      <c r="L966" s="7" t="n">
        <v>28</v>
      </c>
      <c r="M966" s="47" t="s">
        <v>3</v>
      </c>
      <c r="N966" s="9" t="n">
        <v>162</v>
      </c>
      <c r="O966" s="7" t="n">
        <v>3</v>
      </c>
      <c r="P966" s="7" t="n">
        <v>16445</v>
      </c>
      <c r="Q966" s="47" t="s">
        <v>3</v>
      </c>
      <c r="R966" s="7" t="n">
        <v>0</v>
      </c>
      <c r="S966" s="7" t="n">
        <v>2</v>
      </c>
      <c r="T966" s="7" t="n">
        <v>2</v>
      </c>
      <c r="U966" s="7" t="n">
        <v>11</v>
      </c>
      <c r="V966" s="7" t="n">
        <v>1</v>
      </c>
      <c r="W966" s="12" t="n">
        <f t="normal" ca="1">A970</f>
        <v>0</v>
      </c>
    </row>
    <row r="967" spans="1:19">
      <c r="A967" t="s">
        <v>4</v>
      </c>
      <c r="B967" s="4" t="s">
        <v>5</v>
      </c>
      <c r="C967" s="4" t="s">
        <v>13</v>
      </c>
      <c r="D967" s="4" t="s">
        <v>10</v>
      </c>
      <c r="E967" s="4" t="s">
        <v>30</v>
      </c>
    </row>
    <row r="968" spans="1:19">
      <c r="A968" t="n">
        <v>9554</v>
      </c>
      <c r="B968" s="37" t="n">
        <v>58</v>
      </c>
      <c r="C968" s="7" t="n">
        <v>0</v>
      </c>
      <c r="D968" s="7" t="n">
        <v>0</v>
      </c>
      <c r="E968" s="7" t="n">
        <v>1</v>
      </c>
    </row>
    <row r="969" spans="1:19">
      <c r="A969" t="s">
        <v>4</v>
      </c>
      <c r="B969" s="4" t="s">
        <v>5</v>
      </c>
      <c r="C969" s="4" t="s">
        <v>13</v>
      </c>
      <c r="D969" s="47" t="s">
        <v>143</v>
      </c>
      <c r="E969" s="4" t="s">
        <v>5</v>
      </c>
      <c r="F969" s="4" t="s">
        <v>13</v>
      </c>
      <c r="G969" s="4" t="s">
        <v>10</v>
      </c>
      <c r="H969" s="47" t="s">
        <v>144</v>
      </c>
      <c r="I969" s="4" t="s">
        <v>13</v>
      </c>
      <c r="J969" s="4" t="s">
        <v>9</v>
      </c>
      <c r="K969" s="4" t="s">
        <v>13</v>
      </c>
      <c r="L969" s="4" t="s">
        <v>13</v>
      </c>
      <c r="M969" s="47" t="s">
        <v>143</v>
      </c>
      <c r="N969" s="4" t="s">
        <v>5</v>
      </c>
      <c r="O969" s="4" t="s">
        <v>13</v>
      </c>
      <c r="P969" s="4" t="s">
        <v>10</v>
      </c>
      <c r="Q969" s="47" t="s">
        <v>144</v>
      </c>
      <c r="R969" s="4" t="s">
        <v>13</v>
      </c>
      <c r="S969" s="4" t="s">
        <v>9</v>
      </c>
      <c r="T969" s="4" t="s">
        <v>13</v>
      </c>
      <c r="U969" s="4" t="s">
        <v>13</v>
      </c>
      <c r="V969" s="4" t="s">
        <v>13</v>
      </c>
      <c r="W969" s="4" t="s">
        <v>31</v>
      </c>
    </row>
    <row r="970" spans="1:19">
      <c r="A970" t="n">
        <v>9562</v>
      </c>
      <c r="B970" s="11" t="n">
        <v>5</v>
      </c>
      <c r="C970" s="7" t="n">
        <v>28</v>
      </c>
      <c r="D970" s="47" t="s">
        <v>3</v>
      </c>
      <c r="E970" s="9" t="n">
        <v>162</v>
      </c>
      <c r="F970" s="7" t="n">
        <v>3</v>
      </c>
      <c r="G970" s="7" t="n">
        <v>16445</v>
      </c>
      <c r="H970" s="47" t="s">
        <v>3</v>
      </c>
      <c r="I970" s="7" t="n">
        <v>0</v>
      </c>
      <c r="J970" s="7" t="n">
        <v>1</v>
      </c>
      <c r="K970" s="7" t="n">
        <v>3</v>
      </c>
      <c r="L970" s="7" t="n">
        <v>28</v>
      </c>
      <c r="M970" s="47" t="s">
        <v>3</v>
      </c>
      <c r="N970" s="9" t="n">
        <v>162</v>
      </c>
      <c r="O970" s="7" t="n">
        <v>3</v>
      </c>
      <c r="P970" s="7" t="n">
        <v>16445</v>
      </c>
      <c r="Q970" s="47" t="s">
        <v>3</v>
      </c>
      <c r="R970" s="7" t="n">
        <v>0</v>
      </c>
      <c r="S970" s="7" t="n">
        <v>2</v>
      </c>
      <c r="T970" s="7" t="n">
        <v>3</v>
      </c>
      <c r="U970" s="7" t="n">
        <v>9</v>
      </c>
      <c r="V970" s="7" t="n">
        <v>1</v>
      </c>
      <c r="W970" s="12" t="n">
        <f t="normal" ca="1">A980</f>
        <v>0</v>
      </c>
    </row>
    <row r="971" spans="1:19">
      <c r="A971" t="s">
        <v>4</v>
      </c>
      <c r="B971" s="4" t="s">
        <v>5</v>
      </c>
      <c r="C971" s="4" t="s">
        <v>13</v>
      </c>
      <c r="D971" s="47" t="s">
        <v>143</v>
      </c>
      <c r="E971" s="4" t="s">
        <v>5</v>
      </c>
      <c r="F971" s="4" t="s">
        <v>10</v>
      </c>
      <c r="G971" s="4" t="s">
        <v>13</v>
      </c>
      <c r="H971" s="4" t="s">
        <v>13</v>
      </c>
      <c r="I971" s="4" t="s">
        <v>6</v>
      </c>
      <c r="J971" s="47" t="s">
        <v>144</v>
      </c>
      <c r="K971" s="4" t="s">
        <v>13</v>
      </c>
      <c r="L971" s="4" t="s">
        <v>13</v>
      </c>
      <c r="M971" s="47" t="s">
        <v>143</v>
      </c>
      <c r="N971" s="4" t="s">
        <v>5</v>
      </c>
      <c r="O971" s="4" t="s">
        <v>13</v>
      </c>
      <c r="P971" s="47" t="s">
        <v>144</v>
      </c>
      <c r="Q971" s="4" t="s">
        <v>13</v>
      </c>
      <c r="R971" s="4" t="s">
        <v>9</v>
      </c>
      <c r="S971" s="4" t="s">
        <v>13</v>
      </c>
      <c r="T971" s="4" t="s">
        <v>13</v>
      </c>
      <c r="U971" s="4" t="s">
        <v>13</v>
      </c>
      <c r="V971" s="47" t="s">
        <v>143</v>
      </c>
      <c r="W971" s="4" t="s">
        <v>5</v>
      </c>
      <c r="X971" s="4" t="s">
        <v>13</v>
      </c>
      <c r="Y971" s="47" t="s">
        <v>144</v>
      </c>
      <c r="Z971" s="4" t="s">
        <v>13</v>
      </c>
      <c r="AA971" s="4" t="s">
        <v>9</v>
      </c>
      <c r="AB971" s="4" t="s">
        <v>13</v>
      </c>
      <c r="AC971" s="4" t="s">
        <v>13</v>
      </c>
      <c r="AD971" s="4" t="s">
        <v>13</v>
      </c>
      <c r="AE971" s="4" t="s">
        <v>31</v>
      </c>
    </row>
    <row r="972" spans="1:19">
      <c r="A972" t="n">
        <v>9591</v>
      </c>
      <c r="B972" s="11" t="n">
        <v>5</v>
      </c>
      <c r="C972" s="7" t="n">
        <v>28</v>
      </c>
      <c r="D972" s="47" t="s">
        <v>3</v>
      </c>
      <c r="E972" s="48" t="n">
        <v>47</v>
      </c>
      <c r="F972" s="7" t="n">
        <v>61456</v>
      </c>
      <c r="G972" s="7" t="n">
        <v>2</v>
      </c>
      <c r="H972" s="7" t="n">
        <v>0</v>
      </c>
      <c r="I972" s="7" t="s">
        <v>145</v>
      </c>
      <c r="J972" s="47" t="s">
        <v>3</v>
      </c>
      <c r="K972" s="7" t="n">
        <v>8</v>
      </c>
      <c r="L972" s="7" t="n">
        <v>28</v>
      </c>
      <c r="M972" s="47" t="s">
        <v>3</v>
      </c>
      <c r="N972" s="14" t="n">
        <v>74</v>
      </c>
      <c r="O972" s="7" t="n">
        <v>65</v>
      </c>
      <c r="P972" s="47" t="s">
        <v>3</v>
      </c>
      <c r="Q972" s="7" t="n">
        <v>0</v>
      </c>
      <c r="R972" s="7" t="n">
        <v>1</v>
      </c>
      <c r="S972" s="7" t="n">
        <v>3</v>
      </c>
      <c r="T972" s="7" t="n">
        <v>9</v>
      </c>
      <c r="U972" s="7" t="n">
        <v>28</v>
      </c>
      <c r="V972" s="47" t="s">
        <v>3</v>
      </c>
      <c r="W972" s="14" t="n">
        <v>74</v>
      </c>
      <c r="X972" s="7" t="n">
        <v>65</v>
      </c>
      <c r="Y972" s="47" t="s">
        <v>3</v>
      </c>
      <c r="Z972" s="7" t="n">
        <v>0</v>
      </c>
      <c r="AA972" s="7" t="n">
        <v>2</v>
      </c>
      <c r="AB972" s="7" t="n">
        <v>3</v>
      </c>
      <c r="AC972" s="7" t="n">
        <v>9</v>
      </c>
      <c r="AD972" s="7" t="n">
        <v>1</v>
      </c>
      <c r="AE972" s="12" t="n">
        <f t="normal" ca="1">A976</f>
        <v>0</v>
      </c>
    </row>
    <row r="973" spans="1:19">
      <c r="A973" t="s">
        <v>4</v>
      </c>
      <c r="B973" s="4" t="s">
        <v>5</v>
      </c>
      <c r="C973" s="4" t="s">
        <v>10</v>
      </c>
      <c r="D973" s="4" t="s">
        <v>13</v>
      </c>
      <c r="E973" s="4" t="s">
        <v>13</v>
      </c>
      <c r="F973" s="4" t="s">
        <v>6</v>
      </c>
    </row>
    <row r="974" spans="1:19">
      <c r="A974" t="n">
        <v>9639</v>
      </c>
      <c r="B974" s="48" t="n">
        <v>47</v>
      </c>
      <c r="C974" s="7" t="n">
        <v>61456</v>
      </c>
      <c r="D974" s="7" t="n">
        <v>0</v>
      </c>
      <c r="E974" s="7" t="n">
        <v>0</v>
      </c>
      <c r="F974" s="7" t="s">
        <v>146</v>
      </c>
    </row>
    <row r="975" spans="1:19">
      <c r="A975" t="s">
        <v>4</v>
      </c>
      <c r="B975" s="4" t="s">
        <v>5</v>
      </c>
      <c r="C975" s="4" t="s">
        <v>13</v>
      </c>
      <c r="D975" s="4" t="s">
        <v>10</v>
      </c>
      <c r="E975" s="4" t="s">
        <v>30</v>
      </c>
    </row>
    <row r="976" spans="1:19">
      <c r="A976" t="n">
        <v>9652</v>
      </c>
      <c r="B976" s="37" t="n">
        <v>58</v>
      </c>
      <c r="C976" s="7" t="n">
        <v>0</v>
      </c>
      <c r="D976" s="7" t="n">
        <v>300</v>
      </c>
      <c r="E976" s="7" t="n">
        <v>1</v>
      </c>
    </row>
    <row r="977" spans="1:31">
      <c r="A977" t="s">
        <v>4</v>
      </c>
      <c r="B977" s="4" t="s">
        <v>5</v>
      </c>
      <c r="C977" s="4" t="s">
        <v>13</v>
      </c>
      <c r="D977" s="4" t="s">
        <v>10</v>
      </c>
    </row>
    <row r="978" spans="1:31">
      <c r="A978" t="n">
        <v>9660</v>
      </c>
      <c r="B978" s="37" t="n">
        <v>58</v>
      </c>
      <c r="C978" s="7" t="n">
        <v>255</v>
      </c>
      <c r="D978" s="7" t="n">
        <v>0</v>
      </c>
    </row>
    <row r="979" spans="1:31">
      <c r="A979" t="s">
        <v>4</v>
      </c>
      <c r="B979" s="4" t="s">
        <v>5</v>
      </c>
      <c r="C979" s="4" t="s">
        <v>13</v>
      </c>
      <c r="D979" s="4" t="s">
        <v>13</v>
      </c>
      <c r="E979" s="4" t="s">
        <v>13</v>
      </c>
      <c r="F979" s="4" t="s">
        <v>13</v>
      </c>
    </row>
    <row r="980" spans="1:31">
      <c r="A980" t="n">
        <v>9664</v>
      </c>
      <c r="B980" s="39" t="n">
        <v>14</v>
      </c>
      <c r="C980" s="7" t="n">
        <v>0</v>
      </c>
      <c r="D980" s="7" t="n">
        <v>0</v>
      </c>
      <c r="E980" s="7" t="n">
        <v>0</v>
      </c>
      <c r="F980" s="7" t="n">
        <v>64</v>
      </c>
    </row>
    <row r="981" spans="1:31">
      <c r="A981" t="s">
        <v>4</v>
      </c>
      <c r="B981" s="4" t="s">
        <v>5</v>
      </c>
      <c r="C981" s="4" t="s">
        <v>13</v>
      </c>
      <c r="D981" s="4" t="s">
        <v>10</v>
      </c>
    </row>
    <row r="982" spans="1:31">
      <c r="A982" t="n">
        <v>9669</v>
      </c>
      <c r="B982" s="28" t="n">
        <v>22</v>
      </c>
      <c r="C982" s="7" t="n">
        <v>0</v>
      </c>
      <c r="D982" s="7" t="n">
        <v>16445</v>
      </c>
    </row>
    <row r="983" spans="1:31">
      <c r="A983" t="s">
        <v>4</v>
      </c>
      <c r="B983" s="4" t="s">
        <v>5</v>
      </c>
      <c r="C983" s="4" t="s">
        <v>13</v>
      </c>
      <c r="D983" s="4" t="s">
        <v>10</v>
      </c>
    </row>
    <row r="984" spans="1:31">
      <c r="A984" t="n">
        <v>9673</v>
      </c>
      <c r="B984" s="37" t="n">
        <v>58</v>
      </c>
      <c r="C984" s="7" t="n">
        <v>5</v>
      </c>
      <c r="D984" s="7" t="n">
        <v>300</v>
      </c>
    </row>
    <row r="985" spans="1:31">
      <c r="A985" t="s">
        <v>4</v>
      </c>
      <c r="B985" s="4" t="s">
        <v>5</v>
      </c>
      <c r="C985" s="4" t="s">
        <v>30</v>
      </c>
      <c r="D985" s="4" t="s">
        <v>10</v>
      </c>
    </row>
    <row r="986" spans="1:31">
      <c r="A986" t="n">
        <v>9677</v>
      </c>
      <c r="B986" s="49" t="n">
        <v>103</v>
      </c>
      <c r="C986" s="7" t="n">
        <v>0</v>
      </c>
      <c r="D986" s="7" t="n">
        <v>300</v>
      </c>
    </row>
    <row r="987" spans="1:31">
      <c r="A987" t="s">
        <v>4</v>
      </c>
      <c r="B987" s="4" t="s">
        <v>5</v>
      </c>
      <c r="C987" s="4" t="s">
        <v>13</v>
      </c>
    </row>
    <row r="988" spans="1:31">
      <c r="A988" t="n">
        <v>9684</v>
      </c>
      <c r="B988" s="40" t="n">
        <v>64</v>
      </c>
      <c r="C988" s="7" t="n">
        <v>7</v>
      </c>
    </row>
    <row r="989" spans="1:31">
      <c r="A989" t="s">
        <v>4</v>
      </c>
      <c r="B989" s="4" t="s">
        <v>5</v>
      </c>
      <c r="C989" s="4" t="s">
        <v>13</v>
      </c>
      <c r="D989" s="4" t="s">
        <v>10</v>
      </c>
    </row>
    <row r="990" spans="1:31">
      <c r="A990" t="n">
        <v>9686</v>
      </c>
      <c r="B990" s="50" t="n">
        <v>72</v>
      </c>
      <c r="C990" s="7" t="n">
        <v>5</v>
      </c>
      <c r="D990" s="7" t="n">
        <v>0</v>
      </c>
    </row>
    <row r="991" spans="1:31">
      <c r="A991" t="s">
        <v>4</v>
      </c>
      <c r="B991" s="4" t="s">
        <v>5</v>
      </c>
      <c r="C991" s="4" t="s">
        <v>13</v>
      </c>
      <c r="D991" s="47" t="s">
        <v>143</v>
      </c>
      <c r="E991" s="4" t="s">
        <v>5</v>
      </c>
      <c r="F991" s="4" t="s">
        <v>13</v>
      </c>
      <c r="G991" s="4" t="s">
        <v>10</v>
      </c>
      <c r="H991" s="47" t="s">
        <v>144</v>
      </c>
      <c r="I991" s="4" t="s">
        <v>13</v>
      </c>
      <c r="J991" s="4" t="s">
        <v>9</v>
      </c>
      <c r="K991" s="4" t="s">
        <v>13</v>
      </c>
      <c r="L991" s="4" t="s">
        <v>13</v>
      </c>
      <c r="M991" s="4" t="s">
        <v>31</v>
      </c>
    </row>
    <row r="992" spans="1:31">
      <c r="A992" t="n">
        <v>9690</v>
      </c>
      <c r="B992" s="11" t="n">
        <v>5</v>
      </c>
      <c r="C992" s="7" t="n">
        <v>28</v>
      </c>
      <c r="D992" s="47" t="s">
        <v>3</v>
      </c>
      <c r="E992" s="9" t="n">
        <v>162</v>
      </c>
      <c r="F992" s="7" t="n">
        <v>4</v>
      </c>
      <c r="G992" s="7" t="n">
        <v>16445</v>
      </c>
      <c r="H992" s="47" t="s">
        <v>3</v>
      </c>
      <c r="I992" s="7" t="n">
        <v>0</v>
      </c>
      <c r="J992" s="7" t="n">
        <v>1</v>
      </c>
      <c r="K992" s="7" t="n">
        <v>2</v>
      </c>
      <c r="L992" s="7" t="n">
        <v>1</v>
      </c>
      <c r="M992" s="12" t="n">
        <f t="normal" ca="1">A998</f>
        <v>0</v>
      </c>
    </row>
    <row r="993" spans="1:13">
      <c r="A993" t="s">
        <v>4</v>
      </c>
      <c r="B993" s="4" t="s">
        <v>5</v>
      </c>
      <c r="C993" s="4" t="s">
        <v>13</v>
      </c>
      <c r="D993" s="4" t="s">
        <v>6</v>
      </c>
    </row>
    <row r="994" spans="1:13">
      <c r="A994" t="n">
        <v>9707</v>
      </c>
      <c r="B994" s="8" t="n">
        <v>2</v>
      </c>
      <c r="C994" s="7" t="n">
        <v>10</v>
      </c>
      <c r="D994" s="7" t="s">
        <v>147</v>
      </c>
    </row>
    <row r="995" spans="1:13">
      <c r="A995" t="s">
        <v>4</v>
      </c>
      <c r="B995" s="4" t="s">
        <v>5</v>
      </c>
      <c r="C995" s="4" t="s">
        <v>10</v>
      </c>
    </row>
    <row r="996" spans="1:13">
      <c r="A996" t="n">
        <v>9724</v>
      </c>
      <c r="B996" s="30" t="n">
        <v>16</v>
      </c>
      <c r="C996" s="7" t="n">
        <v>0</v>
      </c>
    </row>
    <row r="997" spans="1:13">
      <c r="A997" t="s">
        <v>4</v>
      </c>
      <c r="B997" s="4" t="s">
        <v>5</v>
      </c>
      <c r="C997" s="4" t="s">
        <v>10</v>
      </c>
      <c r="D997" s="4" t="s">
        <v>6</v>
      </c>
      <c r="E997" s="4" t="s">
        <v>6</v>
      </c>
      <c r="F997" s="4" t="s">
        <v>6</v>
      </c>
      <c r="G997" s="4" t="s">
        <v>13</v>
      </c>
      <c r="H997" s="4" t="s">
        <v>9</v>
      </c>
      <c r="I997" s="4" t="s">
        <v>30</v>
      </c>
      <c r="J997" s="4" t="s">
        <v>30</v>
      </c>
      <c r="K997" s="4" t="s">
        <v>30</v>
      </c>
      <c r="L997" s="4" t="s">
        <v>30</v>
      </c>
      <c r="M997" s="4" t="s">
        <v>30</v>
      </c>
      <c r="N997" s="4" t="s">
        <v>30</v>
      </c>
      <c r="O997" s="4" t="s">
        <v>30</v>
      </c>
      <c r="P997" s="4" t="s">
        <v>6</v>
      </c>
      <c r="Q997" s="4" t="s">
        <v>6</v>
      </c>
      <c r="R997" s="4" t="s">
        <v>9</v>
      </c>
      <c r="S997" s="4" t="s">
        <v>13</v>
      </c>
      <c r="T997" s="4" t="s">
        <v>9</v>
      </c>
      <c r="U997" s="4" t="s">
        <v>9</v>
      </c>
      <c r="V997" s="4" t="s">
        <v>10</v>
      </c>
    </row>
    <row r="998" spans="1:13">
      <c r="A998" t="n">
        <v>9727</v>
      </c>
      <c r="B998" s="16" t="n">
        <v>19</v>
      </c>
      <c r="C998" s="7" t="n">
        <v>7032</v>
      </c>
      <c r="D998" s="7" t="s">
        <v>148</v>
      </c>
      <c r="E998" s="7" t="s">
        <v>149</v>
      </c>
      <c r="F998" s="7" t="s">
        <v>20</v>
      </c>
      <c r="G998" s="7" t="n">
        <v>0</v>
      </c>
      <c r="H998" s="7" t="n">
        <v>1</v>
      </c>
      <c r="I998" s="7" t="n">
        <v>95.6399993896484</v>
      </c>
      <c r="J998" s="7" t="n">
        <v>480</v>
      </c>
      <c r="K998" s="7" t="n">
        <v>308.940002441406</v>
      </c>
      <c r="L998" s="7" t="n">
        <v>180</v>
      </c>
      <c r="M998" s="7" t="n">
        <v>1</v>
      </c>
      <c r="N998" s="7" t="n">
        <v>1.60000002384186</v>
      </c>
      <c r="O998" s="7" t="n">
        <v>0.0900000035762787</v>
      </c>
      <c r="P998" s="7" t="s">
        <v>20</v>
      </c>
      <c r="Q998" s="7" t="s">
        <v>20</v>
      </c>
      <c r="R998" s="7" t="n">
        <v>-1</v>
      </c>
      <c r="S998" s="7" t="n">
        <v>0</v>
      </c>
      <c r="T998" s="7" t="n">
        <v>0</v>
      </c>
      <c r="U998" s="7" t="n">
        <v>0</v>
      </c>
      <c r="V998" s="7" t="n">
        <v>0</v>
      </c>
    </row>
    <row r="999" spans="1:13">
      <c r="A999" t="s">
        <v>4</v>
      </c>
      <c r="B999" s="4" t="s">
        <v>5</v>
      </c>
      <c r="C999" s="4" t="s">
        <v>10</v>
      </c>
      <c r="D999" s="4" t="s">
        <v>13</v>
      </c>
      <c r="E999" s="4" t="s">
        <v>13</v>
      </c>
      <c r="F999" s="4" t="s">
        <v>6</v>
      </c>
    </row>
    <row r="1000" spans="1:13">
      <c r="A1000" t="n">
        <v>9797</v>
      </c>
      <c r="B1000" s="26" t="n">
        <v>20</v>
      </c>
      <c r="C1000" s="7" t="n">
        <v>0</v>
      </c>
      <c r="D1000" s="7" t="n">
        <v>3</v>
      </c>
      <c r="E1000" s="7" t="n">
        <v>10</v>
      </c>
      <c r="F1000" s="7" t="s">
        <v>150</v>
      </c>
    </row>
    <row r="1001" spans="1:13">
      <c r="A1001" t="s">
        <v>4</v>
      </c>
      <c r="B1001" s="4" t="s">
        <v>5</v>
      </c>
      <c r="C1001" s="4" t="s">
        <v>10</v>
      </c>
    </row>
    <row r="1002" spans="1:13">
      <c r="A1002" t="n">
        <v>9815</v>
      </c>
      <c r="B1002" s="30" t="n">
        <v>16</v>
      </c>
      <c r="C1002" s="7" t="n">
        <v>0</v>
      </c>
    </row>
    <row r="1003" spans="1:13">
      <c r="A1003" t="s">
        <v>4</v>
      </c>
      <c r="B1003" s="4" t="s">
        <v>5</v>
      </c>
      <c r="C1003" s="4" t="s">
        <v>10</v>
      </c>
      <c r="D1003" s="4" t="s">
        <v>13</v>
      </c>
      <c r="E1003" s="4" t="s">
        <v>13</v>
      </c>
      <c r="F1003" s="4" t="s">
        <v>6</v>
      </c>
    </row>
    <row r="1004" spans="1:13">
      <c r="A1004" t="n">
        <v>9818</v>
      </c>
      <c r="B1004" s="26" t="n">
        <v>20</v>
      </c>
      <c r="C1004" s="7" t="n">
        <v>7</v>
      </c>
      <c r="D1004" s="7" t="n">
        <v>3</v>
      </c>
      <c r="E1004" s="7" t="n">
        <v>10</v>
      </c>
      <c r="F1004" s="7" t="s">
        <v>150</v>
      </c>
    </row>
    <row r="1005" spans="1:13">
      <c r="A1005" t="s">
        <v>4</v>
      </c>
      <c r="B1005" s="4" t="s">
        <v>5</v>
      </c>
      <c r="C1005" s="4" t="s">
        <v>10</v>
      </c>
    </row>
    <row r="1006" spans="1:13">
      <c r="A1006" t="n">
        <v>9836</v>
      </c>
      <c r="B1006" s="30" t="n">
        <v>16</v>
      </c>
      <c r="C1006" s="7" t="n">
        <v>0</v>
      </c>
    </row>
    <row r="1007" spans="1:13">
      <c r="A1007" t="s">
        <v>4</v>
      </c>
      <c r="B1007" s="4" t="s">
        <v>5</v>
      </c>
      <c r="C1007" s="4" t="s">
        <v>10</v>
      </c>
      <c r="D1007" s="4" t="s">
        <v>13</v>
      </c>
      <c r="E1007" s="4" t="s">
        <v>13</v>
      </c>
      <c r="F1007" s="4" t="s">
        <v>6</v>
      </c>
    </row>
    <row r="1008" spans="1:13">
      <c r="A1008" t="n">
        <v>9839</v>
      </c>
      <c r="B1008" s="26" t="n">
        <v>20</v>
      </c>
      <c r="C1008" s="7" t="n">
        <v>61491</v>
      </c>
      <c r="D1008" s="7" t="n">
        <v>3</v>
      </c>
      <c r="E1008" s="7" t="n">
        <v>10</v>
      </c>
      <c r="F1008" s="7" t="s">
        <v>150</v>
      </c>
    </row>
    <row r="1009" spans="1:22">
      <c r="A1009" t="s">
        <v>4</v>
      </c>
      <c r="B1009" s="4" t="s">
        <v>5</v>
      </c>
      <c r="C1009" s="4" t="s">
        <v>10</v>
      </c>
    </row>
    <row r="1010" spans="1:22">
      <c r="A1010" t="n">
        <v>9857</v>
      </c>
      <c r="B1010" s="30" t="n">
        <v>16</v>
      </c>
      <c r="C1010" s="7" t="n">
        <v>0</v>
      </c>
    </row>
    <row r="1011" spans="1:22">
      <c r="A1011" t="s">
        <v>4</v>
      </c>
      <c r="B1011" s="4" t="s">
        <v>5</v>
      </c>
      <c r="C1011" s="4" t="s">
        <v>10</v>
      </c>
      <c r="D1011" s="4" t="s">
        <v>13</v>
      </c>
      <c r="E1011" s="4" t="s">
        <v>13</v>
      </c>
      <c r="F1011" s="4" t="s">
        <v>6</v>
      </c>
    </row>
    <row r="1012" spans="1:22">
      <c r="A1012" t="n">
        <v>9860</v>
      </c>
      <c r="B1012" s="26" t="n">
        <v>20</v>
      </c>
      <c r="C1012" s="7" t="n">
        <v>61492</v>
      </c>
      <c r="D1012" s="7" t="n">
        <v>3</v>
      </c>
      <c r="E1012" s="7" t="n">
        <v>10</v>
      </c>
      <c r="F1012" s="7" t="s">
        <v>150</v>
      </c>
    </row>
    <row r="1013" spans="1:22">
      <c r="A1013" t="s">
        <v>4</v>
      </c>
      <c r="B1013" s="4" t="s">
        <v>5</v>
      </c>
      <c r="C1013" s="4" t="s">
        <v>10</v>
      </c>
    </row>
    <row r="1014" spans="1:22">
      <c r="A1014" t="n">
        <v>9878</v>
      </c>
      <c r="B1014" s="30" t="n">
        <v>16</v>
      </c>
      <c r="C1014" s="7" t="n">
        <v>0</v>
      </c>
    </row>
    <row r="1015" spans="1:22">
      <c r="A1015" t="s">
        <v>4</v>
      </c>
      <c r="B1015" s="4" t="s">
        <v>5</v>
      </c>
      <c r="C1015" s="4" t="s">
        <v>10</v>
      </c>
      <c r="D1015" s="4" t="s">
        <v>13</v>
      </c>
      <c r="E1015" s="4" t="s">
        <v>13</v>
      </c>
      <c r="F1015" s="4" t="s">
        <v>6</v>
      </c>
    </row>
    <row r="1016" spans="1:22">
      <c r="A1016" t="n">
        <v>9881</v>
      </c>
      <c r="B1016" s="26" t="n">
        <v>20</v>
      </c>
      <c r="C1016" s="7" t="n">
        <v>61493</v>
      </c>
      <c r="D1016" s="7" t="n">
        <v>3</v>
      </c>
      <c r="E1016" s="7" t="n">
        <v>10</v>
      </c>
      <c r="F1016" s="7" t="s">
        <v>150</v>
      </c>
    </row>
    <row r="1017" spans="1:22">
      <c r="A1017" t="s">
        <v>4</v>
      </c>
      <c r="B1017" s="4" t="s">
        <v>5</v>
      </c>
      <c r="C1017" s="4" t="s">
        <v>10</v>
      </c>
    </row>
    <row r="1018" spans="1:22">
      <c r="A1018" t="n">
        <v>9899</v>
      </c>
      <c r="B1018" s="30" t="n">
        <v>16</v>
      </c>
      <c r="C1018" s="7" t="n">
        <v>0</v>
      </c>
    </row>
    <row r="1019" spans="1:22">
      <c r="A1019" t="s">
        <v>4</v>
      </c>
      <c r="B1019" s="4" t="s">
        <v>5</v>
      </c>
      <c r="C1019" s="4" t="s">
        <v>10</v>
      </c>
      <c r="D1019" s="4" t="s">
        <v>13</v>
      </c>
      <c r="E1019" s="4" t="s">
        <v>13</v>
      </c>
      <c r="F1019" s="4" t="s">
        <v>6</v>
      </c>
    </row>
    <row r="1020" spans="1:22">
      <c r="A1020" t="n">
        <v>9902</v>
      </c>
      <c r="B1020" s="26" t="n">
        <v>20</v>
      </c>
      <c r="C1020" s="7" t="n">
        <v>61494</v>
      </c>
      <c r="D1020" s="7" t="n">
        <v>3</v>
      </c>
      <c r="E1020" s="7" t="n">
        <v>10</v>
      </c>
      <c r="F1020" s="7" t="s">
        <v>150</v>
      </c>
    </row>
    <row r="1021" spans="1:22">
      <c r="A1021" t="s">
        <v>4</v>
      </c>
      <c r="B1021" s="4" t="s">
        <v>5</v>
      </c>
      <c r="C1021" s="4" t="s">
        <v>10</v>
      </c>
    </row>
    <row r="1022" spans="1:22">
      <c r="A1022" t="n">
        <v>9920</v>
      </c>
      <c r="B1022" s="30" t="n">
        <v>16</v>
      </c>
      <c r="C1022" s="7" t="n">
        <v>0</v>
      </c>
    </row>
    <row r="1023" spans="1:22">
      <c r="A1023" t="s">
        <v>4</v>
      </c>
      <c r="B1023" s="4" t="s">
        <v>5</v>
      </c>
      <c r="C1023" s="4" t="s">
        <v>10</v>
      </c>
      <c r="D1023" s="4" t="s">
        <v>13</v>
      </c>
      <c r="E1023" s="4" t="s">
        <v>13</v>
      </c>
      <c r="F1023" s="4" t="s">
        <v>6</v>
      </c>
    </row>
    <row r="1024" spans="1:22">
      <c r="A1024" t="n">
        <v>9923</v>
      </c>
      <c r="B1024" s="26" t="n">
        <v>20</v>
      </c>
      <c r="C1024" s="7" t="n">
        <v>61495</v>
      </c>
      <c r="D1024" s="7" t="n">
        <v>3</v>
      </c>
      <c r="E1024" s="7" t="n">
        <v>10</v>
      </c>
      <c r="F1024" s="7" t="s">
        <v>150</v>
      </c>
    </row>
    <row r="1025" spans="1:6">
      <c r="A1025" t="s">
        <v>4</v>
      </c>
      <c r="B1025" s="4" t="s">
        <v>5</v>
      </c>
      <c r="C1025" s="4" t="s">
        <v>10</v>
      </c>
    </row>
    <row r="1026" spans="1:6">
      <c r="A1026" t="n">
        <v>9941</v>
      </c>
      <c r="B1026" s="30" t="n">
        <v>16</v>
      </c>
      <c r="C1026" s="7" t="n">
        <v>0</v>
      </c>
    </row>
    <row r="1027" spans="1:6">
      <c r="A1027" t="s">
        <v>4</v>
      </c>
      <c r="B1027" s="4" t="s">
        <v>5</v>
      </c>
      <c r="C1027" s="4" t="s">
        <v>10</v>
      </c>
      <c r="D1027" s="4" t="s">
        <v>13</v>
      </c>
      <c r="E1027" s="4" t="s">
        <v>13</v>
      </c>
      <c r="F1027" s="4" t="s">
        <v>6</v>
      </c>
    </row>
    <row r="1028" spans="1:6">
      <c r="A1028" t="n">
        <v>9944</v>
      </c>
      <c r="B1028" s="26" t="n">
        <v>20</v>
      </c>
      <c r="C1028" s="7" t="n">
        <v>7032</v>
      </c>
      <c r="D1028" s="7" t="n">
        <v>3</v>
      </c>
      <c r="E1028" s="7" t="n">
        <v>10</v>
      </c>
      <c r="F1028" s="7" t="s">
        <v>150</v>
      </c>
    </row>
    <row r="1029" spans="1:6">
      <c r="A1029" t="s">
        <v>4</v>
      </c>
      <c r="B1029" s="4" t="s">
        <v>5</v>
      </c>
      <c r="C1029" s="4" t="s">
        <v>10</v>
      </c>
    </row>
    <row r="1030" spans="1:6">
      <c r="A1030" t="n">
        <v>9962</v>
      </c>
      <c r="B1030" s="30" t="n">
        <v>16</v>
      </c>
      <c r="C1030" s="7" t="n">
        <v>0</v>
      </c>
    </row>
    <row r="1031" spans="1:6">
      <c r="A1031" t="s">
        <v>4</v>
      </c>
      <c r="B1031" s="4" t="s">
        <v>5</v>
      </c>
      <c r="C1031" s="4" t="s">
        <v>10</v>
      </c>
      <c r="D1031" s="4" t="s">
        <v>9</v>
      </c>
    </row>
    <row r="1032" spans="1:6">
      <c r="A1032" t="n">
        <v>9965</v>
      </c>
      <c r="B1032" s="43" t="n">
        <v>43</v>
      </c>
      <c r="C1032" s="7" t="n">
        <v>0</v>
      </c>
      <c r="D1032" s="7" t="n">
        <v>2304</v>
      </c>
    </row>
    <row r="1033" spans="1:6">
      <c r="A1033" t="s">
        <v>4</v>
      </c>
      <c r="B1033" s="4" t="s">
        <v>5</v>
      </c>
      <c r="C1033" s="4" t="s">
        <v>10</v>
      </c>
      <c r="D1033" s="4" t="s">
        <v>9</v>
      </c>
    </row>
    <row r="1034" spans="1:6">
      <c r="A1034" t="n">
        <v>9972</v>
      </c>
      <c r="B1034" s="43" t="n">
        <v>43</v>
      </c>
      <c r="C1034" s="7" t="n">
        <v>7</v>
      </c>
      <c r="D1034" s="7" t="n">
        <v>2304</v>
      </c>
    </row>
    <row r="1035" spans="1:6">
      <c r="A1035" t="s">
        <v>4</v>
      </c>
      <c r="B1035" s="4" t="s">
        <v>5</v>
      </c>
      <c r="C1035" s="4" t="s">
        <v>10</v>
      </c>
      <c r="D1035" s="4" t="s">
        <v>9</v>
      </c>
    </row>
    <row r="1036" spans="1:6">
      <c r="A1036" t="n">
        <v>9979</v>
      </c>
      <c r="B1036" s="43" t="n">
        <v>43</v>
      </c>
      <c r="C1036" s="7" t="n">
        <v>61491</v>
      </c>
      <c r="D1036" s="7" t="n">
        <v>2304</v>
      </c>
    </row>
    <row r="1037" spans="1:6">
      <c r="A1037" t="s">
        <v>4</v>
      </c>
      <c r="B1037" s="4" t="s">
        <v>5</v>
      </c>
      <c r="C1037" s="4" t="s">
        <v>10</v>
      </c>
      <c r="D1037" s="4" t="s">
        <v>9</v>
      </c>
    </row>
    <row r="1038" spans="1:6">
      <c r="A1038" t="n">
        <v>9986</v>
      </c>
      <c r="B1038" s="43" t="n">
        <v>43</v>
      </c>
      <c r="C1038" s="7" t="n">
        <v>61492</v>
      </c>
      <c r="D1038" s="7" t="n">
        <v>2304</v>
      </c>
    </row>
    <row r="1039" spans="1:6">
      <c r="A1039" t="s">
        <v>4</v>
      </c>
      <c r="B1039" s="4" t="s">
        <v>5</v>
      </c>
      <c r="C1039" s="4" t="s">
        <v>10</v>
      </c>
      <c r="D1039" s="4" t="s">
        <v>9</v>
      </c>
    </row>
    <row r="1040" spans="1:6">
      <c r="A1040" t="n">
        <v>9993</v>
      </c>
      <c r="B1040" s="43" t="n">
        <v>43</v>
      </c>
      <c r="C1040" s="7" t="n">
        <v>61493</v>
      </c>
      <c r="D1040" s="7" t="n">
        <v>2304</v>
      </c>
    </row>
    <row r="1041" spans="1:6">
      <c r="A1041" t="s">
        <v>4</v>
      </c>
      <c r="B1041" s="4" t="s">
        <v>5</v>
      </c>
      <c r="C1041" s="4" t="s">
        <v>10</v>
      </c>
      <c r="D1041" s="4" t="s">
        <v>9</v>
      </c>
    </row>
    <row r="1042" spans="1:6">
      <c r="A1042" t="n">
        <v>10000</v>
      </c>
      <c r="B1042" s="43" t="n">
        <v>43</v>
      </c>
      <c r="C1042" s="7" t="n">
        <v>61494</v>
      </c>
      <c r="D1042" s="7" t="n">
        <v>2304</v>
      </c>
    </row>
    <row r="1043" spans="1:6">
      <c r="A1043" t="s">
        <v>4</v>
      </c>
      <c r="B1043" s="4" t="s">
        <v>5</v>
      </c>
      <c r="C1043" s="4" t="s">
        <v>10</v>
      </c>
      <c r="D1043" s="4" t="s">
        <v>9</v>
      </c>
    </row>
    <row r="1044" spans="1:6">
      <c r="A1044" t="n">
        <v>10007</v>
      </c>
      <c r="B1044" s="43" t="n">
        <v>43</v>
      </c>
      <c r="C1044" s="7" t="n">
        <v>61495</v>
      </c>
      <c r="D1044" s="7" t="n">
        <v>2304</v>
      </c>
    </row>
    <row r="1045" spans="1:6">
      <c r="A1045" t="s">
        <v>4</v>
      </c>
      <c r="B1045" s="4" t="s">
        <v>5</v>
      </c>
      <c r="C1045" s="4" t="s">
        <v>10</v>
      </c>
      <c r="D1045" s="4" t="s">
        <v>9</v>
      </c>
    </row>
    <row r="1046" spans="1:6">
      <c r="A1046" t="n">
        <v>10014</v>
      </c>
      <c r="B1046" s="43" t="n">
        <v>43</v>
      </c>
      <c r="C1046" s="7" t="n">
        <v>7032</v>
      </c>
      <c r="D1046" s="7" t="n">
        <v>2304</v>
      </c>
    </row>
    <row r="1047" spans="1:6">
      <c r="A1047" t="s">
        <v>4</v>
      </c>
      <c r="B1047" s="4" t="s">
        <v>5</v>
      </c>
      <c r="C1047" s="4" t="s">
        <v>13</v>
      </c>
      <c r="D1047" s="4" t="s">
        <v>10</v>
      </c>
      <c r="E1047" s="4" t="s">
        <v>6</v>
      </c>
      <c r="F1047" s="4" t="s">
        <v>6</v>
      </c>
      <c r="G1047" s="4" t="s">
        <v>6</v>
      </c>
      <c r="H1047" s="4" t="s">
        <v>6</v>
      </c>
    </row>
    <row r="1048" spans="1:6">
      <c r="A1048" t="n">
        <v>10021</v>
      </c>
      <c r="B1048" s="51" t="n">
        <v>51</v>
      </c>
      <c r="C1048" s="7" t="n">
        <v>3</v>
      </c>
      <c r="D1048" s="7" t="n">
        <v>61440</v>
      </c>
      <c r="E1048" s="7" t="s">
        <v>151</v>
      </c>
      <c r="F1048" s="7" t="s">
        <v>152</v>
      </c>
      <c r="G1048" s="7" t="s">
        <v>153</v>
      </c>
      <c r="H1048" s="7" t="s">
        <v>154</v>
      </c>
    </row>
    <row r="1049" spans="1:6">
      <c r="A1049" t="s">
        <v>4</v>
      </c>
      <c r="B1049" s="4" t="s">
        <v>5</v>
      </c>
      <c r="C1049" s="4" t="s">
        <v>13</v>
      </c>
      <c r="D1049" s="4" t="s">
        <v>10</v>
      </c>
      <c r="E1049" s="4" t="s">
        <v>6</v>
      </c>
      <c r="F1049" s="4" t="s">
        <v>6</v>
      </c>
      <c r="G1049" s="4" t="s">
        <v>6</v>
      </c>
      <c r="H1049" s="4" t="s">
        <v>6</v>
      </c>
    </row>
    <row r="1050" spans="1:6">
      <c r="A1050" t="n">
        <v>10034</v>
      </c>
      <c r="B1050" s="51" t="n">
        <v>51</v>
      </c>
      <c r="C1050" s="7" t="n">
        <v>3</v>
      </c>
      <c r="D1050" s="7" t="n">
        <v>61441</v>
      </c>
      <c r="E1050" s="7" t="s">
        <v>151</v>
      </c>
      <c r="F1050" s="7" t="s">
        <v>152</v>
      </c>
      <c r="G1050" s="7" t="s">
        <v>153</v>
      </c>
      <c r="H1050" s="7" t="s">
        <v>154</v>
      </c>
    </row>
    <row r="1051" spans="1:6">
      <c r="A1051" t="s">
        <v>4</v>
      </c>
      <c r="B1051" s="4" t="s">
        <v>5</v>
      </c>
      <c r="C1051" s="4" t="s">
        <v>13</v>
      </c>
      <c r="D1051" s="4" t="s">
        <v>10</v>
      </c>
      <c r="E1051" s="4" t="s">
        <v>6</v>
      </c>
      <c r="F1051" s="4" t="s">
        <v>6</v>
      </c>
      <c r="G1051" s="4" t="s">
        <v>6</v>
      </c>
      <c r="H1051" s="4" t="s">
        <v>6</v>
      </c>
    </row>
    <row r="1052" spans="1:6">
      <c r="A1052" t="n">
        <v>10047</v>
      </c>
      <c r="B1052" s="51" t="n">
        <v>51</v>
      </c>
      <c r="C1052" s="7" t="n">
        <v>3</v>
      </c>
      <c r="D1052" s="7" t="n">
        <v>61442</v>
      </c>
      <c r="E1052" s="7" t="s">
        <v>151</v>
      </c>
      <c r="F1052" s="7" t="s">
        <v>152</v>
      </c>
      <c r="G1052" s="7" t="s">
        <v>153</v>
      </c>
      <c r="H1052" s="7" t="s">
        <v>154</v>
      </c>
    </row>
    <row r="1053" spans="1:6">
      <c r="A1053" t="s">
        <v>4</v>
      </c>
      <c r="B1053" s="4" t="s">
        <v>5</v>
      </c>
      <c r="C1053" s="4" t="s">
        <v>13</v>
      </c>
      <c r="D1053" s="4" t="s">
        <v>10</v>
      </c>
      <c r="E1053" s="4" t="s">
        <v>6</v>
      </c>
      <c r="F1053" s="4" t="s">
        <v>6</v>
      </c>
      <c r="G1053" s="4" t="s">
        <v>6</v>
      </c>
      <c r="H1053" s="4" t="s">
        <v>6</v>
      </c>
    </row>
    <row r="1054" spans="1:6">
      <c r="A1054" t="n">
        <v>10060</v>
      </c>
      <c r="B1054" s="51" t="n">
        <v>51</v>
      </c>
      <c r="C1054" s="7" t="n">
        <v>3</v>
      </c>
      <c r="D1054" s="7" t="n">
        <v>61443</v>
      </c>
      <c r="E1054" s="7" t="s">
        <v>151</v>
      </c>
      <c r="F1054" s="7" t="s">
        <v>152</v>
      </c>
      <c r="G1054" s="7" t="s">
        <v>153</v>
      </c>
      <c r="H1054" s="7" t="s">
        <v>154</v>
      </c>
    </row>
    <row r="1055" spans="1:6">
      <c r="A1055" t="s">
        <v>4</v>
      </c>
      <c r="B1055" s="4" t="s">
        <v>5</v>
      </c>
      <c r="C1055" s="4" t="s">
        <v>13</v>
      </c>
      <c r="D1055" s="4" t="s">
        <v>10</v>
      </c>
      <c r="E1055" s="4" t="s">
        <v>6</v>
      </c>
      <c r="F1055" s="4" t="s">
        <v>6</v>
      </c>
      <c r="G1055" s="4" t="s">
        <v>6</v>
      </c>
      <c r="H1055" s="4" t="s">
        <v>6</v>
      </c>
    </row>
    <row r="1056" spans="1:6">
      <c r="A1056" t="n">
        <v>10073</v>
      </c>
      <c r="B1056" s="51" t="n">
        <v>51</v>
      </c>
      <c r="C1056" s="7" t="n">
        <v>3</v>
      </c>
      <c r="D1056" s="7" t="n">
        <v>61444</v>
      </c>
      <c r="E1056" s="7" t="s">
        <v>151</v>
      </c>
      <c r="F1056" s="7" t="s">
        <v>152</v>
      </c>
      <c r="G1056" s="7" t="s">
        <v>153</v>
      </c>
      <c r="H1056" s="7" t="s">
        <v>154</v>
      </c>
    </row>
    <row r="1057" spans="1:8">
      <c r="A1057" t="s">
        <v>4</v>
      </c>
      <c r="B1057" s="4" t="s">
        <v>5</v>
      </c>
      <c r="C1057" s="4" t="s">
        <v>13</v>
      </c>
      <c r="D1057" s="4" t="s">
        <v>10</v>
      </c>
      <c r="E1057" s="4" t="s">
        <v>6</v>
      </c>
      <c r="F1057" s="4" t="s">
        <v>6</v>
      </c>
      <c r="G1057" s="4" t="s">
        <v>6</v>
      </c>
      <c r="H1057" s="4" t="s">
        <v>6</v>
      </c>
    </row>
    <row r="1058" spans="1:8">
      <c r="A1058" t="n">
        <v>10086</v>
      </c>
      <c r="B1058" s="51" t="n">
        <v>51</v>
      </c>
      <c r="C1058" s="7" t="n">
        <v>3</v>
      </c>
      <c r="D1058" s="7" t="n">
        <v>61445</v>
      </c>
      <c r="E1058" s="7" t="s">
        <v>151</v>
      </c>
      <c r="F1058" s="7" t="s">
        <v>152</v>
      </c>
      <c r="G1058" s="7" t="s">
        <v>153</v>
      </c>
      <c r="H1058" s="7" t="s">
        <v>154</v>
      </c>
    </row>
    <row r="1059" spans="1:8">
      <c r="A1059" t="s">
        <v>4</v>
      </c>
      <c r="B1059" s="4" t="s">
        <v>5</v>
      </c>
      <c r="C1059" s="4" t="s">
        <v>13</v>
      </c>
      <c r="D1059" s="4" t="s">
        <v>10</v>
      </c>
      <c r="E1059" s="4" t="s">
        <v>6</v>
      </c>
      <c r="F1059" s="4" t="s">
        <v>6</v>
      </c>
      <c r="G1059" s="4" t="s">
        <v>6</v>
      </c>
      <c r="H1059" s="4" t="s">
        <v>6</v>
      </c>
    </row>
    <row r="1060" spans="1:8">
      <c r="A1060" t="n">
        <v>10099</v>
      </c>
      <c r="B1060" s="51" t="n">
        <v>51</v>
      </c>
      <c r="C1060" s="7" t="n">
        <v>3</v>
      </c>
      <c r="D1060" s="7" t="n">
        <v>61446</v>
      </c>
      <c r="E1060" s="7" t="s">
        <v>151</v>
      </c>
      <c r="F1060" s="7" t="s">
        <v>152</v>
      </c>
      <c r="G1060" s="7" t="s">
        <v>153</v>
      </c>
      <c r="H1060" s="7" t="s">
        <v>154</v>
      </c>
    </row>
    <row r="1061" spans="1:8">
      <c r="A1061" t="s">
        <v>4</v>
      </c>
      <c r="B1061" s="4" t="s">
        <v>5</v>
      </c>
      <c r="C1061" s="4" t="s">
        <v>13</v>
      </c>
      <c r="D1061" s="4" t="s">
        <v>10</v>
      </c>
      <c r="E1061" s="4" t="s">
        <v>6</v>
      </c>
      <c r="F1061" s="4" t="s">
        <v>6</v>
      </c>
      <c r="G1061" s="4" t="s">
        <v>6</v>
      </c>
      <c r="H1061" s="4" t="s">
        <v>6</v>
      </c>
    </row>
    <row r="1062" spans="1:8">
      <c r="A1062" t="n">
        <v>10112</v>
      </c>
      <c r="B1062" s="51" t="n">
        <v>51</v>
      </c>
      <c r="C1062" s="7" t="n">
        <v>3</v>
      </c>
      <c r="D1062" s="7" t="n">
        <v>7032</v>
      </c>
      <c r="E1062" s="7" t="s">
        <v>151</v>
      </c>
      <c r="F1062" s="7" t="s">
        <v>152</v>
      </c>
      <c r="G1062" s="7" t="s">
        <v>153</v>
      </c>
      <c r="H1062" s="7" t="s">
        <v>154</v>
      </c>
    </row>
    <row r="1063" spans="1:8">
      <c r="A1063" t="s">
        <v>4</v>
      </c>
      <c r="B1063" s="4" t="s">
        <v>5</v>
      </c>
      <c r="C1063" s="4" t="s">
        <v>10</v>
      </c>
      <c r="D1063" s="4" t="s">
        <v>30</v>
      </c>
      <c r="E1063" s="4" t="s">
        <v>30</v>
      </c>
      <c r="F1063" s="4" t="s">
        <v>30</v>
      </c>
      <c r="G1063" s="4" t="s">
        <v>30</v>
      </c>
    </row>
    <row r="1064" spans="1:8">
      <c r="A1064" t="n">
        <v>10125</v>
      </c>
      <c r="B1064" s="46" t="n">
        <v>46</v>
      </c>
      <c r="C1064" s="7" t="n">
        <v>0</v>
      </c>
      <c r="D1064" s="7" t="n">
        <v>96.5999984741211</v>
      </c>
      <c r="E1064" s="7" t="n">
        <v>475</v>
      </c>
      <c r="F1064" s="7" t="n">
        <v>309.700012207031</v>
      </c>
      <c r="G1064" s="7" t="n">
        <v>180</v>
      </c>
    </row>
    <row r="1065" spans="1:8">
      <c r="A1065" t="s">
        <v>4</v>
      </c>
      <c r="B1065" s="4" t="s">
        <v>5</v>
      </c>
      <c r="C1065" s="4" t="s">
        <v>10</v>
      </c>
      <c r="D1065" s="4" t="s">
        <v>30</v>
      </c>
      <c r="E1065" s="4" t="s">
        <v>30</v>
      </c>
      <c r="F1065" s="4" t="s">
        <v>30</v>
      </c>
      <c r="G1065" s="4" t="s">
        <v>30</v>
      </c>
    </row>
    <row r="1066" spans="1:8">
      <c r="A1066" t="n">
        <v>10144</v>
      </c>
      <c r="B1066" s="46" t="n">
        <v>46</v>
      </c>
      <c r="C1066" s="7" t="n">
        <v>7</v>
      </c>
      <c r="D1066" s="7" t="n">
        <v>96.5999984741211</v>
      </c>
      <c r="E1066" s="7" t="n">
        <v>475</v>
      </c>
      <c r="F1066" s="7" t="n">
        <v>313</v>
      </c>
      <c r="G1066" s="7" t="n">
        <v>180</v>
      </c>
    </row>
    <row r="1067" spans="1:8">
      <c r="A1067" t="s">
        <v>4</v>
      </c>
      <c r="B1067" s="4" t="s">
        <v>5</v>
      </c>
      <c r="C1067" s="4" t="s">
        <v>10</v>
      </c>
      <c r="D1067" s="4" t="s">
        <v>30</v>
      </c>
      <c r="E1067" s="4" t="s">
        <v>30</v>
      </c>
      <c r="F1067" s="4" t="s">
        <v>30</v>
      </c>
      <c r="G1067" s="4" t="s">
        <v>30</v>
      </c>
    </row>
    <row r="1068" spans="1:8">
      <c r="A1068" t="n">
        <v>10163</v>
      </c>
      <c r="B1068" s="46" t="n">
        <v>46</v>
      </c>
      <c r="C1068" s="7" t="n">
        <v>61491</v>
      </c>
      <c r="D1068" s="7" t="n">
        <v>95.3000030517578</v>
      </c>
      <c r="E1068" s="7" t="n">
        <v>475</v>
      </c>
      <c r="F1068" s="7" t="n">
        <v>310.5</v>
      </c>
      <c r="G1068" s="7" t="n">
        <v>180</v>
      </c>
    </row>
    <row r="1069" spans="1:8">
      <c r="A1069" t="s">
        <v>4</v>
      </c>
      <c r="B1069" s="4" t="s">
        <v>5</v>
      </c>
      <c r="C1069" s="4" t="s">
        <v>10</v>
      </c>
      <c r="D1069" s="4" t="s">
        <v>30</v>
      </c>
      <c r="E1069" s="4" t="s">
        <v>30</v>
      </c>
      <c r="F1069" s="4" t="s">
        <v>30</v>
      </c>
      <c r="G1069" s="4" t="s">
        <v>30</v>
      </c>
    </row>
    <row r="1070" spans="1:8">
      <c r="A1070" t="n">
        <v>10182</v>
      </c>
      <c r="B1070" s="46" t="n">
        <v>46</v>
      </c>
      <c r="C1070" s="7" t="n">
        <v>61492</v>
      </c>
      <c r="D1070" s="7" t="n">
        <v>97.9000015258789</v>
      </c>
      <c r="E1070" s="7" t="n">
        <v>475</v>
      </c>
      <c r="F1070" s="7" t="n">
        <v>310.5</v>
      </c>
      <c r="G1070" s="7" t="n">
        <v>180</v>
      </c>
    </row>
    <row r="1071" spans="1:8">
      <c r="A1071" t="s">
        <v>4</v>
      </c>
      <c r="B1071" s="4" t="s">
        <v>5</v>
      </c>
      <c r="C1071" s="4" t="s">
        <v>10</v>
      </c>
      <c r="D1071" s="4" t="s">
        <v>30</v>
      </c>
      <c r="E1071" s="4" t="s">
        <v>30</v>
      </c>
      <c r="F1071" s="4" t="s">
        <v>30</v>
      </c>
      <c r="G1071" s="4" t="s">
        <v>30</v>
      </c>
    </row>
    <row r="1072" spans="1:8">
      <c r="A1072" t="n">
        <v>10201</v>
      </c>
      <c r="B1072" s="46" t="n">
        <v>46</v>
      </c>
      <c r="C1072" s="7" t="n">
        <v>61493</v>
      </c>
      <c r="D1072" s="7" t="n">
        <v>95.3000030517578</v>
      </c>
      <c r="E1072" s="7" t="n">
        <v>475</v>
      </c>
      <c r="F1072" s="7" t="n">
        <v>312.200012207031</v>
      </c>
      <c r="G1072" s="7" t="n">
        <v>180</v>
      </c>
    </row>
    <row r="1073" spans="1:8">
      <c r="A1073" t="s">
        <v>4</v>
      </c>
      <c r="B1073" s="4" t="s">
        <v>5</v>
      </c>
      <c r="C1073" s="4" t="s">
        <v>10</v>
      </c>
      <c r="D1073" s="4" t="s">
        <v>30</v>
      </c>
      <c r="E1073" s="4" t="s">
        <v>30</v>
      </c>
      <c r="F1073" s="4" t="s">
        <v>30</v>
      </c>
      <c r="G1073" s="4" t="s">
        <v>30</v>
      </c>
    </row>
    <row r="1074" spans="1:8">
      <c r="A1074" t="n">
        <v>10220</v>
      </c>
      <c r="B1074" s="46" t="n">
        <v>46</v>
      </c>
      <c r="C1074" s="7" t="n">
        <v>61494</v>
      </c>
      <c r="D1074" s="7" t="n">
        <v>96.5999984741211</v>
      </c>
      <c r="E1074" s="7" t="n">
        <v>475</v>
      </c>
      <c r="F1074" s="7" t="n">
        <v>311.5</v>
      </c>
      <c r="G1074" s="7" t="n">
        <v>180</v>
      </c>
    </row>
    <row r="1075" spans="1:8">
      <c r="A1075" t="s">
        <v>4</v>
      </c>
      <c r="B1075" s="4" t="s">
        <v>5</v>
      </c>
      <c r="C1075" s="4" t="s">
        <v>10</v>
      </c>
      <c r="D1075" s="4" t="s">
        <v>30</v>
      </c>
      <c r="E1075" s="4" t="s">
        <v>30</v>
      </c>
      <c r="F1075" s="4" t="s">
        <v>30</v>
      </c>
      <c r="G1075" s="4" t="s">
        <v>30</v>
      </c>
    </row>
    <row r="1076" spans="1:8">
      <c r="A1076" t="n">
        <v>10239</v>
      </c>
      <c r="B1076" s="46" t="n">
        <v>46</v>
      </c>
      <c r="C1076" s="7" t="n">
        <v>61495</v>
      </c>
      <c r="D1076" s="7" t="n">
        <v>97.9000015258789</v>
      </c>
      <c r="E1076" s="7" t="n">
        <v>475</v>
      </c>
      <c r="F1076" s="7" t="n">
        <v>312.200012207031</v>
      </c>
      <c r="G1076" s="7" t="n">
        <v>180</v>
      </c>
    </row>
    <row r="1077" spans="1:8">
      <c r="A1077" t="s">
        <v>4</v>
      </c>
      <c r="B1077" s="4" t="s">
        <v>5</v>
      </c>
      <c r="C1077" s="4" t="s">
        <v>13</v>
      </c>
      <c r="D1077" s="4" t="s">
        <v>6</v>
      </c>
      <c r="E1077" s="4" t="s">
        <v>10</v>
      </c>
    </row>
    <row r="1078" spans="1:8">
      <c r="A1078" t="n">
        <v>10258</v>
      </c>
      <c r="B1078" s="22" t="n">
        <v>94</v>
      </c>
      <c r="C1078" s="7" t="n">
        <v>1</v>
      </c>
      <c r="D1078" s="7" t="s">
        <v>155</v>
      </c>
      <c r="E1078" s="7" t="n">
        <v>2</v>
      </c>
    </row>
    <row r="1079" spans="1:8">
      <c r="A1079" t="s">
        <v>4</v>
      </c>
      <c r="B1079" s="4" t="s">
        <v>5</v>
      </c>
      <c r="C1079" s="4" t="s">
        <v>6</v>
      </c>
      <c r="D1079" s="4" t="s">
        <v>6</v>
      </c>
    </row>
    <row r="1080" spans="1:8">
      <c r="A1080" t="n">
        <v>10266</v>
      </c>
      <c r="B1080" s="21" t="n">
        <v>70</v>
      </c>
      <c r="C1080" s="7" t="s">
        <v>156</v>
      </c>
      <c r="D1080" s="7" t="s">
        <v>157</v>
      </c>
    </row>
    <row r="1081" spans="1:8">
      <c r="A1081" t="s">
        <v>4</v>
      </c>
      <c r="B1081" s="4" t="s">
        <v>5</v>
      </c>
      <c r="C1081" s="4" t="s">
        <v>13</v>
      </c>
      <c r="D1081" s="4" t="s">
        <v>10</v>
      </c>
      <c r="E1081" s="4" t="s">
        <v>30</v>
      </c>
      <c r="F1081" s="4" t="s">
        <v>10</v>
      </c>
      <c r="G1081" s="4" t="s">
        <v>9</v>
      </c>
      <c r="H1081" s="4" t="s">
        <v>9</v>
      </c>
      <c r="I1081" s="4" t="s">
        <v>10</v>
      </c>
      <c r="J1081" s="4" t="s">
        <v>10</v>
      </c>
      <c r="K1081" s="4" t="s">
        <v>9</v>
      </c>
      <c r="L1081" s="4" t="s">
        <v>9</v>
      </c>
      <c r="M1081" s="4" t="s">
        <v>9</v>
      </c>
      <c r="N1081" s="4" t="s">
        <v>9</v>
      </c>
      <c r="O1081" s="4" t="s">
        <v>6</v>
      </c>
    </row>
    <row r="1082" spans="1:8">
      <c r="A1082" t="n">
        <v>10280</v>
      </c>
      <c r="B1082" s="13" t="n">
        <v>50</v>
      </c>
      <c r="C1082" s="7" t="n">
        <v>0</v>
      </c>
      <c r="D1082" s="7" t="n">
        <v>8210</v>
      </c>
      <c r="E1082" s="7" t="n">
        <v>1</v>
      </c>
      <c r="F1082" s="7" t="n">
        <v>1000</v>
      </c>
      <c r="G1082" s="7" t="n">
        <v>0</v>
      </c>
      <c r="H1082" s="7" t="n">
        <v>-1055916032</v>
      </c>
      <c r="I1082" s="7" t="n">
        <v>0</v>
      </c>
      <c r="J1082" s="7" t="n">
        <v>65533</v>
      </c>
      <c r="K1082" s="7" t="n">
        <v>0</v>
      </c>
      <c r="L1082" s="7" t="n">
        <v>0</v>
      </c>
      <c r="M1082" s="7" t="n">
        <v>0</v>
      </c>
      <c r="N1082" s="7" t="n">
        <v>0</v>
      </c>
      <c r="O1082" s="7" t="s">
        <v>20</v>
      </c>
    </row>
    <row r="1083" spans="1:8">
      <c r="A1083" t="s">
        <v>4</v>
      </c>
      <c r="B1083" s="4" t="s">
        <v>5</v>
      </c>
      <c r="C1083" s="4" t="s">
        <v>13</v>
      </c>
      <c r="D1083" s="4" t="s">
        <v>10</v>
      </c>
      <c r="E1083" s="4" t="s">
        <v>30</v>
      </c>
      <c r="F1083" s="4" t="s">
        <v>10</v>
      </c>
      <c r="G1083" s="4" t="s">
        <v>9</v>
      </c>
      <c r="H1083" s="4" t="s">
        <v>9</v>
      </c>
      <c r="I1083" s="4" t="s">
        <v>10</v>
      </c>
      <c r="J1083" s="4" t="s">
        <v>10</v>
      </c>
      <c r="K1083" s="4" t="s">
        <v>9</v>
      </c>
      <c r="L1083" s="4" t="s">
        <v>9</v>
      </c>
      <c r="M1083" s="4" t="s">
        <v>9</v>
      </c>
      <c r="N1083" s="4" t="s">
        <v>9</v>
      </c>
      <c r="O1083" s="4" t="s">
        <v>6</v>
      </c>
    </row>
    <row r="1084" spans="1:8">
      <c r="A1084" t="n">
        <v>10319</v>
      </c>
      <c r="B1084" s="13" t="n">
        <v>50</v>
      </c>
      <c r="C1084" s="7" t="n">
        <v>0</v>
      </c>
      <c r="D1084" s="7" t="n">
        <v>5041</v>
      </c>
      <c r="E1084" s="7" t="n">
        <v>1</v>
      </c>
      <c r="F1084" s="7" t="n">
        <v>1000</v>
      </c>
      <c r="G1084" s="7" t="n">
        <v>0</v>
      </c>
      <c r="H1084" s="7" t="n">
        <v>1065353216</v>
      </c>
      <c r="I1084" s="7" t="n">
        <v>0</v>
      </c>
      <c r="J1084" s="7" t="n">
        <v>65533</v>
      </c>
      <c r="K1084" s="7" t="n">
        <v>0</v>
      </c>
      <c r="L1084" s="7" t="n">
        <v>0</v>
      </c>
      <c r="M1084" s="7" t="n">
        <v>0</v>
      </c>
      <c r="N1084" s="7" t="n">
        <v>0</v>
      </c>
      <c r="O1084" s="7" t="s">
        <v>20</v>
      </c>
    </row>
    <row r="1085" spans="1:8">
      <c r="A1085" t="s">
        <v>4</v>
      </c>
      <c r="B1085" s="4" t="s">
        <v>5</v>
      </c>
      <c r="C1085" s="4" t="s">
        <v>13</v>
      </c>
      <c r="D1085" s="4" t="s">
        <v>10</v>
      </c>
      <c r="E1085" s="4" t="s">
        <v>30</v>
      </c>
    </row>
    <row r="1086" spans="1:8">
      <c r="A1086" t="n">
        <v>10358</v>
      </c>
      <c r="B1086" s="37" t="n">
        <v>58</v>
      </c>
      <c r="C1086" s="7" t="n">
        <v>100</v>
      </c>
      <c r="D1086" s="7" t="n">
        <v>2000</v>
      </c>
      <c r="E1086" s="7" t="n">
        <v>1</v>
      </c>
    </row>
    <row r="1087" spans="1:8">
      <c r="A1087" t="s">
        <v>4</v>
      </c>
      <c r="B1087" s="4" t="s">
        <v>5</v>
      </c>
      <c r="C1087" s="4" t="s">
        <v>13</v>
      </c>
      <c r="D1087" s="4" t="s">
        <v>13</v>
      </c>
      <c r="E1087" s="4" t="s">
        <v>30</v>
      </c>
      <c r="F1087" s="4" t="s">
        <v>30</v>
      </c>
      <c r="G1087" s="4" t="s">
        <v>30</v>
      </c>
      <c r="H1087" s="4" t="s">
        <v>10</v>
      </c>
    </row>
    <row r="1088" spans="1:8">
      <c r="A1088" t="n">
        <v>10366</v>
      </c>
      <c r="B1088" s="41" t="n">
        <v>45</v>
      </c>
      <c r="C1088" s="7" t="n">
        <v>2</v>
      </c>
      <c r="D1088" s="7" t="n">
        <v>3</v>
      </c>
      <c r="E1088" s="7" t="n">
        <v>96.5899963378906</v>
      </c>
      <c r="F1088" s="7" t="n">
        <v>480.140014648438</v>
      </c>
      <c r="G1088" s="7" t="n">
        <v>311.519989013672</v>
      </c>
      <c r="H1088" s="7" t="n">
        <v>0</v>
      </c>
    </row>
    <row r="1089" spans="1:15">
      <c r="A1089" t="s">
        <v>4</v>
      </c>
      <c r="B1089" s="4" t="s">
        <v>5</v>
      </c>
      <c r="C1089" s="4" t="s">
        <v>13</v>
      </c>
      <c r="D1089" s="4" t="s">
        <v>13</v>
      </c>
      <c r="E1089" s="4" t="s">
        <v>30</v>
      </c>
      <c r="F1089" s="4" t="s">
        <v>30</v>
      </c>
      <c r="G1089" s="4" t="s">
        <v>30</v>
      </c>
      <c r="H1089" s="4" t="s">
        <v>10</v>
      </c>
      <c r="I1089" s="4" t="s">
        <v>13</v>
      </c>
    </row>
    <row r="1090" spans="1:15">
      <c r="A1090" t="n">
        <v>10383</v>
      </c>
      <c r="B1090" s="41" t="n">
        <v>45</v>
      </c>
      <c r="C1090" s="7" t="n">
        <v>4</v>
      </c>
      <c r="D1090" s="7" t="n">
        <v>3</v>
      </c>
      <c r="E1090" s="7" t="n">
        <v>7.44000005722046</v>
      </c>
      <c r="F1090" s="7" t="n">
        <v>148.380004882813</v>
      </c>
      <c r="G1090" s="7" t="n">
        <v>0</v>
      </c>
      <c r="H1090" s="7" t="n">
        <v>0</v>
      </c>
      <c r="I1090" s="7" t="n">
        <v>1</v>
      </c>
    </row>
    <row r="1091" spans="1:15">
      <c r="A1091" t="s">
        <v>4</v>
      </c>
      <c r="B1091" s="4" t="s">
        <v>5</v>
      </c>
      <c r="C1091" s="4" t="s">
        <v>13</v>
      </c>
      <c r="D1091" s="4" t="s">
        <v>13</v>
      </c>
      <c r="E1091" s="4" t="s">
        <v>30</v>
      </c>
      <c r="F1091" s="4" t="s">
        <v>10</v>
      </c>
    </row>
    <row r="1092" spans="1:15">
      <c r="A1092" t="n">
        <v>10401</v>
      </c>
      <c r="B1092" s="41" t="n">
        <v>45</v>
      </c>
      <c r="C1092" s="7" t="n">
        <v>5</v>
      </c>
      <c r="D1092" s="7" t="n">
        <v>3</v>
      </c>
      <c r="E1092" s="7" t="n">
        <v>11.6999998092651</v>
      </c>
      <c r="F1092" s="7" t="n">
        <v>0</v>
      </c>
    </row>
    <row r="1093" spans="1:15">
      <c r="A1093" t="s">
        <v>4</v>
      </c>
      <c r="B1093" s="4" t="s">
        <v>5</v>
      </c>
      <c r="C1093" s="4" t="s">
        <v>13</v>
      </c>
      <c r="D1093" s="4" t="s">
        <v>13</v>
      </c>
      <c r="E1093" s="4" t="s">
        <v>30</v>
      </c>
      <c r="F1093" s="4" t="s">
        <v>10</v>
      </c>
    </row>
    <row r="1094" spans="1:15">
      <c r="A1094" t="n">
        <v>10410</v>
      </c>
      <c r="B1094" s="41" t="n">
        <v>45</v>
      </c>
      <c r="C1094" s="7" t="n">
        <v>11</v>
      </c>
      <c r="D1094" s="7" t="n">
        <v>3</v>
      </c>
      <c r="E1094" s="7" t="n">
        <v>28.3999996185303</v>
      </c>
      <c r="F1094" s="7" t="n">
        <v>0</v>
      </c>
    </row>
    <row r="1095" spans="1:15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30</v>
      </c>
      <c r="F1095" s="4" t="s">
        <v>30</v>
      </c>
      <c r="G1095" s="4" t="s">
        <v>30</v>
      </c>
      <c r="H1095" s="4" t="s">
        <v>10</v>
      </c>
      <c r="I1095" s="4" t="s">
        <v>13</v>
      </c>
    </row>
    <row r="1096" spans="1:15">
      <c r="A1096" t="n">
        <v>10419</v>
      </c>
      <c r="B1096" s="41" t="n">
        <v>45</v>
      </c>
      <c r="C1096" s="7" t="n">
        <v>4</v>
      </c>
      <c r="D1096" s="7" t="n">
        <v>3</v>
      </c>
      <c r="E1096" s="7" t="n">
        <v>14.6899995803833</v>
      </c>
      <c r="F1096" s="7" t="n">
        <v>168.600006103516</v>
      </c>
      <c r="G1096" s="7" t="n">
        <v>0</v>
      </c>
      <c r="H1096" s="7" t="n">
        <v>5000</v>
      </c>
      <c r="I1096" s="7" t="n">
        <v>1</v>
      </c>
    </row>
    <row r="1097" spans="1:15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30</v>
      </c>
      <c r="F1097" s="4" t="s">
        <v>10</v>
      </c>
    </row>
    <row r="1098" spans="1:15">
      <c r="A1098" t="n">
        <v>10437</v>
      </c>
      <c r="B1098" s="41" t="n">
        <v>45</v>
      </c>
      <c r="C1098" s="7" t="n">
        <v>5</v>
      </c>
      <c r="D1098" s="7" t="n">
        <v>3</v>
      </c>
      <c r="E1098" s="7" t="n">
        <v>14.6000003814697</v>
      </c>
      <c r="F1098" s="7" t="n">
        <v>5000</v>
      </c>
    </row>
    <row r="1099" spans="1:15">
      <c r="A1099" t="s">
        <v>4</v>
      </c>
      <c r="B1099" s="4" t="s">
        <v>5</v>
      </c>
      <c r="C1099" s="4" t="s">
        <v>10</v>
      </c>
    </row>
    <row r="1100" spans="1:15">
      <c r="A1100" t="n">
        <v>10446</v>
      </c>
      <c r="B1100" s="30" t="n">
        <v>16</v>
      </c>
      <c r="C1100" s="7" t="n">
        <v>2000</v>
      </c>
    </row>
    <row r="1101" spans="1:15">
      <c r="A1101" t="s">
        <v>4</v>
      </c>
      <c r="B1101" s="4" t="s">
        <v>5</v>
      </c>
      <c r="C1101" s="4" t="s">
        <v>13</v>
      </c>
      <c r="D1101" s="4" t="s">
        <v>10</v>
      </c>
      <c r="E1101" s="4" t="s">
        <v>10</v>
      </c>
    </row>
    <row r="1102" spans="1:15">
      <c r="A1102" t="n">
        <v>10449</v>
      </c>
      <c r="B1102" s="13" t="n">
        <v>50</v>
      </c>
      <c r="C1102" s="7" t="n">
        <v>1</v>
      </c>
      <c r="D1102" s="7" t="n">
        <v>8210</v>
      </c>
      <c r="E1102" s="7" t="n">
        <v>1000</v>
      </c>
    </row>
    <row r="1103" spans="1:15">
      <c r="A1103" t="s">
        <v>4</v>
      </c>
      <c r="B1103" s="4" t="s">
        <v>5</v>
      </c>
      <c r="C1103" s="4" t="s">
        <v>13</v>
      </c>
      <c r="D1103" s="4" t="s">
        <v>10</v>
      </c>
      <c r="E1103" s="4" t="s">
        <v>10</v>
      </c>
    </row>
    <row r="1104" spans="1:15">
      <c r="A1104" t="n">
        <v>10455</v>
      </c>
      <c r="B1104" s="13" t="n">
        <v>50</v>
      </c>
      <c r="C1104" s="7" t="n">
        <v>1</v>
      </c>
      <c r="D1104" s="7" t="n">
        <v>5041</v>
      </c>
      <c r="E1104" s="7" t="n">
        <v>1000</v>
      </c>
    </row>
    <row r="1105" spans="1:9">
      <c r="A1105" t="s">
        <v>4</v>
      </c>
      <c r="B1105" s="4" t="s">
        <v>5</v>
      </c>
      <c r="C1105" s="4" t="s">
        <v>13</v>
      </c>
      <c r="D1105" s="4" t="s">
        <v>10</v>
      </c>
      <c r="E1105" s="4" t="s">
        <v>30</v>
      </c>
      <c r="F1105" s="4" t="s">
        <v>10</v>
      </c>
      <c r="G1105" s="4" t="s">
        <v>9</v>
      </c>
      <c r="H1105" s="4" t="s">
        <v>9</v>
      </c>
      <c r="I1105" s="4" t="s">
        <v>10</v>
      </c>
      <c r="J1105" s="4" t="s">
        <v>10</v>
      </c>
      <c r="K1105" s="4" t="s">
        <v>9</v>
      </c>
      <c r="L1105" s="4" t="s">
        <v>9</v>
      </c>
      <c r="M1105" s="4" t="s">
        <v>9</v>
      </c>
      <c r="N1105" s="4" t="s">
        <v>9</v>
      </c>
      <c r="O1105" s="4" t="s">
        <v>6</v>
      </c>
    </row>
    <row r="1106" spans="1:9">
      <c r="A1106" t="n">
        <v>10461</v>
      </c>
      <c r="B1106" s="13" t="n">
        <v>50</v>
      </c>
      <c r="C1106" s="7" t="n">
        <v>0</v>
      </c>
      <c r="D1106" s="7" t="n">
        <v>13250</v>
      </c>
      <c r="E1106" s="7" t="n">
        <v>1</v>
      </c>
      <c r="F1106" s="7" t="n">
        <v>0</v>
      </c>
      <c r="G1106" s="7" t="n">
        <v>0</v>
      </c>
      <c r="H1106" s="7" t="n">
        <v>0</v>
      </c>
      <c r="I1106" s="7" t="n">
        <v>0</v>
      </c>
      <c r="J1106" s="7" t="n">
        <v>65533</v>
      </c>
      <c r="K1106" s="7" t="n">
        <v>0</v>
      </c>
      <c r="L1106" s="7" t="n">
        <v>0</v>
      </c>
      <c r="M1106" s="7" t="n">
        <v>0</v>
      </c>
      <c r="N1106" s="7" t="n">
        <v>0</v>
      </c>
      <c r="O1106" s="7" t="s">
        <v>20</v>
      </c>
    </row>
    <row r="1107" spans="1:9">
      <c r="A1107" t="s">
        <v>4</v>
      </c>
      <c r="B1107" s="4" t="s">
        <v>5</v>
      </c>
      <c r="C1107" s="4" t="s">
        <v>10</v>
      </c>
    </row>
    <row r="1108" spans="1:9">
      <c r="A1108" t="n">
        <v>10500</v>
      </c>
      <c r="B1108" s="30" t="n">
        <v>16</v>
      </c>
      <c r="C1108" s="7" t="n">
        <v>2000</v>
      </c>
    </row>
    <row r="1109" spans="1:9">
      <c r="A1109" t="s">
        <v>4</v>
      </c>
      <c r="B1109" s="4" t="s">
        <v>5</v>
      </c>
      <c r="C1109" s="4" t="s">
        <v>13</v>
      </c>
      <c r="D1109" s="4" t="s">
        <v>6</v>
      </c>
      <c r="E1109" s="4" t="s">
        <v>10</v>
      </c>
    </row>
    <row r="1110" spans="1:9">
      <c r="A1110" t="n">
        <v>10503</v>
      </c>
      <c r="B1110" s="22" t="n">
        <v>94</v>
      </c>
      <c r="C1110" s="7" t="n">
        <v>0</v>
      </c>
      <c r="D1110" s="7" t="s">
        <v>155</v>
      </c>
      <c r="E1110" s="7" t="n">
        <v>2</v>
      </c>
    </row>
    <row r="1111" spans="1:9">
      <c r="A1111" t="s">
        <v>4</v>
      </c>
      <c r="B1111" s="4" t="s">
        <v>5</v>
      </c>
      <c r="C1111" s="4" t="s">
        <v>10</v>
      </c>
      <c r="D1111" s="4" t="s">
        <v>10</v>
      </c>
      <c r="E1111" s="4" t="s">
        <v>30</v>
      </c>
      <c r="F1111" s="4" t="s">
        <v>30</v>
      </c>
      <c r="G1111" s="4" t="s">
        <v>30</v>
      </c>
      <c r="H1111" s="4" t="s">
        <v>30</v>
      </c>
      <c r="I1111" s="4" t="s">
        <v>13</v>
      </c>
      <c r="J1111" s="4" t="s">
        <v>10</v>
      </c>
    </row>
    <row r="1112" spans="1:9">
      <c r="A1112" t="n">
        <v>10511</v>
      </c>
      <c r="B1112" s="52" t="n">
        <v>55</v>
      </c>
      <c r="C1112" s="7" t="n">
        <v>0</v>
      </c>
      <c r="D1112" s="7" t="n">
        <v>65024</v>
      </c>
      <c r="E1112" s="7" t="n">
        <v>0</v>
      </c>
      <c r="F1112" s="7" t="n">
        <v>0</v>
      </c>
      <c r="G1112" s="7" t="n">
        <v>4</v>
      </c>
      <c r="H1112" s="7" t="n">
        <v>0.899999976158142</v>
      </c>
      <c r="I1112" s="7" t="n">
        <v>1</v>
      </c>
      <c r="J1112" s="7" t="n">
        <v>0</v>
      </c>
    </row>
    <row r="1113" spans="1:9">
      <c r="A1113" t="s">
        <v>4</v>
      </c>
      <c r="B1113" s="4" t="s">
        <v>5</v>
      </c>
      <c r="C1113" s="4" t="s">
        <v>10</v>
      </c>
    </row>
    <row r="1114" spans="1:9">
      <c r="A1114" t="n">
        <v>10535</v>
      </c>
      <c r="B1114" s="30" t="n">
        <v>16</v>
      </c>
      <c r="C1114" s="7" t="n">
        <v>100</v>
      </c>
    </row>
    <row r="1115" spans="1:9">
      <c r="A1115" t="s">
        <v>4</v>
      </c>
      <c r="B1115" s="4" t="s">
        <v>5</v>
      </c>
      <c r="C1115" s="4" t="s">
        <v>10</v>
      </c>
      <c r="D1115" s="4" t="s">
        <v>10</v>
      </c>
      <c r="E1115" s="4" t="s">
        <v>30</v>
      </c>
      <c r="F1115" s="4" t="s">
        <v>30</v>
      </c>
      <c r="G1115" s="4" t="s">
        <v>30</v>
      </c>
      <c r="H1115" s="4" t="s">
        <v>30</v>
      </c>
      <c r="I1115" s="4" t="s">
        <v>13</v>
      </c>
      <c r="J1115" s="4" t="s">
        <v>10</v>
      </c>
    </row>
    <row r="1116" spans="1:9">
      <c r="A1116" t="n">
        <v>10538</v>
      </c>
      <c r="B1116" s="52" t="n">
        <v>55</v>
      </c>
      <c r="C1116" s="7" t="n">
        <v>61491</v>
      </c>
      <c r="D1116" s="7" t="n">
        <v>65024</v>
      </c>
      <c r="E1116" s="7" t="n">
        <v>0</v>
      </c>
      <c r="F1116" s="7" t="n">
        <v>0</v>
      </c>
      <c r="G1116" s="7" t="n">
        <v>4</v>
      </c>
      <c r="H1116" s="7" t="n">
        <v>0.899999976158142</v>
      </c>
      <c r="I1116" s="7" t="n">
        <v>1</v>
      </c>
      <c r="J1116" s="7" t="n">
        <v>0</v>
      </c>
    </row>
    <row r="1117" spans="1:9">
      <c r="A1117" t="s">
        <v>4</v>
      </c>
      <c r="B1117" s="4" t="s">
        <v>5</v>
      </c>
      <c r="C1117" s="4" t="s">
        <v>10</v>
      </c>
    </row>
    <row r="1118" spans="1:9">
      <c r="A1118" t="n">
        <v>10562</v>
      </c>
      <c r="B1118" s="30" t="n">
        <v>16</v>
      </c>
      <c r="C1118" s="7" t="n">
        <v>100</v>
      </c>
    </row>
    <row r="1119" spans="1:9">
      <c r="A1119" t="s">
        <v>4</v>
      </c>
      <c r="B1119" s="4" t="s">
        <v>5</v>
      </c>
      <c r="C1119" s="4" t="s">
        <v>10</v>
      </c>
      <c r="D1119" s="4" t="s">
        <v>10</v>
      </c>
      <c r="E1119" s="4" t="s">
        <v>30</v>
      </c>
      <c r="F1119" s="4" t="s">
        <v>30</v>
      </c>
      <c r="G1119" s="4" t="s">
        <v>30</v>
      </c>
      <c r="H1119" s="4" t="s">
        <v>30</v>
      </c>
      <c r="I1119" s="4" t="s">
        <v>13</v>
      </c>
      <c r="J1119" s="4" t="s">
        <v>10</v>
      </c>
    </row>
    <row r="1120" spans="1:9">
      <c r="A1120" t="n">
        <v>10565</v>
      </c>
      <c r="B1120" s="52" t="n">
        <v>55</v>
      </c>
      <c r="C1120" s="7" t="n">
        <v>61492</v>
      </c>
      <c r="D1120" s="7" t="n">
        <v>65024</v>
      </c>
      <c r="E1120" s="7" t="n">
        <v>0</v>
      </c>
      <c r="F1120" s="7" t="n">
        <v>0</v>
      </c>
      <c r="G1120" s="7" t="n">
        <v>4</v>
      </c>
      <c r="H1120" s="7" t="n">
        <v>0.899999976158142</v>
      </c>
      <c r="I1120" s="7" t="n">
        <v>1</v>
      </c>
      <c r="J1120" s="7" t="n">
        <v>0</v>
      </c>
    </row>
    <row r="1121" spans="1:15">
      <c r="A1121" t="s">
        <v>4</v>
      </c>
      <c r="B1121" s="4" t="s">
        <v>5</v>
      </c>
      <c r="C1121" s="4" t="s">
        <v>10</v>
      </c>
    </row>
    <row r="1122" spans="1:15">
      <c r="A1122" t="n">
        <v>10589</v>
      </c>
      <c r="B1122" s="30" t="n">
        <v>16</v>
      </c>
      <c r="C1122" s="7" t="n">
        <v>100</v>
      </c>
    </row>
    <row r="1123" spans="1:15">
      <c r="A1123" t="s">
        <v>4</v>
      </c>
      <c r="B1123" s="4" t="s">
        <v>5</v>
      </c>
      <c r="C1123" s="4" t="s">
        <v>10</v>
      </c>
      <c r="D1123" s="4" t="s">
        <v>10</v>
      </c>
      <c r="E1123" s="4" t="s">
        <v>30</v>
      </c>
      <c r="F1123" s="4" t="s">
        <v>30</v>
      </c>
      <c r="G1123" s="4" t="s">
        <v>30</v>
      </c>
      <c r="H1123" s="4" t="s">
        <v>30</v>
      </c>
      <c r="I1123" s="4" t="s">
        <v>13</v>
      </c>
      <c r="J1123" s="4" t="s">
        <v>10</v>
      </c>
    </row>
    <row r="1124" spans="1:15">
      <c r="A1124" t="n">
        <v>10592</v>
      </c>
      <c r="B1124" s="52" t="n">
        <v>55</v>
      </c>
      <c r="C1124" s="7" t="n">
        <v>61493</v>
      </c>
      <c r="D1124" s="7" t="n">
        <v>65024</v>
      </c>
      <c r="E1124" s="7" t="n">
        <v>0</v>
      </c>
      <c r="F1124" s="7" t="n">
        <v>0</v>
      </c>
      <c r="G1124" s="7" t="n">
        <v>4</v>
      </c>
      <c r="H1124" s="7" t="n">
        <v>0.899999976158142</v>
      </c>
      <c r="I1124" s="7" t="n">
        <v>1</v>
      </c>
      <c r="J1124" s="7" t="n">
        <v>0</v>
      </c>
    </row>
    <row r="1125" spans="1:15">
      <c r="A1125" t="s">
        <v>4</v>
      </c>
      <c r="B1125" s="4" t="s">
        <v>5</v>
      </c>
      <c r="C1125" s="4" t="s">
        <v>10</v>
      </c>
    </row>
    <row r="1126" spans="1:15">
      <c r="A1126" t="n">
        <v>10616</v>
      </c>
      <c r="B1126" s="30" t="n">
        <v>16</v>
      </c>
      <c r="C1126" s="7" t="n">
        <v>100</v>
      </c>
    </row>
    <row r="1127" spans="1:15">
      <c r="A1127" t="s">
        <v>4</v>
      </c>
      <c r="B1127" s="4" t="s">
        <v>5</v>
      </c>
      <c r="C1127" s="4" t="s">
        <v>10</v>
      </c>
      <c r="D1127" s="4" t="s">
        <v>10</v>
      </c>
      <c r="E1127" s="4" t="s">
        <v>30</v>
      </c>
      <c r="F1127" s="4" t="s">
        <v>30</v>
      </c>
      <c r="G1127" s="4" t="s">
        <v>30</v>
      </c>
      <c r="H1127" s="4" t="s">
        <v>30</v>
      </c>
      <c r="I1127" s="4" t="s">
        <v>13</v>
      </c>
      <c r="J1127" s="4" t="s">
        <v>10</v>
      </c>
    </row>
    <row r="1128" spans="1:15">
      <c r="A1128" t="n">
        <v>10619</v>
      </c>
      <c r="B1128" s="52" t="n">
        <v>55</v>
      </c>
      <c r="C1128" s="7" t="n">
        <v>61494</v>
      </c>
      <c r="D1128" s="7" t="n">
        <v>65024</v>
      </c>
      <c r="E1128" s="7" t="n">
        <v>0</v>
      </c>
      <c r="F1128" s="7" t="n">
        <v>0</v>
      </c>
      <c r="G1128" s="7" t="n">
        <v>4</v>
      </c>
      <c r="H1128" s="7" t="n">
        <v>0.899999976158142</v>
      </c>
      <c r="I1128" s="7" t="n">
        <v>1</v>
      </c>
      <c r="J1128" s="7" t="n">
        <v>0</v>
      </c>
    </row>
    <row r="1129" spans="1:15">
      <c r="A1129" t="s">
        <v>4</v>
      </c>
      <c r="B1129" s="4" t="s">
        <v>5</v>
      </c>
      <c r="C1129" s="4" t="s">
        <v>10</v>
      </c>
    </row>
    <row r="1130" spans="1:15">
      <c r="A1130" t="n">
        <v>10643</v>
      </c>
      <c r="B1130" s="30" t="n">
        <v>16</v>
      </c>
      <c r="C1130" s="7" t="n">
        <v>100</v>
      </c>
    </row>
    <row r="1131" spans="1:15">
      <c r="A1131" t="s">
        <v>4</v>
      </c>
      <c r="B1131" s="4" t="s">
        <v>5</v>
      </c>
      <c r="C1131" s="4" t="s">
        <v>10</v>
      </c>
      <c r="D1131" s="4" t="s">
        <v>10</v>
      </c>
      <c r="E1131" s="4" t="s">
        <v>30</v>
      </c>
      <c r="F1131" s="4" t="s">
        <v>30</v>
      </c>
      <c r="G1131" s="4" t="s">
        <v>30</v>
      </c>
      <c r="H1131" s="4" t="s">
        <v>30</v>
      </c>
      <c r="I1131" s="4" t="s">
        <v>13</v>
      </c>
      <c r="J1131" s="4" t="s">
        <v>10</v>
      </c>
    </row>
    <row r="1132" spans="1:15">
      <c r="A1132" t="n">
        <v>10646</v>
      </c>
      <c r="B1132" s="52" t="n">
        <v>55</v>
      </c>
      <c r="C1132" s="7" t="n">
        <v>61495</v>
      </c>
      <c r="D1132" s="7" t="n">
        <v>65024</v>
      </c>
      <c r="E1132" s="7" t="n">
        <v>0</v>
      </c>
      <c r="F1132" s="7" t="n">
        <v>0</v>
      </c>
      <c r="G1132" s="7" t="n">
        <v>4</v>
      </c>
      <c r="H1132" s="7" t="n">
        <v>0.899999976158142</v>
      </c>
      <c r="I1132" s="7" t="n">
        <v>1</v>
      </c>
      <c r="J1132" s="7" t="n">
        <v>0</v>
      </c>
    </row>
    <row r="1133" spans="1:15">
      <c r="A1133" t="s">
        <v>4</v>
      </c>
      <c r="B1133" s="4" t="s">
        <v>5</v>
      </c>
      <c r="C1133" s="4" t="s">
        <v>10</v>
      </c>
    </row>
    <row r="1134" spans="1:15">
      <c r="A1134" t="n">
        <v>10670</v>
      </c>
      <c r="B1134" s="30" t="n">
        <v>16</v>
      </c>
      <c r="C1134" s="7" t="n">
        <v>100</v>
      </c>
    </row>
    <row r="1135" spans="1:15">
      <c r="A1135" t="s">
        <v>4</v>
      </c>
      <c r="B1135" s="4" t="s">
        <v>5</v>
      </c>
      <c r="C1135" s="4" t="s">
        <v>10</v>
      </c>
      <c r="D1135" s="4" t="s">
        <v>10</v>
      </c>
      <c r="E1135" s="4" t="s">
        <v>30</v>
      </c>
      <c r="F1135" s="4" t="s">
        <v>30</v>
      </c>
      <c r="G1135" s="4" t="s">
        <v>30</v>
      </c>
      <c r="H1135" s="4" t="s">
        <v>30</v>
      </c>
      <c r="I1135" s="4" t="s">
        <v>13</v>
      </c>
      <c r="J1135" s="4" t="s">
        <v>10</v>
      </c>
    </row>
    <row r="1136" spans="1:15">
      <c r="A1136" t="n">
        <v>10673</v>
      </c>
      <c r="B1136" s="52" t="n">
        <v>55</v>
      </c>
      <c r="C1136" s="7" t="n">
        <v>7</v>
      </c>
      <c r="D1136" s="7" t="n">
        <v>65024</v>
      </c>
      <c r="E1136" s="7" t="n">
        <v>0</v>
      </c>
      <c r="F1136" s="7" t="n">
        <v>0</v>
      </c>
      <c r="G1136" s="7" t="n">
        <v>4</v>
      </c>
      <c r="H1136" s="7" t="n">
        <v>0.899999976158142</v>
      </c>
      <c r="I1136" s="7" t="n">
        <v>1</v>
      </c>
      <c r="J1136" s="7" t="n">
        <v>0</v>
      </c>
    </row>
    <row r="1137" spans="1:10">
      <c r="A1137" t="s">
        <v>4</v>
      </c>
      <c r="B1137" s="4" t="s">
        <v>5</v>
      </c>
      <c r="C1137" s="4" t="s">
        <v>10</v>
      </c>
    </row>
    <row r="1138" spans="1:10">
      <c r="A1138" t="n">
        <v>10697</v>
      </c>
      <c r="B1138" s="30" t="n">
        <v>16</v>
      </c>
      <c r="C1138" s="7" t="n">
        <v>100</v>
      </c>
    </row>
    <row r="1139" spans="1:10">
      <c r="A1139" t="s">
        <v>4</v>
      </c>
      <c r="B1139" s="4" t="s">
        <v>5</v>
      </c>
      <c r="C1139" s="4" t="s">
        <v>10</v>
      </c>
      <c r="D1139" s="4" t="s">
        <v>10</v>
      </c>
      <c r="E1139" s="4" t="s">
        <v>30</v>
      </c>
      <c r="F1139" s="4" t="s">
        <v>30</v>
      </c>
      <c r="G1139" s="4" t="s">
        <v>30</v>
      </c>
      <c r="H1139" s="4" t="s">
        <v>30</v>
      </c>
      <c r="I1139" s="4" t="s">
        <v>13</v>
      </c>
      <c r="J1139" s="4" t="s">
        <v>10</v>
      </c>
    </row>
    <row r="1140" spans="1:10">
      <c r="A1140" t="n">
        <v>10700</v>
      </c>
      <c r="B1140" s="52" t="n">
        <v>55</v>
      </c>
      <c r="C1140" s="7" t="n">
        <v>7032</v>
      </c>
      <c r="D1140" s="7" t="n">
        <v>65024</v>
      </c>
      <c r="E1140" s="7" t="n">
        <v>0</v>
      </c>
      <c r="F1140" s="7" t="n">
        <v>0</v>
      </c>
      <c r="G1140" s="7" t="n">
        <v>4</v>
      </c>
      <c r="H1140" s="7" t="n">
        <v>0.899999976158142</v>
      </c>
      <c r="I1140" s="7" t="n">
        <v>1</v>
      </c>
      <c r="J1140" s="7" t="n">
        <v>0</v>
      </c>
    </row>
    <row r="1141" spans="1:10">
      <c r="A1141" t="s">
        <v>4</v>
      </c>
      <c r="B1141" s="4" t="s">
        <v>5</v>
      </c>
      <c r="C1141" s="4" t="s">
        <v>13</v>
      </c>
      <c r="D1141" s="4" t="s">
        <v>10</v>
      </c>
    </row>
    <row r="1142" spans="1:10">
      <c r="A1142" t="n">
        <v>10724</v>
      </c>
      <c r="B1142" s="41" t="n">
        <v>45</v>
      </c>
      <c r="C1142" s="7" t="n">
        <v>7</v>
      </c>
      <c r="D1142" s="7" t="n">
        <v>255</v>
      </c>
    </row>
    <row r="1143" spans="1:10">
      <c r="A1143" t="s">
        <v>4</v>
      </c>
      <c r="B1143" s="4" t="s">
        <v>5</v>
      </c>
      <c r="C1143" s="4" t="s">
        <v>13</v>
      </c>
      <c r="D1143" s="4" t="s">
        <v>13</v>
      </c>
      <c r="E1143" s="4" t="s">
        <v>30</v>
      </c>
      <c r="F1143" s="4" t="s">
        <v>30</v>
      </c>
      <c r="G1143" s="4" t="s">
        <v>30</v>
      </c>
      <c r="H1143" s="4" t="s">
        <v>10</v>
      </c>
    </row>
    <row r="1144" spans="1:10">
      <c r="A1144" t="n">
        <v>10728</v>
      </c>
      <c r="B1144" s="41" t="n">
        <v>45</v>
      </c>
      <c r="C1144" s="7" t="n">
        <v>2</v>
      </c>
      <c r="D1144" s="7" t="n">
        <v>3</v>
      </c>
      <c r="E1144" s="7" t="n">
        <v>97.8000030517578</v>
      </c>
      <c r="F1144" s="7" t="n">
        <v>481.089996337891</v>
      </c>
      <c r="G1144" s="7" t="n">
        <v>310.829986572266</v>
      </c>
      <c r="H1144" s="7" t="n">
        <v>0</v>
      </c>
    </row>
    <row r="1145" spans="1:10">
      <c r="A1145" t="s">
        <v>4</v>
      </c>
      <c r="B1145" s="4" t="s">
        <v>5</v>
      </c>
      <c r="C1145" s="4" t="s">
        <v>13</v>
      </c>
      <c r="D1145" s="4" t="s">
        <v>13</v>
      </c>
      <c r="E1145" s="4" t="s">
        <v>30</v>
      </c>
      <c r="F1145" s="4" t="s">
        <v>30</v>
      </c>
      <c r="G1145" s="4" t="s">
        <v>30</v>
      </c>
      <c r="H1145" s="4" t="s">
        <v>10</v>
      </c>
      <c r="I1145" s="4" t="s">
        <v>13</v>
      </c>
    </row>
    <row r="1146" spans="1:10">
      <c r="A1146" t="n">
        <v>10745</v>
      </c>
      <c r="B1146" s="41" t="n">
        <v>45</v>
      </c>
      <c r="C1146" s="7" t="n">
        <v>4</v>
      </c>
      <c r="D1146" s="7" t="n">
        <v>3</v>
      </c>
      <c r="E1146" s="7" t="n">
        <v>9.77000045776367</v>
      </c>
      <c r="F1146" s="7" t="n">
        <v>15.6499996185303</v>
      </c>
      <c r="G1146" s="7" t="n">
        <v>0</v>
      </c>
      <c r="H1146" s="7" t="n">
        <v>0</v>
      </c>
      <c r="I1146" s="7" t="n">
        <v>1</v>
      </c>
    </row>
    <row r="1147" spans="1:10">
      <c r="A1147" t="s">
        <v>4</v>
      </c>
      <c r="B1147" s="4" t="s">
        <v>5</v>
      </c>
      <c r="C1147" s="4" t="s">
        <v>13</v>
      </c>
      <c r="D1147" s="4" t="s">
        <v>13</v>
      </c>
      <c r="E1147" s="4" t="s">
        <v>30</v>
      </c>
      <c r="F1147" s="4" t="s">
        <v>10</v>
      </c>
    </row>
    <row r="1148" spans="1:10">
      <c r="A1148" t="n">
        <v>10763</v>
      </c>
      <c r="B1148" s="41" t="n">
        <v>45</v>
      </c>
      <c r="C1148" s="7" t="n">
        <v>5</v>
      </c>
      <c r="D1148" s="7" t="n">
        <v>3</v>
      </c>
      <c r="E1148" s="7" t="n">
        <v>7.09999990463257</v>
      </c>
      <c r="F1148" s="7" t="n">
        <v>0</v>
      </c>
    </row>
    <row r="1149" spans="1:10">
      <c r="A1149" t="s">
        <v>4</v>
      </c>
      <c r="B1149" s="4" t="s">
        <v>5</v>
      </c>
      <c r="C1149" s="4" t="s">
        <v>13</v>
      </c>
      <c r="D1149" s="4" t="s">
        <v>13</v>
      </c>
      <c r="E1149" s="4" t="s">
        <v>30</v>
      </c>
      <c r="F1149" s="4" t="s">
        <v>10</v>
      </c>
    </row>
    <row r="1150" spans="1:10">
      <c r="A1150" t="n">
        <v>10772</v>
      </c>
      <c r="B1150" s="41" t="n">
        <v>45</v>
      </c>
      <c r="C1150" s="7" t="n">
        <v>11</v>
      </c>
      <c r="D1150" s="7" t="n">
        <v>3</v>
      </c>
      <c r="E1150" s="7" t="n">
        <v>37.7999992370605</v>
      </c>
      <c r="F1150" s="7" t="n">
        <v>0</v>
      </c>
    </row>
    <row r="1151" spans="1:10">
      <c r="A1151" t="s">
        <v>4</v>
      </c>
      <c r="B1151" s="4" t="s">
        <v>5</v>
      </c>
      <c r="C1151" s="4" t="s">
        <v>13</v>
      </c>
      <c r="D1151" s="4" t="s">
        <v>13</v>
      </c>
      <c r="E1151" s="4" t="s">
        <v>30</v>
      </c>
      <c r="F1151" s="4" t="s">
        <v>30</v>
      </c>
      <c r="G1151" s="4" t="s">
        <v>30</v>
      </c>
      <c r="H1151" s="4" t="s">
        <v>10</v>
      </c>
    </row>
    <row r="1152" spans="1:10">
      <c r="A1152" t="n">
        <v>10781</v>
      </c>
      <c r="B1152" s="41" t="n">
        <v>45</v>
      </c>
      <c r="C1152" s="7" t="n">
        <v>2</v>
      </c>
      <c r="D1152" s="7" t="n">
        <v>3</v>
      </c>
      <c r="E1152" s="7" t="n">
        <v>96.9499969482422</v>
      </c>
      <c r="F1152" s="7" t="n">
        <v>480.350006103516</v>
      </c>
      <c r="G1152" s="7" t="n">
        <v>266.269989013672</v>
      </c>
      <c r="H1152" s="7" t="n">
        <v>6000</v>
      </c>
    </row>
    <row r="1153" spans="1:10">
      <c r="A1153" t="s">
        <v>4</v>
      </c>
      <c r="B1153" s="4" t="s">
        <v>5</v>
      </c>
      <c r="C1153" s="4" t="s">
        <v>13</v>
      </c>
      <c r="D1153" s="4" t="s">
        <v>13</v>
      </c>
      <c r="E1153" s="4" t="s">
        <v>30</v>
      </c>
      <c r="F1153" s="4" t="s">
        <v>30</v>
      </c>
      <c r="G1153" s="4" t="s">
        <v>30</v>
      </c>
      <c r="H1153" s="4" t="s">
        <v>10</v>
      </c>
      <c r="I1153" s="4" t="s">
        <v>13</v>
      </c>
    </row>
    <row r="1154" spans="1:10">
      <c r="A1154" t="n">
        <v>10798</v>
      </c>
      <c r="B1154" s="41" t="n">
        <v>45</v>
      </c>
      <c r="C1154" s="7" t="n">
        <v>4</v>
      </c>
      <c r="D1154" s="7" t="n">
        <v>3</v>
      </c>
      <c r="E1154" s="7" t="n">
        <v>349.350006103516</v>
      </c>
      <c r="F1154" s="7" t="n">
        <v>0.740000009536743</v>
      </c>
      <c r="G1154" s="7" t="n">
        <v>0</v>
      </c>
      <c r="H1154" s="7" t="n">
        <v>6000</v>
      </c>
      <c r="I1154" s="7" t="n">
        <v>1</v>
      </c>
    </row>
    <row r="1155" spans="1:10">
      <c r="A1155" t="s">
        <v>4</v>
      </c>
      <c r="B1155" s="4" t="s">
        <v>5</v>
      </c>
      <c r="C1155" s="4" t="s">
        <v>13</v>
      </c>
      <c r="D1155" s="4" t="s">
        <v>13</v>
      </c>
      <c r="E1155" s="4" t="s">
        <v>30</v>
      </c>
      <c r="F1155" s="4" t="s">
        <v>10</v>
      </c>
    </row>
    <row r="1156" spans="1:10">
      <c r="A1156" t="n">
        <v>10816</v>
      </c>
      <c r="B1156" s="41" t="n">
        <v>45</v>
      </c>
      <c r="C1156" s="7" t="n">
        <v>5</v>
      </c>
      <c r="D1156" s="7" t="n">
        <v>3</v>
      </c>
      <c r="E1156" s="7" t="n">
        <v>7.09999990463257</v>
      </c>
      <c r="F1156" s="7" t="n">
        <v>6000</v>
      </c>
    </row>
    <row r="1157" spans="1:10">
      <c r="A1157" t="s">
        <v>4</v>
      </c>
      <c r="B1157" s="4" t="s">
        <v>5</v>
      </c>
      <c r="C1157" s="4" t="s">
        <v>13</v>
      </c>
      <c r="D1157" s="4" t="s">
        <v>13</v>
      </c>
      <c r="E1157" s="4" t="s">
        <v>30</v>
      </c>
      <c r="F1157" s="4" t="s">
        <v>10</v>
      </c>
    </row>
    <row r="1158" spans="1:10">
      <c r="A1158" t="n">
        <v>10825</v>
      </c>
      <c r="B1158" s="41" t="n">
        <v>45</v>
      </c>
      <c r="C1158" s="7" t="n">
        <v>11</v>
      </c>
      <c r="D1158" s="7" t="n">
        <v>3</v>
      </c>
      <c r="E1158" s="7" t="n">
        <v>55</v>
      </c>
      <c r="F1158" s="7" t="n">
        <v>6000</v>
      </c>
    </row>
    <row r="1159" spans="1:10">
      <c r="A1159" t="s">
        <v>4</v>
      </c>
      <c r="B1159" s="4" t="s">
        <v>5</v>
      </c>
      <c r="C1159" s="4" t="s">
        <v>13</v>
      </c>
      <c r="D1159" s="4" t="s">
        <v>10</v>
      </c>
    </row>
    <row r="1160" spans="1:10">
      <c r="A1160" t="n">
        <v>10834</v>
      </c>
      <c r="B1160" s="41" t="n">
        <v>45</v>
      </c>
      <c r="C1160" s="7" t="n">
        <v>7</v>
      </c>
      <c r="D1160" s="7" t="n">
        <v>255</v>
      </c>
    </row>
    <row r="1161" spans="1:10">
      <c r="A1161" t="s">
        <v>4</v>
      </c>
      <c r="B1161" s="4" t="s">
        <v>5</v>
      </c>
      <c r="C1161" s="4" t="s">
        <v>13</v>
      </c>
      <c r="D1161" s="4" t="s">
        <v>10</v>
      </c>
      <c r="E1161" s="4" t="s">
        <v>30</v>
      </c>
    </row>
    <row r="1162" spans="1:10">
      <c r="A1162" t="n">
        <v>10838</v>
      </c>
      <c r="B1162" s="37" t="n">
        <v>58</v>
      </c>
      <c r="C1162" s="7" t="n">
        <v>101</v>
      </c>
      <c r="D1162" s="7" t="n">
        <v>300</v>
      </c>
      <c r="E1162" s="7" t="n">
        <v>1</v>
      </c>
    </row>
    <row r="1163" spans="1:10">
      <c r="A1163" t="s">
        <v>4</v>
      </c>
      <c r="B1163" s="4" t="s">
        <v>5</v>
      </c>
      <c r="C1163" s="4" t="s">
        <v>13</v>
      </c>
      <c r="D1163" s="4" t="s">
        <v>10</v>
      </c>
    </row>
    <row r="1164" spans="1:10">
      <c r="A1164" t="n">
        <v>10846</v>
      </c>
      <c r="B1164" s="37" t="n">
        <v>58</v>
      </c>
      <c r="C1164" s="7" t="n">
        <v>254</v>
      </c>
      <c r="D1164" s="7" t="n">
        <v>0</v>
      </c>
    </row>
    <row r="1165" spans="1:10">
      <c r="A1165" t="s">
        <v>4</v>
      </c>
      <c r="B1165" s="4" t="s">
        <v>5</v>
      </c>
      <c r="C1165" s="4" t="s">
        <v>13</v>
      </c>
      <c r="D1165" s="4" t="s">
        <v>13</v>
      </c>
      <c r="E1165" s="4" t="s">
        <v>30</v>
      </c>
      <c r="F1165" s="4" t="s">
        <v>30</v>
      </c>
      <c r="G1165" s="4" t="s">
        <v>30</v>
      </c>
      <c r="H1165" s="4" t="s">
        <v>10</v>
      </c>
    </row>
    <row r="1166" spans="1:10">
      <c r="A1166" t="n">
        <v>10850</v>
      </c>
      <c r="B1166" s="41" t="n">
        <v>45</v>
      </c>
      <c r="C1166" s="7" t="n">
        <v>2</v>
      </c>
      <c r="D1166" s="7" t="n">
        <v>3</v>
      </c>
      <c r="E1166" s="7" t="n">
        <v>98.8499984741211</v>
      </c>
      <c r="F1166" s="7" t="n">
        <v>470.709991455078</v>
      </c>
      <c r="G1166" s="7" t="n">
        <v>219.75</v>
      </c>
      <c r="H1166" s="7" t="n">
        <v>0</v>
      </c>
    </row>
    <row r="1167" spans="1:10">
      <c r="A1167" t="s">
        <v>4</v>
      </c>
      <c r="B1167" s="4" t="s">
        <v>5</v>
      </c>
      <c r="C1167" s="4" t="s">
        <v>13</v>
      </c>
      <c r="D1167" s="4" t="s">
        <v>13</v>
      </c>
      <c r="E1167" s="4" t="s">
        <v>30</v>
      </c>
      <c r="F1167" s="4" t="s">
        <v>30</v>
      </c>
      <c r="G1167" s="4" t="s">
        <v>30</v>
      </c>
      <c r="H1167" s="4" t="s">
        <v>10</v>
      </c>
      <c r="I1167" s="4" t="s">
        <v>13</v>
      </c>
    </row>
    <row r="1168" spans="1:10">
      <c r="A1168" t="n">
        <v>10867</v>
      </c>
      <c r="B1168" s="41" t="n">
        <v>45</v>
      </c>
      <c r="C1168" s="7" t="n">
        <v>4</v>
      </c>
      <c r="D1168" s="7" t="n">
        <v>3</v>
      </c>
      <c r="E1168" s="7" t="n">
        <v>8.93000030517578</v>
      </c>
      <c r="F1168" s="7" t="n">
        <v>41.060001373291</v>
      </c>
      <c r="G1168" s="7" t="n">
        <v>-10</v>
      </c>
      <c r="H1168" s="7" t="n">
        <v>0</v>
      </c>
      <c r="I1168" s="7" t="n">
        <v>1</v>
      </c>
    </row>
    <row r="1169" spans="1:9">
      <c r="A1169" t="s">
        <v>4</v>
      </c>
      <c r="B1169" s="4" t="s">
        <v>5</v>
      </c>
      <c r="C1169" s="4" t="s">
        <v>13</v>
      </c>
      <c r="D1169" s="4" t="s">
        <v>13</v>
      </c>
      <c r="E1169" s="4" t="s">
        <v>30</v>
      </c>
      <c r="F1169" s="4" t="s">
        <v>10</v>
      </c>
    </row>
    <row r="1170" spans="1:9">
      <c r="A1170" t="n">
        <v>10885</v>
      </c>
      <c r="B1170" s="41" t="n">
        <v>45</v>
      </c>
      <c r="C1170" s="7" t="n">
        <v>5</v>
      </c>
      <c r="D1170" s="7" t="n">
        <v>3</v>
      </c>
      <c r="E1170" s="7" t="n">
        <v>34</v>
      </c>
      <c r="F1170" s="7" t="n">
        <v>0</v>
      </c>
    </row>
    <row r="1171" spans="1:9">
      <c r="A1171" t="s">
        <v>4</v>
      </c>
      <c r="B1171" s="4" t="s">
        <v>5</v>
      </c>
      <c r="C1171" s="4" t="s">
        <v>13</v>
      </c>
      <c r="D1171" s="4" t="s">
        <v>13</v>
      </c>
      <c r="E1171" s="4" t="s">
        <v>30</v>
      </c>
      <c r="F1171" s="4" t="s">
        <v>10</v>
      </c>
    </row>
    <row r="1172" spans="1:9">
      <c r="A1172" t="n">
        <v>10894</v>
      </c>
      <c r="B1172" s="41" t="n">
        <v>45</v>
      </c>
      <c r="C1172" s="7" t="n">
        <v>11</v>
      </c>
      <c r="D1172" s="7" t="n">
        <v>3</v>
      </c>
      <c r="E1172" s="7" t="n">
        <v>55</v>
      </c>
      <c r="F1172" s="7" t="n">
        <v>0</v>
      </c>
    </row>
    <row r="1173" spans="1:9">
      <c r="A1173" t="s">
        <v>4</v>
      </c>
      <c r="B1173" s="4" t="s">
        <v>5</v>
      </c>
      <c r="C1173" s="4" t="s">
        <v>10</v>
      </c>
      <c r="D1173" s="4" t="s">
        <v>13</v>
      </c>
    </row>
    <row r="1174" spans="1:9">
      <c r="A1174" t="n">
        <v>10903</v>
      </c>
      <c r="B1174" s="53" t="n">
        <v>56</v>
      </c>
      <c r="C1174" s="7" t="n">
        <v>0</v>
      </c>
      <c r="D1174" s="7" t="n">
        <v>1</v>
      </c>
    </row>
    <row r="1175" spans="1:9">
      <c r="A1175" t="s">
        <v>4</v>
      </c>
      <c r="B1175" s="4" t="s">
        <v>5</v>
      </c>
      <c r="C1175" s="4" t="s">
        <v>10</v>
      </c>
      <c r="D1175" s="4" t="s">
        <v>13</v>
      </c>
    </row>
    <row r="1176" spans="1:9">
      <c r="A1176" t="n">
        <v>10907</v>
      </c>
      <c r="B1176" s="53" t="n">
        <v>56</v>
      </c>
      <c r="C1176" s="7" t="n">
        <v>7</v>
      </c>
      <c r="D1176" s="7" t="n">
        <v>1</v>
      </c>
    </row>
    <row r="1177" spans="1:9">
      <c r="A1177" t="s">
        <v>4</v>
      </c>
      <c r="B1177" s="4" t="s">
        <v>5</v>
      </c>
      <c r="C1177" s="4" t="s">
        <v>10</v>
      </c>
      <c r="D1177" s="4" t="s">
        <v>13</v>
      </c>
    </row>
    <row r="1178" spans="1:9">
      <c r="A1178" t="n">
        <v>10911</v>
      </c>
      <c r="B1178" s="53" t="n">
        <v>56</v>
      </c>
      <c r="C1178" s="7" t="n">
        <v>61491</v>
      </c>
      <c r="D1178" s="7" t="n">
        <v>1</v>
      </c>
    </row>
    <row r="1179" spans="1:9">
      <c r="A1179" t="s">
        <v>4</v>
      </c>
      <c r="B1179" s="4" t="s">
        <v>5</v>
      </c>
      <c r="C1179" s="4" t="s">
        <v>10</v>
      </c>
      <c r="D1179" s="4" t="s">
        <v>13</v>
      </c>
    </row>
    <row r="1180" spans="1:9">
      <c r="A1180" t="n">
        <v>10915</v>
      </c>
      <c r="B1180" s="53" t="n">
        <v>56</v>
      </c>
      <c r="C1180" s="7" t="n">
        <v>61492</v>
      </c>
      <c r="D1180" s="7" t="n">
        <v>1</v>
      </c>
    </row>
    <row r="1181" spans="1:9">
      <c r="A1181" t="s">
        <v>4</v>
      </c>
      <c r="B1181" s="4" t="s">
        <v>5</v>
      </c>
      <c r="C1181" s="4" t="s">
        <v>10</v>
      </c>
      <c r="D1181" s="4" t="s">
        <v>13</v>
      </c>
    </row>
    <row r="1182" spans="1:9">
      <c r="A1182" t="n">
        <v>10919</v>
      </c>
      <c r="B1182" s="53" t="n">
        <v>56</v>
      </c>
      <c r="C1182" s="7" t="n">
        <v>61493</v>
      </c>
      <c r="D1182" s="7" t="n">
        <v>1</v>
      </c>
    </row>
    <row r="1183" spans="1:9">
      <c r="A1183" t="s">
        <v>4</v>
      </c>
      <c r="B1183" s="4" t="s">
        <v>5</v>
      </c>
      <c r="C1183" s="4" t="s">
        <v>10</v>
      </c>
      <c r="D1183" s="4" t="s">
        <v>13</v>
      </c>
    </row>
    <row r="1184" spans="1:9">
      <c r="A1184" t="n">
        <v>10923</v>
      </c>
      <c r="B1184" s="53" t="n">
        <v>56</v>
      </c>
      <c r="C1184" s="7" t="n">
        <v>61494</v>
      </c>
      <c r="D1184" s="7" t="n">
        <v>1</v>
      </c>
    </row>
    <row r="1185" spans="1:6">
      <c r="A1185" t="s">
        <v>4</v>
      </c>
      <c r="B1185" s="4" t="s">
        <v>5</v>
      </c>
      <c r="C1185" s="4" t="s">
        <v>10</v>
      </c>
      <c r="D1185" s="4" t="s">
        <v>13</v>
      </c>
    </row>
    <row r="1186" spans="1:6">
      <c r="A1186" t="n">
        <v>10927</v>
      </c>
      <c r="B1186" s="53" t="n">
        <v>56</v>
      </c>
      <c r="C1186" s="7" t="n">
        <v>61495</v>
      </c>
      <c r="D1186" s="7" t="n">
        <v>1</v>
      </c>
    </row>
    <row r="1187" spans="1:6">
      <c r="A1187" t="s">
        <v>4</v>
      </c>
      <c r="B1187" s="4" t="s">
        <v>5</v>
      </c>
      <c r="C1187" s="4" t="s">
        <v>10</v>
      </c>
      <c r="D1187" s="4" t="s">
        <v>13</v>
      </c>
    </row>
    <row r="1188" spans="1:6">
      <c r="A1188" t="n">
        <v>10931</v>
      </c>
      <c r="B1188" s="53" t="n">
        <v>56</v>
      </c>
      <c r="C1188" s="7" t="n">
        <v>7032</v>
      </c>
      <c r="D1188" s="7" t="n">
        <v>1</v>
      </c>
    </row>
    <row r="1189" spans="1:6">
      <c r="A1189" t="s">
        <v>4</v>
      </c>
      <c r="B1189" s="4" t="s">
        <v>5</v>
      </c>
      <c r="C1189" s="4" t="s">
        <v>10</v>
      </c>
      <c r="D1189" s="4" t="s">
        <v>30</v>
      </c>
      <c r="E1189" s="4" t="s">
        <v>30</v>
      </c>
      <c r="F1189" s="4" t="s">
        <v>30</v>
      </c>
      <c r="G1189" s="4" t="s">
        <v>30</v>
      </c>
    </row>
    <row r="1190" spans="1:6">
      <c r="A1190" t="n">
        <v>10935</v>
      </c>
      <c r="B1190" s="46" t="n">
        <v>46</v>
      </c>
      <c r="C1190" s="7" t="n">
        <v>0</v>
      </c>
      <c r="D1190" s="7" t="n">
        <v>96.5999984741211</v>
      </c>
      <c r="E1190" s="7" t="n">
        <v>475.600006103516</v>
      </c>
      <c r="F1190" s="7" t="n">
        <v>288.700012207031</v>
      </c>
      <c r="G1190" s="7" t="n">
        <v>180</v>
      </c>
    </row>
    <row r="1191" spans="1:6">
      <c r="A1191" t="s">
        <v>4</v>
      </c>
      <c r="B1191" s="4" t="s">
        <v>5</v>
      </c>
      <c r="C1191" s="4" t="s">
        <v>10</v>
      </c>
      <c r="D1191" s="4" t="s">
        <v>30</v>
      </c>
      <c r="E1191" s="4" t="s">
        <v>30</v>
      </c>
      <c r="F1191" s="4" t="s">
        <v>30</v>
      </c>
      <c r="G1191" s="4" t="s">
        <v>30</v>
      </c>
    </row>
    <row r="1192" spans="1:6">
      <c r="A1192" t="n">
        <v>10954</v>
      </c>
      <c r="B1192" s="46" t="n">
        <v>46</v>
      </c>
      <c r="C1192" s="7" t="n">
        <v>7</v>
      </c>
      <c r="D1192" s="7" t="n">
        <v>96.5999984741211</v>
      </c>
      <c r="E1192" s="7" t="n">
        <v>475.600006103516</v>
      </c>
      <c r="F1192" s="7" t="n">
        <v>292.5</v>
      </c>
      <c r="G1192" s="7" t="n">
        <v>180</v>
      </c>
    </row>
    <row r="1193" spans="1:6">
      <c r="A1193" t="s">
        <v>4</v>
      </c>
      <c r="B1193" s="4" t="s">
        <v>5</v>
      </c>
      <c r="C1193" s="4" t="s">
        <v>10</v>
      </c>
      <c r="D1193" s="4" t="s">
        <v>30</v>
      </c>
      <c r="E1193" s="4" t="s">
        <v>30</v>
      </c>
      <c r="F1193" s="4" t="s">
        <v>30</v>
      </c>
      <c r="G1193" s="4" t="s">
        <v>30</v>
      </c>
    </row>
    <row r="1194" spans="1:6">
      <c r="A1194" t="n">
        <v>10973</v>
      </c>
      <c r="B1194" s="46" t="n">
        <v>46</v>
      </c>
      <c r="C1194" s="7" t="n">
        <v>61491</v>
      </c>
      <c r="D1194" s="7" t="n">
        <v>95.3000030517578</v>
      </c>
      <c r="E1194" s="7" t="n">
        <v>475.600006103516</v>
      </c>
      <c r="F1194" s="7" t="n">
        <v>289.5</v>
      </c>
      <c r="G1194" s="7" t="n">
        <v>180</v>
      </c>
    </row>
    <row r="1195" spans="1:6">
      <c r="A1195" t="s">
        <v>4</v>
      </c>
      <c r="B1195" s="4" t="s">
        <v>5</v>
      </c>
      <c r="C1195" s="4" t="s">
        <v>10</v>
      </c>
      <c r="D1195" s="4" t="s">
        <v>30</v>
      </c>
      <c r="E1195" s="4" t="s">
        <v>30</v>
      </c>
      <c r="F1195" s="4" t="s">
        <v>30</v>
      </c>
      <c r="G1195" s="4" t="s">
        <v>30</v>
      </c>
    </row>
    <row r="1196" spans="1:6">
      <c r="A1196" t="n">
        <v>10992</v>
      </c>
      <c r="B1196" s="46" t="n">
        <v>46</v>
      </c>
      <c r="C1196" s="7" t="n">
        <v>61492</v>
      </c>
      <c r="D1196" s="7" t="n">
        <v>97.9000015258789</v>
      </c>
      <c r="E1196" s="7" t="n">
        <v>475.600006103516</v>
      </c>
      <c r="F1196" s="7" t="n">
        <v>289.5</v>
      </c>
      <c r="G1196" s="7" t="n">
        <v>180</v>
      </c>
    </row>
    <row r="1197" spans="1:6">
      <c r="A1197" t="s">
        <v>4</v>
      </c>
      <c r="B1197" s="4" t="s">
        <v>5</v>
      </c>
      <c r="C1197" s="4" t="s">
        <v>10</v>
      </c>
      <c r="D1197" s="4" t="s">
        <v>30</v>
      </c>
      <c r="E1197" s="4" t="s">
        <v>30</v>
      </c>
      <c r="F1197" s="4" t="s">
        <v>30</v>
      </c>
      <c r="G1197" s="4" t="s">
        <v>30</v>
      </c>
    </row>
    <row r="1198" spans="1:6">
      <c r="A1198" t="n">
        <v>11011</v>
      </c>
      <c r="B1198" s="46" t="n">
        <v>46</v>
      </c>
      <c r="C1198" s="7" t="n">
        <v>61493</v>
      </c>
      <c r="D1198" s="7" t="n">
        <v>95.3000030517578</v>
      </c>
      <c r="E1198" s="7" t="n">
        <v>475.600006103516</v>
      </c>
      <c r="F1198" s="7" t="n">
        <v>291.200012207031</v>
      </c>
      <c r="G1198" s="7" t="n">
        <v>180</v>
      </c>
    </row>
    <row r="1199" spans="1:6">
      <c r="A1199" t="s">
        <v>4</v>
      </c>
      <c r="B1199" s="4" t="s">
        <v>5</v>
      </c>
      <c r="C1199" s="4" t="s">
        <v>10</v>
      </c>
      <c r="D1199" s="4" t="s">
        <v>30</v>
      </c>
      <c r="E1199" s="4" t="s">
        <v>30</v>
      </c>
      <c r="F1199" s="4" t="s">
        <v>30</v>
      </c>
      <c r="G1199" s="4" t="s">
        <v>30</v>
      </c>
    </row>
    <row r="1200" spans="1:6">
      <c r="A1200" t="n">
        <v>11030</v>
      </c>
      <c r="B1200" s="46" t="n">
        <v>46</v>
      </c>
      <c r="C1200" s="7" t="n">
        <v>61494</v>
      </c>
      <c r="D1200" s="7" t="n">
        <v>96.5999984741211</v>
      </c>
      <c r="E1200" s="7" t="n">
        <v>475.600006103516</v>
      </c>
      <c r="F1200" s="7" t="n">
        <v>290.5</v>
      </c>
      <c r="G1200" s="7" t="n">
        <v>180</v>
      </c>
    </row>
    <row r="1201" spans="1:7">
      <c r="A1201" t="s">
        <v>4</v>
      </c>
      <c r="B1201" s="4" t="s">
        <v>5</v>
      </c>
      <c r="C1201" s="4" t="s">
        <v>10</v>
      </c>
      <c r="D1201" s="4" t="s">
        <v>30</v>
      </c>
      <c r="E1201" s="4" t="s">
        <v>30</v>
      </c>
      <c r="F1201" s="4" t="s">
        <v>30</v>
      </c>
      <c r="G1201" s="4" t="s">
        <v>30</v>
      </c>
    </row>
    <row r="1202" spans="1:7">
      <c r="A1202" t="n">
        <v>11049</v>
      </c>
      <c r="B1202" s="46" t="n">
        <v>46</v>
      </c>
      <c r="C1202" s="7" t="n">
        <v>61495</v>
      </c>
      <c r="D1202" s="7" t="n">
        <v>97.9000015258789</v>
      </c>
      <c r="E1202" s="7" t="n">
        <v>475.600006103516</v>
      </c>
      <c r="F1202" s="7" t="n">
        <v>291.200012207031</v>
      </c>
      <c r="G1202" s="7" t="n">
        <v>180</v>
      </c>
    </row>
    <row r="1203" spans="1:7">
      <c r="A1203" t="s">
        <v>4</v>
      </c>
      <c r="B1203" s="4" t="s">
        <v>5</v>
      </c>
      <c r="C1203" s="4" t="s">
        <v>10</v>
      </c>
      <c r="D1203" s="4" t="s">
        <v>30</v>
      </c>
      <c r="E1203" s="4" t="s">
        <v>30</v>
      </c>
      <c r="F1203" s="4" t="s">
        <v>30</v>
      </c>
      <c r="G1203" s="4" t="s">
        <v>30</v>
      </c>
    </row>
    <row r="1204" spans="1:7">
      <c r="A1204" t="n">
        <v>11068</v>
      </c>
      <c r="B1204" s="46" t="n">
        <v>46</v>
      </c>
      <c r="C1204" s="7" t="n">
        <v>7032</v>
      </c>
      <c r="D1204" s="7" t="n">
        <v>96.1100006103516</v>
      </c>
      <c r="E1204" s="7" t="n">
        <v>475.649993896484</v>
      </c>
      <c r="F1204" s="7" t="n">
        <v>288.869995117188</v>
      </c>
      <c r="G1204" s="7" t="n">
        <v>180</v>
      </c>
    </row>
    <row r="1205" spans="1:7">
      <c r="A1205" t="s">
        <v>4</v>
      </c>
      <c r="B1205" s="4" t="s">
        <v>5</v>
      </c>
      <c r="C1205" s="4" t="s">
        <v>13</v>
      </c>
      <c r="D1205" s="4" t="s">
        <v>13</v>
      </c>
      <c r="E1205" s="4" t="s">
        <v>30</v>
      </c>
      <c r="F1205" s="4" t="s">
        <v>30</v>
      </c>
      <c r="G1205" s="4" t="s">
        <v>30</v>
      </c>
      <c r="H1205" s="4" t="s">
        <v>10</v>
      </c>
    </row>
    <row r="1206" spans="1:7">
      <c r="A1206" t="n">
        <v>11087</v>
      </c>
      <c r="B1206" s="41" t="n">
        <v>45</v>
      </c>
      <c r="C1206" s="7" t="n">
        <v>2</v>
      </c>
      <c r="D1206" s="7" t="n">
        <v>3</v>
      </c>
      <c r="E1206" s="7" t="n">
        <v>98.8499984741211</v>
      </c>
      <c r="F1206" s="7" t="n">
        <v>504.660003662109</v>
      </c>
      <c r="G1206" s="7" t="n">
        <v>219.75</v>
      </c>
      <c r="H1206" s="7" t="n">
        <v>6000</v>
      </c>
    </row>
    <row r="1207" spans="1:7">
      <c r="A1207" t="s">
        <v>4</v>
      </c>
      <c r="B1207" s="4" t="s">
        <v>5</v>
      </c>
      <c r="C1207" s="4" t="s">
        <v>13</v>
      </c>
      <c r="D1207" s="4" t="s">
        <v>13</v>
      </c>
      <c r="E1207" s="4" t="s">
        <v>30</v>
      </c>
      <c r="F1207" s="4" t="s">
        <v>30</v>
      </c>
      <c r="G1207" s="4" t="s">
        <v>30</v>
      </c>
      <c r="H1207" s="4" t="s">
        <v>10</v>
      </c>
      <c r="I1207" s="4" t="s">
        <v>13</v>
      </c>
    </row>
    <row r="1208" spans="1:7">
      <c r="A1208" t="n">
        <v>11104</v>
      </c>
      <c r="B1208" s="41" t="n">
        <v>45</v>
      </c>
      <c r="C1208" s="7" t="n">
        <v>4</v>
      </c>
      <c r="D1208" s="7" t="n">
        <v>3</v>
      </c>
      <c r="E1208" s="7" t="n">
        <v>8.93000030517578</v>
      </c>
      <c r="F1208" s="7" t="n">
        <v>0</v>
      </c>
      <c r="G1208" s="7" t="n">
        <v>-10</v>
      </c>
      <c r="H1208" s="7" t="n">
        <v>6000</v>
      </c>
      <c r="I1208" s="7" t="n">
        <v>1</v>
      </c>
    </row>
    <row r="1209" spans="1:7">
      <c r="A1209" t="s">
        <v>4</v>
      </c>
      <c r="B1209" s="4" t="s">
        <v>5</v>
      </c>
      <c r="C1209" s="4" t="s">
        <v>13</v>
      </c>
      <c r="D1209" s="4" t="s">
        <v>13</v>
      </c>
      <c r="E1209" s="4" t="s">
        <v>30</v>
      </c>
      <c r="F1209" s="4" t="s">
        <v>10</v>
      </c>
    </row>
    <row r="1210" spans="1:7">
      <c r="A1210" t="n">
        <v>11122</v>
      </c>
      <c r="B1210" s="41" t="n">
        <v>45</v>
      </c>
      <c r="C1210" s="7" t="n">
        <v>5</v>
      </c>
      <c r="D1210" s="7" t="n">
        <v>3</v>
      </c>
      <c r="E1210" s="7" t="n">
        <v>40</v>
      </c>
      <c r="F1210" s="7" t="n">
        <v>6000</v>
      </c>
    </row>
    <row r="1211" spans="1:7">
      <c r="A1211" t="s">
        <v>4</v>
      </c>
      <c r="B1211" s="4" t="s">
        <v>5</v>
      </c>
      <c r="C1211" s="4" t="s">
        <v>13</v>
      </c>
      <c r="D1211" s="4" t="s">
        <v>13</v>
      </c>
      <c r="E1211" s="4" t="s">
        <v>30</v>
      </c>
      <c r="F1211" s="4" t="s">
        <v>10</v>
      </c>
    </row>
    <row r="1212" spans="1:7">
      <c r="A1212" t="n">
        <v>11131</v>
      </c>
      <c r="B1212" s="41" t="n">
        <v>45</v>
      </c>
      <c r="C1212" s="7" t="n">
        <v>11</v>
      </c>
      <c r="D1212" s="7" t="n">
        <v>3</v>
      </c>
      <c r="E1212" s="7" t="n">
        <v>55</v>
      </c>
      <c r="F1212" s="7" t="n">
        <v>6000</v>
      </c>
    </row>
    <row r="1213" spans="1:7">
      <c r="A1213" t="s">
        <v>4</v>
      </c>
      <c r="B1213" s="4" t="s">
        <v>5</v>
      </c>
      <c r="C1213" s="4" t="s">
        <v>10</v>
      </c>
    </row>
    <row r="1214" spans="1:7">
      <c r="A1214" t="n">
        <v>11140</v>
      </c>
      <c r="B1214" s="30" t="n">
        <v>16</v>
      </c>
      <c r="C1214" s="7" t="n">
        <v>1000</v>
      </c>
    </row>
    <row r="1215" spans="1:7">
      <c r="A1215" t="s">
        <v>4</v>
      </c>
      <c r="B1215" s="4" t="s">
        <v>5</v>
      </c>
      <c r="C1215" s="4" t="s">
        <v>10</v>
      </c>
      <c r="D1215" s="4" t="s">
        <v>10</v>
      </c>
      <c r="E1215" s="4" t="s">
        <v>6</v>
      </c>
      <c r="F1215" s="4" t="s">
        <v>13</v>
      </c>
      <c r="G1215" s="4" t="s">
        <v>10</v>
      </c>
    </row>
    <row r="1216" spans="1:7">
      <c r="A1216" t="n">
        <v>11143</v>
      </c>
      <c r="B1216" s="54" t="n">
        <v>80</v>
      </c>
      <c r="C1216" s="7" t="n">
        <v>340</v>
      </c>
      <c r="D1216" s="7" t="n">
        <v>82</v>
      </c>
      <c r="E1216" s="7" t="s">
        <v>158</v>
      </c>
      <c r="F1216" s="7" t="n">
        <v>0</v>
      </c>
      <c r="G1216" s="7" t="n">
        <v>0</v>
      </c>
    </row>
    <row r="1217" spans="1:9">
      <c r="A1217" t="s">
        <v>4</v>
      </c>
      <c r="B1217" s="4" t="s">
        <v>5</v>
      </c>
      <c r="C1217" s="4" t="s">
        <v>13</v>
      </c>
      <c r="D1217" s="4" t="s">
        <v>10</v>
      </c>
    </row>
    <row r="1218" spans="1:9">
      <c r="A1218" t="n">
        <v>11164</v>
      </c>
      <c r="B1218" s="41" t="n">
        <v>45</v>
      </c>
      <c r="C1218" s="7" t="n">
        <v>7</v>
      </c>
      <c r="D1218" s="7" t="n">
        <v>255</v>
      </c>
    </row>
    <row r="1219" spans="1:9">
      <c r="A1219" t="s">
        <v>4</v>
      </c>
      <c r="B1219" s="4" t="s">
        <v>5</v>
      </c>
      <c r="C1219" s="4" t="s">
        <v>13</v>
      </c>
      <c r="D1219" s="4" t="s">
        <v>13</v>
      </c>
      <c r="E1219" s="4" t="s">
        <v>30</v>
      </c>
      <c r="F1219" s="4" t="s">
        <v>10</v>
      </c>
    </row>
    <row r="1220" spans="1:9">
      <c r="A1220" t="n">
        <v>11168</v>
      </c>
      <c r="B1220" s="41" t="n">
        <v>45</v>
      </c>
      <c r="C1220" s="7" t="n">
        <v>5</v>
      </c>
      <c r="D1220" s="7" t="n">
        <v>3</v>
      </c>
      <c r="E1220" s="7" t="n">
        <v>50</v>
      </c>
      <c r="F1220" s="7" t="n">
        <v>20000</v>
      </c>
    </row>
    <row r="1221" spans="1:9">
      <c r="A1221" t="s">
        <v>4</v>
      </c>
      <c r="B1221" s="4" t="s">
        <v>5</v>
      </c>
      <c r="C1221" s="4" t="s">
        <v>10</v>
      </c>
    </row>
    <row r="1222" spans="1:9">
      <c r="A1222" t="n">
        <v>11177</v>
      </c>
      <c r="B1222" s="30" t="n">
        <v>16</v>
      </c>
      <c r="C1222" s="7" t="n">
        <v>500</v>
      </c>
    </row>
    <row r="1223" spans="1:9">
      <c r="A1223" t="s">
        <v>4</v>
      </c>
      <c r="B1223" s="4" t="s">
        <v>5</v>
      </c>
      <c r="C1223" s="4" t="s">
        <v>13</v>
      </c>
      <c r="D1223" s="47" t="s">
        <v>143</v>
      </c>
      <c r="E1223" s="4" t="s">
        <v>5</v>
      </c>
      <c r="F1223" s="4" t="s">
        <v>13</v>
      </c>
      <c r="G1223" s="4" t="s">
        <v>10</v>
      </c>
      <c r="H1223" s="47" t="s">
        <v>144</v>
      </c>
      <c r="I1223" s="4" t="s">
        <v>13</v>
      </c>
      <c r="J1223" s="4" t="s">
        <v>31</v>
      </c>
    </row>
    <row r="1224" spans="1:9">
      <c r="A1224" t="n">
        <v>11180</v>
      </c>
      <c r="B1224" s="11" t="n">
        <v>5</v>
      </c>
      <c r="C1224" s="7" t="n">
        <v>28</v>
      </c>
      <c r="D1224" s="47" t="s">
        <v>3</v>
      </c>
      <c r="E1224" s="40" t="n">
        <v>64</v>
      </c>
      <c r="F1224" s="7" t="n">
        <v>5</v>
      </c>
      <c r="G1224" s="7" t="n">
        <v>5</v>
      </c>
      <c r="H1224" s="47" t="s">
        <v>3</v>
      </c>
      <c r="I1224" s="7" t="n">
        <v>1</v>
      </c>
      <c r="J1224" s="12" t="n">
        <f t="normal" ca="1">A1240</f>
        <v>0</v>
      </c>
    </row>
    <row r="1225" spans="1:9">
      <c r="A1225" t="s">
        <v>4</v>
      </c>
      <c r="B1225" s="4" t="s">
        <v>5</v>
      </c>
      <c r="C1225" s="4" t="s">
        <v>13</v>
      </c>
      <c r="D1225" s="4" t="s">
        <v>10</v>
      </c>
      <c r="E1225" s="4" t="s">
        <v>10</v>
      </c>
      <c r="F1225" s="4" t="s">
        <v>13</v>
      </c>
    </row>
    <row r="1226" spans="1:9">
      <c r="A1226" t="n">
        <v>11191</v>
      </c>
      <c r="B1226" s="31" t="n">
        <v>25</v>
      </c>
      <c r="C1226" s="7" t="n">
        <v>1</v>
      </c>
      <c r="D1226" s="7" t="n">
        <v>260</v>
      </c>
      <c r="E1226" s="7" t="n">
        <v>640</v>
      </c>
      <c r="F1226" s="7" t="n">
        <v>2</v>
      </c>
    </row>
    <row r="1227" spans="1:9">
      <c r="A1227" t="s">
        <v>4</v>
      </c>
      <c r="B1227" s="4" t="s">
        <v>5</v>
      </c>
      <c r="C1227" s="4" t="s">
        <v>13</v>
      </c>
      <c r="D1227" s="4" t="s">
        <v>10</v>
      </c>
      <c r="E1227" s="4" t="s">
        <v>6</v>
      </c>
    </row>
    <row r="1228" spans="1:9">
      <c r="A1228" t="n">
        <v>11198</v>
      </c>
      <c r="B1228" s="51" t="n">
        <v>51</v>
      </c>
      <c r="C1228" s="7" t="n">
        <v>4</v>
      </c>
      <c r="D1228" s="7" t="n">
        <v>5</v>
      </c>
      <c r="E1228" s="7" t="s">
        <v>159</v>
      </c>
    </row>
    <row r="1229" spans="1:9">
      <c r="A1229" t="s">
        <v>4</v>
      </c>
      <c r="B1229" s="4" t="s">
        <v>5</v>
      </c>
      <c r="C1229" s="4" t="s">
        <v>10</v>
      </c>
    </row>
    <row r="1230" spans="1:9">
      <c r="A1230" t="n">
        <v>11212</v>
      </c>
      <c r="B1230" s="30" t="n">
        <v>16</v>
      </c>
      <c r="C1230" s="7" t="n">
        <v>0</v>
      </c>
    </row>
    <row r="1231" spans="1:9">
      <c r="A1231" t="s">
        <v>4</v>
      </c>
      <c r="B1231" s="4" t="s">
        <v>5</v>
      </c>
      <c r="C1231" s="4" t="s">
        <v>10</v>
      </c>
      <c r="D1231" s="4" t="s">
        <v>114</v>
      </c>
      <c r="E1231" s="4" t="s">
        <v>13</v>
      </c>
      <c r="F1231" s="4" t="s">
        <v>13</v>
      </c>
      <c r="G1231" s="4" t="s">
        <v>114</v>
      </c>
      <c r="H1231" s="4" t="s">
        <v>13</v>
      </c>
      <c r="I1231" s="4" t="s">
        <v>13</v>
      </c>
    </row>
    <row r="1232" spans="1:9">
      <c r="A1232" t="n">
        <v>11215</v>
      </c>
      <c r="B1232" s="55" t="n">
        <v>26</v>
      </c>
      <c r="C1232" s="7" t="n">
        <v>5</v>
      </c>
      <c r="D1232" s="7" t="s">
        <v>160</v>
      </c>
      <c r="E1232" s="7" t="n">
        <v>2</v>
      </c>
      <c r="F1232" s="7" t="n">
        <v>3</v>
      </c>
      <c r="G1232" s="7" t="s">
        <v>161</v>
      </c>
      <c r="H1232" s="7" t="n">
        <v>2</v>
      </c>
      <c r="I1232" s="7" t="n">
        <v>0</v>
      </c>
    </row>
    <row r="1233" spans="1:10">
      <c r="A1233" t="s">
        <v>4</v>
      </c>
      <c r="B1233" s="4" t="s">
        <v>5</v>
      </c>
    </row>
    <row r="1234" spans="1:10">
      <c r="A1234" t="n">
        <v>11360</v>
      </c>
      <c r="B1234" s="33" t="n">
        <v>28</v>
      </c>
    </row>
    <row r="1235" spans="1:10">
      <c r="A1235" t="s">
        <v>4</v>
      </c>
      <c r="B1235" s="4" t="s">
        <v>5</v>
      </c>
      <c r="C1235" s="4" t="s">
        <v>10</v>
      </c>
      <c r="D1235" s="4" t="s">
        <v>13</v>
      </c>
    </row>
    <row r="1236" spans="1:10">
      <c r="A1236" t="n">
        <v>11361</v>
      </c>
      <c r="B1236" s="56" t="n">
        <v>89</v>
      </c>
      <c r="C1236" s="7" t="n">
        <v>65533</v>
      </c>
      <c r="D1236" s="7" t="n">
        <v>1</v>
      </c>
    </row>
    <row r="1237" spans="1:10">
      <c r="A1237" t="s">
        <v>4</v>
      </c>
      <c r="B1237" s="4" t="s">
        <v>5</v>
      </c>
      <c r="C1237" s="4" t="s">
        <v>31</v>
      </c>
    </row>
    <row r="1238" spans="1:10">
      <c r="A1238" t="n">
        <v>11365</v>
      </c>
      <c r="B1238" s="20" t="n">
        <v>3</v>
      </c>
      <c r="C1238" s="12" t="n">
        <f t="normal" ca="1">A1252</f>
        <v>0</v>
      </c>
    </row>
    <row r="1239" spans="1:10">
      <c r="A1239" t="s">
        <v>4</v>
      </c>
      <c r="B1239" s="4" t="s">
        <v>5</v>
      </c>
      <c r="C1239" s="4" t="s">
        <v>13</v>
      </c>
      <c r="D1239" s="4" t="s">
        <v>10</v>
      </c>
      <c r="E1239" s="4" t="s">
        <v>10</v>
      </c>
      <c r="F1239" s="4" t="s">
        <v>13</v>
      </c>
    </row>
    <row r="1240" spans="1:10">
      <c r="A1240" t="n">
        <v>11370</v>
      </c>
      <c r="B1240" s="31" t="n">
        <v>25</v>
      </c>
      <c r="C1240" s="7" t="n">
        <v>1</v>
      </c>
      <c r="D1240" s="7" t="n">
        <v>260</v>
      </c>
      <c r="E1240" s="7" t="n">
        <v>640</v>
      </c>
      <c r="F1240" s="7" t="n">
        <v>1</v>
      </c>
    </row>
    <row r="1241" spans="1:10">
      <c r="A1241" t="s">
        <v>4</v>
      </c>
      <c r="B1241" s="4" t="s">
        <v>5</v>
      </c>
      <c r="C1241" s="4" t="s">
        <v>13</v>
      </c>
      <c r="D1241" s="4" t="s">
        <v>10</v>
      </c>
      <c r="E1241" s="4" t="s">
        <v>6</v>
      </c>
    </row>
    <row r="1242" spans="1:10">
      <c r="A1242" t="n">
        <v>11377</v>
      </c>
      <c r="B1242" s="51" t="n">
        <v>51</v>
      </c>
      <c r="C1242" s="7" t="n">
        <v>4</v>
      </c>
      <c r="D1242" s="7" t="n">
        <v>7032</v>
      </c>
      <c r="E1242" s="7" t="s">
        <v>159</v>
      </c>
    </row>
    <row r="1243" spans="1:10">
      <c r="A1243" t="s">
        <v>4</v>
      </c>
      <c r="B1243" s="4" t="s">
        <v>5</v>
      </c>
      <c r="C1243" s="4" t="s">
        <v>10</v>
      </c>
    </row>
    <row r="1244" spans="1:10">
      <c r="A1244" t="n">
        <v>11391</v>
      </c>
      <c r="B1244" s="30" t="n">
        <v>16</v>
      </c>
      <c r="C1244" s="7" t="n">
        <v>0</v>
      </c>
    </row>
    <row r="1245" spans="1:10">
      <c r="A1245" t="s">
        <v>4</v>
      </c>
      <c r="B1245" s="4" t="s">
        <v>5</v>
      </c>
      <c r="C1245" s="4" t="s">
        <v>10</v>
      </c>
      <c r="D1245" s="4" t="s">
        <v>114</v>
      </c>
      <c r="E1245" s="4" t="s">
        <v>13</v>
      </c>
      <c r="F1245" s="4" t="s">
        <v>13</v>
      </c>
      <c r="G1245" s="4" t="s">
        <v>114</v>
      </c>
      <c r="H1245" s="4" t="s">
        <v>13</v>
      </c>
      <c r="I1245" s="4" t="s">
        <v>13</v>
      </c>
    </row>
    <row r="1246" spans="1:10">
      <c r="A1246" t="n">
        <v>11394</v>
      </c>
      <c r="B1246" s="55" t="n">
        <v>26</v>
      </c>
      <c r="C1246" s="7" t="n">
        <v>7032</v>
      </c>
      <c r="D1246" s="7" t="s">
        <v>160</v>
      </c>
      <c r="E1246" s="7" t="n">
        <v>2</v>
      </c>
      <c r="F1246" s="7" t="n">
        <v>3</v>
      </c>
      <c r="G1246" s="7" t="s">
        <v>161</v>
      </c>
      <c r="H1246" s="7" t="n">
        <v>2</v>
      </c>
      <c r="I1246" s="7" t="n">
        <v>0</v>
      </c>
    </row>
    <row r="1247" spans="1:10">
      <c r="A1247" t="s">
        <v>4</v>
      </c>
      <c r="B1247" s="4" t="s">
        <v>5</v>
      </c>
    </row>
    <row r="1248" spans="1:10">
      <c r="A1248" t="n">
        <v>11539</v>
      </c>
      <c r="B1248" s="33" t="n">
        <v>28</v>
      </c>
    </row>
    <row r="1249" spans="1:9">
      <c r="A1249" t="s">
        <v>4</v>
      </c>
      <c r="B1249" s="4" t="s">
        <v>5</v>
      </c>
      <c r="C1249" s="4" t="s">
        <v>10</v>
      </c>
    </row>
    <row r="1250" spans="1:9">
      <c r="A1250" t="n">
        <v>11540</v>
      </c>
      <c r="B1250" s="30" t="n">
        <v>16</v>
      </c>
      <c r="C1250" s="7" t="n">
        <v>300</v>
      </c>
    </row>
    <row r="1251" spans="1:9">
      <c r="A1251" t="s">
        <v>4</v>
      </c>
      <c r="B1251" s="4" t="s">
        <v>5</v>
      </c>
      <c r="C1251" s="4" t="s">
        <v>13</v>
      </c>
      <c r="D1251" s="4" t="s">
        <v>10</v>
      </c>
      <c r="E1251" s="4" t="s">
        <v>10</v>
      </c>
      <c r="F1251" s="4" t="s">
        <v>13</v>
      </c>
    </row>
    <row r="1252" spans="1:9">
      <c r="A1252" t="n">
        <v>11543</v>
      </c>
      <c r="B1252" s="31" t="n">
        <v>25</v>
      </c>
      <c r="C1252" s="7" t="n">
        <v>1</v>
      </c>
      <c r="D1252" s="7" t="n">
        <v>260</v>
      </c>
      <c r="E1252" s="7" t="n">
        <v>640</v>
      </c>
      <c r="F1252" s="7" t="n">
        <v>1</v>
      </c>
    </row>
    <row r="1253" spans="1:9">
      <c r="A1253" t="s">
        <v>4</v>
      </c>
      <c r="B1253" s="4" t="s">
        <v>5</v>
      </c>
      <c r="C1253" s="4" t="s">
        <v>13</v>
      </c>
      <c r="D1253" s="4" t="s">
        <v>10</v>
      </c>
      <c r="E1253" s="4" t="s">
        <v>6</v>
      </c>
    </row>
    <row r="1254" spans="1:9">
      <c r="A1254" t="n">
        <v>11550</v>
      </c>
      <c r="B1254" s="51" t="n">
        <v>51</v>
      </c>
      <c r="C1254" s="7" t="n">
        <v>4</v>
      </c>
      <c r="D1254" s="7" t="n">
        <v>7032</v>
      </c>
      <c r="E1254" s="7" t="s">
        <v>162</v>
      </c>
    </row>
    <row r="1255" spans="1:9">
      <c r="A1255" t="s">
        <v>4</v>
      </c>
      <c r="B1255" s="4" t="s">
        <v>5</v>
      </c>
      <c r="C1255" s="4" t="s">
        <v>10</v>
      </c>
    </row>
    <row r="1256" spans="1:9">
      <c r="A1256" t="n">
        <v>11563</v>
      </c>
      <c r="B1256" s="30" t="n">
        <v>16</v>
      </c>
      <c r="C1256" s="7" t="n">
        <v>0</v>
      </c>
    </row>
    <row r="1257" spans="1:9">
      <c r="A1257" t="s">
        <v>4</v>
      </c>
      <c r="B1257" s="4" t="s">
        <v>5</v>
      </c>
      <c r="C1257" s="4" t="s">
        <v>10</v>
      </c>
      <c r="D1257" s="4" t="s">
        <v>114</v>
      </c>
      <c r="E1257" s="4" t="s">
        <v>13</v>
      </c>
      <c r="F1257" s="4" t="s">
        <v>13</v>
      </c>
    </row>
    <row r="1258" spans="1:9">
      <c r="A1258" t="n">
        <v>11566</v>
      </c>
      <c r="B1258" s="55" t="n">
        <v>26</v>
      </c>
      <c r="C1258" s="7" t="n">
        <v>7032</v>
      </c>
      <c r="D1258" s="7" t="s">
        <v>163</v>
      </c>
      <c r="E1258" s="7" t="n">
        <v>2</v>
      </c>
      <c r="F1258" s="7" t="n">
        <v>0</v>
      </c>
    </row>
    <row r="1259" spans="1:9">
      <c r="A1259" t="s">
        <v>4</v>
      </c>
      <c r="B1259" s="4" t="s">
        <v>5</v>
      </c>
    </row>
    <row r="1260" spans="1:9">
      <c r="A1260" t="n">
        <v>11635</v>
      </c>
      <c r="B1260" s="33" t="n">
        <v>28</v>
      </c>
    </row>
    <row r="1261" spans="1:9">
      <c r="A1261" t="s">
        <v>4</v>
      </c>
      <c r="B1261" s="4" t="s">
        <v>5</v>
      </c>
      <c r="C1261" s="4" t="s">
        <v>10</v>
      </c>
      <c r="D1261" s="4" t="s">
        <v>13</v>
      </c>
    </row>
    <row r="1262" spans="1:9">
      <c r="A1262" t="n">
        <v>11636</v>
      </c>
      <c r="B1262" s="56" t="n">
        <v>89</v>
      </c>
      <c r="C1262" s="7" t="n">
        <v>65533</v>
      </c>
      <c r="D1262" s="7" t="n">
        <v>1</v>
      </c>
    </row>
    <row r="1263" spans="1:9">
      <c r="A1263" t="s">
        <v>4</v>
      </c>
      <c r="B1263" s="4" t="s">
        <v>5</v>
      </c>
      <c r="C1263" s="4" t="s">
        <v>13</v>
      </c>
      <c r="D1263" s="4" t="s">
        <v>10</v>
      </c>
      <c r="E1263" s="4" t="s">
        <v>10</v>
      </c>
      <c r="F1263" s="4" t="s">
        <v>13</v>
      </c>
    </row>
    <row r="1264" spans="1:9">
      <c r="A1264" t="n">
        <v>11640</v>
      </c>
      <c r="B1264" s="31" t="n">
        <v>25</v>
      </c>
      <c r="C1264" s="7" t="n">
        <v>1</v>
      </c>
      <c r="D1264" s="7" t="n">
        <v>65535</v>
      </c>
      <c r="E1264" s="7" t="n">
        <v>65535</v>
      </c>
      <c r="F1264" s="7" t="n">
        <v>0</v>
      </c>
    </row>
    <row r="1265" spans="1:6">
      <c r="A1265" t="s">
        <v>4</v>
      </c>
      <c r="B1265" s="4" t="s">
        <v>5</v>
      </c>
      <c r="C1265" s="4" t="s">
        <v>13</v>
      </c>
      <c r="D1265" s="4" t="s">
        <v>10</v>
      </c>
      <c r="E1265" s="4" t="s">
        <v>30</v>
      </c>
    </row>
    <row r="1266" spans="1:6">
      <c r="A1266" t="n">
        <v>11647</v>
      </c>
      <c r="B1266" s="37" t="n">
        <v>58</v>
      </c>
      <c r="C1266" s="7" t="n">
        <v>101</v>
      </c>
      <c r="D1266" s="7" t="n">
        <v>500</v>
      </c>
      <c r="E1266" s="7" t="n">
        <v>1</v>
      </c>
    </row>
    <row r="1267" spans="1:6">
      <c r="A1267" t="s">
        <v>4</v>
      </c>
      <c r="B1267" s="4" t="s">
        <v>5</v>
      </c>
      <c r="C1267" s="4" t="s">
        <v>13</v>
      </c>
      <c r="D1267" s="4" t="s">
        <v>10</v>
      </c>
    </row>
    <row r="1268" spans="1:6">
      <c r="A1268" t="n">
        <v>11655</v>
      </c>
      <c r="B1268" s="37" t="n">
        <v>58</v>
      </c>
      <c r="C1268" s="7" t="n">
        <v>254</v>
      </c>
      <c r="D1268" s="7" t="n">
        <v>0</v>
      </c>
    </row>
    <row r="1269" spans="1:6">
      <c r="A1269" t="s">
        <v>4</v>
      </c>
      <c r="B1269" s="4" t="s">
        <v>5</v>
      </c>
      <c r="C1269" s="4" t="s">
        <v>13</v>
      </c>
      <c r="D1269" s="4" t="s">
        <v>13</v>
      </c>
      <c r="E1269" s="4" t="s">
        <v>30</v>
      </c>
      <c r="F1269" s="4" t="s">
        <v>30</v>
      </c>
      <c r="G1269" s="4" t="s">
        <v>30</v>
      </c>
      <c r="H1269" s="4" t="s">
        <v>10</v>
      </c>
    </row>
    <row r="1270" spans="1:6">
      <c r="A1270" t="n">
        <v>11659</v>
      </c>
      <c r="B1270" s="41" t="n">
        <v>45</v>
      </c>
      <c r="C1270" s="7" t="n">
        <v>2</v>
      </c>
      <c r="D1270" s="7" t="n">
        <v>3</v>
      </c>
      <c r="E1270" s="7" t="n">
        <v>96.6600036621094</v>
      </c>
      <c r="F1270" s="7" t="n">
        <v>477.119995117188</v>
      </c>
      <c r="G1270" s="7" t="n">
        <v>290.660003662109</v>
      </c>
      <c r="H1270" s="7" t="n">
        <v>0</v>
      </c>
    </row>
    <row r="1271" spans="1:6">
      <c r="A1271" t="s">
        <v>4</v>
      </c>
      <c r="B1271" s="4" t="s">
        <v>5</v>
      </c>
      <c r="C1271" s="4" t="s">
        <v>13</v>
      </c>
      <c r="D1271" s="4" t="s">
        <v>13</v>
      </c>
      <c r="E1271" s="4" t="s">
        <v>30</v>
      </c>
      <c r="F1271" s="4" t="s">
        <v>30</v>
      </c>
      <c r="G1271" s="4" t="s">
        <v>30</v>
      </c>
      <c r="H1271" s="4" t="s">
        <v>10</v>
      </c>
      <c r="I1271" s="4" t="s">
        <v>13</v>
      </c>
    </row>
    <row r="1272" spans="1:6">
      <c r="A1272" t="n">
        <v>11676</v>
      </c>
      <c r="B1272" s="41" t="n">
        <v>45</v>
      </c>
      <c r="C1272" s="7" t="n">
        <v>4</v>
      </c>
      <c r="D1272" s="7" t="n">
        <v>3</v>
      </c>
      <c r="E1272" s="7" t="n">
        <v>3.82999992370605</v>
      </c>
      <c r="F1272" s="7" t="n">
        <v>7.51999998092651</v>
      </c>
      <c r="G1272" s="7" t="n">
        <v>0</v>
      </c>
      <c r="H1272" s="7" t="n">
        <v>0</v>
      </c>
      <c r="I1272" s="7" t="n">
        <v>1</v>
      </c>
    </row>
    <row r="1273" spans="1:6">
      <c r="A1273" t="s">
        <v>4</v>
      </c>
      <c r="B1273" s="4" t="s">
        <v>5</v>
      </c>
      <c r="C1273" s="4" t="s">
        <v>13</v>
      </c>
      <c r="D1273" s="4" t="s">
        <v>13</v>
      </c>
      <c r="E1273" s="4" t="s">
        <v>30</v>
      </c>
      <c r="F1273" s="4" t="s">
        <v>10</v>
      </c>
    </row>
    <row r="1274" spans="1:6">
      <c r="A1274" t="n">
        <v>11694</v>
      </c>
      <c r="B1274" s="41" t="n">
        <v>45</v>
      </c>
      <c r="C1274" s="7" t="n">
        <v>5</v>
      </c>
      <c r="D1274" s="7" t="n">
        <v>3</v>
      </c>
      <c r="E1274" s="7" t="n">
        <v>5.09999990463257</v>
      </c>
      <c r="F1274" s="7" t="n">
        <v>0</v>
      </c>
    </row>
    <row r="1275" spans="1:6">
      <c r="A1275" t="s">
        <v>4</v>
      </c>
      <c r="B1275" s="4" t="s">
        <v>5</v>
      </c>
      <c r="C1275" s="4" t="s">
        <v>13</v>
      </c>
      <c r="D1275" s="4" t="s">
        <v>13</v>
      </c>
      <c r="E1275" s="4" t="s">
        <v>30</v>
      </c>
      <c r="F1275" s="4" t="s">
        <v>10</v>
      </c>
    </row>
    <row r="1276" spans="1:6">
      <c r="A1276" t="n">
        <v>11703</v>
      </c>
      <c r="B1276" s="41" t="n">
        <v>45</v>
      </c>
      <c r="C1276" s="7" t="n">
        <v>11</v>
      </c>
      <c r="D1276" s="7" t="n">
        <v>3</v>
      </c>
      <c r="E1276" s="7" t="n">
        <v>26.2999992370605</v>
      </c>
      <c r="F1276" s="7" t="n">
        <v>0</v>
      </c>
    </row>
    <row r="1277" spans="1:6">
      <c r="A1277" t="s">
        <v>4</v>
      </c>
      <c r="B1277" s="4" t="s">
        <v>5</v>
      </c>
      <c r="C1277" s="4" t="s">
        <v>13</v>
      </c>
      <c r="D1277" s="4" t="s">
        <v>13</v>
      </c>
      <c r="E1277" s="4" t="s">
        <v>30</v>
      </c>
      <c r="F1277" s="4" t="s">
        <v>30</v>
      </c>
      <c r="G1277" s="4" t="s">
        <v>30</v>
      </c>
      <c r="H1277" s="4" t="s">
        <v>10</v>
      </c>
      <c r="I1277" s="4" t="s">
        <v>13</v>
      </c>
    </row>
    <row r="1278" spans="1:6">
      <c r="A1278" t="n">
        <v>11712</v>
      </c>
      <c r="B1278" s="41" t="n">
        <v>45</v>
      </c>
      <c r="C1278" s="7" t="n">
        <v>4</v>
      </c>
      <c r="D1278" s="7" t="n">
        <v>3</v>
      </c>
      <c r="E1278" s="7" t="n">
        <v>4.65999984741211</v>
      </c>
      <c r="F1278" s="7" t="n">
        <v>18.2999992370605</v>
      </c>
      <c r="G1278" s="7" t="n">
        <v>0</v>
      </c>
      <c r="H1278" s="7" t="n">
        <v>15000</v>
      </c>
      <c r="I1278" s="7" t="n">
        <v>1</v>
      </c>
    </row>
    <row r="1279" spans="1:6">
      <c r="A1279" t="s">
        <v>4</v>
      </c>
      <c r="B1279" s="4" t="s">
        <v>5</v>
      </c>
      <c r="C1279" s="4" t="s">
        <v>13</v>
      </c>
    </row>
    <row r="1280" spans="1:6">
      <c r="A1280" t="n">
        <v>11730</v>
      </c>
      <c r="B1280" s="57" t="n">
        <v>116</v>
      </c>
      <c r="C1280" s="7" t="n">
        <v>0</v>
      </c>
    </row>
    <row r="1281" spans="1:9">
      <c r="A1281" t="s">
        <v>4</v>
      </c>
      <c r="B1281" s="4" t="s">
        <v>5</v>
      </c>
      <c r="C1281" s="4" t="s">
        <v>13</v>
      </c>
      <c r="D1281" s="4" t="s">
        <v>10</v>
      </c>
    </row>
    <row r="1282" spans="1:9">
      <c r="A1282" t="n">
        <v>11732</v>
      </c>
      <c r="B1282" s="57" t="n">
        <v>116</v>
      </c>
      <c r="C1282" s="7" t="n">
        <v>2</v>
      </c>
      <c r="D1282" s="7" t="n">
        <v>1</v>
      </c>
    </row>
    <row r="1283" spans="1:9">
      <c r="A1283" t="s">
        <v>4</v>
      </c>
      <c r="B1283" s="4" t="s">
        <v>5</v>
      </c>
      <c r="C1283" s="4" t="s">
        <v>13</v>
      </c>
      <c r="D1283" s="4" t="s">
        <v>9</v>
      </c>
    </row>
    <row r="1284" spans="1:9">
      <c r="A1284" t="n">
        <v>11736</v>
      </c>
      <c r="B1284" s="57" t="n">
        <v>116</v>
      </c>
      <c r="C1284" s="7" t="n">
        <v>5</v>
      </c>
      <c r="D1284" s="7" t="n">
        <v>1101004800</v>
      </c>
    </row>
    <row r="1285" spans="1:9">
      <c r="A1285" t="s">
        <v>4</v>
      </c>
      <c r="B1285" s="4" t="s">
        <v>5</v>
      </c>
      <c r="C1285" s="4" t="s">
        <v>13</v>
      </c>
      <c r="D1285" s="4" t="s">
        <v>10</v>
      </c>
    </row>
    <row r="1286" spans="1:9">
      <c r="A1286" t="n">
        <v>11742</v>
      </c>
      <c r="B1286" s="57" t="n">
        <v>116</v>
      </c>
      <c r="C1286" s="7" t="n">
        <v>6</v>
      </c>
      <c r="D1286" s="7" t="n">
        <v>1</v>
      </c>
    </row>
    <row r="1287" spans="1:9">
      <c r="A1287" t="s">
        <v>4</v>
      </c>
      <c r="B1287" s="4" t="s">
        <v>5</v>
      </c>
      <c r="C1287" s="4" t="s">
        <v>13</v>
      </c>
      <c r="D1287" s="4" t="s">
        <v>10</v>
      </c>
    </row>
    <row r="1288" spans="1:9">
      <c r="A1288" t="n">
        <v>11746</v>
      </c>
      <c r="B1288" s="37" t="n">
        <v>58</v>
      </c>
      <c r="C1288" s="7" t="n">
        <v>255</v>
      </c>
      <c r="D1288" s="7" t="n">
        <v>0</v>
      </c>
    </row>
    <row r="1289" spans="1:9">
      <c r="A1289" t="s">
        <v>4</v>
      </c>
      <c r="B1289" s="4" t="s">
        <v>5</v>
      </c>
      <c r="C1289" s="4" t="s">
        <v>10</v>
      </c>
    </row>
    <row r="1290" spans="1:9">
      <c r="A1290" t="n">
        <v>11750</v>
      </c>
      <c r="B1290" s="30" t="n">
        <v>16</v>
      </c>
      <c r="C1290" s="7" t="n">
        <v>300</v>
      </c>
    </row>
    <row r="1291" spans="1:9">
      <c r="A1291" t="s">
        <v>4</v>
      </c>
      <c r="B1291" s="4" t="s">
        <v>5</v>
      </c>
      <c r="C1291" s="4" t="s">
        <v>13</v>
      </c>
      <c r="D1291" s="4" t="s">
        <v>10</v>
      </c>
      <c r="E1291" s="4" t="s">
        <v>6</v>
      </c>
    </row>
    <row r="1292" spans="1:9">
      <c r="A1292" t="n">
        <v>11753</v>
      </c>
      <c r="B1292" s="51" t="n">
        <v>51</v>
      </c>
      <c r="C1292" s="7" t="n">
        <v>4</v>
      </c>
      <c r="D1292" s="7" t="n">
        <v>7</v>
      </c>
      <c r="E1292" s="7" t="s">
        <v>164</v>
      </c>
    </row>
    <row r="1293" spans="1:9">
      <c r="A1293" t="s">
        <v>4</v>
      </c>
      <c r="B1293" s="4" t="s">
        <v>5</v>
      </c>
      <c r="C1293" s="4" t="s">
        <v>10</v>
      </c>
    </row>
    <row r="1294" spans="1:9">
      <c r="A1294" t="n">
        <v>11767</v>
      </c>
      <c r="B1294" s="30" t="n">
        <v>16</v>
      </c>
      <c r="C1294" s="7" t="n">
        <v>0</v>
      </c>
    </row>
    <row r="1295" spans="1:9">
      <c r="A1295" t="s">
        <v>4</v>
      </c>
      <c r="B1295" s="4" t="s">
        <v>5</v>
      </c>
      <c r="C1295" s="4" t="s">
        <v>10</v>
      </c>
      <c r="D1295" s="4" t="s">
        <v>114</v>
      </c>
      <c r="E1295" s="4" t="s">
        <v>13</v>
      </c>
      <c r="F1295" s="4" t="s">
        <v>13</v>
      </c>
    </row>
    <row r="1296" spans="1:9">
      <c r="A1296" t="n">
        <v>11770</v>
      </c>
      <c r="B1296" s="55" t="n">
        <v>26</v>
      </c>
      <c r="C1296" s="7" t="n">
        <v>7</v>
      </c>
      <c r="D1296" s="7" t="s">
        <v>165</v>
      </c>
      <c r="E1296" s="7" t="n">
        <v>2</v>
      </c>
      <c r="F1296" s="7" t="n">
        <v>0</v>
      </c>
    </row>
    <row r="1297" spans="1:6">
      <c r="A1297" t="s">
        <v>4</v>
      </c>
      <c r="B1297" s="4" t="s">
        <v>5</v>
      </c>
    </row>
    <row r="1298" spans="1:6">
      <c r="A1298" t="n">
        <v>11787</v>
      </c>
      <c r="B1298" s="33" t="n">
        <v>28</v>
      </c>
    </row>
    <row r="1299" spans="1:6">
      <c r="A1299" t="s">
        <v>4</v>
      </c>
      <c r="B1299" s="4" t="s">
        <v>5</v>
      </c>
      <c r="C1299" s="4" t="s">
        <v>10</v>
      </c>
      <c r="D1299" s="4" t="s">
        <v>13</v>
      </c>
    </row>
    <row r="1300" spans="1:6">
      <c r="A1300" t="n">
        <v>11788</v>
      </c>
      <c r="B1300" s="56" t="n">
        <v>89</v>
      </c>
      <c r="C1300" s="7" t="n">
        <v>65533</v>
      </c>
      <c r="D1300" s="7" t="n">
        <v>1</v>
      </c>
    </row>
    <row r="1301" spans="1:6">
      <c r="A1301" t="s">
        <v>4</v>
      </c>
      <c r="B1301" s="4" t="s">
        <v>5</v>
      </c>
      <c r="C1301" s="4" t="s">
        <v>10</v>
      </c>
      <c r="D1301" s="4" t="s">
        <v>13</v>
      </c>
      <c r="E1301" s="4" t="s">
        <v>30</v>
      </c>
      <c r="F1301" s="4" t="s">
        <v>10</v>
      </c>
    </row>
    <row r="1302" spans="1:6">
      <c r="A1302" t="n">
        <v>11792</v>
      </c>
      <c r="B1302" s="58" t="n">
        <v>59</v>
      </c>
      <c r="C1302" s="7" t="n">
        <v>0</v>
      </c>
      <c r="D1302" s="7" t="n">
        <v>13</v>
      </c>
      <c r="E1302" s="7" t="n">
        <v>0.150000005960464</v>
      </c>
      <c r="F1302" s="7" t="n">
        <v>0</v>
      </c>
    </row>
    <row r="1303" spans="1:6">
      <c r="A1303" t="s">
        <v>4</v>
      </c>
      <c r="B1303" s="4" t="s">
        <v>5</v>
      </c>
      <c r="C1303" s="4" t="s">
        <v>10</v>
      </c>
      <c r="D1303" s="4" t="s">
        <v>13</v>
      </c>
      <c r="E1303" s="4" t="s">
        <v>30</v>
      </c>
      <c r="F1303" s="4" t="s">
        <v>10</v>
      </c>
    </row>
    <row r="1304" spans="1:6">
      <c r="A1304" t="n">
        <v>11802</v>
      </c>
      <c r="B1304" s="58" t="n">
        <v>59</v>
      </c>
      <c r="C1304" s="7" t="n">
        <v>61491</v>
      </c>
      <c r="D1304" s="7" t="n">
        <v>13</v>
      </c>
      <c r="E1304" s="7" t="n">
        <v>0.150000005960464</v>
      </c>
      <c r="F1304" s="7" t="n">
        <v>0</v>
      </c>
    </row>
    <row r="1305" spans="1:6">
      <c r="A1305" t="s">
        <v>4</v>
      </c>
      <c r="B1305" s="4" t="s">
        <v>5</v>
      </c>
      <c r="C1305" s="4" t="s">
        <v>10</v>
      </c>
    </row>
    <row r="1306" spans="1:6">
      <c r="A1306" t="n">
        <v>11812</v>
      </c>
      <c r="B1306" s="30" t="n">
        <v>16</v>
      </c>
      <c r="C1306" s="7" t="n">
        <v>50</v>
      </c>
    </row>
    <row r="1307" spans="1:6">
      <c r="A1307" t="s">
        <v>4</v>
      </c>
      <c r="B1307" s="4" t="s">
        <v>5</v>
      </c>
      <c r="C1307" s="4" t="s">
        <v>10</v>
      </c>
      <c r="D1307" s="4" t="s">
        <v>13</v>
      </c>
      <c r="E1307" s="4" t="s">
        <v>30</v>
      </c>
      <c r="F1307" s="4" t="s">
        <v>10</v>
      </c>
    </row>
    <row r="1308" spans="1:6">
      <c r="A1308" t="n">
        <v>11815</v>
      </c>
      <c r="B1308" s="58" t="n">
        <v>59</v>
      </c>
      <c r="C1308" s="7" t="n">
        <v>61492</v>
      </c>
      <c r="D1308" s="7" t="n">
        <v>13</v>
      </c>
      <c r="E1308" s="7" t="n">
        <v>0.150000005960464</v>
      </c>
      <c r="F1308" s="7" t="n">
        <v>0</v>
      </c>
    </row>
    <row r="1309" spans="1:6">
      <c r="A1309" t="s">
        <v>4</v>
      </c>
      <c r="B1309" s="4" t="s">
        <v>5</v>
      </c>
      <c r="C1309" s="4" t="s">
        <v>10</v>
      </c>
      <c r="D1309" s="4" t="s">
        <v>13</v>
      </c>
      <c r="E1309" s="4" t="s">
        <v>30</v>
      </c>
      <c r="F1309" s="4" t="s">
        <v>10</v>
      </c>
    </row>
    <row r="1310" spans="1:6">
      <c r="A1310" t="n">
        <v>11825</v>
      </c>
      <c r="B1310" s="58" t="n">
        <v>59</v>
      </c>
      <c r="C1310" s="7" t="n">
        <v>61493</v>
      </c>
      <c r="D1310" s="7" t="n">
        <v>13</v>
      </c>
      <c r="E1310" s="7" t="n">
        <v>0.150000005960464</v>
      </c>
      <c r="F1310" s="7" t="n">
        <v>0</v>
      </c>
    </row>
    <row r="1311" spans="1:6">
      <c r="A1311" t="s">
        <v>4</v>
      </c>
      <c r="B1311" s="4" t="s">
        <v>5</v>
      </c>
      <c r="C1311" s="4" t="s">
        <v>10</v>
      </c>
    </row>
    <row r="1312" spans="1:6">
      <c r="A1312" t="n">
        <v>11835</v>
      </c>
      <c r="B1312" s="30" t="n">
        <v>16</v>
      </c>
      <c r="C1312" s="7" t="n">
        <v>50</v>
      </c>
    </row>
    <row r="1313" spans="1:6">
      <c r="A1313" t="s">
        <v>4</v>
      </c>
      <c r="B1313" s="4" t="s">
        <v>5</v>
      </c>
      <c r="C1313" s="4" t="s">
        <v>10</v>
      </c>
      <c r="D1313" s="4" t="s">
        <v>13</v>
      </c>
      <c r="E1313" s="4" t="s">
        <v>30</v>
      </c>
      <c r="F1313" s="4" t="s">
        <v>10</v>
      </c>
    </row>
    <row r="1314" spans="1:6">
      <c r="A1314" t="n">
        <v>11838</v>
      </c>
      <c r="B1314" s="58" t="n">
        <v>59</v>
      </c>
      <c r="C1314" s="7" t="n">
        <v>61494</v>
      </c>
      <c r="D1314" s="7" t="n">
        <v>13</v>
      </c>
      <c r="E1314" s="7" t="n">
        <v>0.150000005960464</v>
      </c>
      <c r="F1314" s="7" t="n">
        <v>0</v>
      </c>
    </row>
    <row r="1315" spans="1:6">
      <c r="A1315" t="s">
        <v>4</v>
      </c>
      <c r="B1315" s="4" t="s">
        <v>5</v>
      </c>
      <c r="C1315" s="4" t="s">
        <v>10</v>
      </c>
      <c r="D1315" s="4" t="s">
        <v>13</v>
      </c>
      <c r="E1315" s="4" t="s">
        <v>30</v>
      </c>
      <c r="F1315" s="4" t="s">
        <v>10</v>
      </c>
    </row>
    <row r="1316" spans="1:6">
      <c r="A1316" t="n">
        <v>11848</v>
      </c>
      <c r="B1316" s="58" t="n">
        <v>59</v>
      </c>
      <c r="C1316" s="7" t="n">
        <v>61495</v>
      </c>
      <c r="D1316" s="7" t="n">
        <v>13</v>
      </c>
      <c r="E1316" s="7" t="n">
        <v>0.150000005960464</v>
      </c>
      <c r="F1316" s="7" t="n">
        <v>0</v>
      </c>
    </row>
    <row r="1317" spans="1:6">
      <c r="A1317" t="s">
        <v>4</v>
      </c>
      <c r="B1317" s="4" t="s">
        <v>5</v>
      </c>
      <c r="C1317" s="4" t="s">
        <v>10</v>
      </c>
    </row>
    <row r="1318" spans="1:6">
      <c r="A1318" t="n">
        <v>11858</v>
      </c>
      <c r="B1318" s="30" t="n">
        <v>16</v>
      </c>
      <c r="C1318" s="7" t="n">
        <v>1000</v>
      </c>
    </row>
    <row r="1319" spans="1:6">
      <c r="A1319" t="s">
        <v>4</v>
      </c>
      <c r="B1319" s="4" t="s">
        <v>5</v>
      </c>
      <c r="C1319" s="4" t="s">
        <v>13</v>
      </c>
      <c r="D1319" s="4" t="s">
        <v>10</v>
      </c>
      <c r="E1319" s="4" t="s">
        <v>6</v>
      </c>
      <c r="F1319" s="4" t="s">
        <v>6</v>
      </c>
      <c r="G1319" s="4" t="s">
        <v>6</v>
      </c>
      <c r="H1319" s="4" t="s">
        <v>6</v>
      </c>
    </row>
    <row r="1320" spans="1:6">
      <c r="A1320" t="n">
        <v>11861</v>
      </c>
      <c r="B1320" s="51" t="n">
        <v>51</v>
      </c>
      <c r="C1320" s="7" t="n">
        <v>3</v>
      </c>
      <c r="D1320" s="7" t="n">
        <v>61440</v>
      </c>
      <c r="E1320" s="7" t="s">
        <v>166</v>
      </c>
      <c r="F1320" s="7" t="s">
        <v>152</v>
      </c>
      <c r="G1320" s="7" t="s">
        <v>153</v>
      </c>
      <c r="H1320" s="7" t="s">
        <v>154</v>
      </c>
    </row>
    <row r="1321" spans="1:6">
      <c r="A1321" t="s">
        <v>4</v>
      </c>
      <c r="B1321" s="4" t="s">
        <v>5</v>
      </c>
      <c r="C1321" s="4" t="s">
        <v>13</v>
      </c>
      <c r="D1321" s="4" t="s">
        <v>10</v>
      </c>
      <c r="E1321" s="4" t="s">
        <v>6</v>
      </c>
      <c r="F1321" s="4" t="s">
        <v>6</v>
      </c>
      <c r="G1321" s="4" t="s">
        <v>6</v>
      </c>
      <c r="H1321" s="4" t="s">
        <v>6</v>
      </c>
    </row>
    <row r="1322" spans="1:6">
      <c r="A1322" t="n">
        <v>11874</v>
      </c>
      <c r="B1322" s="51" t="n">
        <v>51</v>
      </c>
      <c r="C1322" s="7" t="n">
        <v>3</v>
      </c>
      <c r="D1322" s="7" t="n">
        <v>61441</v>
      </c>
      <c r="E1322" s="7" t="s">
        <v>166</v>
      </c>
      <c r="F1322" s="7" t="s">
        <v>152</v>
      </c>
      <c r="G1322" s="7" t="s">
        <v>153</v>
      </c>
      <c r="H1322" s="7" t="s">
        <v>154</v>
      </c>
    </row>
    <row r="1323" spans="1:6">
      <c r="A1323" t="s">
        <v>4</v>
      </c>
      <c r="B1323" s="4" t="s">
        <v>5</v>
      </c>
      <c r="C1323" s="4" t="s">
        <v>13</v>
      </c>
      <c r="D1323" s="4" t="s">
        <v>10</v>
      </c>
      <c r="E1323" s="4" t="s">
        <v>6</v>
      </c>
      <c r="F1323" s="4" t="s">
        <v>6</v>
      </c>
      <c r="G1323" s="4" t="s">
        <v>6</v>
      </c>
      <c r="H1323" s="4" t="s">
        <v>6</v>
      </c>
    </row>
    <row r="1324" spans="1:6">
      <c r="A1324" t="n">
        <v>11887</v>
      </c>
      <c r="B1324" s="51" t="n">
        <v>51</v>
      </c>
      <c r="C1324" s="7" t="n">
        <v>3</v>
      </c>
      <c r="D1324" s="7" t="n">
        <v>61442</v>
      </c>
      <c r="E1324" s="7" t="s">
        <v>166</v>
      </c>
      <c r="F1324" s="7" t="s">
        <v>152</v>
      </c>
      <c r="G1324" s="7" t="s">
        <v>153</v>
      </c>
      <c r="H1324" s="7" t="s">
        <v>154</v>
      </c>
    </row>
    <row r="1325" spans="1:6">
      <c r="A1325" t="s">
        <v>4</v>
      </c>
      <c r="B1325" s="4" t="s">
        <v>5</v>
      </c>
      <c r="C1325" s="4" t="s">
        <v>13</v>
      </c>
      <c r="D1325" s="4" t="s">
        <v>10</v>
      </c>
      <c r="E1325" s="4" t="s">
        <v>6</v>
      </c>
      <c r="F1325" s="4" t="s">
        <v>6</v>
      </c>
      <c r="G1325" s="4" t="s">
        <v>6</v>
      </c>
      <c r="H1325" s="4" t="s">
        <v>6</v>
      </c>
    </row>
    <row r="1326" spans="1:6">
      <c r="A1326" t="n">
        <v>11900</v>
      </c>
      <c r="B1326" s="51" t="n">
        <v>51</v>
      </c>
      <c r="C1326" s="7" t="n">
        <v>3</v>
      </c>
      <c r="D1326" s="7" t="n">
        <v>61443</v>
      </c>
      <c r="E1326" s="7" t="s">
        <v>166</v>
      </c>
      <c r="F1326" s="7" t="s">
        <v>152</v>
      </c>
      <c r="G1326" s="7" t="s">
        <v>153</v>
      </c>
      <c r="H1326" s="7" t="s">
        <v>154</v>
      </c>
    </row>
    <row r="1327" spans="1:6">
      <c r="A1327" t="s">
        <v>4</v>
      </c>
      <c r="B1327" s="4" t="s">
        <v>5</v>
      </c>
      <c r="C1327" s="4" t="s">
        <v>13</v>
      </c>
      <c r="D1327" s="4" t="s">
        <v>10</v>
      </c>
      <c r="E1327" s="4" t="s">
        <v>6</v>
      </c>
      <c r="F1327" s="4" t="s">
        <v>6</v>
      </c>
      <c r="G1327" s="4" t="s">
        <v>6</v>
      </c>
      <c r="H1327" s="4" t="s">
        <v>6</v>
      </c>
    </row>
    <row r="1328" spans="1:6">
      <c r="A1328" t="n">
        <v>11913</v>
      </c>
      <c r="B1328" s="51" t="n">
        <v>51</v>
      </c>
      <c r="C1328" s="7" t="n">
        <v>3</v>
      </c>
      <c r="D1328" s="7" t="n">
        <v>61444</v>
      </c>
      <c r="E1328" s="7" t="s">
        <v>166</v>
      </c>
      <c r="F1328" s="7" t="s">
        <v>152</v>
      </c>
      <c r="G1328" s="7" t="s">
        <v>153</v>
      </c>
      <c r="H1328" s="7" t="s">
        <v>154</v>
      </c>
    </row>
    <row r="1329" spans="1:8">
      <c r="A1329" t="s">
        <v>4</v>
      </c>
      <c r="B1329" s="4" t="s">
        <v>5</v>
      </c>
      <c r="C1329" s="4" t="s">
        <v>13</v>
      </c>
      <c r="D1329" s="4" t="s">
        <v>10</v>
      </c>
      <c r="E1329" s="4" t="s">
        <v>6</v>
      </c>
      <c r="F1329" s="4" t="s">
        <v>6</v>
      </c>
      <c r="G1329" s="4" t="s">
        <v>6</v>
      </c>
      <c r="H1329" s="4" t="s">
        <v>6</v>
      </c>
    </row>
    <row r="1330" spans="1:8">
      <c r="A1330" t="n">
        <v>11926</v>
      </c>
      <c r="B1330" s="51" t="n">
        <v>51</v>
      </c>
      <c r="C1330" s="7" t="n">
        <v>3</v>
      </c>
      <c r="D1330" s="7" t="n">
        <v>61445</v>
      </c>
      <c r="E1330" s="7" t="s">
        <v>166</v>
      </c>
      <c r="F1330" s="7" t="s">
        <v>152</v>
      </c>
      <c r="G1330" s="7" t="s">
        <v>153</v>
      </c>
      <c r="H1330" s="7" t="s">
        <v>154</v>
      </c>
    </row>
    <row r="1331" spans="1:8">
      <c r="A1331" t="s">
        <v>4</v>
      </c>
      <c r="B1331" s="4" t="s">
        <v>5</v>
      </c>
      <c r="C1331" s="4" t="s">
        <v>13</v>
      </c>
      <c r="D1331" s="4" t="s">
        <v>10</v>
      </c>
      <c r="E1331" s="4" t="s">
        <v>6</v>
      </c>
      <c r="F1331" s="4" t="s">
        <v>6</v>
      </c>
      <c r="G1331" s="4" t="s">
        <v>6</v>
      </c>
      <c r="H1331" s="4" t="s">
        <v>6</v>
      </c>
    </row>
    <row r="1332" spans="1:8">
      <c r="A1332" t="n">
        <v>11939</v>
      </c>
      <c r="B1332" s="51" t="n">
        <v>51</v>
      </c>
      <c r="C1332" s="7" t="n">
        <v>3</v>
      </c>
      <c r="D1332" s="7" t="n">
        <v>61446</v>
      </c>
      <c r="E1332" s="7" t="s">
        <v>166</v>
      </c>
      <c r="F1332" s="7" t="s">
        <v>152</v>
      </c>
      <c r="G1332" s="7" t="s">
        <v>153</v>
      </c>
      <c r="H1332" s="7" t="s">
        <v>154</v>
      </c>
    </row>
    <row r="1333" spans="1:8">
      <c r="A1333" t="s">
        <v>4</v>
      </c>
      <c r="B1333" s="4" t="s">
        <v>5</v>
      </c>
      <c r="C1333" s="4" t="s">
        <v>13</v>
      </c>
      <c r="D1333" s="4" t="s">
        <v>10</v>
      </c>
      <c r="E1333" s="4" t="s">
        <v>6</v>
      </c>
      <c r="F1333" s="4" t="s">
        <v>6</v>
      </c>
      <c r="G1333" s="4" t="s">
        <v>6</v>
      </c>
      <c r="H1333" s="4" t="s">
        <v>6</v>
      </c>
    </row>
    <row r="1334" spans="1:8">
      <c r="A1334" t="n">
        <v>11952</v>
      </c>
      <c r="B1334" s="51" t="n">
        <v>51</v>
      </c>
      <c r="C1334" s="7" t="n">
        <v>3</v>
      </c>
      <c r="D1334" s="7" t="n">
        <v>7032</v>
      </c>
      <c r="E1334" s="7" t="s">
        <v>154</v>
      </c>
      <c r="F1334" s="7" t="s">
        <v>152</v>
      </c>
      <c r="G1334" s="7" t="s">
        <v>153</v>
      </c>
      <c r="H1334" s="7" t="s">
        <v>154</v>
      </c>
    </row>
    <row r="1335" spans="1:8">
      <c r="A1335" t="s">
        <v>4</v>
      </c>
      <c r="B1335" s="4" t="s">
        <v>5</v>
      </c>
      <c r="C1335" s="4" t="s">
        <v>10</v>
      </c>
      <c r="D1335" s="4" t="s">
        <v>10</v>
      </c>
      <c r="E1335" s="4" t="s">
        <v>30</v>
      </c>
      <c r="F1335" s="4" t="s">
        <v>13</v>
      </c>
    </row>
    <row r="1336" spans="1:8">
      <c r="A1336" t="n">
        <v>11965</v>
      </c>
      <c r="B1336" s="59" t="n">
        <v>53</v>
      </c>
      <c r="C1336" s="7" t="n">
        <v>0</v>
      </c>
      <c r="D1336" s="7" t="n">
        <v>7</v>
      </c>
      <c r="E1336" s="7" t="n">
        <v>10</v>
      </c>
      <c r="F1336" s="7" t="n">
        <v>0</v>
      </c>
    </row>
    <row r="1337" spans="1:8">
      <c r="A1337" t="s">
        <v>4</v>
      </c>
      <c r="B1337" s="4" t="s">
        <v>5</v>
      </c>
      <c r="C1337" s="4" t="s">
        <v>10</v>
      </c>
      <c r="D1337" s="4" t="s">
        <v>10</v>
      </c>
      <c r="E1337" s="4" t="s">
        <v>30</v>
      </c>
      <c r="F1337" s="4" t="s">
        <v>13</v>
      </c>
    </row>
    <row r="1338" spans="1:8">
      <c r="A1338" t="n">
        <v>11975</v>
      </c>
      <c r="B1338" s="59" t="n">
        <v>53</v>
      </c>
      <c r="C1338" s="7" t="n">
        <v>61491</v>
      </c>
      <c r="D1338" s="7" t="n">
        <v>7</v>
      </c>
      <c r="E1338" s="7" t="n">
        <v>10</v>
      </c>
      <c r="F1338" s="7" t="n">
        <v>0</v>
      </c>
    </row>
    <row r="1339" spans="1:8">
      <c r="A1339" t="s">
        <v>4</v>
      </c>
      <c r="B1339" s="4" t="s">
        <v>5</v>
      </c>
      <c r="C1339" s="4" t="s">
        <v>10</v>
      </c>
      <c r="D1339" s="4" t="s">
        <v>10</v>
      </c>
      <c r="E1339" s="4" t="s">
        <v>30</v>
      </c>
      <c r="F1339" s="4" t="s">
        <v>13</v>
      </c>
    </row>
    <row r="1340" spans="1:8">
      <c r="A1340" t="n">
        <v>11985</v>
      </c>
      <c r="B1340" s="59" t="n">
        <v>53</v>
      </c>
      <c r="C1340" s="7" t="n">
        <v>61492</v>
      </c>
      <c r="D1340" s="7" t="n">
        <v>7</v>
      </c>
      <c r="E1340" s="7" t="n">
        <v>10</v>
      </c>
      <c r="F1340" s="7" t="n">
        <v>0</v>
      </c>
    </row>
    <row r="1341" spans="1:8">
      <c r="A1341" t="s">
        <v>4</v>
      </c>
      <c r="B1341" s="4" t="s">
        <v>5</v>
      </c>
      <c r="C1341" s="4" t="s">
        <v>10</v>
      </c>
      <c r="D1341" s="4" t="s">
        <v>10</v>
      </c>
      <c r="E1341" s="4" t="s">
        <v>30</v>
      </c>
      <c r="F1341" s="4" t="s">
        <v>13</v>
      </c>
    </row>
    <row r="1342" spans="1:8">
      <c r="A1342" t="n">
        <v>11995</v>
      </c>
      <c r="B1342" s="59" t="n">
        <v>53</v>
      </c>
      <c r="C1342" s="7" t="n">
        <v>61493</v>
      </c>
      <c r="D1342" s="7" t="n">
        <v>7</v>
      </c>
      <c r="E1342" s="7" t="n">
        <v>10</v>
      </c>
      <c r="F1342" s="7" t="n">
        <v>0</v>
      </c>
    </row>
    <row r="1343" spans="1:8">
      <c r="A1343" t="s">
        <v>4</v>
      </c>
      <c r="B1343" s="4" t="s">
        <v>5</v>
      </c>
      <c r="C1343" s="4" t="s">
        <v>10</v>
      </c>
      <c r="D1343" s="4" t="s">
        <v>10</v>
      </c>
      <c r="E1343" s="4" t="s">
        <v>30</v>
      </c>
      <c r="F1343" s="4" t="s">
        <v>13</v>
      </c>
    </row>
    <row r="1344" spans="1:8">
      <c r="A1344" t="n">
        <v>12005</v>
      </c>
      <c r="B1344" s="59" t="n">
        <v>53</v>
      </c>
      <c r="C1344" s="7" t="n">
        <v>61494</v>
      </c>
      <c r="D1344" s="7" t="n">
        <v>7</v>
      </c>
      <c r="E1344" s="7" t="n">
        <v>10</v>
      </c>
      <c r="F1344" s="7" t="n">
        <v>0</v>
      </c>
    </row>
    <row r="1345" spans="1:8">
      <c r="A1345" t="s">
        <v>4</v>
      </c>
      <c r="B1345" s="4" t="s">
        <v>5</v>
      </c>
      <c r="C1345" s="4" t="s">
        <v>10</v>
      </c>
      <c r="D1345" s="4" t="s">
        <v>10</v>
      </c>
      <c r="E1345" s="4" t="s">
        <v>30</v>
      </c>
      <c r="F1345" s="4" t="s">
        <v>13</v>
      </c>
    </row>
    <row r="1346" spans="1:8">
      <c r="A1346" t="n">
        <v>12015</v>
      </c>
      <c r="B1346" s="59" t="n">
        <v>53</v>
      </c>
      <c r="C1346" s="7" t="n">
        <v>61495</v>
      </c>
      <c r="D1346" s="7" t="n">
        <v>7</v>
      </c>
      <c r="E1346" s="7" t="n">
        <v>10</v>
      </c>
      <c r="F1346" s="7" t="n">
        <v>0</v>
      </c>
    </row>
    <row r="1347" spans="1:8">
      <c r="A1347" t="s">
        <v>4</v>
      </c>
      <c r="B1347" s="4" t="s">
        <v>5</v>
      </c>
      <c r="C1347" s="4" t="s">
        <v>10</v>
      </c>
      <c r="D1347" s="4" t="s">
        <v>10</v>
      </c>
      <c r="E1347" s="4" t="s">
        <v>30</v>
      </c>
      <c r="F1347" s="4" t="s">
        <v>13</v>
      </c>
    </row>
    <row r="1348" spans="1:8">
      <c r="A1348" t="n">
        <v>12025</v>
      </c>
      <c r="B1348" s="59" t="n">
        <v>53</v>
      </c>
      <c r="C1348" s="7" t="n">
        <v>7032</v>
      </c>
      <c r="D1348" s="7" t="n">
        <v>7</v>
      </c>
      <c r="E1348" s="7" t="n">
        <v>10</v>
      </c>
      <c r="F1348" s="7" t="n">
        <v>0</v>
      </c>
    </row>
    <row r="1349" spans="1:8">
      <c r="A1349" t="s">
        <v>4</v>
      </c>
      <c r="B1349" s="4" t="s">
        <v>5</v>
      </c>
      <c r="C1349" s="4" t="s">
        <v>10</v>
      </c>
    </row>
    <row r="1350" spans="1:8">
      <c r="A1350" t="n">
        <v>12035</v>
      </c>
      <c r="B1350" s="30" t="n">
        <v>16</v>
      </c>
      <c r="C1350" s="7" t="n">
        <v>500</v>
      </c>
    </row>
    <row r="1351" spans="1:8">
      <c r="A1351" t="s">
        <v>4</v>
      </c>
      <c r="B1351" s="4" t="s">
        <v>5</v>
      </c>
      <c r="C1351" s="4" t="s">
        <v>13</v>
      </c>
      <c r="D1351" s="47" t="s">
        <v>143</v>
      </c>
      <c r="E1351" s="4" t="s">
        <v>5</v>
      </c>
      <c r="F1351" s="4" t="s">
        <v>13</v>
      </c>
      <c r="G1351" s="4" t="s">
        <v>10</v>
      </c>
      <c r="H1351" s="47" t="s">
        <v>144</v>
      </c>
      <c r="I1351" s="4" t="s">
        <v>13</v>
      </c>
      <c r="J1351" s="4" t="s">
        <v>31</v>
      </c>
    </row>
    <row r="1352" spans="1:8">
      <c r="A1352" t="n">
        <v>12038</v>
      </c>
      <c r="B1352" s="11" t="n">
        <v>5</v>
      </c>
      <c r="C1352" s="7" t="n">
        <v>28</v>
      </c>
      <c r="D1352" s="47" t="s">
        <v>3</v>
      </c>
      <c r="E1352" s="40" t="n">
        <v>64</v>
      </c>
      <c r="F1352" s="7" t="n">
        <v>5</v>
      </c>
      <c r="G1352" s="7" t="n">
        <v>3</v>
      </c>
      <c r="H1352" s="47" t="s">
        <v>3</v>
      </c>
      <c r="I1352" s="7" t="n">
        <v>1</v>
      </c>
      <c r="J1352" s="12" t="n">
        <f t="normal" ca="1">A1364</f>
        <v>0</v>
      </c>
    </row>
    <row r="1353" spans="1:8">
      <c r="A1353" t="s">
        <v>4</v>
      </c>
      <c r="B1353" s="4" t="s">
        <v>5</v>
      </c>
      <c r="C1353" s="4" t="s">
        <v>13</v>
      </c>
      <c r="D1353" s="4" t="s">
        <v>10</v>
      </c>
      <c r="E1353" s="4" t="s">
        <v>6</v>
      </c>
    </row>
    <row r="1354" spans="1:8">
      <c r="A1354" t="n">
        <v>12049</v>
      </c>
      <c r="B1354" s="51" t="n">
        <v>51</v>
      </c>
      <c r="C1354" s="7" t="n">
        <v>4</v>
      </c>
      <c r="D1354" s="7" t="n">
        <v>3</v>
      </c>
      <c r="E1354" s="7" t="s">
        <v>167</v>
      </c>
    </row>
    <row r="1355" spans="1:8">
      <c r="A1355" t="s">
        <v>4</v>
      </c>
      <c r="B1355" s="4" t="s">
        <v>5</v>
      </c>
      <c r="C1355" s="4" t="s">
        <v>10</v>
      </c>
    </row>
    <row r="1356" spans="1:8">
      <c r="A1356" t="n">
        <v>12062</v>
      </c>
      <c r="B1356" s="30" t="n">
        <v>16</v>
      </c>
      <c r="C1356" s="7" t="n">
        <v>0</v>
      </c>
    </row>
    <row r="1357" spans="1:8">
      <c r="A1357" t="s">
        <v>4</v>
      </c>
      <c r="B1357" s="4" t="s">
        <v>5</v>
      </c>
      <c r="C1357" s="4" t="s">
        <v>10</v>
      </c>
      <c r="D1357" s="4" t="s">
        <v>114</v>
      </c>
      <c r="E1357" s="4" t="s">
        <v>13</v>
      </c>
      <c r="F1357" s="4" t="s">
        <v>13</v>
      </c>
    </row>
    <row r="1358" spans="1:8">
      <c r="A1358" t="n">
        <v>12065</v>
      </c>
      <c r="B1358" s="55" t="n">
        <v>26</v>
      </c>
      <c r="C1358" s="7" t="n">
        <v>3</v>
      </c>
      <c r="D1358" s="7" t="s">
        <v>168</v>
      </c>
      <c r="E1358" s="7" t="n">
        <v>2</v>
      </c>
      <c r="F1358" s="7" t="n">
        <v>0</v>
      </c>
    </row>
    <row r="1359" spans="1:8">
      <c r="A1359" t="s">
        <v>4</v>
      </c>
      <c r="B1359" s="4" t="s">
        <v>5</v>
      </c>
    </row>
    <row r="1360" spans="1:8">
      <c r="A1360" t="n">
        <v>12080</v>
      </c>
      <c r="B1360" s="33" t="n">
        <v>28</v>
      </c>
    </row>
    <row r="1361" spans="1:10">
      <c r="A1361" t="s">
        <v>4</v>
      </c>
      <c r="B1361" s="4" t="s">
        <v>5</v>
      </c>
      <c r="C1361" s="4" t="s">
        <v>10</v>
      </c>
      <c r="D1361" s="4" t="s">
        <v>13</v>
      </c>
    </row>
    <row r="1362" spans="1:10">
      <c r="A1362" t="n">
        <v>12081</v>
      </c>
      <c r="B1362" s="56" t="n">
        <v>89</v>
      </c>
      <c r="C1362" s="7" t="n">
        <v>65533</v>
      </c>
      <c r="D1362" s="7" t="n">
        <v>1</v>
      </c>
    </row>
    <row r="1363" spans="1:10">
      <c r="A1363" t="s">
        <v>4</v>
      </c>
      <c r="B1363" s="4" t="s">
        <v>5</v>
      </c>
      <c r="C1363" s="4" t="s">
        <v>13</v>
      </c>
      <c r="D1363" s="4" t="s">
        <v>10</v>
      </c>
      <c r="E1363" s="4" t="s">
        <v>6</v>
      </c>
    </row>
    <row r="1364" spans="1:10">
      <c r="A1364" t="n">
        <v>12085</v>
      </c>
      <c r="B1364" s="51" t="n">
        <v>51</v>
      </c>
      <c r="C1364" s="7" t="n">
        <v>4</v>
      </c>
      <c r="D1364" s="7" t="n">
        <v>0</v>
      </c>
      <c r="E1364" s="7" t="s">
        <v>169</v>
      </c>
    </row>
    <row r="1365" spans="1:10">
      <c r="A1365" t="s">
        <v>4</v>
      </c>
      <c r="B1365" s="4" t="s">
        <v>5</v>
      </c>
      <c r="C1365" s="4" t="s">
        <v>10</v>
      </c>
    </row>
    <row r="1366" spans="1:10">
      <c r="A1366" t="n">
        <v>12098</v>
      </c>
      <c r="B1366" s="30" t="n">
        <v>16</v>
      </c>
      <c r="C1366" s="7" t="n">
        <v>0</v>
      </c>
    </row>
    <row r="1367" spans="1:10">
      <c r="A1367" t="s">
        <v>4</v>
      </c>
      <c r="B1367" s="4" t="s">
        <v>5</v>
      </c>
      <c r="C1367" s="4" t="s">
        <v>10</v>
      </c>
      <c r="D1367" s="4" t="s">
        <v>114</v>
      </c>
      <c r="E1367" s="4" t="s">
        <v>13</v>
      </c>
      <c r="F1367" s="4" t="s">
        <v>13</v>
      </c>
    </row>
    <row r="1368" spans="1:10">
      <c r="A1368" t="n">
        <v>12101</v>
      </c>
      <c r="B1368" s="55" t="n">
        <v>26</v>
      </c>
      <c r="C1368" s="7" t="n">
        <v>0</v>
      </c>
      <c r="D1368" s="7" t="s">
        <v>170</v>
      </c>
      <c r="E1368" s="7" t="n">
        <v>2</v>
      </c>
      <c r="F1368" s="7" t="n">
        <v>0</v>
      </c>
    </row>
    <row r="1369" spans="1:10">
      <c r="A1369" t="s">
        <v>4</v>
      </c>
      <c r="B1369" s="4" t="s">
        <v>5</v>
      </c>
    </row>
    <row r="1370" spans="1:10">
      <c r="A1370" t="n">
        <v>12145</v>
      </c>
      <c r="B1370" s="33" t="n">
        <v>28</v>
      </c>
    </row>
    <row r="1371" spans="1:10">
      <c r="A1371" t="s">
        <v>4</v>
      </c>
      <c r="B1371" s="4" t="s">
        <v>5</v>
      </c>
      <c r="C1371" s="4" t="s">
        <v>10</v>
      </c>
      <c r="D1371" s="4" t="s">
        <v>13</v>
      </c>
    </row>
    <row r="1372" spans="1:10">
      <c r="A1372" t="n">
        <v>12146</v>
      </c>
      <c r="B1372" s="56" t="n">
        <v>89</v>
      </c>
      <c r="C1372" s="7" t="n">
        <v>65533</v>
      </c>
      <c r="D1372" s="7" t="n">
        <v>1</v>
      </c>
    </row>
    <row r="1373" spans="1:10">
      <c r="A1373" t="s">
        <v>4</v>
      </c>
      <c r="B1373" s="4" t="s">
        <v>5</v>
      </c>
      <c r="C1373" s="4" t="s">
        <v>13</v>
      </c>
      <c r="D1373" s="47" t="s">
        <v>143</v>
      </c>
      <c r="E1373" s="4" t="s">
        <v>5</v>
      </c>
      <c r="F1373" s="4" t="s">
        <v>13</v>
      </c>
      <c r="G1373" s="4" t="s">
        <v>10</v>
      </c>
      <c r="H1373" s="47" t="s">
        <v>144</v>
      </c>
      <c r="I1373" s="4" t="s">
        <v>13</v>
      </c>
      <c r="J1373" s="4" t="s">
        <v>31</v>
      </c>
    </row>
    <row r="1374" spans="1:10">
      <c r="A1374" t="n">
        <v>12150</v>
      </c>
      <c r="B1374" s="11" t="n">
        <v>5</v>
      </c>
      <c r="C1374" s="7" t="n">
        <v>28</v>
      </c>
      <c r="D1374" s="47" t="s">
        <v>3</v>
      </c>
      <c r="E1374" s="40" t="n">
        <v>64</v>
      </c>
      <c r="F1374" s="7" t="n">
        <v>5</v>
      </c>
      <c r="G1374" s="7" t="n">
        <v>6</v>
      </c>
      <c r="H1374" s="47" t="s">
        <v>3</v>
      </c>
      <c r="I1374" s="7" t="n">
        <v>1</v>
      </c>
      <c r="J1374" s="12" t="n">
        <f t="normal" ca="1">A1388</f>
        <v>0</v>
      </c>
    </row>
    <row r="1375" spans="1:10">
      <c r="A1375" t="s">
        <v>4</v>
      </c>
      <c r="B1375" s="4" t="s">
        <v>5</v>
      </c>
      <c r="C1375" s="4" t="s">
        <v>13</v>
      </c>
      <c r="D1375" s="4" t="s">
        <v>10</v>
      </c>
      <c r="E1375" s="4" t="s">
        <v>6</v>
      </c>
    </row>
    <row r="1376" spans="1:10">
      <c r="A1376" t="n">
        <v>12161</v>
      </c>
      <c r="B1376" s="51" t="n">
        <v>51</v>
      </c>
      <c r="C1376" s="7" t="n">
        <v>4</v>
      </c>
      <c r="D1376" s="7" t="n">
        <v>6</v>
      </c>
      <c r="E1376" s="7" t="s">
        <v>159</v>
      </c>
    </row>
    <row r="1377" spans="1:10">
      <c r="A1377" t="s">
        <v>4</v>
      </c>
      <c r="B1377" s="4" t="s">
        <v>5</v>
      </c>
      <c r="C1377" s="4" t="s">
        <v>10</v>
      </c>
    </row>
    <row r="1378" spans="1:10">
      <c r="A1378" t="n">
        <v>12175</v>
      </c>
      <c r="B1378" s="30" t="n">
        <v>16</v>
      </c>
      <c r="C1378" s="7" t="n">
        <v>0</v>
      </c>
    </row>
    <row r="1379" spans="1:10">
      <c r="A1379" t="s">
        <v>4</v>
      </c>
      <c r="B1379" s="4" t="s">
        <v>5</v>
      </c>
      <c r="C1379" s="4" t="s">
        <v>10</v>
      </c>
      <c r="D1379" s="4" t="s">
        <v>114</v>
      </c>
      <c r="E1379" s="4" t="s">
        <v>13</v>
      </c>
      <c r="F1379" s="4" t="s">
        <v>13</v>
      </c>
    </row>
    <row r="1380" spans="1:10">
      <c r="A1380" t="n">
        <v>12178</v>
      </c>
      <c r="B1380" s="55" t="n">
        <v>26</v>
      </c>
      <c r="C1380" s="7" t="n">
        <v>6</v>
      </c>
      <c r="D1380" s="7" t="s">
        <v>171</v>
      </c>
      <c r="E1380" s="7" t="n">
        <v>2</v>
      </c>
      <c r="F1380" s="7" t="n">
        <v>0</v>
      </c>
    </row>
    <row r="1381" spans="1:10">
      <c r="A1381" t="s">
        <v>4</v>
      </c>
      <c r="B1381" s="4" t="s">
        <v>5</v>
      </c>
    </row>
    <row r="1382" spans="1:10">
      <c r="A1382" t="n">
        <v>12268</v>
      </c>
      <c r="B1382" s="33" t="n">
        <v>28</v>
      </c>
    </row>
    <row r="1383" spans="1:10">
      <c r="A1383" t="s">
        <v>4</v>
      </c>
      <c r="B1383" s="4" t="s">
        <v>5</v>
      </c>
      <c r="C1383" s="4" t="s">
        <v>10</v>
      </c>
      <c r="D1383" s="4" t="s">
        <v>13</v>
      </c>
    </row>
    <row r="1384" spans="1:10">
      <c r="A1384" t="n">
        <v>12269</v>
      </c>
      <c r="B1384" s="56" t="n">
        <v>89</v>
      </c>
      <c r="C1384" s="7" t="n">
        <v>65533</v>
      </c>
      <c r="D1384" s="7" t="n">
        <v>1</v>
      </c>
    </row>
    <row r="1385" spans="1:10">
      <c r="A1385" t="s">
        <v>4</v>
      </c>
      <c r="B1385" s="4" t="s">
        <v>5</v>
      </c>
      <c r="C1385" s="4" t="s">
        <v>31</v>
      </c>
    </row>
    <row r="1386" spans="1:10">
      <c r="A1386" t="n">
        <v>12273</v>
      </c>
      <c r="B1386" s="20" t="n">
        <v>3</v>
      </c>
      <c r="C1386" s="12" t="n">
        <f t="normal" ca="1">A1442</f>
        <v>0</v>
      </c>
    </row>
    <row r="1387" spans="1:10">
      <c r="A1387" t="s">
        <v>4</v>
      </c>
      <c r="B1387" s="4" t="s">
        <v>5</v>
      </c>
      <c r="C1387" s="4" t="s">
        <v>13</v>
      </c>
      <c r="D1387" s="47" t="s">
        <v>143</v>
      </c>
      <c r="E1387" s="4" t="s">
        <v>5</v>
      </c>
      <c r="F1387" s="4" t="s">
        <v>13</v>
      </c>
      <c r="G1387" s="4" t="s">
        <v>10</v>
      </c>
      <c r="H1387" s="47" t="s">
        <v>144</v>
      </c>
      <c r="I1387" s="4" t="s">
        <v>13</v>
      </c>
      <c r="J1387" s="4" t="s">
        <v>31</v>
      </c>
    </row>
    <row r="1388" spans="1:10">
      <c r="A1388" t="n">
        <v>12278</v>
      </c>
      <c r="B1388" s="11" t="n">
        <v>5</v>
      </c>
      <c r="C1388" s="7" t="n">
        <v>28</v>
      </c>
      <c r="D1388" s="47" t="s">
        <v>3</v>
      </c>
      <c r="E1388" s="40" t="n">
        <v>64</v>
      </c>
      <c r="F1388" s="7" t="n">
        <v>5</v>
      </c>
      <c r="G1388" s="7" t="n">
        <v>8</v>
      </c>
      <c r="H1388" s="47" t="s">
        <v>3</v>
      </c>
      <c r="I1388" s="7" t="n">
        <v>1</v>
      </c>
      <c r="J1388" s="12" t="n">
        <f t="normal" ca="1">A1402</f>
        <v>0</v>
      </c>
    </row>
    <row r="1389" spans="1:10">
      <c r="A1389" t="s">
        <v>4</v>
      </c>
      <c r="B1389" s="4" t="s">
        <v>5</v>
      </c>
      <c r="C1389" s="4" t="s">
        <v>13</v>
      </c>
      <c r="D1389" s="4" t="s">
        <v>10</v>
      </c>
      <c r="E1389" s="4" t="s">
        <v>6</v>
      </c>
    </row>
    <row r="1390" spans="1:10">
      <c r="A1390" t="n">
        <v>12289</v>
      </c>
      <c r="B1390" s="51" t="n">
        <v>51</v>
      </c>
      <c r="C1390" s="7" t="n">
        <v>4</v>
      </c>
      <c r="D1390" s="7" t="n">
        <v>8</v>
      </c>
      <c r="E1390" s="7" t="s">
        <v>159</v>
      </c>
    </row>
    <row r="1391" spans="1:10">
      <c r="A1391" t="s">
        <v>4</v>
      </c>
      <c r="B1391" s="4" t="s">
        <v>5</v>
      </c>
      <c r="C1391" s="4" t="s">
        <v>10</v>
      </c>
    </row>
    <row r="1392" spans="1:10">
      <c r="A1392" t="n">
        <v>12303</v>
      </c>
      <c r="B1392" s="30" t="n">
        <v>16</v>
      </c>
      <c r="C1392" s="7" t="n">
        <v>0</v>
      </c>
    </row>
    <row r="1393" spans="1:10">
      <c r="A1393" t="s">
        <v>4</v>
      </c>
      <c r="B1393" s="4" t="s">
        <v>5</v>
      </c>
      <c r="C1393" s="4" t="s">
        <v>10</v>
      </c>
      <c r="D1393" s="4" t="s">
        <v>114</v>
      </c>
      <c r="E1393" s="4" t="s">
        <v>13</v>
      </c>
      <c r="F1393" s="4" t="s">
        <v>13</v>
      </c>
    </row>
    <row r="1394" spans="1:10">
      <c r="A1394" t="n">
        <v>12306</v>
      </c>
      <c r="B1394" s="55" t="n">
        <v>26</v>
      </c>
      <c r="C1394" s="7" t="n">
        <v>8</v>
      </c>
      <c r="D1394" s="7" t="s">
        <v>171</v>
      </c>
      <c r="E1394" s="7" t="n">
        <v>2</v>
      </c>
      <c r="F1394" s="7" t="n">
        <v>0</v>
      </c>
    </row>
    <row r="1395" spans="1:10">
      <c r="A1395" t="s">
        <v>4</v>
      </c>
      <c r="B1395" s="4" t="s">
        <v>5</v>
      </c>
    </row>
    <row r="1396" spans="1:10">
      <c r="A1396" t="n">
        <v>12396</v>
      </c>
      <c r="B1396" s="33" t="n">
        <v>28</v>
      </c>
    </row>
    <row r="1397" spans="1:10">
      <c r="A1397" t="s">
        <v>4</v>
      </c>
      <c r="B1397" s="4" t="s">
        <v>5</v>
      </c>
      <c r="C1397" s="4" t="s">
        <v>10</v>
      </c>
      <c r="D1397" s="4" t="s">
        <v>13</v>
      </c>
    </row>
    <row r="1398" spans="1:10">
      <c r="A1398" t="n">
        <v>12397</v>
      </c>
      <c r="B1398" s="56" t="n">
        <v>89</v>
      </c>
      <c r="C1398" s="7" t="n">
        <v>65533</v>
      </c>
      <c r="D1398" s="7" t="n">
        <v>1</v>
      </c>
    </row>
    <row r="1399" spans="1:10">
      <c r="A1399" t="s">
        <v>4</v>
      </c>
      <c r="B1399" s="4" t="s">
        <v>5</v>
      </c>
      <c r="C1399" s="4" t="s">
        <v>31</v>
      </c>
    </row>
    <row r="1400" spans="1:10">
      <c r="A1400" t="n">
        <v>12401</v>
      </c>
      <c r="B1400" s="20" t="n">
        <v>3</v>
      </c>
      <c r="C1400" s="12" t="n">
        <f t="normal" ca="1">A1442</f>
        <v>0</v>
      </c>
    </row>
    <row r="1401" spans="1:10">
      <c r="A1401" t="s">
        <v>4</v>
      </c>
      <c r="B1401" s="4" t="s">
        <v>5</v>
      </c>
      <c r="C1401" s="4" t="s">
        <v>13</v>
      </c>
      <c r="D1401" s="47" t="s">
        <v>143</v>
      </c>
      <c r="E1401" s="4" t="s">
        <v>5</v>
      </c>
      <c r="F1401" s="4" t="s">
        <v>13</v>
      </c>
      <c r="G1401" s="4" t="s">
        <v>10</v>
      </c>
      <c r="H1401" s="47" t="s">
        <v>144</v>
      </c>
      <c r="I1401" s="4" t="s">
        <v>13</v>
      </c>
      <c r="J1401" s="4" t="s">
        <v>31</v>
      </c>
    </row>
    <row r="1402" spans="1:10">
      <c r="A1402" t="n">
        <v>12406</v>
      </c>
      <c r="B1402" s="11" t="n">
        <v>5</v>
      </c>
      <c r="C1402" s="7" t="n">
        <v>28</v>
      </c>
      <c r="D1402" s="47" t="s">
        <v>3</v>
      </c>
      <c r="E1402" s="40" t="n">
        <v>64</v>
      </c>
      <c r="F1402" s="7" t="n">
        <v>5</v>
      </c>
      <c r="G1402" s="7" t="n">
        <v>1</v>
      </c>
      <c r="H1402" s="47" t="s">
        <v>3</v>
      </c>
      <c r="I1402" s="7" t="n">
        <v>1</v>
      </c>
      <c r="J1402" s="12" t="n">
        <f t="normal" ca="1">A1416</f>
        <v>0</v>
      </c>
    </row>
    <row r="1403" spans="1:10">
      <c r="A1403" t="s">
        <v>4</v>
      </c>
      <c r="B1403" s="4" t="s">
        <v>5</v>
      </c>
      <c r="C1403" s="4" t="s">
        <v>13</v>
      </c>
      <c r="D1403" s="4" t="s">
        <v>10</v>
      </c>
      <c r="E1403" s="4" t="s">
        <v>6</v>
      </c>
    </row>
    <row r="1404" spans="1:10">
      <c r="A1404" t="n">
        <v>12417</v>
      </c>
      <c r="B1404" s="51" t="n">
        <v>51</v>
      </c>
      <c r="C1404" s="7" t="n">
        <v>4</v>
      </c>
      <c r="D1404" s="7" t="n">
        <v>1</v>
      </c>
      <c r="E1404" s="7" t="s">
        <v>159</v>
      </c>
    </row>
    <row r="1405" spans="1:10">
      <c r="A1405" t="s">
        <v>4</v>
      </c>
      <c r="B1405" s="4" t="s">
        <v>5</v>
      </c>
      <c r="C1405" s="4" t="s">
        <v>10</v>
      </c>
    </row>
    <row r="1406" spans="1:10">
      <c r="A1406" t="n">
        <v>12431</v>
      </c>
      <c r="B1406" s="30" t="n">
        <v>16</v>
      </c>
      <c r="C1406" s="7" t="n">
        <v>0</v>
      </c>
    </row>
    <row r="1407" spans="1:10">
      <c r="A1407" t="s">
        <v>4</v>
      </c>
      <c r="B1407" s="4" t="s">
        <v>5</v>
      </c>
      <c r="C1407" s="4" t="s">
        <v>10</v>
      </c>
      <c r="D1407" s="4" t="s">
        <v>114</v>
      </c>
      <c r="E1407" s="4" t="s">
        <v>13</v>
      </c>
      <c r="F1407" s="4" t="s">
        <v>13</v>
      </c>
    </row>
    <row r="1408" spans="1:10">
      <c r="A1408" t="n">
        <v>12434</v>
      </c>
      <c r="B1408" s="55" t="n">
        <v>26</v>
      </c>
      <c r="C1408" s="7" t="n">
        <v>1</v>
      </c>
      <c r="D1408" s="7" t="s">
        <v>171</v>
      </c>
      <c r="E1408" s="7" t="n">
        <v>2</v>
      </c>
      <c r="F1408" s="7" t="n">
        <v>0</v>
      </c>
    </row>
    <row r="1409" spans="1:10">
      <c r="A1409" t="s">
        <v>4</v>
      </c>
      <c r="B1409" s="4" t="s">
        <v>5</v>
      </c>
    </row>
    <row r="1410" spans="1:10">
      <c r="A1410" t="n">
        <v>12524</v>
      </c>
      <c r="B1410" s="33" t="n">
        <v>28</v>
      </c>
    </row>
    <row r="1411" spans="1:10">
      <c r="A1411" t="s">
        <v>4</v>
      </c>
      <c r="B1411" s="4" t="s">
        <v>5</v>
      </c>
      <c r="C1411" s="4" t="s">
        <v>10</v>
      </c>
      <c r="D1411" s="4" t="s">
        <v>13</v>
      </c>
    </row>
    <row r="1412" spans="1:10">
      <c r="A1412" t="n">
        <v>12525</v>
      </c>
      <c r="B1412" s="56" t="n">
        <v>89</v>
      </c>
      <c r="C1412" s="7" t="n">
        <v>65533</v>
      </c>
      <c r="D1412" s="7" t="n">
        <v>1</v>
      </c>
    </row>
    <row r="1413" spans="1:10">
      <c r="A1413" t="s">
        <v>4</v>
      </c>
      <c r="B1413" s="4" t="s">
        <v>5</v>
      </c>
      <c r="C1413" s="4" t="s">
        <v>31</v>
      </c>
    </row>
    <row r="1414" spans="1:10">
      <c r="A1414" t="n">
        <v>12529</v>
      </c>
      <c r="B1414" s="20" t="n">
        <v>3</v>
      </c>
      <c r="C1414" s="12" t="n">
        <f t="normal" ca="1">A1442</f>
        <v>0</v>
      </c>
    </row>
    <row r="1415" spans="1:10">
      <c r="A1415" t="s">
        <v>4</v>
      </c>
      <c r="B1415" s="4" t="s">
        <v>5</v>
      </c>
      <c r="C1415" s="4" t="s">
        <v>13</v>
      </c>
      <c r="D1415" s="47" t="s">
        <v>143</v>
      </c>
      <c r="E1415" s="4" t="s">
        <v>5</v>
      </c>
      <c r="F1415" s="4" t="s">
        <v>13</v>
      </c>
      <c r="G1415" s="4" t="s">
        <v>10</v>
      </c>
      <c r="H1415" s="47" t="s">
        <v>144</v>
      </c>
      <c r="I1415" s="4" t="s">
        <v>13</v>
      </c>
      <c r="J1415" s="4" t="s">
        <v>31</v>
      </c>
    </row>
    <row r="1416" spans="1:10">
      <c r="A1416" t="n">
        <v>12534</v>
      </c>
      <c r="B1416" s="11" t="n">
        <v>5</v>
      </c>
      <c r="C1416" s="7" t="n">
        <v>28</v>
      </c>
      <c r="D1416" s="47" t="s">
        <v>3</v>
      </c>
      <c r="E1416" s="40" t="n">
        <v>64</v>
      </c>
      <c r="F1416" s="7" t="n">
        <v>5</v>
      </c>
      <c r="G1416" s="7" t="n">
        <v>9</v>
      </c>
      <c r="H1416" s="47" t="s">
        <v>3</v>
      </c>
      <c r="I1416" s="7" t="n">
        <v>1</v>
      </c>
      <c r="J1416" s="12" t="n">
        <f t="normal" ca="1">A1430</f>
        <v>0</v>
      </c>
    </row>
    <row r="1417" spans="1:10">
      <c r="A1417" t="s">
        <v>4</v>
      </c>
      <c r="B1417" s="4" t="s">
        <v>5</v>
      </c>
      <c r="C1417" s="4" t="s">
        <v>13</v>
      </c>
      <c r="D1417" s="4" t="s">
        <v>10</v>
      </c>
      <c r="E1417" s="4" t="s">
        <v>6</v>
      </c>
    </row>
    <row r="1418" spans="1:10">
      <c r="A1418" t="n">
        <v>12545</v>
      </c>
      <c r="B1418" s="51" t="n">
        <v>51</v>
      </c>
      <c r="C1418" s="7" t="n">
        <v>4</v>
      </c>
      <c r="D1418" s="7" t="n">
        <v>9</v>
      </c>
      <c r="E1418" s="7" t="s">
        <v>172</v>
      </c>
    </row>
    <row r="1419" spans="1:10">
      <c r="A1419" t="s">
        <v>4</v>
      </c>
      <c r="B1419" s="4" t="s">
        <v>5</v>
      </c>
      <c r="C1419" s="4" t="s">
        <v>10</v>
      </c>
    </row>
    <row r="1420" spans="1:10">
      <c r="A1420" t="n">
        <v>12559</v>
      </c>
      <c r="B1420" s="30" t="n">
        <v>16</v>
      </c>
      <c r="C1420" s="7" t="n">
        <v>0</v>
      </c>
    </row>
    <row r="1421" spans="1:10">
      <c r="A1421" t="s">
        <v>4</v>
      </c>
      <c r="B1421" s="4" t="s">
        <v>5</v>
      </c>
      <c r="C1421" s="4" t="s">
        <v>10</v>
      </c>
      <c r="D1421" s="4" t="s">
        <v>114</v>
      </c>
      <c r="E1421" s="4" t="s">
        <v>13</v>
      </c>
      <c r="F1421" s="4" t="s">
        <v>13</v>
      </c>
    </row>
    <row r="1422" spans="1:10">
      <c r="A1422" t="n">
        <v>12562</v>
      </c>
      <c r="B1422" s="55" t="n">
        <v>26</v>
      </c>
      <c r="C1422" s="7" t="n">
        <v>9</v>
      </c>
      <c r="D1422" s="7" t="s">
        <v>171</v>
      </c>
      <c r="E1422" s="7" t="n">
        <v>2</v>
      </c>
      <c r="F1422" s="7" t="n">
        <v>0</v>
      </c>
    </row>
    <row r="1423" spans="1:10">
      <c r="A1423" t="s">
        <v>4</v>
      </c>
      <c r="B1423" s="4" t="s">
        <v>5</v>
      </c>
    </row>
    <row r="1424" spans="1:10">
      <c r="A1424" t="n">
        <v>12652</v>
      </c>
      <c r="B1424" s="33" t="n">
        <v>28</v>
      </c>
    </row>
    <row r="1425" spans="1:10">
      <c r="A1425" t="s">
        <v>4</v>
      </c>
      <c r="B1425" s="4" t="s">
        <v>5</v>
      </c>
      <c r="C1425" s="4" t="s">
        <v>10</v>
      </c>
      <c r="D1425" s="4" t="s">
        <v>13</v>
      </c>
    </row>
    <row r="1426" spans="1:10">
      <c r="A1426" t="n">
        <v>12653</v>
      </c>
      <c r="B1426" s="56" t="n">
        <v>89</v>
      </c>
      <c r="C1426" s="7" t="n">
        <v>65533</v>
      </c>
      <c r="D1426" s="7" t="n">
        <v>1</v>
      </c>
    </row>
    <row r="1427" spans="1:10">
      <c r="A1427" t="s">
        <v>4</v>
      </c>
      <c r="B1427" s="4" t="s">
        <v>5</v>
      </c>
      <c r="C1427" s="4" t="s">
        <v>31</v>
      </c>
    </row>
    <row r="1428" spans="1:10">
      <c r="A1428" t="n">
        <v>12657</v>
      </c>
      <c r="B1428" s="20" t="n">
        <v>3</v>
      </c>
      <c r="C1428" s="12" t="n">
        <f t="normal" ca="1">A1442</f>
        <v>0</v>
      </c>
    </row>
    <row r="1429" spans="1:10">
      <c r="A1429" t="s">
        <v>4</v>
      </c>
      <c r="B1429" s="4" t="s">
        <v>5</v>
      </c>
      <c r="C1429" s="4" t="s">
        <v>13</v>
      </c>
      <c r="D1429" s="47" t="s">
        <v>143</v>
      </c>
      <c r="E1429" s="4" t="s">
        <v>5</v>
      </c>
      <c r="F1429" s="4" t="s">
        <v>13</v>
      </c>
      <c r="G1429" s="4" t="s">
        <v>10</v>
      </c>
      <c r="H1429" s="47" t="s">
        <v>144</v>
      </c>
      <c r="I1429" s="4" t="s">
        <v>13</v>
      </c>
      <c r="J1429" s="4" t="s">
        <v>31</v>
      </c>
    </row>
    <row r="1430" spans="1:10">
      <c r="A1430" t="n">
        <v>12662</v>
      </c>
      <c r="B1430" s="11" t="n">
        <v>5</v>
      </c>
      <c r="C1430" s="7" t="n">
        <v>28</v>
      </c>
      <c r="D1430" s="47" t="s">
        <v>3</v>
      </c>
      <c r="E1430" s="40" t="n">
        <v>64</v>
      </c>
      <c r="F1430" s="7" t="n">
        <v>5</v>
      </c>
      <c r="G1430" s="7" t="n">
        <v>5</v>
      </c>
      <c r="H1430" s="47" t="s">
        <v>3</v>
      </c>
      <c r="I1430" s="7" t="n">
        <v>1</v>
      </c>
      <c r="J1430" s="12" t="n">
        <f t="normal" ca="1">A1442</f>
        <v>0</v>
      </c>
    </row>
    <row r="1431" spans="1:10">
      <c r="A1431" t="s">
        <v>4</v>
      </c>
      <c r="B1431" s="4" t="s">
        <v>5</v>
      </c>
      <c r="C1431" s="4" t="s">
        <v>13</v>
      </c>
      <c r="D1431" s="4" t="s">
        <v>10</v>
      </c>
      <c r="E1431" s="4" t="s">
        <v>6</v>
      </c>
    </row>
    <row r="1432" spans="1:10">
      <c r="A1432" t="n">
        <v>12673</v>
      </c>
      <c r="B1432" s="51" t="n">
        <v>51</v>
      </c>
      <c r="C1432" s="7" t="n">
        <v>4</v>
      </c>
      <c r="D1432" s="7" t="n">
        <v>5</v>
      </c>
      <c r="E1432" s="7" t="s">
        <v>159</v>
      </c>
    </row>
    <row r="1433" spans="1:10">
      <c r="A1433" t="s">
        <v>4</v>
      </c>
      <c r="B1433" s="4" t="s">
        <v>5</v>
      </c>
      <c r="C1433" s="4" t="s">
        <v>10</v>
      </c>
    </row>
    <row r="1434" spans="1:10">
      <c r="A1434" t="n">
        <v>12687</v>
      </c>
      <c r="B1434" s="30" t="n">
        <v>16</v>
      </c>
      <c r="C1434" s="7" t="n">
        <v>0</v>
      </c>
    </row>
    <row r="1435" spans="1:10">
      <c r="A1435" t="s">
        <v>4</v>
      </c>
      <c r="B1435" s="4" t="s">
        <v>5</v>
      </c>
      <c r="C1435" s="4" t="s">
        <v>10</v>
      </c>
      <c r="D1435" s="4" t="s">
        <v>114</v>
      </c>
      <c r="E1435" s="4" t="s">
        <v>13</v>
      </c>
      <c r="F1435" s="4" t="s">
        <v>13</v>
      </c>
    </row>
    <row r="1436" spans="1:10">
      <c r="A1436" t="n">
        <v>12690</v>
      </c>
      <c r="B1436" s="55" t="n">
        <v>26</v>
      </c>
      <c r="C1436" s="7" t="n">
        <v>5</v>
      </c>
      <c r="D1436" s="7" t="s">
        <v>171</v>
      </c>
      <c r="E1436" s="7" t="n">
        <v>2</v>
      </c>
      <c r="F1436" s="7" t="n">
        <v>0</v>
      </c>
    </row>
    <row r="1437" spans="1:10">
      <c r="A1437" t="s">
        <v>4</v>
      </c>
      <c r="B1437" s="4" t="s">
        <v>5</v>
      </c>
    </row>
    <row r="1438" spans="1:10">
      <c r="A1438" t="n">
        <v>12780</v>
      </c>
      <c r="B1438" s="33" t="n">
        <v>28</v>
      </c>
    </row>
    <row r="1439" spans="1:10">
      <c r="A1439" t="s">
        <v>4</v>
      </c>
      <c r="B1439" s="4" t="s">
        <v>5</v>
      </c>
      <c r="C1439" s="4" t="s">
        <v>10</v>
      </c>
      <c r="D1439" s="4" t="s">
        <v>13</v>
      </c>
    </row>
    <row r="1440" spans="1:10">
      <c r="A1440" t="n">
        <v>12781</v>
      </c>
      <c r="B1440" s="56" t="n">
        <v>89</v>
      </c>
      <c r="C1440" s="7" t="n">
        <v>65533</v>
      </c>
      <c r="D1440" s="7" t="n">
        <v>1</v>
      </c>
    </row>
    <row r="1441" spans="1:10">
      <c r="A1441" t="s">
        <v>4</v>
      </c>
      <c r="B1441" s="4" t="s">
        <v>5</v>
      </c>
      <c r="C1441" s="4" t="s">
        <v>13</v>
      </c>
      <c r="D1441" s="47" t="s">
        <v>143</v>
      </c>
      <c r="E1441" s="4" t="s">
        <v>5</v>
      </c>
      <c r="F1441" s="4" t="s">
        <v>13</v>
      </c>
      <c r="G1441" s="4" t="s">
        <v>10</v>
      </c>
      <c r="H1441" s="47" t="s">
        <v>144</v>
      </c>
      <c r="I1441" s="4" t="s">
        <v>13</v>
      </c>
      <c r="J1441" s="4" t="s">
        <v>31</v>
      </c>
    </row>
    <row r="1442" spans="1:10">
      <c r="A1442" t="n">
        <v>12785</v>
      </c>
      <c r="B1442" s="11" t="n">
        <v>5</v>
      </c>
      <c r="C1442" s="7" t="n">
        <v>28</v>
      </c>
      <c r="D1442" s="47" t="s">
        <v>3</v>
      </c>
      <c r="E1442" s="40" t="n">
        <v>64</v>
      </c>
      <c r="F1442" s="7" t="n">
        <v>5</v>
      </c>
      <c r="G1442" s="7" t="n">
        <v>2</v>
      </c>
      <c r="H1442" s="47" t="s">
        <v>3</v>
      </c>
      <c r="I1442" s="7" t="n">
        <v>1</v>
      </c>
      <c r="J1442" s="12" t="n">
        <f t="normal" ca="1">A1456</f>
        <v>0</v>
      </c>
    </row>
    <row r="1443" spans="1:10">
      <c r="A1443" t="s">
        <v>4</v>
      </c>
      <c r="B1443" s="4" t="s">
        <v>5</v>
      </c>
      <c r="C1443" s="4" t="s">
        <v>13</v>
      </c>
      <c r="D1443" s="4" t="s">
        <v>10</v>
      </c>
      <c r="E1443" s="4" t="s">
        <v>6</v>
      </c>
    </row>
    <row r="1444" spans="1:10">
      <c r="A1444" t="n">
        <v>12796</v>
      </c>
      <c r="B1444" s="51" t="n">
        <v>51</v>
      </c>
      <c r="C1444" s="7" t="n">
        <v>4</v>
      </c>
      <c r="D1444" s="7" t="n">
        <v>2</v>
      </c>
      <c r="E1444" s="7" t="s">
        <v>173</v>
      </c>
    </row>
    <row r="1445" spans="1:10">
      <c r="A1445" t="s">
        <v>4</v>
      </c>
      <c r="B1445" s="4" t="s">
        <v>5</v>
      </c>
      <c r="C1445" s="4" t="s">
        <v>10</v>
      </c>
    </row>
    <row r="1446" spans="1:10">
      <c r="A1446" t="n">
        <v>12810</v>
      </c>
      <c r="B1446" s="30" t="n">
        <v>16</v>
      </c>
      <c r="C1446" s="7" t="n">
        <v>0</v>
      </c>
    </row>
    <row r="1447" spans="1:10">
      <c r="A1447" t="s">
        <v>4</v>
      </c>
      <c r="B1447" s="4" t="s">
        <v>5</v>
      </c>
      <c r="C1447" s="4" t="s">
        <v>10</v>
      </c>
      <c r="D1447" s="4" t="s">
        <v>114</v>
      </c>
      <c r="E1447" s="4" t="s">
        <v>13</v>
      </c>
      <c r="F1447" s="4" t="s">
        <v>13</v>
      </c>
      <c r="G1447" s="4" t="s">
        <v>114</v>
      </c>
      <c r="H1447" s="4" t="s">
        <v>13</v>
      </c>
      <c r="I1447" s="4" t="s">
        <v>13</v>
      </c>
    </row>
    <row r="1448" spans="1:10">
      <c r="A1448" t="n">
        <v>12813</v>
      </c>
      <c r="B1448" s="55" t="n">
        <v>26</v>
      </c>
      <c r="C1448" s="7" t="n">
        <v>2</v>
      </c>
      <c r="D1448" s="7" t="s">
        <v>174</v>
      </c>
      <c r="E1448" s="7" t="n">
        <v>2</v>
      </c>
      <c r="F1448" s="7" t="n">
        <v>3</v>
      </c>
      <c r="G1448" s="7" t="s">
        <v>175</v>
      </c>
      <c r="H1448" s="7" t="n">
        <v>2</v>
      </c>
      <c r="I1448" s="7" t="n">
        <v>0</v>
      </c>
    </row>
    <row r="1449" spans="1:10">
      <c r="A1449" t="s">
        <v>4</v>
      </c>
      <c r="B1449" s="4" t="s">
        <v>5</v>
      </c>
    </row>
    <row r="1450" spans="1:10">
      <c r="A1450" t="n">
        <v>12936</v>
      </c>
      <c r="B1450" s="33" t="n">
        <v>28</v>
      </c>
    </row>
    <row r="1451" spans="1:10">
      <c r="A1451" t="s">
        <v>4</v>
      </c>
      <c r="B1451" s="4" t="s">
        <v>5</v>
      </c>
      <c r="C1451" s="4" t="s">
        <v>10</v>
      </c>
      <c r="D1451" s="4" t="s">
        <v>13</v>
      </c>
    </row>
    <row r="1452" spans="1:10">
      <c r="A1452" t="n">
        <v>12937</v>
      </c>
      <c r="B1452" s="56" t="n">
        <v>89</v>
      </c>
      <c r="C1452" s="7" t="n">
        <v>65533</v>
      </c>
      <c r="D1452" s="7" t="n">
        <v>1</v>
      </c>
    </row>
    <row r="1453" spans="1:10">
      <c r="A1453" t="s">
        <v>4</v>
      </c>
      <c r="B1453" s="4" t="s">
        <v>5</v>
      </c>
      <c r="C1453" s="4" t="s">
        <v>31</v>
      </c>
    </row>
    <row r="1454" spans="1:10">
      <c r="A1454" t="n">
        <v>12941</v>
      </c>
      <c r="B1454" s="20" t="n">
        <v>3</v>
      </c>
      <c r="C1454" s="12" t="n">
        <f t="normal" ca="1">A1510</f>
        <v>0</v>
      </c>
    </row>
    <row r="1455" spans="1:10">
      <c r="A1455" t="s">
        <v>4</v>
      </c>
      <c r="B1455" s="4" t="s">
        <v>5</v>
      </c>
      <c r="C1455" s="4" t="s">
        <v>13</v>
      </c>
      <c r="D1455" s="47" t="s">
        <v>143</v>
      </c>
      <c r="E1455" s="4" t="s">
        <v>5</v>
      </c>
      <c r="F1455" s="4" t="s">
        <v>13</v>
      </c>
      <c r="G1455" s="4" t="s">
        <v>10</v>
      </c>
      <c r="H1455" s="47" t="s">
        <v>144</v>
      </c>
      <c r="I1455" s="4" t="s">
        <v>13</v>
      </c>
      <c r="J1455" s="4" t="s">
        <v>31</v>
      </c>
    </row>
    <row r="1456" spans="1:10">
      <c r="A1456" t="n">
        <v>12946</v>
      </c>
      <c r="B1456" s="11" t="n">
        <v>5</v>
      </c>
      <c r="C1456" s="7" t="n">
        <v>28</v>
      </c>
      <c r="D1456" s="47" t="s">
        <v>3</v>
      </c>
      <c r="E1456" s="40" t="n">
        <v>64</v>
      </c>
      <c r="F1456" s="7" t="n">
        <v>5</v>
      </c>
      <c r="G1456" s="7" t="n">
        <v>4</v>
      </c>
      <c r="H1456" s="47" t="s">
        <v>3</v>
      </c>
      <c r="I1456" s="7" t="n">
        <v>1</v>
      </c>
      <c r="J1456" s="12" t="n">
        <f t="normal" ca="1">A1470</f>
        <v>0</v>
      </c>
    </row>
    <row r="1457" spans="1:10">
      <c r="A1457" t="s">
        <v>4</v>
      </c>
      <c r="B1457" s="4" t="s">
        <v>5</v>
      </c>
      <c r="C1457" s="4" t="s">
        <v>13</v>
      </c>
      <c r="D1457" s="4" t="s">
        <v>10</v>
      </c>
      <c r="E1457" s="4" t="s">
        <v>6</v>
      </c>
    </row>
    <row r="1458" spans="1:10">
      <c r="A1458" t="n">
        <v>12957</v>
      </c>
      <c r="B1458" s="51" t="n">
        <v>51</v>
      </c>
      <c r="C1458" s="7" t="n">
        <v>4</v>
      </c>
      <c r="D1458" s="7" t="n">
        <v>4</v>
      </c>
      <c r="E1458" s="7" t="s">
        <v>173</v>
      </c>
    </row>
    <row r="1459" spans="1:10">
      <c r="A1459" t="s">
        <v>4</v>
      </c>
      <c r="B1459" s="4" t="s">
        <v>5</v>
      </c>
      <c r="C1459" s="4" t="s">
        <v>10</v>
      </c>
    </row>
    <row r="1460" spans="1:10">
      <c r="A1460" t="n">
        <v>12971</v>
      </c>
      <c r="B1460" s="30" t="n">
        <v>16</v>
      </c>
      <c r="C1460" s="7" t="n">
        <v>0</v>
      </c>
    </row>
    <row r="1461" spans="1:10">
      <c r="A1461" t="s">
        <v>4</v>
      </c>
      <c r="B1461" s="4" t="s">
        <v>5</v>
      </c>
      <c r="C1461" s="4" t="s">
        <v>10</v>
      </c>
      <c r="D1461" s="4" t="s">
        <v>114</v>
      </c>
      <c r="E1461" s="4" t="s">
        <v>13</v>
      </c>
      <c r="F1461" s="4" t="s">
        <v>13</v>
      </c>
      <c r="G1461" s="4" t="s">
        <v>114</v>
      </c>
      <c r="H1461" s="4" t="s">
        <v>13</v>
      </c>
      <c r="I1461" s="4" t="s">
        <v>13</v>
      </c>
    </row>
    <row r="1462" spans="1:10">
      <c r="A1462" t="n">
        <v>12974</v>
      </c>
      <c r="B1462" s="55" t="n">
        <v>26</v>
      </c>
      <c r="C1462" s="7" t="n">
        <v>4</v>
      </c>
      <c r="D1462" s="7" t="s">
        <v>174</v>
      </c>
      <c r="E1462" s="7" t="n">
        <v>2</v>
      </c>
      <c r="F1462" s="7" t="n">
        <v>3</v>
      </c>
      <c r="G1462" s="7" t="s">
        <v>175</v>
      </c>
      <c r="H1462" s="7" t="n">
        <v>2</v>
      </c>
      <c r="I1462" s="7" t="n">
        <v>0</v>
      </c>
    </row>
    <row r="1463" spans="1:10">
      <c r="A1463" t="s">
        <v>4</v>
      </c>
      <c r="B1463" s="4" t="s">
        <v>5</v>
      </c>
    </row>
    <row r="1464" spans="1:10">
      <c r="A1464" t="n">
        <v>13097</v>
      </c>
      <c r="B1464" s="33" t="n">
        <v>28</v>
      </c>
    </row>
    <row r="1465" spans="1:10">
      <c r="A1465" t="s">
        <v>4</v>
      </c>
      <c r="B1465" s="4" t="s">
        <v>5</v>
      </c>
      <c r="C1465" s="4" t="s">
        <v>10</v>
      </c>
      <c r="D1465" s="4" t="s">
        <v>13</v>
      </c>
    </row>
    <row r="1466" spans="1:10">
      <c r="A1466" t="n">
        <v>13098</v>
      </c>
      <c r="B1466" s="56" t="n">
        <v>89</v>
      </c>
      <c r="C1466" s="7" t="n">
        <v>65533</v>
      </c>
      <c r="D1466" s="7" t="n">
        <v>1</v>
      </c>
    </row>
    <row r="1467" spans="1:10">
      <c r="A1467" t="s">
        <v>4</v>
      </c>
      <c r="B1467" s="4" t="s">
        <v>5</v>
      </c>
      <c r="C1467" s="4" t="s">
        <v>31</v>
      </c>
    </row>
    <row r="1468" spans="1:10">
      <c r="A1468" t="n">
        <v>13102</v>
      </c>
      <c r="B1468" s="20" t="n">
        <v>3</v>
      </c>
      <c r="C1468" s="12" t="n">
        <f t="normal" ca="1">A1510</f>
        <v>0</v>
      </c>
    </row>
    <row r="1469" spans="1:10">
      <c r="A1469" t="s">
        <v>4</v>
      </c>
      <c r="B1469" s="4" t="s">
        <v>5</v>
      </c>
      <c r="C1469" s="4" t="s">
        <v>13</v>
      </c>
      <c r="D1469" s="47" t="s">
        <v>143</v>
      </c>
      <c r="E1469" s="4" t="s">
        <v>5</v>
      </c>
      <c r="F1469" s="4" t="s">
        <v>13</v>
      </c>
      <c r="G1469" s="4" t="s">
        <v>10</v>
      </c>
      <c r="H1469" s="47" t="s">
        <v>144</v>
      </c>
      <c r="I1469" s="4" t="s">
        <v>13</v>
      </c>
      <c r="J1469" s="4" t="s">
        <v>31</v>
      </c>
    </row>
    <row r="1470" spans="1:10">
      <c r="A1470" t="n">
        <v>13107</v>
      </c>
      <c r="B1470" s="11" t="n">
        <v>5</v>
      </c>
      <c r="C1470" s="7" t="n">
        <v>28</v>
      </c>
      <c r="D1470" s="47" t="s">
        <v>3</v>
      </c>
      <c r="E1470" s="40" t="n">
        <v>64</v>
      </c>
      <c r="F1470" s="7" t="n">
        <v>5</v>
      </c>
      <c r="G1470" s="7" t="n">
        <v>5</v>
      </c>
      <c r="H1470" s="47" t="s">
        <v>3</v>
      </c>
      <c r="I1470" s="7" t="n">
        <v>1</v>
      </c>
      <c r="J1470" s="12" t="n">
        <f t="normal" ca="1">A1484</f>
        <v>0</v>
      </c>
    </row>
    <row r="1471" spans="1:10">
      <c r="A1471" t="s">
        <v>4</v>
      </c>
      <c r="B1471" s="4" t="s">
        <v>5</v>
      </c>
      <c r="C1471" s="4" t="s">
        <v>13</v>
      </c>
      <c r="D1471" s="4" t="s">
        <v>10</v>
      </c>
      <c r="E1471" s="4" t="s">
        <v>6</v>
      </c>
    </row>
    <row r="1472" spans="1:10">
      <c r="A1472" t="n">
        <v>13118</v>
      </c>
      <c r="B1472" s="51" t="n">
        <v>51</v>
      </c>
      <c r="C1472" s="7" t="n">
        <v>4</v>
      </c>
      <c r="D1472" s="7" t="n">
        <v>5</v>
      </c>
      <c r="E1472" s="7" t="s">
        <v>173</v>
      </c>
    </row>
    <row r="1473" spans="1:10">
      <c r="A1473" t="s">
        <v>4</v>
      </c>
      <c r="B1473" s="4" t="s">
        <v>5</v>
      </c>
      <c r="C1473" s="4" t="s">
        <v>10</v>
      </c>
    </row>
    <row r="1474" spans="1:10">
      <c r="A1474" t="n">
        <v>13132</v>
      </c>
      <c r="B1474" s="30" t="n">
        <v>16</v>
      </c>
      <c r="C1474" s="7" t="n">
        <v>0</v>
      </c>
    </row>
    <row r="1475" spans="1:10">
      <c r="A1475" t="s">
        <v>4</v>
      </c>
      <c r="B1475" s="4" t="s">
        <v>5</v>
      </c>
      <c r="C1475" s="4" t="s">
        <v>10</v>
      </c>
      <c r="D1475" s="4" t="s">
        <v>114</v>
      </c>
      <c r="E1475" s="4" t="s">
        <v>13</v>
      </c>
      <c r="F1475" s="4" t="s">
        <v>13</v>
      </c>
      <c r="G1475" s="4" t="s">
        <v>114</v>
      </c>
      <c r="H1475" s="4" t="s">
        <v>13</v>
      </c>
      <c r="I1475" s="4" t="s">
        <v>13</v>
      </c>
    </row>
    <row r="1476" spans="1:10">
      <c r="A1476" t="n">
        <v>13135</v>
      </c>
      <c r="B1476" s="55" t="n">
        <v>26</v>
      </c>
      <c r="C1476" s="7" t="n">
        <v>5</v>
      </c>
      <c r="D1476" s="7" t="s">
        <v>174</v>
      </c>
      <c r="E1476" s="7" t="n">
        <v>2</v>
      </c>
      <c r="F1476" s="7" t="n">
        <v>3</v>
      </c>
      <c r="G1476" s="7" t="s">
        <v>175</v>
      </c>
      <c r="H1476" s="7" t="n">
        <v>2</v>
      </c>
      <c r="I1476" s="7" t="n">
        <v>0</v>
      </c>
    </row>
    <row r="1477" spans="1:10">
      <c r="A1477" t="s">
        <v>4</v>
      </c>
      <c r="B1477" s="4" t="s">
        <v>5</v>
      </c>
    </row>
    <row r="1478" spans="1:10">
      <c r="A1478" t="n">
        <v>13258</v>
      </c>
      <c r="B1478" s="33" t="n">
        <v>28</v>
      </c>
    </row>
    <row r="1479" spans="1:10">
      <c r="A1479" t="s">
        <v>4</v>
      </c>
      <c r="B1479" s="4" t="s">
        <v>5</v>
      </c>
      <c r="C1479" s="4" t="s">
        <v>10</v>
      </c>
      <c r="D1479" s="4" t="s">
        <v>13</v>
      </c>
    </row>
    <row r="1480" spans="1:10">
      <c r="A1480" t="n">
        <v>13259</v>
      </c>
      <c r="B1480" s="56" t="n">
        <v>89</v>
      </c>
      <c r="C1480" s="7" t="n">
        <v>65533</v>
      </c>
      <c r="D1480" s="7" t="n">
        <v>1</v>
      </c>
    </row>
    <row r="1481" spans="1:10">
      <c r="A1481" t="s">
        <v>4</v>
      </c>
      <c r="B1481" s="4" t="s">
        <v>5</v>
      </c>
      <c r="C1481" s="4" t="s">
        <v>31</v>
      </c>
    </row>
    <row r="1482" spans="1:10">
      <c r="A1482" t="n">
        <v>13263</v>
      </c>
      <c r="B1482" s="20" t="n">
        <v>3</v>
      </c>
      <c r="C1482" s="12" t="n">
        <f t="normal" ca="1">A1510</f>
        <v>0</v>
      </c>
    </row>
    <row r="1483" spans="1:10">
      <c r="A1483" t="s">
        <v>4</v>
      </c>
      <c r="B1483" s="4" t="s">
        <v>5</v>
      </c>
      <c r="C1483" s="4" t="s">
        <v>13</v>
      </c>
      <c r="D1483" s="47" t="s">
        <v>143</v>
      </c>
      <c r="E1483" s="4" t="s">
        <v>5</v>
      </c>
      <c r="F1483" s="4" t="s">
        <v>13</v>
      </c>
      <c r="G1483" s="4" t="s">
        <v>10</v>
      </c>
      <c r="H1483" s="47" t="s">
        <v>144</v>
      </c>
      <c r="I1483" s="4" t="s">
        <v>13</v>
      </c>
      <c r="J1483" s="4" t="s">
        <v>31</v>
      </c>
    </row>
    <row r="1484" spans="1:10">
      <c r="A1484" t="n">
        <v>13268</v>
      </c>
      <c r="B1484" s="11" t="n">
        <v>5</v>
      </c>
      <c r="C1484" s="7" t="n">
        <v>28</v>
      </c>
      <c r="D1484" s="47" t="s">
        <v>3</v>
      </c>
      <c r="E1484" s="40" t="n">
        <v>64</v>
      </c>
      <c r="F1484" s="7" t="n">
        <v>5</v>
      </c>
      <c r="G1484" s="7" t="n">
        <v>9</v>
      </c>
      <c r="H1484" s="47" t="s">
        <v>3</v>
      </c>
      <c r="I1484" s="7" t="n">
        <v>1</v>
      </c>
      <c r="J1484" s="12" t="n">
        <f t="normal" ca="1">A1498</f>
        <v>0</v>
      </c>
    </row>
    <row r="1485" spans="1:10">
      <c r="A1485" t="s">
        <v>4</v>
      </c>
      <c r="B1485" s="4" t="s">
        <v>5</v>
      </c>
      <c r="C1485" s="4" t="s">
        <v>13</v>
      </c>
      <c r="D1485" s="4" t="s">
        <v>10</v>
      </c>
      <c r="E1485" s="4" t="s">
        <v>6</v>
      </c>
    </row>
    <row r="1486" spans="1:10">
      <c r="A1486" t="n">
        <v>13279</v>
      </c>
      <c r="B1486" s="51" t="n">
        <v>51</v>
      </c>
      <c r="C1486" s="7" t="n">
        <v>4</v>
      </c>
      <c r="D1486" s="7" t="n">
        <v>9</v>
      </c>
      <c r="E1486" s="7" t="s">
        <v>159</v>
      </c>
    </row>
    <row r="1487" spans="1:10">
      <c r="A1487" t="s">
        <v>4</v>
      </c>
      <c r="B1487" s="4" t="s">
        <v>5</v>
      </c>
      <c r="C1487" s="4" t="s">
        <v>10</v>
      </c>
    </row>
    <row r="1488" spans="1:10">
      <c r="A1488" t="n">
        <v>13293</v>
      </c>
      <c r="B1488" s="30" t="n">
        <v>16</v>
      </c>
      <c r="C1488" s="7" t="n">
        <v>0</v>
      </c>
    </row>
    <row r="1489" spans="1:10">
      <c r="A1489" t="s">
        <v>4</v>
      </c>
      <c r="B1489" s="4" t="s">
        <v>5</v>
      </c>
      <c r="C1489" s="4" t="s">
        <v>10</v>
      </c>
      <c r="D1489" s="4" t="s">
        <v>114</v>
      </c>
      <c r="E1489" s="4" t="s">
        <v>13</v>
      </c>
      <c r="F1489" s="4" t="s">
        <v>13</v>
      </c>
      <c r="G1489" s="4" t="s">
        <v>114</v>
      </c>
      <c r="H1489" s="4" t="s">
        <v>13</v>
      </c>
      <c r="I1489" s="4" t="s">
        <v>13</v>
      </c>
    </row>
    <row r="1490" spans="1:10">
      <c r="A1490" t="n">
        <v>13296</v>
      </c>
      <c r="B1490" s="55" t="n">
        <v>26</v>
      </c>
      <c r="C1490" s="7" t="n">
        <v>9</v>
      </c>
      <c r="D1490" s="7" t="s">
        <v>176</v>
      </c>
      <c r="E1490" s="7" t="n">
        <v>2</v>
      </c>
      <c r="F1490" s="7" t="n">
        <v>3</v>
      </c>
      <c r="G1490" s="7" t="s">
        <v>177</v>
      </c>
      <c r="H1490" s="7" t="n">
        <v>2</v>
      </c>
      <c r="I1490" s="7" t="n">
        <v>0</v>
      </c>
    </row>
    <row r="1491" spans="1:10">
      <c r="A1491" t="s">
        <v>4</v>
      </c>
      <c r="B1491" s="4" t="s">
        <v>5</v>
      </c>
    </row>
    <row r="1492" spans="1:10">
      <c r="A1492" t="n">
        <v>13418</v>
      </c>
      <c r="B1492" s="33" t="n">
        <v>28</v>
      </c>
    </row>
    <row r="1493" spans="1:10">
      <c r="A1493" t="s">
        <v>4</v>
      </c>
      <c r="B1493" s="4" t="s">
        <v>5</v>
      </c>
      <c r="C1493" s="4" t="s">
        <v>10</v>
      </c>
      <c r="D1493" s="4" t="s">
        <v>13</v>
      </c>
    </row>
    <row r="1494" spans="1:10">
      <c r="A1494" t="n">
        <v>13419</v>
      </c>
      <c r="B1494" s="56" t="n">
        <v>89</v>
      </c>
      <c r="C1494" s="7" t="n">
        <v>65533</v>
      </c>
      <c r="D1494" s="7" t="n">
        <v>1</v>
      </c>
    </row>
    <row r="1495" spans="1:10">
      <c r="A1495" t="s">
        <v>4</v>
      </c>
      <c r="B1495" s="4" t="s">
        <v>5</v>
      </c>
      <c r="C1495" s="4" t="s">
        <v>31</v>
      </c>
    </row>
    <row r="1496" spans="1:10">
      <c r="A1496" t="n">
        <v>13423</v>
      </c>
      <c r="B1496" s="20" t="n">
        <v>3</v>
      </c>
      <c r="C1496" s="12" t="n">
        <f t="normal" ca="1">A1510</f>
        <v>0</v>
      </c>
    </row>
    <row r="1497" spans="1:10">
      <c r="A1497" t="s">
        <v>4</v>
      </c>
      <c r="B1497" s="4" t="s">
        <v>5</v>
      </c>
      <c r="C1497" s="4" t="s">
        <v>13</v>
      </c>
      <c r="D1497" s="47" t="s">
        <v>143</v>
      </c>
      <c r="E1497" s="4" t="s">
        <v>5</v>
      </c>
      <c r="F1497" s="4" t="s">
        <v>13</v>
      </c>
      <c r="G1497" s="4" t="s">
        <v>10</v>
      </c>
      <c r="H1497" s="47" t="s">
        <v>144</v>
      </c>
      <c r="I1497" s="4" t="s">
        <v>13</v>
      </c>
      <c r="J1497" s="4" t="s">
        <v>31</v>
      </c>
    </row>
    <row r="1498" spans="1:10">
      <c r="A1498" t="n">
        <v>13428</v>
      </c>
      <c r="B1498" s="11" t="n">
        <v>5</v>
      </c>
      <c r="C1498" s="7" t="n">
        <v>28</v>
      </c>
      <c r="D1498" s="47" t="s">
        <v>3</v>
      </c>
      <c r="E1498" s="40" t="n">
        <v>64</v>
      </c>
      <c r="F1498" s="7" t="n">
        <v>5</v>
      </c>
      <c r="G1498" s="7" t="n">
        <v>1</v>
      </c>
      <c r="H1498" s="47" t="s">
        <v>3</v>
      </c>
      <c r="I1498" s="7" t="n">
        <v>1</v>
      </c>
      <c r="J1498" s="12" t="n">
        <f t="normal" ca="1">A1510</f>
        <v>0</v>
      </c>
    </row>
    <row r="1499" spans="1:10">
      <c r="A1499" t="s">
        <v>4</v>
      </c>
      <c r="B1499" s="4" t="s">
        <v>5</v>
      </c>
      <c r="C1499" s="4" t="s">
        <v>13</v>
      </c>
      <c r="D1499" s="4" t="s">
        <v>10</v>
      </c>
      <c r="E1499" s="4" t="s">
        <v>6</v>
      </c>
    </row>
    <row r="1500" spans="1:10">
      <c r="A1500" t="n">
        <v>13439</v>
      </c>
      <c r="B1500" s="51" t="n">
        <v>51</v>
      </c>
      <c r="C1500" s="7" t="n">
        <v>4</v>
      </c>
      <c r="D1500" s="7" t="n">
        <v>1</v>
      </c>
      <c r="E1500" s="7" t="s">
        <v>173</v>
      </c>
    </row>
    <row r="1501" spans="1:10">
      <c r="A1501" t="s">
        <v>4</v>
      </c>
      <c r="B1501" s="4" t="s">
        <v>5</v>
      </c>
      <c r="C1501" s="4" t="s">
        <v>10</v>
      </c>
    </row>
    <row r="1502" spans="1:10">
      <c r="A1502" t="n">
        <v>13453</v>
      </c>
      <c r="B1502" s="30" t="n">
        <v>16</v>
      </c>
      <c r="C1502" s="7" t="n">
        <v>0</v>
      </c>
    </row>
    <row r="1503" spans="1:10">
      <c r="A1503" t="s">
        <v>4</v>
      </c>
      <c r="B1503" s="4" t="s">
        <v>5</v>
      </c>
      <c r="C1503" s="4" t="s">
        <v>10</v>
      </c>
      <c r="D1503" s="4" t="s">
        <v>114</v>
      </c>
      <c r="E1503" s="4" t="s">
        <v>13</v>
      </c>
      <c r="F1503" s="4" t="s">
        <v>13</v>
      </c>
      <c r="G1503" s="4" t="s">
        <v>114</v>
      </c>
      <c r="H1503" s="4" t="s">
        <v>13</v>
      </c>
      <c r="I1503" s="4" t="s">
        <v>13</v>
      </c>
    </row>
    <row r="1504" spans="1:10">
      <c r="A1504" t="n">
        <v>13456</v>
      </c>
      <c r="B1504" s="55" t="n">
        <v>26</v>
      </c>
      <c r="C1504" s="7" t="n">
        <v>1</v>
      </c>
      <c r="D1504" s="7" t="s">
        <v>174</v>
      </c>
      <c r="E1504" s="7" t="n">
        <v>2</v>
      </c>
      <c r="F1504" s="7" t="n">
        <v>3</v>
      </c>
      <c r="G1504" s="7" t="s">
        <v>175</v>
      </c>
      <c r="H1504" s="7" t="n">
        <v>2</v>
      </c>
      <c r="I1504" s="7" t="n">
        <v>0</v>
      </c>
    </row>
    <row r="1505" spans="1:10">
      <c r="A1505" t="s">
        <v>4</v>
      </c>
      <c r="B1505" s="4" t="s">
        <v>5</v>
      </c>
    </row>
    <row r="1506" spans="1:10">
      <c r="A1506" t="n">
        <v>13579</v>
      </c>
      <c r="B1506" s="33" t="n">
        <v>28</v>
      </c>
    </row>
    <row r="1507" spans="1:10">
      <c r="A1507" t="s">
        <v>4</v>
      </c>
      <c r="B1507" s="4" t="s">
        <v>5</v>
      </c>
      <c r="C1507" s="4" t="s">
        <v>10</v>
      </c>
      <c r="D1507" s="4" t="s">
        <v>13</v>
      </c>
    </row>
    <row r="1508" spans="1:10">
      <c r="A1508" t="n">
        <v>13580</v>
      </c>
      <c r="B1508" s="56" t="n">
        <v>89</v>
      </c>
      <c r="C1508" s="7" t="n">
        <v>65533</v>
      </c>
      <c r="D1508" s="7" t="n">
        <v>1</v>
      </c>
    </row>
    <row r="1509" spans="1:10">
      <c r="A1509" t="s">
        <v>4</v>
      </c>
      <c r="B1509" s="4" t="s">
        <v>5</v>
      </c>
      <c r="C1509" s="4" t="s">
        <v>13</v>
      </c>
      <c r="D1509" s="4" t="s">
        <v>10</v>
      </c>
      <c r="E1509" s="4" t="s">
        <v>30</v>
      </c>
    </row>
    <row r="1510" spans="1:10">
      <c r="A1510" t="n">
        <v>13584</v>
      </c>
      <c r="B1510" s="37" t="n">
        <v>58</v>
      </c>
      <c r="C1510" s="7" t="n">
        <v>101</v>
      </c>
      <c r="D1510" s="7" t="n">
        <v>500</v>
      </c>
      <c r="E1510" s="7" t="n">
        <v>1</v>
      </c>
    </row>
    <row r="1511" spans="1:10">
      <c r="A1511" t="s">
        <v>4</v>
      </c>
      <c r="B1511" s="4" t="s">
        <v>5</v>
      </c>
      <c r="C1511" s="4" t="s">
        <v>13</v>
      </c>
      <c r="D1511" s="4" t="s">
        <v>10</v>
      </c>
    </row>
    <row r="1512" spans="1:10">
      <c r="A1512" t="n">
        <v>13592</v>
      </c>
      <c r="B1512" s="37" t="n">
        <v>58</v>
      </c>
      <c r="C1512" s="7" t="n">
        <v>254</v>
      </c>
      <c r="D1512" s="7" t="n">
        <v>0</v>
      </c>
    </row>
    <row r="1513" spans="1:10">
      <c r="A1513" t="s">
        <v>4</v>
      </c>
      <c r="B1513" s="4" t="s">
        <v>5</v>
      </c>
      <c r="C1513" s="4" t="s">
        <v>13</v>
      </c>
      <c r="D1513" s="4" t="s">
        <v>13</v>
      </c>
      <c r="E1513" s="4" t="s">
        <v>30</v>
      </c>
      <c r="F1513" s="4" t="s">
        <v>30</v>
      </c>
      <c r="G1513" s="4" t="s">
        <v>30</v>
      </c>
      <c r="H1513" s="4" t="s">
        <v>10</v>
      </c>
    </row>
    <row r="1514" spans="1:10">
      <c r="A1514" t="n">
        <v>13596</v>
      </c>
      <c r="B1514" s="41" t="n">
        <v>45</v>
      </c>
      <c r="C1514" s="7" t="n">
        <v>2</v>
      </c>
      <c r="D1514" s="7" t="n">
        <v>3</v>
      </c>
      <c r="E1514" s="7" t="n">
        <v>96.4899978637695</v>
      </c>
      <c r="F1514" s="7" t="n">
        <v>477.209991455078</v>
      </c>
      <c r="G1514" s="7" t="n">
        <v>290.829986572266</v>
      </c>
      <c r="H1514" s="7" t="n">
        <v>0</v>
      </c>
    </row>
    <row r="1515" spans="1:10">
      <c r="A1515" t="s">
        <v>4</v>
      </c>
      <c r="B1515" s="4" t="s">
        <v>5</v>
      </c>
      <c r="C1515" s="4" t="s">
        <v>13</v>
      </c>
      <c r="D1515" s="4" t="s">
        <v>13</v>
      </c>
      <c r="E1515" s="4" t="s">
        <v>30</v>
      </c>
      <c r="F1515" s="4" t="s">
        <v>30</v>
      </c>
      <c r="G1515" s="4" t="s">
        <v>30</v>
      </c>
      <c r="H1515" s="4" t="s">
        <v>10</v>
      </c>
      <c r="I1515" s="4" t="s">
        <v>13</v>
      </c>
    </row>
    <row r="1516" spans="1:10">
      <c r="A1516" t="n">
        <v>13613</v>
      </c>
      <c r="B1516" s="41" t="n">
        <v>45</v>
      </c>
      <c r="C1516" s="7" t="n">
        <v>4</v>
      </c>
      <c r="D1516" s="7" t="n">
        <v>3</v>
      </c>
      <c r="E1516" s="7" t="n">
        <v>11.4300003051758</v>
      </c>
      <c r="F1516" s="7" t="n">
        <v>163.619995117188</v>
      </c>
      <c r="G1516" s="7" t="n">
        <v>0</v>
      </c>
      <c r="H1516" s="7" t="n">
        <v>0</v>
      </c>
      <c r="I1516" s="7" t="n">
        <v>1</v>
      </c>
    </row>
    <row r="1517" spans="1:10">
      <c r="A1517" t="s">
        <v>4</v>
      </c>
      <c r="B1517" s="4" t="s">
        <v>5</v>
      </c>
      <c r="C1517" s="4" t="s">
        <v>13</v>
      </c>
      <c r="D1517" s="4" t="s">
        <v>13</v>
      </c>
      <c r="E1517" s="4" t="s">
        <v>30</v>
      </c>
      <c r="F1517" s="4" t="s">
        <v>10</v>
      </c>
    </row>
    <row r="1518" spans="1:10">
      <c r="A1518" t="n">
        <v>13631</v>
      </c>
      <c r="B1518" s="41" t="n">
        <v>45</v>
      </c>
      <c r="C1518" s="7" t="n">
        <v>5</v>
      </c>
      <c r="D1518" s="7" t="n">
        <v>3</v>
      </c>
      <c r="E1518" s="7" t="n">
        <v>9.39999961853027</v>
      </c>
      <c r="F1518" s="7" t="n">
        <v>0</v>
      </c>
    </row>
    <row r="1519" spans="1:10">
      <c r="A1519" t="s">
        <v>4</v>
      </c>
      <c r="B1519" s="4" t="s">
        <v>5</v>
      </c>
      <c r="C1519" s="4" t="s">
        <v>13</v>
      </c>
      <c r="D1519" s="4" t="s">
        <v>13</v>
      </c>
      <c r="E1519" s="4" t="s">
        <v>30</v>
      </c>
      <c r="F1519" s="4" t="s">
        <v>10</v>
      </c>
    </row>
    <row r="1520" spans="1:10">
      <c r="A1520" t="n">
        <v>13640</v>
      </c>
      <c r="B1520" s="41" t="n">
        <v>45</v>
      </c>
      <c r="C1520" s="7" t="n">
        <v>11</v>
      </c>
      <c r="D1520" s="7" t="n">
        <v>3</v>
      </c>
      <c r="E1520" s="7" t="n">
        <v>14.3000001907349</v>
      </c>
      <c r="F1520" s="7" t="n">
        <v>0</v>
      </c>
    </row>
    <row r="1521" spans="1:9">
      <c r="A1521" t="s">
        <v>4</v>
      </c>
      <c r="B1521" s="4" t="s">
        <v>5</v>
      </c>
      <c r="C1521" s="4" t="s">
        <v>13</v>
      </c>
      <c r="D1521" s="4" t="s">
        <v>13</v>
      </c>
      <c r="E1521" s="4" t="s">
        <v>30</v>
      </c>
      <c r="F1521" s="4" t="s">
        <v>30</v>
      </c>
      <c r="G1521" s="4" t="s">
        <v>30</v>
      </c>
      <c r="H1521" s="4" t="s">
        <v>10</v>
      </c>
      <c r="I1521" s="4" t="s">
        <v>13</v>
      </c>
    </row>
    <row r="1522" spans="1:9">
      <c r="A1522" t="n">
        <v>13649</v>
      </c>
      <c r="B1522" s="41" t="n">
        <v>45</v>
      </c>
      <c r="C1522" s="7" t="n">
        <v>4</v>
      </c>
      <c r="D1522" s="7" t="n">
        <v>3</v>
      </c>
      <c r="E1522" s="7" t="n">
        <v>14.3000001907349</v>
      </c>
      <c r="F1522" s="7" t="n">
        <v>167.039993286133</v>
      </c>
      <c r="G1522" s="7" t="n">
        <v>0</v>
      </c>
      <c r="H1522" s="7" t="n">
        <v>15000</v>
      </c>
      <c r="I1522" s="7" t="n">
        <v>1</v>
      </c>
    </row>
    <row r="1523" spans="1:9">
      <c r="A1523" t="s">
        <v>4</v>
      </c>
      <c r="B1523" s="4" t="s">
        <v>5</v>
      </c>
      <c r="C1523" s="4" t="s">
        <v>13</v>
      </c>
      <c r="D1523" s="4" t="s">
        <v>13</v>
      </c>
      <c r="E1523" s="4" t="s">
        <v>30</v>
      </c>
      <c r="F1523" s="4" t="s">
        <v>10</v>
      </c>
    </row>
    <row r="1524" spans="1:9">
      <c r="A1524" t="n">
        <v>13667</v>
      </c>
      <c r="B1524" s="41" t="n">
        <v>45</v>
      </c>
      <c r="C1524" s="7" t="n">
        <v>5</v>
      </c>
      <c r="D1524" s="7" t="n">
        <v>3</v>
      </c>
      <c r="E1524" s="7" t="n">
        <v>8.39999961853027</v>
      </c>
      <c r="F1524" s="7" t="n">
        <v>15000</v>
      </c>
    </row>
    <row r="1525" spans="1:9">
      <c r="A1525" t="s">
        <v>4</v>
      </c>
      <c r="B1525" s="4" t="s">
        <v>5</v>
      </c>
      <c r="C1525" s="4" t="s">
        <v>13</v>
      </c>
      <c r="D1525" s="4" t="s">
        <v>10</v>
      </c>
    </row>
    <row r="1526" spans="1:9">
      <c r="A1526" t="n">
        <v>13676</v>
      </c>
      <c r="B1526" s="37" t="n">
        <v>58</v>
      </c>
      <c r="C1526" s="7" t="n">
        <v>255</v>
      </c>
      <c r="D1526" s="7" t="n">
        <v>0</v>
      </c>
    </row>
    <row r="1527" spans="1:9">
      <c r="A1527" t="s">
        <v>4</v>
      </c>
      <c r="B1527" s="4" t="s">
        <v>5</v>
      </c>
      <c r="C1527" s="4" t="s">
        <v>13</v>
      </c>
      <c r="D1527" s="47" t="s">
        <v>143</v>
      </c>
      <c r="E1527" s="4" t="s">
        <v>5</v>
      </c>
      <c r="F1527" s="4" t="s">
        <v>13</v>
      </c>
      <c r="G1527" s="4" t="s">
        <v>10</v>
      </c>
      <c r="H1527" s="47" t="s">
        <v>144</v>
      </c>
      <c r="I1527" s="4" t="s">
        <v>13</v>
      </c>
      <c r="J1527" s="4" t="s">
        <v>31</v>
      </c>
    </row>
    <row r="1528" spans="1:9">
      <c r="A1528" t="n">
        <v>13680</v>
      </c>
      <c r="B1528" s="11" t="n">
        <v>5</v>
      </c>
      <c r="C1528" s="7" t="n">
        <v>28</v>
      </c>
      <c r="D1528" s="47" t="s">
        <v>3</v>
      </c>
      <c r="E1528" s="40" t="n">
        <v>64</v>
      </c>
      <c r="F1528" s="7" t="n">
        <v>5</v>
      </c>
      <c r="G1528" s="7" t="n">
        <v>11</v>
      </c>
      <c r="H1528" s="47" t="s">
        <v>3</v>
      </c>
      <c r="I1528" s="7" t="n">
        <v>1</v>
      </c>
      <c r="J1528" s="12" t="n">
        <f t="normal" ca="1">A1562</f>
        <v>0</v>
      </c>
    </row>
    <row r="1529" spans="1:9">
      <c r="A1529" t="s">
        <v>4</v>
      </c>
      <c r="B1529" s="4" t="s">
        <v>5</v>
      </c>
      <c r="C1529" s="4" t="s">
        <v>13</v>
      </c>
      <c r="D1529" s="4" t="s">
        <v>10</v>
      </c>
      <c r="E1529" s="4" t="s">
        <v>6</v>
      </c>
    </row>
    <row r="1530" spans="1:9">
      <c r="A1530" t="n">
        <v>13691</v>
      </c>
      <c r="B1530" s="51" t="n">
        <v>51</v>
      </c>
      <c r="C1530" s="7" t="n">
        <v>4</v>
      </c>
      <c r="D1530" s="7" t="n">
        <v>11</v>
      </c>
      <c r="E1530" s="7" t="s">
        <v>159</v>
      </c>
    </row>
    <row r="1531" spans="1:9">
      <c r="A1531" t="s">
        <v>4</v>
      </c>
      <c r="B1531" s="4" t="s">
        <v>5</v>
      </c>
      <c r="C1531" s="4" t="s">
        <v>10</v>
      </c>
    </row>
    <row r="1532" spans="1:9">
      <c r="A1532" t="n">
        <v>13705</v>
      </c>
      <c r="B1532" s="30" t="n">
        <v>16</v>
      </c>
      <c r="C1532" s="7" t="n">
        <v>0</v>
      </c>
    </row>
    <row r="1533" spans="1:9">
      <c r="A1533" t="s">
        <v>4</v>
      </c>
      <c r="B1533" s="4" t="s">
        <v>5</v>
      </c>
      <c r="C1533" s="4" t="s">
        <v>10</v>
      </c>
      <c r="D1533" s="4" t="s">
        <v>114</v>
      </c>
      <c r="E1533" s="4" t="s">
        <v>13</v>
      </c>
      <c r="F1533" s="4" t="s">
        <v>13</v>
      </c>
      <c r="G1533" s="4" t="s">
        <v>114</v>
      </c>
      <c r="H1533" s="4" t="s">
        <v>13</v>
      </c>
      <c r="I1533" s="4" t="s">
        <v>13</v>
      </c>
      <c r="J1533" s="4" t="s">
        <v>114</v>
      </c>
      <c r="K1533" s="4" t="s">
        <v>13</v>
      </c>
      <c r="L1533" s="4" t="s">
        <v>13</v>
      </c>
    </row>
    <row r="1534" spans="1:9">
      <c r="A1534" t="n">
        <v>13708</v>
      </c>
      <c r="B1534" s="55" t="n">
        <v>26</v>
      </c>
      <c r="C1534" s="7" t="n">
        <v>11</v>
      </c>
      <c r="D1534" s="7" t="s">
        <v>178</v>
      </c>
      <c r="E1534" s="7" t="n">
        <v>2</v>
      </c>
      <c r="F1534" s="7" t="n">
        <v>3</v>
      </c>
      <c r="G1534" s="7" t="s">
        <v>179</v>
      </c>
      <c r="H1534" s="7" t="n">
        <v>2</v>
      </c>
      <c r="I1534" s="7" t="n">
        <v>3</v>
      </c>
      <c r="J1534" s="7" t="s">
        <v>180</v>
      </c>
      <c r="K1534" s="7" t="n">
        <v>2</v>
      </c>
      <c r="L1534" s="7" t="n">
        <v>0</v>
      </c>
    </row>
    <row r="1535" spans="1:9">
      <c r="A1535" t="s">
        <v>4</v>
      </c>
      <c r="B1535" s="4" t="s">
        <v>5</v>
      </c>
    </row>
    <row r="1536" spans="1:9">
      <c r="A1536" t="n">
        <v>13943</v>
      </c>
      <c r="B1536" s="33" t="n">
        <v>28</v>
      </c>
    </row>
    <row r="1537" spans="1:12">
      <c r="A1537" t="s">
        <v>4</v>
      </c>
      <c r="B1537" s="4" t="s">
        <v>5</v>
      </c>
      <c r="C1537" s="4" t="s">
        <v>10</v>
      </c>
      <c r="D1537" s="4" t="s">
        <v>13</v>
      </c>
    </row>
    <row r="1538" spans="1:12">
      <c r="A1538" t="n">
        <v>13944</v>
      </c>
      <c r="B1538" s="56" t="n">
        <v>89</v>
      </c>
      <c r="C1538" s="7" t="n">
        <v>65533</v>
      </c>
      <c r="D1538" s="7" t="n">
        <v>1</v>
      </c>
    </row>
    <row r="1539" spans="1:12">
      <c r="A1539" t="s">
        <v>4</v>
      </c>
      <c r="B1539" s="4" t="s">
        <v>5</v>
      </c>
      <c r="C1539" s="4" t="s">
        <v>13</v>
      </c>
      <c r="D1539" s="4" t="s">
        <v>10</v>
      </c>
      <c r="E1539" s="4" t="s">
        <v>6</v>
      </c>
    </row>
    <row r="1540" spans="1:12">
      <c r="A1540" t="n">
        <v>13948</v>
      </c>
      <c r="B1540" s="51" t="n">
        <v>51</v>
      </c>
      <c r="C1540" s="7" t="n">
        <v>4</v>
      </c>
      <c r="D1540" s="7" t="n">
        <v>0</v>
      </c>
      <c r="E1540" s="7" t="s">
        <v>167</v>
      </c>
    </row>
    <row r="1541" spans="1:12">
      <c r="A1541" t="s">
        <v>4</v>
      </c>
      <c r="B1541" s="4" t="s">
        <v>5</v>
      </c>
      <c r="C1541" s="4" t="s">
        <v>10</v>
      </c>
    </row>
    <row r="1542" spans="1:12">
      <c r="A1542" t="n">
        <v>13961</v>
      </c>
      <c r="B1542" s="30" t="n">
        <v>16</v>
      </c>
      <c r="C1542" s="7" t="n">
        <v>0</v>
      </c>
    </row>
    <row r="1543" spans="1:12">
      <c r="A1543" t="s">
        <v>4</v>
      </c>
      <c r="B1543" s="4" t="s">
        <v>5</v>
      </c>
      <c r="C1543" s="4" t="s">
        <v>10</v>
      </c>
      <c r="D1543" s="4" t="s">
        <v>114</v>
      </c>
      <c r="E1543" s="4" t="s">
        <v>13</v>
      </c>
      <c r="F1543" s="4" t="s">
        <v>13</v>
      </c>
    </row>
    <row r="1544" spans="1:12">
      <c r="A1544" t="n">
        <v>13964</v>
      </c>
      <c r="B1544" s="55" t="n">
        <v>26</v>
      </c>
      <c r="C1544" s="7" t="n">
        <v>0</v>
      </c>
      <c r="D1544" s="7" t="s">
        <v>181</v>
      </c>
      <c r="E1544" s="7" t="n">
        <v>2</v>
      </c>
      <c r="F1544" s="7" t="n">
        <v>0</v>
      </c>
    </row>
    <row r="1545" spans="1:12">
      <c r="A1545" t="s">
        <v>4</v>
      </c>
      <c r="B1545" s="4" t="s">
        <v>5</v>
      </c>
    </row>
    <row r="1546" spans="1:12">
      <c r="A1546" t="n">
        <v>13979</v>
      </c>
      <c r="B1546" s="33" t="n">
        <v>28</v>
      </c>
    </row>
    <row r="1547" spans="1:12">
      <c r="A1547" t="s">
        <v>4</v>
      </c>
      <c r="B1547" s="4" t="s">
        <v>5</v>
      </c>
      <c r="C1547" s="4" t="s">
        <v>10</v>
      </c>
      <c r="D1547" s="4" t="s">
        <v>13</v>
      </c>
    </row>
    <row r="1548" spans="1:12">
      <c r="A1548" t="n">
        <v>13980</v>
      </c>
      <c r="B1548" s="56" t="n">
        <v>89</v>
      </c>
      <c r="C1548" s="7" t="n">
        <v>65533</v>
      </c>
      <c r="D1548" s="7" t="n">
        <v>1</v>
      </c>
    </row>
    <row r="1549" spans="1:12">
      <c r="A1549" t="s">
        <v>4</v>
      </c>
      <c r="B1549" s="4" t="s">
        <v>5</v>
      </c>
      <c r="C1549" s="4" t="s">
        <v>13</v>
      </c>
      <c r="D1549" s="4" t="s">
        <v>10</v>
      </c>
      <c r="E1549" s="4" t="s">
        <v>6</v>
      </c>
    </row>
    <row r="1550" spans="1:12">
      <c r="A1550" t="n">
        <v>13984</v>
      </c>
      <c r="B1550" s="51" t="n">
        <v>51</v>
      </c>
      <c r="C1550" s="7" t="n">
        <v>4</v>
      </c>
      <c r="D1550" s="7" t="n">
        <v>7</v>
      </c>
      <c r="E1550" s="7" t="s">
        <v>182</v>
      </c>
    </row>
    <row r="1551" spans="1:12">
      <c r="A1551" t="s">
        <v>4</v>
      </c>
      <c r="B1551" s="4" t="s">
        <v>5</v>
      </c>
      <c r="C1551" s="4" t="s">
        <v>10</v>
      </c>
    </row>
    <row r="1552" spans="1:12">
      <c r="A1552" t="n">
        <v>13998</v>
      </c>
      <c r="B1552" s="30" t="n">
        <v>16</v>
      </c>
      <c r="C1552" s="7" t="n">
        <v>0</v>
      </c>
    </row>
    <row r="1553" spans="1:6">
      <c r="A1553" t="s">
        <v>4</v>
      </c>
      <c r="B1553" s="4" t="s">
        <v>5</v>
      </c>
      <c r="C1553" s="4" t="s">
        <v>10</v>
      </c>
      <c r="D1553" s="4" t="s">
        <v>114</v>
      </c>
      <c r="E1553" s="4" t="s">
        <v>13</v>
      </c>
      <c r="F1553" s="4" t="s">
        <v>13</v>
      </c>
    </row>
    <row r="1554" spans="1:6">
      <c r="A1554" t="n">
        <v>14001</v>
      </c>
      <c r="B1554" s="55" t="n">
        <v>26</v>
      </c>
      <c r="C1554" s="7" t="n">
        <v>7</v>
      </c>
      <c r="D1554" s="7" t="s">
        <v>183</v>
      </c>
      <c r="E1554" s="7" t="n">
        <v>2</v>
      </c>
      <c r="F1554" s="7" t="n">
        <v>0</v>
      </c>
    </row>
    <row r="1555" spans="1:6">
      <c r="A1555" t="s">
        <v>4</v>
      </c>
      <c r="B1555" s="4" t="s">
        <v>5</v>
      </c>
    </row>
    <row r="1556" spans="1:6">
      <c r="A1556" t="n">
        <v>14028</v>
      </c>
      <c r="B1556" s="33" t="n">
        <v>28</v>
      </c>
    </row>
    <row r="1557" spans="1:6">
      <c r="A1557" t="s">
        <v>4</v>
      </c>
      <c r="B1557" s="4" t="s">
        <v>5</v>
      </c>
      <c r="C1557" s="4" t="s">
        <v>10</v>
      </c>
      <c r="D1557" s="4" t="s">
        <v>13</v>
      </c>
    </row>
    <row r="1558" spans="1:6">
      <c r="A1558" t="n">
        <v>14029</v>
      </c>
      <c r="B1558" s="56" t="n">
        <v>89</v>
      </c>
      <c r="C1558" s="7" t="n">
        <v>65533</v>
      </c>
      <c r="D1558" s="7" t="n">
        <v>1</v>
      </c>
    </row>
    <row r="1559" spans="1:6">
      <c r="A1559" t="s">
        <v>4</v>
      </c>
      <c r="B1559" s="4" t="s">
        <v>5</v>
      </c>
      <c r="C1559" s="4" t="s">
        <v>31</v>
      </c>
    </row>
    <row r="1560" spans="1:6">
      <c r="A1560" t="n">
        <v>14033</v>
      </c>
      <c r="B1560" s="20" t="n">
        <v>3</v>
      </c>
      <c r="C1560" s="12" t="n">
        <f t="normal" ca="1">A1582</f>
        <v>0</v>
      </c>
    </row>
    <row r="1561" spans="1:6">
      <c r="A1561" t="s">
        <v>4</v>
      </c>
      <c r="B1561" s="4" t="s">
        <v>5</v>
      </c>
      <c r="C1561" s="4" t="s">
        <v>13</v>
      </c>
      <c r="D1561" s="4" t="s">
        <v>10</v>
      </c>
      <c r="E1561" s="4" t="s">
        <v>6</v>
      </c>
    </row>
    <row r="1562" spans="1:6">
      <c r="A1562" t="n">
        <v>14038</v>
      </c>
      <c r="B1562" s="51" t="n">
        <v>51</v>
      </c>
      <c r="C1562" s="7" t="n">
        <v>4</v>
      </c>
      <c r="D1562" s="7" t="n">
        <v>7</v>
      </c>
      <c r="E1562" s="7" t="s">
        <v>182</v>
      </c>
    </row>
    <row r="1563" spans="1:6">
      <c r="A1563" t="s">
        <v>4</v>
      </c>
      <c r="B1563" s="4" t="s">
        <v>5</v>
      </c>
      <c r="C1563" s="4" t="s">
        <v>10</v>
      </c>
    </row>
    <row r="1564" spans="1:6">
      <c r="A1564" t="n">
        <v>14052</v>
      </c>
      <c r="B1564" s="30" t="n">
        <v>16</v>
      </c>
      <c r="C1564" s="7" t="n">
        <v>0</v>
      </c>
    </row>
    <row r="1565" spans="1:6">
      <c r="A1565" t="s">
        <v>4</v>
      </c>
      <c r="B1565" s="4" t="s">
        <v>5</v>
      </c>
      <c r="C1565" s="4" t="s">
        <v>10</v>
      </c>
      <c r="D1565" s="4" t="s">
        <v>114</v>
      </c>
      <c r="E1565" s="4" t="s">
        <v>13</v>
      </c>
      <c r="F1565" s="4" t="s">
        <v>13</v>
      </c>
      <c r="G1565" s="4" t="s">
        <v>114</v>
      </c>
      <c r="H1565" s="4" t="s">
        <v>13</v>
      </c>
      <c r="I1565" s="4" t="s">
        <v>13</v>
      </c>
      <c r="J1565" s="4" t="s">
        <v>114</v>
      </c>
      <c r="K1565" s="4" t="s">
        <v>13</v>
      </c>
      <c r="L1565" s="4" t="s">
        <v>13</v>
      </c>
    </row>
    <row r="1566" spans="1:6">
      <c r="A1566" t="n">
        <v>14055</v>
      </c>
      <c r="B1566" s="55" t="n">
        <v>26</v>
      </c>
      <c r="C1566" s="7" t="n">
        <v>7</v>
      </c>
      <c r="D1566" s="7" t="s">
        <v>184</v>
      </c>
      <c r="E1566" s="7" t="n">
        <v>2</v>
      </c>
      <c r="F1566" s="7" t="n">
        <v>3</v>
      </c>
      <c r="G1566" s="7" t="s">
        <v>185</v>
      </c>
      <c r="H1566" s="7" t="n">
        <v>2</v>
      </c>
      <c r="I1566" s="7" t="n">
        <v>3</v>
      </c>
      <c r="J1566" s="7" t="s">
        <v>186</v>
      </c>
      <c r="K1566" s="7" t="n">
        <v>2</v>
      </c>
      <c r="L1566" s="7" t="n">
        <v>0</v>
      </c>
    </row>
    <row r="1567" spans="1:6">
      <c r="A1567" t="s">
        <v>4</v>
      </c>
      <c r="B1567" s="4" t="s">
        <v>5</v>
      </c>
    </row>
    <row r="1568" spans="1:6">
      <c r="A1568" t="n">
        <v>14266</v>
      </c>
      <c r="B1568" s="33" t="n">
        <v>28</v>
      </c>
    </row>
    <row r="1569" spans="1:12">
      <c r="A1569" t="s">
        <v>4</v>
      </c>
      <c r="B1569" s="4" t="s">
        <v>5</v>
      </c>
      <c r="C1569" s="4" t="s">
        <v>10</v>
      </c>
      <c r="D1569" s="4" t="s">
        <v>13</v>
      </c>
    </row>
    <row r="1570" spans="1:12">
      <c r="A1570" t="n">
        <v>14267</v>
      </c>
      <c r="B1570" s="56" t="n">
        <v>89</v>
      </c>
      <c r="C1570" s="7" t="n">
        <v>65533</v>
      </c>
      <c r="D1570" s="7" t="n">
        <v>1</v>
      </c>
    </row>
    <row r="1571" spans="1:12">
      <c r="A1571" t="s">
        <v>4</v>
      </c>
      <c r="B1571" s="4" t="s">
        <v>5</v>
      </c>
      <c r="C1571" s="4" t="s">
        <v>13</v>
      </c>
      <c r="D1571" s="4" t="s">
        <v>10</v>
      </c>
      <c r="E1571" s="4" t="s">
        <v>6</v>
      </c>
    </row>
    <row r="1572" spans="1:12">
      <c r="A1572" t="n">
        <v>14271</v>
      </c>
      <c r="B1572" s="51" t="n">
        <v>51</v>
      </c>
      <c r="C1572" s="7" t="n">
        <v>4</v>
      </c>
      <c r="D1572" s="7" t="n">
        <v>0</v>
      </c>
      <c r="E1572" s="7" t="s">
        <v>167</v>
      </c>
    </row>
    <row r="1573" spans="1:12">
      <c r="A1573" t="s">
        <v>4</v>
      </c>
      <c r="B1573" s="4" t="s">
        <v>5</v>
      </c>
      <c r="C1573" s="4" t="s">
        <v>10</v>
      </c>
    </row>
    <row r="1574" spans="1:12">
      <c r="A1574" t="n">
        <v>14284</v>
      </c>
      <c r="B1574" s="30" t="n">
        <v>16</v>
      </c>
      <c r="C1574" s="7" t="n">
        <v>0</v>
      </c>
    </row>
    <row r="1575" spans="1:12">
      <c r="A1575" t="s">
        <v>4</v>
      </c>
      <c r="B1575" s="4" t="s">
        <v>5</v>
      </c>
      <c r="C1575" s="4" t="s">
        <v>10</v>
      </c>
      <c r="D1575" s="4" t="s">
        <v>114</v>
      </c>
      <c r="E1575" s="4" t="s">
        <v>13</v>
      </c>
      <c r="F1575" s="4" t="s">
        <v>13</v>
      </c>
    </row>
    <row r="1576" spans="1:12">
      <c r="A1576" t="n">
        <v>14287</v>
      </c>
      <c r="B1576" s="55" t="n">
        <v>26</v>
      </c>
      <c r="C1576" s="7" t="n">
        <v>0</v>
      </c>
      <c r="D1576" s="7" t="s">
        <v>187</v>
      </c>
      <c r="E1576" s="7" t="n">
        <v>2</v>
      </c>
      <c r="F1576" s="7" t="n">
        <v>0</v>
      </c>
    </row>
    <row r="1577" spans="1:12">
      <c r="A1577" t="s">
        <v>4</v>
      </c>
      <c r="B1577" s="4" t="s">
        <v>5</v>
      </c>
    </row>
    <row r="1578" spans="1:12">
      <c r="A1578" t="n">
        <v>14303</v>
      </c>
      <c r="B1578" s="33" t="n">
        <v>28</v>
      </c>
    </row>
    <row r="1579" spans="1:12">
      <c r="A1579" t="s">
        <v>4</v>
      </c>
      <c r="B1579" s="4" t="s">
        <v>5</v>
      </c>
      <c r="C1579" s="4" t="s">
        <v>10</v>
      </c>
      <c r="D1579" s="4" t="s">
        <v>13</v>
      </c>
    </row>
    <row r="1580" spans="1:12">
      <c r="A1580" t="n">
        <v>14304</v>
      </c>
      <c r="B1580" s="56" t="n">
        <v>89</v>
      </c>
      <c r="C1580" s="7" t="n">
        <v>65533</v>
      </c>
      <c r="D1580" s="7" t="n">
        <v>1</v>
      </c>
    </row>
    <row r="1581" spans="1:12">
      <c r="A1581" t="s">
        <v>4</v>
      </c>
      <c r="B1581" s="4" t="s">
        <v>5</v>
      </c>
      <c r="C1581" s="4" t="s">
        <v>10</v>
      </c>
      <c r="D1581" s="4" t="s">
        <v>13</v>
      </c>
      <c r="E1581" s="4" t="s">
        <v>30</v>
      </c>
      <c r="F1581" s="4" t="s">
        <v>10</v>
      </c>
    </row>
    <row r="1582" spans="1:12">
      <c r="A1582" t="n">
        <v>14308</v>
      </c>
      <c r="B1582" s="58" t="n">
        <v>59</v>
      </c>
      <c r="C1582" s="7" t="n">
        <v>7</v>
      </c>
      <c r="D1582" s="7" t="n">
        <v>8</v>
      </c>
      <c r="E1582" s="7" t="n">
        <v>0.150000005960464</v>
      </c>
      <c r="F1582" s="7" t="n">
        <v>0</v>
      </c>
    </row>
    <row r="1583" spans="1:12">
      <c r="A1583" t="s">
        <v>4</v>
      </c>
      <c r="B1583" s="4" t="s">
        <v>5</v>
      </c>
      <c r="C1583" s="4" t="s">
        <v>10</v>
      </c>
    </row>
    <row r="1584" spans="1:12">
      <c r="A1584" t="n">
        <v>14318</v>
      </c>
      <c r="B1584" s="30" t="n">
        <v>16</v>
      </c>
      <c r="C1584" s="7" t="n">
        <v>1800</v>
      </c>
    </row>
    <row r="1585" spans="1:6">
      <c r="A1585" t="s">
        <v>4</v>
      </c>
      <c r="B1585" s="4" t="s">
        <v>5</v>
      </c>
      <c r="C1585" s="4" t="s">
        <v>10</v>
      </c>
      <c r="D1585" s="4" t="s">
        <v>13</v>
      </c>
      <c r="E1585" s="4" t="s">
        <v>30</v>
      </c>
      <c r="F1585" s="4" t="s">
        <v>10</v>
      </c>
    </row>
    <row r="1586" spans="1:6">
      <c r="A1586" t="n">
        <v>14321</v>
      </c>
      <c r="B1586" s="58" t="n">
        <v>59</v>
      </c>
      <c r="C1586" s="7" t="n">
        <v>7</v>
      </c>
      <c r="D1586" s="7" t="n">
        <v>255</v>
      </c>
      <c r="E1586" s="7" t="n">
        <v>0</v>
      </c>
      <c r="F1586" s="7" t="n">
        <v>0</v>
      </c>
    </row>
    <row r="1587" spans="1:6">
      <c r="A1587" t="s">
        <v>4</v>
      </c>
      <c r="B1587" s="4" t="s">
        <v>5</v>
      </c>
      <c r="C1587" s="4" t="s">
        <v>13</v>
      </c>
      <c r="D1587" s="4" t="s">
        <v>10</v>
      </c>
      <c r="E1587" s="4" t="s">
        <v>6</v>
      </c>
    </row>
    <row r="1588" spans="1:6">
      <c r="A1588" t="n">
        <v>14331</v>
      </c>
      <c r="B1588" s="51" t="n">
        <v>51</v>
      </c>
      <c r="C1588" s="7" t="n">
        <v>4</v>
      </c>
      <c r="D1588" s="7" t="n">
        <v>7</v>
      </c>
      <c r="E1588" s="7" t="s">
        <v>188</v>
      </c>
    </row>
    <row r="1589" spans="1:6">
      <c r="A1589" t="s">
        <v>4</v>
      </c>
      <c r="B1589" s="4" t="s">
        <v>5</v>
      </c>
      <c r="C1589" s="4" t="s">
        <v>10</v>
      </c>
    </row>
    <row r="1590" spans="1:6">
      <c r="A1590" t="n">
        <v>14345</v>
      </c>
      <c r="B1590" s="30" t="n">
        <v>16</v>
      </c>
      <c r="C1590" s="7" t="n">
        <v>0</v>
      </c>
    </row>
    <row r="1591" spans="1:6">
      <c r="A1591" t="s">
        <v>4</v>
      </c>
      <c r="B1591" s="4" t="s">
        <v>5</v>
      </c>
      <c r="C1591" s="4" t="s">
        <v>10</v>
      </c>
      <c r="D1591" s="4" t="s">
        <v>114</v>
      </c>
      <c r="E1591" s="4" t="s">
        <v>13</v>
      </c>
      <c r="F1591" s="4" t="s">
        <v>13</v>
      </c>
      <c r="G1591" s="4" t="s">
        <v>114</v>
      </c>
      <c r="H1591" s="4" t="s">
        <v>13</v>
      </c>
      <c r="I1591" s="4" t="s">
        <v>13</v>
      </c>
    </row>
    <row r="1592" spans="1:6">
      <c r="A1592" t="n">
        <v>14348</v>
      </c>
      <c r="B1592" s="55" t="n">
        <v>26</v>
      </c>
      <c r="C1592" s="7" t="n">
        <v>7</v>
      </c>
      <c r="D1592" s="7" t="s">
        <v>189</v>
      </c>
      <c r="E1592" s="7" t="n">
        <v>2</v>
      </c>
      <c r="F1592" s="7" t="n">
        <v>3</v>
      </c>
      <c r="G1592" s="7" t="s">
        <v>190</v>
      </c>
      <c r="H1592" s="7" t="n">
        <v>2</v>
      </c>
      <c r="I1592" s="7" t="n">
        <v>0</v>
      </c>
    </row>
    <row r="1593" spans="1:6">
      <c r="A1593" t="s">
        <v>4</v>
      </c>
      <c r="B1593" s="4" t="s">
        <v>5</v>
      </c>
    </row>
    <row r="1594" spans="1:6">
      <c r="A1594" t="n">
        <v>14468</v>
      </c>
      <c r="B1594" s="33" t="n">
        <v>28</v>
      </c>
    </row>
    <row r="1595" spans="1:6">
      <c r="A1595" t="s">
        <v>4</v>
      </c>
      <c r="B1595" s="4" t="s">
        <v>5</v>
      </c>
      <c r="C1595" s="4" t="s">
        <v>10</v>
      </c>
      <c r="D1595" s="4" t="s">
        <v>13</v>
      </c>
    </row>
    <row r="1596" spans="1:6">
      <c r="A1596" t="n">
        <v>14469</v>
      </c>
      <c r="B1596" s="56" t="n">
        <v>89</v>
      </c>
      <c r="C1596" s="7" t="n">
        <v>65533</v>
      </c>
      <c r="D1596" s="7" t="n">
        <v>1</v>
      </c>
    </row>
    <row r="1597" spans="1:6">
      <c r="A1597" t="s">
        <v>4</v>
      </c>
      <c r="B1597" s="4" t="s">
        <v>5</v>
      </c>
      <c r="C1597" s="4" t="s">
        <v>13</v>
      </c>
      <c r="D1597" s="4" t="s">
        <v>10</v>
      </c>
      <c r="E1597" s="4" t="s">
        <v>30</v>
      </c>
    </row>
    <row r="1598" spans="1:6">
      <c r="A1598" t="n">
        <v>14473</v>
      </c>
      <c r="B1598" s="37" t="n">
        <v>58</v>
      </c>
      <c r="C1598" s="7" t="n">
        <v>101</v>
      </c>
      <c r="D1598" s="7" t="n">
        <v>300</v>
      </c>
      <c r="E1598" s="7" t="n">
        <v>1</v>
      </c>
    </row>
    <row r="1599" spans="1:6">
      <c r="A1599" t="s">
        <v>4</v>
      </c>
      <c r="B1599" s="4" t="s">
        <v>5</v>
      </c>
      <c r="C1599" s="4" t="s">
        <v>13</v>
      </c>
      <c r="D1599" s="4" t="s">
        <v>10</v>
      </c>
    </row>
    <row r="1600" spans="1:6">
      <c r="A1600" t="n">
        <v>14481</v>
      </c>
      <c r="B1600" s="37" t="n">
        <v>58</v>
      </c>
      <c r="C1600" s="7" t="n">
        <v>254</v>
      </c>
      <c r="D1600" s="7" t="n">
        <v>0</v>
      </c>
    </row>
    <row r="1601" spans="1:9">
      <c r="A1601" t="s">
        <v>4</v>
      </c>
      <c r="B1601" s="4" t="s">
        <v>5</v>
      </c>
      <c r="C1601" s="4" t="s">
        <v>13</v>
      </c>
      <c r="D1601" s="4" t="s">
        <v>13</v>
      </c>
      <c r="E1601" s="4" t="s">
        <v>30</v>
      </c>
      <c r="F1601" s="4" t="s">
        <v>30</v>
      </c>
      <c r="G1601" s="4" t="s">
        <v>30</v>
      </c>
      <c r="H1601" s="4" t="s">
        <v>10</v>
      </c>
    </row>
    <row r="1602" spans="1:9">
      <c r="A1602" t="n">
        <v>14485</v>
      </c>
      <c r="B1602" s="41" t="n">
        <v>45</v>
      </c>
      <c r="C1602" s="7" t="n">
        <v>2</v>
      </c>
      <c r="D1602" s="7" t="n">
        <v>3</v>
      </c>
      <c r="E1602" s="7" t="n">
        <v>96.870002746582</v>
      </c>
      <c r="F1602" s="7" t="n">
        <v>477.260009765625</v>
      </c>
      <c r="G1602" s="7" t="n">
        <v>291.109985351563</v>
      </c>
      <c r="H1602" s="7" t="n">
        <v>0</v>
      </c>
    </row>
    <row r="1603" spans="1:9">
      <c r="A1603" t="s">
        <v>4</v>
      </c>
      <c r="B1603" s="4" t="s">
        <v>5</v>
      </c>
      <c r="C1603" s="4" t="s">
        <v>13</v>
      </c>
      <c r="D1603" s="4" t="s">
        <v>13</v>
      </c>
      <c r="E1603" s="4" t="s">
        <v>30</v>
      </c>
      <c r="F1603" s="4" t="s">
        <v>30</v>
      </c>
      <c r="G1603" s="4" t="s">
        <v>30</v>
      </c>
      <c r="H1603" s="4" t="s">
        <v>10</v>
      </c>
      <c r="I1603" s="4" t="s">
        <v>13</v>
      </c>
    </row>
    <row r="1604" spans="1:9">
      <c r="A1604" t="n">
        <v>14502</v>
      </c>
      <c r="B1604" s="41" t="n">
        <v>45</v>
      </c>
      <c r="C1604" s="7" t="n">
        <v>4</v>
      </c>
      <c r="D1604" s="7" t="n">
        <v>3</v>
      </c>
      <c r="E1604" s="7" t="n">
        <v>5.44999980926514</v>
      </c>
      <c r="F1604" s="7" t="n">
        <v>25.0100002288818</v>
      </c>
      <c r="G1604" s="7" t="n">
        <v>0</v>
      </c>
      <c r="H1604" s="7" t="n">
        <v>0</v>
      </c>
      <c r="I1604" s="7" t="n">
        <v>1</v>
      </c>
    </row>
    <row r="1605" spans="1:9">
      <c r="A1605" t="s">
        <v>4</v>
      </c>
      <c r="B1605" s="4" t="s">
        <v>5</v>
      </c>
      <c r="C1605" s="4" t="s">
        <v>13</v>
      </c>
      <c r="D1605" s="4" t="s">
        <v>13</v>
      </c>
      <c r="E1605" s="4" t="s">
        <v>30</v>
      </c>
      <c r="F1605" s="4" t="s">
        <v>10</v>
      </c>
    </row>
    <row r="1606" spans="1:9">
      <c r="A1606" t="n">
        <v>14520</v>
      </c>
      <c r="B1606" s="41" t="n">
        <v>45</v>
      </c>
      <c r="C1606" s="7" t="n">
        <v>5</v>
      </c>
      <c r="D1606" s="7" t="n">
        <v>3</v>
      </c>
      <c r="E1606" s="7" t="n">
        <v>6.5</v>
      </c>
      <c r="F1606" s="7" t="n">
        <v>0</v>
      </c>
    </row>
    <row r="1607" spans="1:9">
      <c r="A1607" t="s">
        <v>4</v>
      </c>
      <c r="B1607" s="4" t="s">
        <v>5</v>
      </c>
      <c r="C1607" s="4" t="s">
        <v>13</v>
      </c>
      <c r="D1607" s="4" t="s">
        <v>13</v>
      </c>
      <c r="E1607" s="4" t="s">
        <v>30</v>
      </c>
      <c r="F1607" s="4" t="s">
        <v>10</v>
      </c>
    </row>
    <row r="1608" spans="1:9">
      <c r="A1608" t="n">
        <v>14529</v>
      </c>
      <c r="B1608" s="41" t="n">
        <v>45</v>
      </c>
      <c r="C1608" s="7" t="n">
        <v>11</v>
      </c>
      <c r="D1608" s="7" t="n">
        <v>3</v>
      </c>
      <c r="E1608" s="7" t="n">
        <v>20</v>
      </c>
      <c r="F1608" s="7" t="n">
        <v>0</v>
      </c>
    </row>
    <row r="1609" spans="1:9">
      <c r="A1609" t="s">
        <v>4</v>
      </c>
      <c r="B1609" s="4" t="s">
        <v>5</v>
      </c>
      <c r="C1609" s="4" t="s">
        <v>13</v>
      </c>
      <c r="D1609" s="4" t="s">
        <v>10</v>
      </c>
    </row>
    <row r="1610" spans="1:9">
      <c r="A1610" t="n">
        <v>14538</v>
      </c>
      <c r="B1610" s="37" t="n">
        <v>58</v>
      </c>
      <c r="C1610" s="7" t="n">
        <v>255</v>
      </c>
      <c r="D1610" s="7" t="n">
        <v>0</v>
      </c>
    </row>
    <row r="1611" spans="1:9">
      <c r="A1611" t="s">
        <v>4</v>
      </c>
      <c r="B1611" s="4" t="s">
        <v>5</v>
      </c>
      <c r="C1611" s="4" t="s">
        <v>10</v>
      </c>
    </row>
    <row r="1612" spans="1:9">
      <c r="A1612" t="n">
        <v>14542</v>
      </c>
      <c r="B1612" s="30" t="n">
        <v>16</v>
      </c>
      <c r="C1612" s="7" t="n">
        <v>300</v>
      </c>
    </row>
    <row r="1613" spans="1:9">
      <c r="A1613" t="s">
        <v>4</v>
      </c>
      <c r="B1613" s="4" t="s">
        <v>5</v>
      </c>
      <c r="C1613" s="4" t="s">
        <v>13</v>
      </c>
      <c r="D1613" s="47" t="s">
        <v>143</v>
      </c>
      <c r="E1613" s="4" t="s">
        <v>5</v>
      </c>
      <c r="F1613" s="4" t="s">
        <v>13</v>
      </c>
      <c r="G1613" s="4" t="s">
        <v>10</v>
      </c>
      <c r="H1613" s="47" t="s">
        <v>144</v>
      </c>
      <c r="I1613" s="4" t="s">
        <v>13</v>
      </c>
      <c r="J1613" s="4" t="s">
        <v>31</v>
      </c>
    </row>
    <row r="1614" spans="1:9">
      <c r="A1614" t="n">
        <v>14545</v>
      </c>
      <c r="B1614" s="11" t="n">
        <v>5</v>
      </c>
      <c r="C1614" s="7" t="n">
        <v>28</v>
      </c>
      <c r="D1614" s="47" t="s">
        <v>3</v>
      </c>
      <c r="E1614" s="40" t="n">
        <v>64</v>
      </c>
      <c r="F1614" s="7" t="n">
        <v>5</v>
      </c>
      <c r="G1614" s="7" t="n">
        <v>3</v>
      </c>
      <c r="H1614" s="47" t="s">
        <v>3</v>
      </c>
      <c r="I1614" s="7" t="n">
        <v>1</v>
      </c>
      <c r="J1614" s="12" t="n">
        <f t="normal" ca="1">A1628</f>
        <v>0</v>
      </c>
    </row>
    <row r="1615" spans="1:9">
      <c r="A1615" t="s">
        <v>4</v>
      </c>
      <c r="B1615" s="4" t="s">
        <v>5</v>
      </c>
      <c r="C1615" s="4" t="s">
        <v>13</v>
      </c>
      <c r="D1615" s="4" t="s">
        <v>10</v>
      </c>
      <c r="E1615" s="4" t="s">
        <v>6</v>
      </c>
    </row>
    <row r="1616" spans="1:9">
      <c r="A1616" t="n">
        <v>14556</v>
      </c>
      <c r="B1616" s="51" t="n">
        <v>51</v>
      </c>
      <c r="C1616" s="7" t="n">
        <v>4</v>
      </c>
      <c r="D1616" s="7" t="n">
        <v>3</v>
      </c>
      <c r="E1616" s="7" t="s">
        <v>191</v>
      </c>
    </row>
    <row r="1617" spans="1:10">
      <c r="A1617" t="s">
        <v>4</v>
      </c>
      <c r="B1617" s="4" t="s">
        <v>5</v>
      </c>
      <c r="C1617" s="4" t="s">
        <v>10</v>
      </c>
    </row>
    <row r="1618" spans="1:10">
      <c r="A1618" t="n">
        <v>14569</v>
      </c>
      <c r="B1618" s="30" t="n">
        <v>16</v>
      </c>
      <c r="C1618" s="7" t="n">
        <v>0</v>
      </c>
    </row>
    <row r="1619" spans="1:10">
      <c r="A1619" t="s">
        <v>4</v>
      </c>
      <c r="B1619" s="4" t="s">
        <v>5</v>
      </c>
      <c r="C1619" s="4" t="s">
        <v>10</v>
      </c>
      <c r="D1619" s="4" t="s">
        <v>114</v>
      </c>
      <c r="E1619" s="4" t="s">
        <v>13</v>
      </c>
      <c r="F1619" s="4" t="s">
        <v>13</v>
      </c>
      <c r="G1619" s="4" t="s">
        <v>114</v>
      </c>
      <c r="H1619" s="4" t="s">
        <v>13</v>
      </c>
      <c r="I1619" s="4" t="s">
        <v>13</v>
      </c>
    </row>
    <row r="1620" spans="1:10">
      <c r="A1620" t="n">
        <v>14572</v>
      </c>
      <c r="B1620" s="55" t="n">
        <v>26</v>
      </c>
      <c r="C1620" s="7" t="n">
        <v>3</v>
      </c>
      <c r="D1620" s="7" t="s">
        <v>192</v>
      </c>
      <c r="E1620" s="7" t="n">
        <v>2</v>
      </c>
      <c r="F1620" s="7" t="n">
        <v>3</v>
      </c>
      <c r="G1620" s="7" t="s">
        <v>193</v>
      </c>
      <c r="H1620" s="7" t="n">
        <v>2</v>
      </c>
      <c r="I1620" s="7" t="n">
        <v>0</v>
      </c>
    </row>
    <row r="1621" spans="1:10">
      <c r="A1621" t="s">
        <v>4</v>
      </c>
      <c r="B1621" s="4" t="s">
        <v>5</v>
      </c>
    </row>
    <row r="1622" spans="1:10">
      <c r="A1622" t="n">
        <v>14694</v>
      </c>
      <c r="B1622" s="33" t="n">
        <v>28</v>
      </c>
    </row>
    <row r="1623" spans="1:10">
      <c r="A1623" t="s">
        <v>4</v>
      </c>
      <c r="B1623" s="4" t="s">
        <v>5</v>
      </c>
      <c r="C1623" s="4" t="s">
        <v>10</v>
      </c>
      <c r="D1623" s="4" t="s">
        <v>13</v>
      </c>
    </row>
    <row r="1624" spans="1:10">
      <c r="A1624" t="n">
        <v>14695</v>
      </c>
      <c r="B1624" s="56" t="n">
        <v>89</v>
      </c>
      <c r="C1624" s="7" t="n">
        <v>65533</v>
      </c>
      <c r="D1624" s="7" t="n">
        <v>1</v>
      </c>
    </row>
    <row r="1625" spans="1:10">
      <c r="A1625" t="s">
        <v>4</v>
      </c>
      <c r="B1625" s="4" t="s">
        <v>5</v>
      </c>
      <c r="C1625" s="4" t="s">
        <v>31</v>
      </c>
    </row>
    <row r="1626" spans="1:10">
      <c r="A1626" t="n">
        <v>14699</v>
      </c>
      <c r="B1626" s="20" t="n">
        <v>3</v>
      </c>
      <c r="C1626" s="12" t="n">
        <f t="normal" ca="1">A1638</f>
        <v>0</v>
      </c>
    </row>
    <row r="1627" spans="1:10">
      <c r="A1627" t="s">
        <v>4</v>
      </c>
      <c r="B1627" s="4" t="s">
        <v>5</v>
      </c>
      <c r="C1627" s="4" t="s">
        <v>13</v>
      </c>
      <c r="D1627" s="4" t="s">
        <v>10</v>
      </c>
      <c r="E1627" s="4" t="s">
        <v>6</v>
      </c>
    </row>
    <row r="1628" spans="1:10">
      <c r="A1628" t="n">
        <v>14704</v>
      </c>
      <c r="B1628" s="51" t="n">
        <v>51</v>
      </c>
      <c r="C1628" s="7" t="n">
        <v>4</v>
      </c>
      <c r="D1628" s="7" t="n">
        <v>0</v>
      </c>
      <c r="E1628" s="7" t="s">
        <v>194</v>
      </c>
    </row>
    <row r="1629" spans="1:10">
      <c r="A1629" t="s">
        <v>4</v>
      </c>
      <c r="B1629" s="4" t="s">
        <v>5</v>
      </c>
      <c r="C1629" s="4" t="s">
        <v>10</v>
      </c>
    </row>
    <row r="1630" spans="1:10">
      <c r="A1630" t="n">
        <v>14717</v>
      </c>
      <c r="B1630" s="30" t="n">
        <v>16</v>
      </c>
      <c r="C1630" s="7" t="n">
        <v>0</v>
      </c>
    </row>
    <row r="1631" spans="1:10">
      <c r="A1631" t="s">
        <v>4</v>
      </c>
      <c r="B1631" s="4" t="s">
        <v>5</v>
      </c>
      <c r="C1631" s="4" t="s">
        <v>10</v>
      </c>
      <c r="D1631" s="4" t="s">
        <v>114</v>
      </c>
      <c r="E1631" s="4" t="s">
        <v>13</v>
      </c>
      <c r="F1631" s="4" t="s">
        <v>13</v>
      </c>
      <c r="G1631" s="4" t="s">
        <v>114</v>
      </c>
      <c r="H1631" s="4" t="s">
        <v>13</v>
      </c>
      <c r="I1631" s="4" t="s">
        <v>13</v>
      </c>
    </row>
    <row r="1632" spans="1:10">
      <c r="A1632" t="n">
        <v>14720</v>
      </c>
      <c r="B1632" s="55" t="n">
        <v>26</v>
      </c>
      <c r="C1632" s="7" t="n">
        <v>0</v>
      </c>
      <c r="D1632" s="7" t="s">
        <v>195</v>
      </c>
      <c r="E1632" s="7" t="n">
        <v>2</v>
      </c>
      <c r="F1632" s="7" t="n">
        <v>3</v>
      </c>
      <c r="G1632" s="7" t="s">
        <v>196</v>
      </c>
      <c r="H1632" s="7" t="n">
        <v>2</v>
      </c>
      <c r="I1632" s="7" t="n">
        <v>0</v>
      </c>
    </row>
    <row r="1633" spans="1:9">
      <c r="A1633" t="s">
        <v>4</v>
      </c>
      <c r="B1633" s="4" t="s">
        <v>5</v>
      </c>
    </row>
    <row r="1634" spans="1:9">
      <c r="A1634" t="n">
        <v>14847</v>
      </c>
      <c r="B1634" s="33" t="n">
        <v>28</v>
      </c>
    </row>
    <row r="1635" spans="1:9">
      <c r="A1635" t="s">
        <v>4</v>
      </c>
      <c r="B1635" s="4" t="s">
        <v>5</v>
      </c>
      <c r="C1635" s="4" t="s">
        <v>10</v>
      </c>
      <c r="D1635" s="4" t="s">
        <v>13</v>
      </c>
    </row>
    <row r="1636" spans="1:9">
      <c r="A1636" t="n">
        <v>14848</v>
      </c>
      <c r="B1636" s="56" t="n">
        <v>89</v>
      </c>
      <c r="C1636" s="7" t="n">
        <v>65533</v>
      </c>
      <c r="D1636" s="7" t="n">
        <v>1</v>
      </c>
    </row>
    <row r="1637" spans="1:9">
      <c r="A1637" t="s">
        <v>4</v>
      </c>
      <c r="B1637" s="4" t="s">
        <v>5</v>
      </c>
      <c r="C1637" s="4" t="s">
        <v>13</v>
      </c>
      <c r="D1637" s="47" t="s">
        <v>143</v>
      </c>
      <c r="E1637" s="4" t="s">
        <v>5</v>
      </c>
      <c r="F1637" s="4" t="s">
        <v>13</v>
      </c>
      <c r="G1637" s="4" t="s">
        <v>10</v>
      </c>
      <c r="H1637" s="47" t="s">
        <v>144</v>
      </c>
      <c r="I1637" s="4" t="s">
        <v>13</v>
      </c>
      <c r="J1637" s="4" t="s">
        <v>31</v>
      </c>
    </row>
    <row r="1638" spans="1:9">
      <c r="A1638" t="n">
        <v>14852</v>
      </c>
      <c r="B1638" s="11" t="n">
        <v>5</v>
      </c>
      <c r="C1638" s="7" t="n">
        <v>28</v>
      </c>
      <c r="D1638" s="47" t="s">
        <v>3</v>
      </c>
      <c r="E1638" s="40" t="n">
        <v>64</v>
      </c>
      <c r="F1638" s="7" t="n">
        <v>5</v>
      </c>
      <c r="G1638" s="7" t="n">
        <v>1</v>
      </c>
      <c r="H1638" s="47" t="s">
        <v>3</v>
      </c>
      <c r="I1638" s="7" t="n">
        <v>1</v>
      </c>
      <c r="J1638" s="12" t="n">
        <f t="normal" ca="1">A1650</f>
        <v>0</v>
      </c>
    </row>
    <row r="1639" spans="1:9">
      <c r="A1639" t="s">
        <v>4</v>
      </c>
      <c r="B1639" s="4" t="s">
        <v>5</v>
      </c>
      <c r="C1639" s="4" t="s">
        <v>13</v>
      </c>
      <c r="D1639" s="4" t="s">
        <v>10</v>
      </c>
      <c r="E1639" s="4" t="s">
        <v>6</v>
      </c>
    </row>
    <row r="1640" spans="1:9">
      <c r="A1640" t="n">
        <v>14863</v>
      </c>
      <c r="B1640" s="51" t="n">
        <v>51</v>
      </c>
      <c r="C1640" s="7" t="n">
        <v>4</v>
      </c>
      <c r="D1640" s="7" t="n">
        <v>1</v>
      </c>
      <c r="E1640" s="7" t="s">
        <v>197</v>
      </c>
    </row>
    <row r="1641" spans="1:9">
      <c r="A1641" t="s">
        <v>4</v>
      </c>
      <c r="B1641" s="4" t="s">
        <v>5</v>
      </c>
      <c r="C1641" s="4" t="s">
        <v>10</v>
      </c>
    </row>
    <row r="1642" spans="1:9">
      <c r="A1642" t="n">
        <v>14876</v>
      </c>
      <c r="B1642" s="30" t="n">
        <v>16</v>
      </c>
      <c r="C1642" s="7" t="n">
        <v>0</v>
      </c>
    </row>
    <row r="1643" spans="1:9">
      <c r="A1643" t="s">
        <v>4</v>
      </c>
      <c r="B1643" s="4" t="s">
        <v>5</v>
      </c>
      <c r="C1643" s="4" t="s">
        <v>10</v>
      </c>
      <c r="D1643" s="4" t="s">
        <v>114</v>
      </c>
      <c r="E1643" s="4" t="s">
        <v>13</v>
      </c>
      <c r="F1643" s="4" t="s">
        <v>13</v>
      </c>
    </row>
    <row r="1644" spans="1:9">
      <c r="A1644" t="n">
        <v>14879</v>
      </c>
      <c r="B1644" s="55" t="n">
        <v>26</v>
      </c>
      <c r="C1644" s="7" t="n">
        <v>1</v>
      </c>
      <c r="D1644" s="7" t="s">
        <v>198</v>
      </c>
      <c r="E1644" s="7" t="n">
        <v>2</v>
      </c>
      <c r="F1644" s="7" t="n">
        <v>0</v>
      </c>
    </row>
    <row r="1645" spans="1:9">
      <c r="A1645" t="s">
        <v>4</v>
      </c>
      <c r="B1645" s="4" t="s">
        <v>5</v>
      </c>
    </row>
    <row r="1646" spans="1:9">
      <c r="A1646" t="n">
        <v>14924</v>
      </c>
      <c r="B1646" s="33" t="n">
        <v>28</v>
      </c>
    </row>
    <row r="1647" spans="1:9">
      <c r="A1647" t="s">
        <v>4</v>
      </c>
      <c r="B1647" s="4" t="s">
        <v>5</v>
      </c>
      <c r="C1647" s="4" t="s">
        <v>10</v>
      </c>
      <c r="D1647" s="4" t="s">
        <v>13</v>
      </c>
    </row>
    <row r="1648" spans="1:9">
      <c r="A1648" t="n">
        <v>14925</v>
      </c>
      <c r="B1648" s="56" t="n">
        <v>89</v>
      </c>
      <c r="C1648" s="7" t="n">
        <v>65533</v>
      </c>
      <c r="D1648" s="7" t="n">
        <v>1</v>
      </c>
    </row>
    <row r="1649" spans="1:10">
      <c r="A1649" t="s">
        <v>4</v>
      </c>
      <c r="B1649" s="4" t="s">
        <v>5</v>
      </c>
      <c r="C1649" s="4" t="s">
        <v>13</v>
      </c>
      <c r="D1649" s="47" t="s">
        <v>143</v>
      </c>
      <c r="E1649" s="4" t="s">
        <v>5</v>
      </c>
      <c r="F1649" s="4" t="s">
        <v>13</v>
      </c>
      <c r="G1649" s="4" t="s">
        <v>10</v>
      </c>
      <c r="H1649" s="47" t="s">
        <v>144</v>
      </c>
      <c r="I1649" s="4" t="s">
        <v>13</v>
      </c>
      <c r="J1649" s="4" t="s">
        <v>31</v>
      </c>
    </row>
    <row r="1650" spans="1:10">
      <c r="A1650" t="n">
        <v>14929</v>
      </c>
      <c r="B1650" s="11" t="n">
        <v>5</v>
      </c>
      <c r="C1650" s="7" t="n">
        <v>28</v>
      </c>
      <c r="D1650" s="47" t="s">
        <v>3</v>
      </c>
      <c r="E1650" s="40" t="n">
        <v>64</v>
      </c>
      <c r="F1650" s="7" t="n">
        <v>5</v>
      </c>
      <c r="G1650" s="7" t="n">
        <v>9</v>
      </c>
      <c r="H1650" s="47" t="s">
        <v>3</v>
      </c>
      <c r="I1650" s="7" t="n">
        <v>1</v>
      </c>
      <c r="J1650" s="12" t="n">
        <f t="normal" ca="1">A1662</f>
        <v>0</v>
      </c>
    </row>
    <row r="1651" spans="1:10">
      <c r="A1651" t="s">
        <v>4</v>
      </c>
      <c r="B1651" s="4" t="s">
        <v>5</v>
      </c>
      <c r="C1651" s="4" t="s">
        <v>13</v>
      </c>
      <c r="D1651" s="4" t="s">
        <v>10</v>
      </c>
      <c r="E1651" s="4" t="s">
        <v>6</v>
      </c>
    </row>
    <row r="1652" spans="1:10">
      <c r="A1652" t="n">
        <v>14940</v>
      </c>
      <c r="B1652" s="51" t="n">
        <v>51</v>
      </c>
      <c r="C1652" s="7" t="n">
        <v>4</v>
      </c>
      <c r="D1652" s="7" t="n">
        <v>9</v>
      </c>
      <c r="E1652" s="7" t="s">
        <v>199</v>
      </c>
    </row>
    <row r="1653" spans="1:10">
      <c r="A1653" t="s">
        <v>4</v>
      </c>
      <c r="B1653" s="4" t="s">
        <v>5</v>
      </c>
      <c r="C1653" s="4" t="s">
        <v>10</v>
      </c>
    </row>
    <row r="1654" spans="1:10">
      <c r="A1654" t="n">
        <v>14954</v>
      </c>
      <c r="B1654" s="30" t="n">
        <v>16</v>
      </c>
      <c r="C1654" s="7" t="n">
        <v>0</v>
      </c>
    </row>
    <row r="1655" spans="1:10">
      <c r="A1655" t="s">
        <v>4</v>
      </c>
      <c r="B1655" s="4" t="s">
        <v>5</v>
      </c>
      <c r="C1655" s="4" t="s">
        <v>10</v>
      </c>
      <c r="D1655" s="4" t="s">
        <v>114</v>
      </c>
      <c r="E1655" s="4" t="s">
        <v>13</v>
      </c>
      <c r="F1655" s="4" t="s">
        <v>13</v>
      </c>
    </row>
    <row r="1656" spans="1:10">
      <c r="A1656" t="n">
        <v>14957</v>
      </c>
      <c r="B1656" s="55" t="n">
        <v>26</v>
      </c>
      <c r="C1656" s="7" t="n">
        <v>9</v>
      </c>
      <c r="D1656" s="7" t="s">
        <v>200</v>
      </c>
      <c r="E1656" s="7" t="n">
        <v>2</v>
      </c>
      <c r="F1656" s="7" t="n">
        <v>0</v>
      </c>
    </row>
    <row r="1657" spans="1:10">
      <c r="A1657" t="s">
        <v>4</v>
      </c>
      <c r="B1657" s="4" t="s">
        <v>5</v>
      </c>
    </row>
    <row r="1658" spans="1:10">
      <c r="A1658" t="n">
        <v>15011</v>
      </c>
      <c r="B1658" s="33" t="n">
        <v>28</v>
      </c>
    </row>
    <row r="1659" spans="1:10">
      <c r="A1659" t="s">
        <v>4</v>
      </c>
      <c r="B1659" s="4" t="s">
        <v>5</v>
      </c>
      <c r="C1659" s="4" t="s">
        <v>10</v>
      </c>
      <c r="D1659" s="4" t="s">
        <v>13</v>
      </c>
    </row>
    <row r="1660" spans="1:10">
      <c r="A1660" t="n">
        <v>15012</v>
      </c>
      <c r="B1660" s="56" t="n">
        <v>89</v>
      </c>
      <c r="C1660" s="7" t="n">
        <v>65533</v>
      </c>
      <c r="D1660" s="7" t="n">
        <v>1</v>
      </c>
    </row>
    <row r="1661" spans="1:10">
      <c r="A1661" t="s">
        <v>4</v>
      </c>
      <c r="B1661" s="4" t="s">
        <v>5</v>
      </c>
      <c r="C1661" s="4" t="s">
        <v>13</v>
      </c>
      <c r="D1661" s="47" t="s">
        <v>143</v>
      </c>
      <c r="E1661" s="4" t="s">
        <v>5</v>
      </c>
      <c r="F1661" s="4" t="s">
        <v>13</v>
      </c>
      <c r="G1661" s="4" t="s">
        <v>10</v>
      </c>
      <c r="H1661" s="47" t="s">
        <v>144</v>
      </c>
      <c r="I1661" s="4" t="s">
        <v>13</v>
      </c>
      <c r="J1661" s="4" t="s">
        <v>31</v>
      </c>
    </row>
    <row r="1662" spans="1:10">
      <c r="A1662" t="n">
        <v>15016</v>
      </c>
      <c r="B1662" s="11" t="n">
        <v>5</v>
      </c>
      <c r="C1662" s="7" t="n">
        <v>28</v>
      </c>
      <c r="D1662" s="47" t="s">
        <v>3</v>
      </c>
      <c r="E1662" s="40" t="n">
        <v>64</v>
      </c>
      <c r="F1662" s="7" t="n">
        <v>5</v>
      </c>
      <c r="G1662" s="7" t="n">
        <v>11</v>
      </c>
      <c r="H1662" s="47" t="s">
        <v>3</v>
      </c>
      <c r="I1662" s="7" t="n">
        <v>1</v>
      </c>
      <c r="J1662" s="12" t="n">
        <f t="normal" ca="1">A1674</f>
        <v>0</v>
      </c>
    </row>
    <row r="1663" spans="1:10">
      <c r="A1663" t="s">
        <v>4</v>
      </c>
      <c r="B1663" s="4" t="s">
        <v>5</v>
      </c>
      <c r="C1663" s="4" t="s">
        <v>13</v>
      </c>
      <c r="D1663" s="4" t="s">
        <v>10</v>
      </c>
      <c r="E1663" s="4" t="s">
        <v>6</v>
      </c>
    </row>
    <row r="1664" spans="1:10">
      <c r="A1664" t="n">
        <v>15027</v>
      </c>
      <c r="B1664" s="51" t="n">
        <v>51</v>
      </c>
      <c r="C1664" s="7" t="n">
        <v>4</v>
      </c>
      <c r="D1664" s="7" t="n">
        <v>11</v>
      </c>
      <c r="E1664" s="7" t="s">
        <v>182</v>
      </c>
    </row>
    <row r="1665" spans="1:10">
      <c r="A1665" t="s">
        <v>4</v>
      </c>
      <c r="B1665" s="4" t="s">
        <v>5</v>
      </c>
      <c r="C1665" s="4" t="s">
        <v>10</v>
      </c>
    </row>
    <row r="1666" spans="1:10">
      <c r="A1666" t="n">
        <v>15041</v>
      </c>
      <c r="B1666" s="30" t="n">
        <v>16</v>
      </c>
      <c r="C1666" s="7" t="n">
        <v>0</v>
      </c>
    </row>
    <row r="1667" spans="1:10">
      <c r="A1667" t="s">
        <v>4</v>
      </c>
      <c r="B1667" s="4" t="s">
        <v>5</v>
      </c>
      <c r="C1667" s="4" t="s">
        <v>10</v>
      </c>
      <c r="D1667" s="4" t="s">
        <v>114</v>
      </c>
      <c r="E1667" s="4" t="s">
        <v>13</v>
      </c>
      <c r="F1667" s="4" t="s">
        <v>13</v>
      </c>
      <c r="G1667" s="4" t="s">
        <v>114</v>
      </c>
      <c r="H1667" s="4" t="s">
        <v>13</v>
      </c>
      <c r="I1667" s="4" t="s">
        <v>13</v>
      </c>
    </row>
    <row r="1668" spans="1:10">
      <c r="A1668" t="n">
        <v>15044</v>
      </c>
      <c r="B1668" s="55" t="n">
        <v>26</v>
      </c>
      <c r="C1668" s="7" t="n">
        <v>11</v>
      </c>
      <c r="D1668" s="7" t="s">
        <v>201</v>
      </c>
      <c r="E1668" s="7" t="n">
        <v>2</v>
      </c>
      <c r="F1668" s="7" t="n">
        <v>3</v>
      </c>
      <c r="G1668" s="7" t="s">
        <v>202</v>
      </c>
      <c r="H1668" s="7" t="n">
        <v>2</v>
      </c>
      <c r="I1668" s="7" t="n">
        <v>0</v>
      </c>
    </row>
    <row r="1669" spans="1:10">
      <c r="A1669" t="s">
        <v>4</v>
      </c>
      <c r="B1669" s="4" t="s">
        <v>5</v>
      </c>
    </row>
    <row r="1670" spans="1:10">
      <c r="A1670" t="n">
        <v>15222</v>
      </c>
      <c r="B1670" s="33" t="n">
        <v>28</v>
      </c>
    </row>
    <row r="1671" spans="1:10">
      <c r="A1671" t="s">
        <v>4</v>
      </c>
      <c r="B1671" s="4" t="s">
        <v>5</v>
      </c>
      <c r="C1671" s="4" t="s">
        <v>10</v>
      </c>
      <c r="D1671" s="4" t="s">
        <v>13</v>
      </c>
    </row>
    <row r="1672" spans="1:10">
      <c r="A1672" t="n">
        <v>15223</v>
      </c>
      <c r="B1672" s="56" t="n">
        <v>89</v>
      </c>
      <c r="C1672" s="7" t="n">
        <v>65533</v>
      </c>
      <c r="D1672" s="7" t="n">
        <v>1</v>
      </c>
    </row>
    <row r="1673" spans="1:10">
      <c r="A1673" t="s">
        <v>4</v>
      </c>
      <c r="B1673" s="4" t="s">
        <v>5</v>
      </c>
      <c r="C1673" s="4" t="s">
        <v>13</v>
      </c>
      <c r="D1673" s="4" t="s">
        <v>10</v>
      </c>
      <c r="E1673" s="4" t="s">
        <v>30</v>
      </c>
    </row>
    <row r="1674" spans="1:10">
      <c r="A1674" t="n">
        <v>15227</v>
      </c>
      <c r="B1674" s="37" t="n">
        <v>58</v>
      </c>
      <c r="C1674" s="7" t="n">
        <v>0</v>
      </c>
      <c r="D1674" s="7" t="n">
        <v>1000</v>
      </c>
      <c r="E1674" s="7" t="n">
        <v>1</v>
      </c>
    </row>
    <row r="1675" spans="1:10">
      <c r="A1675" t="s">
        <v>4</v>
      </c>
      <c r="B1675" s="4" t="s">
        <v>5</v>
      </c>
      <c r="C1675" s="4" t="s">
        <v>13</v>
      </c>
      <c r="D1675" s="4" t="s">
        <v>10</v>
      </c>
    </row>
    <row r="1676" spans="1:10">
      <c r="A1676" t="n">
        <v>15235</v>
      </c>
      <c r="B1676" s="37" t="n">
        <v>58</v>
      </c>
      <c r="C1676" s="7" t="n">
        <v>255</v>
      </c>
      <c r="D1676" s="7" t="n">
        <v>0</v>
      </c>
    </row>
    <row r="1677" spans="1:10">
      <c r="A1677" t="s">
        <v>4</v>
      </c>
      <c r="B1677" s="4" t="s">
        <v>5</v>
      </c>
      <c r="C1677" s="4" t="s">
        <v>10</v>
      </c>
    </row>
    <row r="1678" spans="1:10">
      <c r="A1678" t="n">
        <v>15239</v>
      </c>
      <c r="B1678" s="17" t="n">
        <v>12</v>
      </c>
      <c r="C1678" s="7" t="n">
        <v>9742</v>
      </c>
    </row>
    <row r="1679" spans="1:10">
      <c r="A1679" t="s">
        <v>4</v>
      </c>
      <c r="B1679" s="4" t="s">
        <v>5</v>
      </c>
      <c r="C1679" s="4" t="s">
        <v>10</v>
      </c>
    </row>
    <row r="1680" spans="1:10">
      <c r="A1680" t="n">
        <v>15242</v>
      </c>
      <c r="B1680" s="17" t="n">
        <v>12</v>
      </c>
      <c r="C1680" s="7" t="n">
        <v>10228</v>
      </c>
    </row>
    <row r="1681" spans="1:9">
      <c r="A1681" t="s">
        <v>4</v>
      </c>
      <c r="B1681" s="4" t="s">
        <v>5</v>
      </c>
      <c r="C1681" s="4" t="s">
        <v>10</v>
      </c>
      <c r="D1681" s="4" t="s">
        <v>13</v>
      </c>
      <c r="E1681" s="4" t="s">
        <v>10</v>
      </c>
    </row>
    <row r="1682" spans="1:9">
      <c r="A1682" t="n">
        <v>15245</v>
      </c>
      <c r="B1682" s="60" t="n">
        <v>104</v>
      </c>
      <c r="C1682" s="7" t="n">
        <v>129</v>
      </c>
      <c r="D1682" s="7" t="n">
        <v>1</v>
      </c>
      <c r="E1682" s="7" t="n">
        <v>7</v>
      </c>
    </row>
    <row r="1683" spans="1:9">
      <c r="A1683" t="s">
        <v>4</v>
      </c>
      <c r="B1683" s="4" t="s">
        <v>5</v>
      </c>
    </row>
    <row r="1684" spans="1:9">
      <c r="A1684" t="n">
        <v>15251</v>
      </c>
      <c r="B1684" s="5" t="n">
        <v>1</v>
      </c>
    </row>
    <row r="1685" spans="1:9">
      <c r="A1685" t="s">
        <v>4</v>
      </c>
      <c r="B1685" s="4" t="s">
        <v>5</v>
      </c>
      <c r="C1685" s="4" t="s">
        <v>13</v>
      </c>
      <c r="D1685" s="4" t="s">
        <v>10</v>
      </c>
      <c r="E1685" s="4" t="s">
        <v>10</v>
      </c>
    </row>
    <row r="1686" spans="1:9">
      <c r="A1686" t="n">
        <v>15252</v>
      </c>
      <c r="B1686" s="61" t="n">
        <v>135</v>
      </c>
      <c r="C1686" s="7" t="n">
        <v>0</v>
      </c>
      <c r="D1686" s="7" t="n">
        <v>7</v>
      </c>
      <c r="E1686" s="7" t="n">
        <v>64</v>
      </c>
    </row>
    <row r="1687" spans="1:9">
      <c r="A1687" t="s">
        <v>4</v>
      </c>
      <c r="B1687" s="4" t="s">
        <v>5</v>
      </c>
      <c r="C1687" s="4" t="s">
        <v>13</v>
      </c>
      <c r="D1687" s="4" t="s">
        <v>10</v>
      </c>
      <c r="E1687" s="4" t="s">
        <v>9</v>
      </c>
    </row>
    <row r="1688" spans="1:9">
      <c r="A1688" t="n">
        <v>15258</v>
      </c>
      <c r="B1688" s="62" t="n">
        <v>167</v>
      </c>
      <c r="C1688" s="7" t="n">
        <v>1</v>
      </c>
      <c r="D1688" s="7" t="n">
        <v>7</v>
      </c>
      <c r="E1688" s="7" t="n">
        <v>32</v>
      </c>
    </row>
    <row r="1689" spans="1:9">
      <c r="A1689" t="s">
        <v>4</v>
      </c>
      <c r="B1689" s="4" t="s">
        <v>5</v>
      </c>
      <c r="C1689" s="4" t="s">
        <v>13</v>
      </c>
      <c r="D1689" s="4" t="s">
        <v>10</v>
      </c>
      <c r="E1689" s="4" t="s">
        <v>10</v>
      </c>
      <c r="F1689" s="4" t="s">
        <v>10</v>
      </c>
    </row>
    <row r="1690" spans="1:9">
      <c r="A1690" t="n">
        <v>15266</v>
      </c>
      <c r="B1690" s="63" t="n">
        <v>63</v>
      </c>
      <c r="C1690" s="7" t="n">
        <v>0</v>
      </c>
      <c r="D1690" s="7" t="n">
        <v>65535</v>
      </c>
      <c r="E1690" s="7" t="n">
        <v>45</v>
      </c>
      <c r="F1690" s="7" t="n">
        <v>0</v>
      </c>
    </row>
    <row r="1691" spans="1:9">
      <c r="A1691" t="s">
        <v>4</v>
      </c>
      <c r="B1691" s="4" t="s">
        <v>5</v>
      </c>
      <c r="C1691" s="4" t="s">
        <v>13</v>
      </c>
      <c r="D1691" s="4" t="s">
        <v>10</v>
      </c>
      <c r="E1691" s="4" t="s">
        <v>10</v>
      </c>
      <c r="F1691" s="4" t="s">
        <v>10</v>
      </c>
    </row>
    <row r="1692" spans="1:9">
      <c r="A1692" t="n">
        <v>15274</v>
      </c>
      <c r="B1692" s="63" t="n">
        <v>63</v>
      </c>
      <c r="C1692" s="7" t="n">
        <v>0</v>
      </c>
      <c r="D1692" s="7" t="n">
        <v>65535</v>
      </c>
      <c r="E1692" s="7" t="n">
        <v>32</v>
      </c>
      <c r="F1692" s="7" t="n">
        <v>100</v>
      </c>
    </row>
    <row r="1693" spans="1:9">
      <c r="A1693" t="s">
        <v>4</v>
      </c>
      <c r="B1693" s="4" t="s">
        <v>5</v>
      </c>
      <c r="C1693" s="4" t="s">
        <v>10</v>
      </c>
      <c r="D1693" s="4" t="s">
        <v>30</v>
      </c>
      <c r="E1693" s="4" t="s">
        <v>30</v>
      </c>
      <c r="F1693" s="4" t="s">
        <v>30</v>
      </c>
      <c r="G1693" s="4" t="s">
        <v>30</v>
      </c>
    </row>
    <row r="1694" spans="1:9">
      <c r="A1694" t="n">
        <v>15282</v>
      </c>
      <c r="B1694" s="46" t="n">
        <v>46</v>
      </c>
      <c r="C1694" s="7" t="n">
        <v>61456</v>
      </c>
      <c r="D1694" s="7" t="n">
        <v>96.6699981689453</v>
      </c>
      <c r="E1694" s="7" t="n">
        <v>475.649993896484</v>
      </c>
      <c r="F1694" s="7" t="n">
        <v>290.410003662109</v>
      </c>
      <c r="G1694" s="7" t="n">
        <v>180</v>
      </c>
    </row>
    <row r="1695" spans="1:9">
      <c r="A1695" t="s">
        <v>4</v>
      </c>
      <c r="B1695" s="4" t="s">
        <v>5</v>
      </c>
      <c r="C1695" s="4" t="s">
        <v>13</v>
      </c>
      <c r="D1695" s="4" t="s">
        <v>13</v>
      </c>
      <c r="E1695" s="4" t="s">
        <v>30</v>
      </c>
      <c r="F1695" s="4" t="s">
        <v>30</v>
      </c>
      <c r="G1695" s="4" t="s">
        <v>30</v>
      </c>
      <c r="H1695" s="4" t="s">
        <v>10</v>
      </c>
      <c r="I1695" s="4" t="s">
        <v>13</v>
      </c>
    </row>
    <row r="1696" spans="1:9">
      <c r="A1696" t="n">
        <v>15301</v>
      </c>
      <c r="B1696" s="41" t="n">
        <v>45</v>
      </c>
      <c r="C1696" s="7" t="n">
        <v>4</v>
      </c>
      <c r="D1696" s="7" t="n">
        <v>3</v>
      </c>
      <c r="E1696" s="7" t="n">
        <v>9.07999992370605</v>
      </c>
      <c r="F1696" s="7" t="n">
        <v>0</v>
      </c>
      <c r="G1696" s="7" t="n">
        <v>0</v>
      </c>
      <c r="H1696" s="7" t="n">
        <v>0</v>
      </c>
      <c r="I1696" s="7" t="n">
        <v>1</v>
      </c>
    </row>
    <row r="1697" spans="1:9">
      <c r="A1697" t="s">
        <v>4</v>
      </c>
      <c r="B1697" s="4" t="s">
        <v>5</v>
      </c>
      <c r="C1697" s="4" t="s">
        <v>10</v>
      </c>
    </row>
    <row r="1698" spans="1:9">
      <c r="A1698" t="n">
        <v>15319</v>
      </c>
      <c r="B1698" s="30" t="n">
        <v>16</v>
      </c>
      <c r="C1698" s="7" t="n">
        <v>500</v>
      </c>
    </row>
    <row r="1699" spans="1:9">
      <c r="A1699" t="s">
        <v>4</v>
      </c>
      <c r="B1699" s="4" t="s">
        <v>5</v>
      </c>
      <c r="C1699" s="4" t="s">
        <v>13</v>
      </c>
      <c r="D1699" s="4" t="s">
        <v>6</v>
      </c>
    </row>
    <row r="1700" spans="1:9">
      <c r="A1700" t="n">
        <v>15322</v>
      </c>
      <c r="B1700" s="8" t="n">
        <v>2</v>
      </c>
      <c r="C1700" s="7" t="n">
        <v>10</v>
      </c>
      <c r="D1700" s="7" t="s">
        <v>203</v>
      </c>
    </row>
    <row r="1701" spans="1:9">
      <c r="A1701" t="s">
        <v>4</v>
      </c>
      <c r="B1701" s="4" t="s">
        <v>5</v>
      </c>
      <c r="C1701" s="4" t="s">
        <v>10</v>
      </c>
    </row>
    <row r="1702" spans="1:9">
      <c r="A1702" t="n">
        <v>15337</v>
      </c>
      <c r="B1702" s="30" t="n">
        <v>16</v>
      </c>
      <c r="C1702" s="7" t="n">
        <v>0</v>
      </c>
    </row>
    <row r="1703" spans="1:9">
      <c r="A1703" t="s">
        <v>4</v>
      </c>
      <c r="B1703" s="4" t="s">
        <v>5</v>
      </c>
      <c r="C1703" s="4" t="s">
        <v>13</v>
      </c>
      <c r="D1703" s="4" t="s">
        <v>10</v>
      </c>
    </row>
    <row r="1704" spans="1:9">
      <c r="A1704" t="n">
        <v>15340</v>
      </c>
      <c r="B1704" s="37" t="n">
        <v>58</v>
      </c>
      <c r="C1704" s="7" t="n">
        <v>105</v>
      </c>
      <c r="D1704" s="7" t="n">
        <v>300</v>
      </c>
    </row>
    <row r="1705" spans="1:9">
      <c r="A1705" t="s">
        <v>4</v>
      </c>
      <c r="B1705" s="4" t="s">
        <v>5</v>
      </c>
      <c r="C1705" s="4" t="s">
        <v>30</v>
      </c>
      <c r="D1705" s="4" t="s">
        <v>10</v>
      </c>
    </row>
    <row r="1706" spans="1:9">
      <c r="A1706" t="n">
        <v>15344</v>
      </c>
      <c r="B1706" s="49" t="n">
        <v>103</v>
      </c>
      <c r="C1706" s="7" t="n">
        <v>1</v>
      </c>
      <c r="D1706" s="7" t="n">
        <v>300</v>
      </c>
    </row>
    <row r="1707" spans="1:9">
      <c r="A1707" t="s">
        <v>4</v>
      </c>
      <c r="B1707" s="4" t="s">
        <v>5</v>
      </c>
      <c r="C1707" s="4" t="s">
        <v>13</v>
      </c>
      <c r="D1707" s="4" t="s">
        <v>10</v>
      </c>
    </row>
    <row r="1708" spans="1:9">
      <c r="A1708" t="n">
        <v>15351</v>
      </c>
      <c r="B1708" s="50" t="n">
        <v>72</v>
      </c>
      <c r="C1708" s="7" t="n">
        <v>4</v>
      </c>
      <c r="D1708" s="7" t="n">
        <v>0</v>
      </c>
    </row>
    <row r="1709" spans="1:9">
      <c r="A1709" t="s">
        <v>4</v>
      </c>
      <c r="B1709" s="4" t="s">
        <v>5</v>
      </c>
      <c r="C1709" s="4" t="s">
        <v>9</v>
      </c>
    </row>
    <row r="1710" spans="1:9">
      <c r="A1710" t="n">
        <v>15355</v>
      </c>
      <c r="B1710" s="64" t="n">
        <v>15</v>
      </c>
      <c r="C1710" s="7" t="n">
        <v>1073741824</v>
      </c>
    </row>
    <row r="1711" spans="1:9">
      <c r="A1711" t="s">
        <v>4</v>
      </c>
      <c r="B1711" s="4" t="s">
        <v>5</v>
      </c>
      <c r="C1711" s="4" t="s">
        <v>13</v>
      </c>
    </row>
    <row r="1712" spans="1:9">
      <c r="A1712" t="n">
        <v>15360</v>
      </c>
      <c r="B1712" s="40" t="n">
        <v>64</v>
      </c>
      <c r="C1712" s="7" t="n">
        <v>3</v>
      </c>
    </row>
    <row r="1713" spans="1:4">
      <c r="A1713" t="s">
        <v>4</v>
      </c>
      <c r="B1713" s="4" t="s">
        <v>5</v>
      </c>
      <c r="C1713" s="4" t="s">
        <v>13</v>
      </c>
    </row>
    <row r="1714" spans="1:4">
      <c r="A1714" t="n">
        <v>15362</v>
      </c>
      <c r="B1714" s="14" t="n">
        <v>74</v>
      </c>
      <c r="C1714" s="7" t="n">
        <v>67</v>
      </c>
    </row>
    <row r="1715" spans="1:4">
      <c r="A1715" t="s">
        <v>4</v>
      </c>
      <c r="B1715" s="4" t="s">
        <v>5</v>
      </c>
      <c r="C1715" s="4" t="s">
        <v>13</v>
      </c>
      <c r="D1715" s="4" t="s">
        <v>13</v>
      </c>
      <c r="E1715" s="4" t="s">
        <v>10</v>
      </c>
    </row>
    <row r="1716" spans="1:4">
      <c r="A1716" t="n">
        <v>15364</v>
      </c>
      <c r="B1716" s="41" t="n">
        <v>45</v>
      </c>
      <c r="C1716" s="7" t="n">
        <v>8</v>
      </c>
      <c r="D1716" s="7" t="n">
        <v>1</v>
      </c>
      <c r="E1716" s="7" t="n">
        <v>0</v>
      </c>
    </row>
    <row r="1717" spans="1:4">
      <c r="A1717" t="s">
        <v>4</v>
      </c>
      <c r="B1717" s="4" t="s">
        <v>5</v>
      </c>
      <c r="C1717" s="4" t="s">
        <v>10</v>
      </c>
    </row>
    <row r="1718" spans="1:4">
      <c r="A1718" t="n">
        <v>15369</v>
      </c>
      <c r="B1718" s="25" t="n">
        <v>13</v>
      </c>
      <c r="C1718" s="7" t="n">
        <v>6409</v>
      </c>
    </row>
    <row r="1719" spans="1:4">
      <c r="A1719" t="s">
        <v>4</v>
      </c>
      <c r="B1719" s="4" t="s">
        <v>5</v>
      </c>
      <c r="C1719" s="4" t="s">
        <v>10</v>
      </c>
    </row>
    <row r="1720" spans="1:4">
      <c r="A1720" t="n">
        <v>15372</v>
      </c>
      <c r="B1720" s="25" t="n">
        <v>13</v>
      </c>
      <c r="C1720" s="7" t="n">
        <v>6408</v>
      </c>
    </row>
    <row r="1721" spans="1:4">
      <c r="A1721" t="s">
        <v>4</v>
      </c>
      <c r="B1721" s="4" t="s">
        <v>5</v>
      </c>
      <c r="C1721" s="4" t="s">
        <v>10</v>
      </c>
    </row>
    <row r="1722" spans="1:4">
      <c r="A1722" t="n">
        <v>15375</v>
      </c>
      <c r="B1722" s="17" t="n">
        <v>12</v>
      </c>
      <c r="C1722" s="7" t="n">
        <v>6464</v>
      </c>
    </row>
    <row r="1723" spans="1:4">
      <c r="A1723" t="s">
        <v>4</v>
      </c>
      <c r="B1723" s="4" t="s">
        <v>5</v>
      </c>
      <c r="C1723" s="4" t="s">
        <v>10</v>
      </c>
    </row>
    <row r="1724" spans="1:4">
      <c r="A1724" t="n">
        <v>15378</v>
      </c>
      <c r="B1724" s="25" t="n">
        <v>13</v>
      </c>
      <c r="C1724" s="7" t="n">
        <v>6465</v>
      </c>
    </row>
    <row r="1725" spans="1:4">
      <c r="A1725" t="s">
        <v>4</v>
      </c>
      <c r="B1725" s="4" t="s">
        <v>5</v>
      </c>
      <c r="C1725" s="4" t="s">
        <v>10</v>
      </c>
    </row>
    <row r="1726" spans="1:4">
      <c r="A1726" t="n">
        <v>15381</v>
      </c>
      <c r="B1726" s="25" t="n">
        <v>13</v>
      </c>
      <c r="C1726" s="7" t="n">
        <v>6466</v>
      </c>
    </row>
    <row r="1727" spans="1:4">
      <c r="A1727" t="s">
        <v>4</v>
      </c>
      <c r="B1727" s="4" t="s">
        <v>5</v>
      </c>
      <c r="C1727" s="4" t="s">
        <v>10</v>
      </c>
    </row>
    <row r="1728" spans="1:4">
      <c r="A1728" t="n">
        <v>15384</v>
      </c>
      <c r="B1728" s="25" t="n">
        <v>13</v>
      </c>
      <c r="C1728" s="7" t="n">
        <v>6467</v>
      </c>
    </row>
    <row r="1729" spans="1:5">
      <c r="A1729" t="s">
        <v>4</v>
      </c>
      <c r="B1729" s="4" t="s">
        <v>5</v>
      </c>
      <c r="C1729" s="4" t="s">
        <v>10</v>
      </c>
    </row>
    <row r="1730" spans="1:5">
      <c r="A1730" t="n">
        <v>15387</v>
      </c>
      <c r="B1730" s="25" t="n">
        <v>13</v>
      </c>
      <c r="C1730" s="7" t="n">
        <v>6468</v>
      </c>
    </row>
    <row r="1731" spans="1:5">
      <c r="A1731" t="s">
        <v>4</v>
      </c>
      <c r="B1731" s="4" t="s">
        <v>5</v>
      </c>
      <c r="C1731" s="4" t="s">
        <v>10</v>
      </c>
    </row>
    <row r="1732" spans="1:5">
      <c r="A1732" t="n">
        <v>15390</v>
      </c>
      <c r="B1732" s="25" t="n">
        <v>13</v>
      </c>
      <c r="C1732" s="7" t="n">
        <v>6469</v>
      </c>
    </row>
    <row r="1733" spans="1:5">
      <c r="A1733" t="s">
        <v>4</v>
      </c>
      <c r="B1733" s="4" t="s">
        <v>5</v>
      </c>
      <c r="C1733" s="4" t="s">
        <v>10</v>
      </c>
    </row>
    <row r="1734" spans="1:5">
      <c r="A1734" t="n">
        <v>15393</v>
      </c>
      <c r="B1734" s="25" t="n">
        <v>13</v>
      </c>
      <c r="C1734" s="7" t="n">
        <v>6470</v>
      </c>
    </row>
    <row r="1735" spans="1:5">
      <c r="A1735" t="s">
        <v>4</v>
      </c>
      <c r="B1735" s="4" t="s">
        <v>5</v>
      </c>
      <c r="C1735" s="4" t="s">
        <v>10</v>
      </c>
    </row>
    <row r="1736" spans="1:5">
      <c r="A1736" t="n">
        <v>15396</v>
      </c>
      <c r="B1736" s="25" t="n">
        <v>13</v>
      </c>
      <c r="C1736" s="7" t="n">
        <v>6471</v>
      </c>
    </row>
    <row r="1737" spans="1:5">
      <c r="A1737" t="s">
        <v>4</v>
      </c>
      <c r="B1737" s="4" t="s">
        <v>5</v>
      </c>
      <c r="C1737" s="4" t="s">
        <v>13</v>
      </c>
    </row>
    <row r="1738" spans="1:5">
      <c r="A1738" t="n">
        <v>15399</v>
      </c>
      <c r="B1738" s="14" t="n">
        <v>74</v>
      </c>
      <c r="C1738" s="7" t="n">
        <v>18</v>
      </c>
    </row>
    <row r="1739" spans="1:5">
      <c r="A1739" t="s">
        <v>4</v>
      </c>
      <c r="B1739" s="4" t="s">
        <v>5</v>
      </c>
      <c r="C1739" s="4" t="s">
        <v>13</v>
      </c>
    </row>
    <row r="1740" spans="1:5">
      <c r="A1740" t="n">
        <v>15401</v>
      </c>
      <c r="B1740" s="14" t="n">
        <v>74</v>
      </c>
      <c r="C1740" s="7" t="n">
        <v>45</v>
      </c>
    </row>
    <row r="1741" spans="1:5">
      <c r="A1741" t="s">
        <v>4</v>
      </c>
      <c r="B1741" s="4" t="s">
        <v>5</v>
      </c>
      <c r="C1741" s="4" t="s">
        <v>10</v>
      </c>
    </row>
    <row r="1742" spans="1:5">
      <c r="A1742" t="n">
        <v>15403</v>
      </c>
      <c r="B1742" s="30" t="n">
        <v>16</v>
      </c>
      <c r="C1742" s="7" t="n">
        <v>0</v>
      </c>
    </row>
    <row r="1743" spans="1:5">
      <c r="A1743" t="s">
        <v>4</v>
      </c>
      <c r="B1743" s="4" t="s">
        <v>5</v>
      </c>
      <c r="C1743" s="4" t="s">
        <v>13</v>
      </c>
      <c r="D1743" s="4" t="s">
        <v>13</v>
      </c>
      <c r="E1743" s="4" t="s">
        <v>13</v>
      </c>
      <c r="F1743" s="4" t="s">
        <v>13</v>
      </c>
    </row>
    <row r="1744" spans="1:5">
      <c r="A1744" t="n">
        <v>15406</v>
      </c>
      <c r="B1744" s="39" t="n">
        <v>14</v>
      </c>
      <c r="C1744" s="7" t="n">
        <v>0</v>
      </c>
      <c r="D1744" s="7" t="n">
        <v>8</v>
      </c>
      <c r="E1744" s="7" t="n">
        <v>0</v>
      </c>
      <c r="F1744" s="7" t="n">
        <v>0</v>
      </c>
    </row>
    <row r="1745" spans="1:6">
      <c r="A1745" t="s">
        <v>4</v>
      </c>
      <c r="B1745" s="4" t="s">
        <v>5</v>
      </c>
      <c r="C1745" s="4" t="s">
        <v>13</v>
      </c>
      <c r="D1745" s="4" t="s">
        <v>6</v>
      </c>
    </row>
    <row r="1746" spans="1:6">
      <c r="A1746" t="n">
        <v>15411</v>
      </c>
      <c r="B1746" s="8" t="n">
        <v>2</v>
      </c>
      <c r="C1746" s="7" t="n">
        <v>11</v>
      </c>
      <c r="D1746" s="7" t="s">
        <v>51</v>
      </c>
    </row>
    <row r="1747" spans="1:6">
      <c r="A1747" t="s">
        <v>4</v>
      </c>
      <c r="B1747" s="4" t="s">
        <v>5</v>
      </c>
      <c r="C1747" s="4" t="s">
        <v>10</v>
      </c>
    </row>
    <row r="1748" spans="1:6">
      <c r="A1748" t="n">
        <v>15425</v>
      </c>
      <c r="B1748" s="30" t="n">
        <v>16</v>
      </c>
      <c r="C1748" s="7" t="n">
        <v>0</v>
      </c>
    </row>
    <row r="1749" spans="1:6">
      <c r="A1749" t="s">
        <v>4</v>
      </c>
      <c r="B1749" s="4" t="s">
        <v>5</v>
      </c>
      <c r="C1749" s="4" t="s">
        <v>13</v>
      </c>
      <c r="D1749" s="4" t="s">
        <v>6</v>
      </c>
    </row>
    <row r="1750" spans="1:6">
      <c r="A1750" t="n">
        <v>15428</v>
      </c>
      <c r="B1750" s="8" t="n">
        <v>2</v>
      </c>
      <c r="C1750" s="7" t="n">
        <v>11</v>
      </c>
      <c r="D1750" s="7" t="s">
        <v>204</v>
      </c>
    </row>
    <row r="1751" spans="1:6">
      <c r="A1751" t="s">
        <v>4</v>
      </c>
      <c r="B1751" s="4" t="s">
        <v>5</v>
      </c>
      <c r="C1751" s="4" t="s">
        <v>10</v>
      </c>
    </row>
    <row r="1752" spans="1:6">
      <c r="A1752" t="n">
        <v>15437</v>
      </c>
      <c r="B1752" s="30" t="n">
        <v>16</v>
      </c>
      <c r="C1752" s="7" t="n">
        <v>0</v>
      </c>
    </row>
    <row r="1753" spans="1:6">
      <c r="A1753" t="s">
        <v>4</v>
      </c>
      <c r="B1753" s="4" t="s">
        <v>5</v>
      </c>
      <c r="C1753" s="4" t="s">
        <v>9</v>
      </c>
    </row>
    <row r="1754" spans="1:6">
      <c r="A1754" t="n">
        <v>15440</v>
      </c>
      <c r="B1754" s="64" t="n">
        <v>15</v>
      </c>
      <c r="C1754" s="7" t="n">
        <v>2048</v>
      </c>
    </row>
    <row r="1755" spans="1:6">
      <c r="A1755" t="s">
        <v>4</v>
      </c>
      <c r="B1755" s="4" t="s">
        <v>5</v>
      </c>
      <c r="C1755" s="4" t="s">
        <v>13</v>
      </c>
      <c r="D1755" s="4" t="s">
        <v>6</v>
      </c>
    </row>
    <row r="1756" spans="1:6">
      <c r="A1756" t="n">
        <v>15445</v>
      </c>
      <c r="B1756" s="8" t="n">
        <v>2</v>
      </c>
      <c r="C1756" s="7" t="n">
        <v>10</v>
      </c>
      <c r="D1756" s="7" t="s">
        <v>117</v>
      </c>
    </row>
    <row r="1757" spans="1:6">
      <c r="A1757" t="s">
        <v>4</v>
      </c>
      <c r="B1757" s="4" t="s">
        <v>5</v>
      </c>
      <c r="C1757" s="4" t="s">
        <v>10</v>
      </c>
    </row>
    <row r="1758" spans="1:6">
      <c r="A1758" t="n">
        <v>15463</v>
      </c>
      <c r="B1758" s="30" t="n">
        <v>16</v>
      </c>
      <c r="C1758" s="7" t="n">
        <v>0</v>
      </c>
    </row>
    <row r="1759" spans="1:6">
      <c r="A1759" t="s">
        <v>4</v>
      </c>
      <c r="B1759" s="4" t="s">
        <v>5</v>
      </c>
      <c r="C1759" s="4" t="s">
        <v>13</v>
      </c>
      <c r="D1759" s="4" t="s">
        <v>6</v>
      </c>
    </row>
    <row r="1760" spans="1:6">
      <c r="A1760" t="n">
        <v>15466</v>
      </c>
      <c r="B1760" s="8" t="n">
        <v>2</v>
      </c>
      <c r="C1760" s="7" t="n">
        <v>10</v>
      </c>
      <c r="D1760" s="7" t="s">
        <v>118</v>
      </c>
    </row>
    <row r="1761" spans="1:4">
      <c r="A1761" t="s">
        <v>4</v>
      </c>
      <c r="B1761" s="4" t="s">
        <v>5</v>
      </c>
      <c r="C1761" s="4" t="s">
        <v>10</v>
      </c>
    </row>
    <row r="1762" spans="1:4">
      <c r="A1762" t="n">
        <v>15485</v>
      </c>
      <c r="B1762" s="30" t="n">
        <v>16</v>
      </c>
      <c r="C1762" s="7" t="n">
        <v>0</v>
      </c>
    </row>
    <row r="1763" spans="1:4">
      <c r="A1763" t="s">
        <v>4</v>
      </c>
      <c r="B1763" s="4" t="s">
        <v>5</v>
      </c>
      <c r="C1763" s="4" t="s">
        <v>13</v>
      </c>
      <c r="D1763" s="4" t="s">
        <v>10</v>
      </c>
      <c r="E1763" s="4" t="s">
        <v>30</v>
      </c>
    </row>
    <row r="1764" spans="1:4">
      <c r="A1764" t="n">
        <v>15488</v>
      </c>
      <c r="B1764" s="37" t="n">
        <v>58</v>
      </c>
      <c r="C1764" s="7" t="n">
        <v>100</v>
      </c>
      <c r="D1764" s="7" t="n">
        <v>300</v>
      </c>
      <c r="E1764" s="7" t="n">
        <v>1</v>
      </c>
    </row>
    <row r="1765" spans="1:4">
      <c r="A1765" t="s">
        <v>4</v>
      </c>
      <c r="B1765" s="4" t="s">
        <v>5</v>
      </c>
      <c r="C1765" s="4" t="s">
        <v>13</v>
      </c>
      <c r="D1765" s="4" t="s">
        <v>10</v>
      </c>
    </row>
    <row r="1766" spans="1:4">
      <c r="A1766" t="n">
        <v>15496</v>
      </c>
      <c r="B1766" s="37" t="n">
        <v>58</v>
      </c>
      <c r="C1766" s="7" t="n">
        <v>255</v>
      </c>
      <c r="D1766" s="7" t="n">
        <v>0</v>
      </c>
    </row>
    <row r="1767" spans="1:4">
      <c r="A1767" t="s">
        <v>4</v>
      </c>
      <c r="B1767" s="4" t="s">
        <v>5</v>
      </c>
      <c r="C1767" s="4" t="s">
        <v>13</v>
      </c>
    </row>
    <row r="1768" spans="1:4">
      <c r="A1768" t="n">
        <v>15500</v>
      </c>
      <c r="B1768" s="35" t="n">
        <v>23</v>
      </c>
      <c r="C1768" s="7" t="n">
        <v>0</v>
      </c>
    </row>
    <row r="1769" spans="1:4">
      <c r="A1769" t="s">
        <v>4</v>
      </c>
      <c r="B1769" s="4" t="s">
        <v>5</v>
      </c>
    </row>
    <row r="1770" spans="1:4">
      <c r="A1770" t="n">
        <v>15502</v>
      </c>
      <c r="B1770" s="5" t="n">
        <v>1</v>
      </c>
    </row>
    <row r="1771" spans="1:4" s="3" customFormat="1" customHeight="0">
      <c r="A1771" s="3" t="s">
        <v>2</v>
      </c>
      <c r="B1771" s="3" t="s">
        <v>205</v>
      </c>
    </row>
    <row r="1772" spans="1:4">
      <c r="A1772" t="s">
        <v>4</v>
      </c>
      <c r="B1772" s="4" t="s">
        <v>5</v>
      </c>
      <c r="C1772" s="4" t="s">
        <v>13</v>
      </c>
      <c r="D1772" s="4" t="s">
        <v>10</v>
      </c>
    </row>
    <row r="1773" spans="1:4">
      <c r="A1773" t="n">
        <v>15504</v>
      </c>
      <c r="B1773" s="28" t="n">
        <v>22</v>
      </c>
      <c r="C1773" s="7" t="n">
        <v>21</v>
      </c>
      <c r="D1773" s="7" t="n">
        <v>0</v>
      </c>
    </row>
    <row r="1774" spans="1:4">
      <c r="A1774" t="s">
        <v>4</v>
      </c>
      <c r="B1774" s="4" t="s">
        <v>5</v>
      </c>
      <c r="C1774" s="4" t="s">
        <v>13</v>
      </c>
      <c r="D1774" s="4" t="s">
        <v>10</v>
      </c>
    </row>
    <row r="1775" spans="1:4">
      <c r="A1775" t="n">
        <v>15508</v>
      </c>
      <c r="B1775" s="37" t="n">
        <v>58</v>
      </c>
      <c r="C1775" s="7" t="n">
        <v>5</v>
      </c>
      <c r="D1775" s="7" t="n">
        <v>300</v>
      </c>
    </row>
    <row r="1776" spans="1:4">
      <c r="A1776" t="s">
        <v>4</v>
      </c>
      <c r="B1776" s="4" t="s">
        <v>5</v>
      </c>
      <c r="C1776" s="4" t="s">
        <v>30</v>
      </c>
      <c r="D1776" s="4" t="s">
        <v>10</v>
      </c>
    </row>
    <row r="1777" spans="1:5">
      <c r="A1777" t="n">
        <v>15512</v>
      </c>
      <c r="B1777" s="49" t="n">
        <v>103</v>
      </c>
      <c r="C1777" s="7" t="n">
        <v>0</v>
      </c>
      <c r="D1777" s="7" t="n">
        <v>300</v>
      </c>
    </row>
    <row r="1778" spans="1:5">
      <c r="A1778" t="s">
        <v>4</v>
      </c>
      <c r="B1778" s="4" t="s">
        <v>5</v>
      </c>
      <c r="C1778" s="4" t="s">
        <v>13</v>
      </c>
      <c r="D1778" s="4" t="s">
        <v>6</v>
      </c>
      <c r="E1778" s="4" t="s">
        <v>10</v>
      </c>
    </row>
    <row r="1779" spans="1:5">
      <c r="A1779" t="n">
        <v>15519</v>
      </c>
      <c r="B1779" s="22" t="n">
        <v>94</v>
      </c>
      <c r="C1779" s="7" t="n">
        <v>1</v>
      </c>
      <c r="D1779" s="7" t="s">
        <v>39</v>
      </c>
      <c r="E1779" s="7" t="n">
        <v>2048</v>
      </c>
    </row>
    <row r="1780" spans="1:5">
      <c r="A1780" t="s">
        <v>4</v>
      </c>
      <c r="B1780" s="4" t="s">
        <v>5</v>
      </c>
      <c r="C1780" s="4" t="s">
        <v>13</v>
      </c>
      <c r="D1780" s="4" t="s">
        <v>10</v>
      </c>
      <c r="E1780" s="4" t="s">
        <v>10</v>
      </c>
      <c r="F1780" s="4" t="s">
        <v>10</v>
      </c>
      <c r="G1780" s="4" t="s">
        <v>10</v>
      </c>
      <c r="H1780" s="4" t="s">
        <v>10</v>
      </c>
      <c r="I1780" s="4" t="s">
        <v>6</v>
      </c>
      <c r="J1780" s="4" t="s">
        <v>30</v>
      </c>
      <c r="K1780" s="4" t="s">
        <v>30</v>
      </c>
      <c r="L1780" s="4" t="s">
        <v>30</v>
      </c>
      <c r="M1780" s="4" t="s">
        <v>9</v>
      </c>
      <c r="N1780" s="4" t="s">
        <v>9</v>
      </c>
      <c r="O1780" s="4" t="s">
        <v>30</v>
      </c>
      <c r="P1780" s="4" t="s">
        <v>30</v>
      </c>
      <c r="Q1780" s="4" t="s">
        <v>30</v>
      </c>
      <c r="R1780" s="4" t="s">
        <v>30</v>
      </c>
      <c r="S1780" s="4" t="s">
        <v>13</v>
      </c>
    </row>
    <row r="1781" spans="1:5">
      <c r="A1781" t="n">
        <v>15528</v>
      </c>
      <c r="B1781" s="10" t="n">
        <v>39</v>
      </c>
      <c r="C1781" s="7" t="n">
        <v>12</v>
      </c>
      <c r="D1781" s="7" t="n">
        <v>65533</v>
      </c>
      <c r="E1781" s="7" t="n">
        <v>224</v>
      </c>
      <c r="F1781" s="7" t="n">
        <v>0</v>
      </c>
      <c r="G1781" s="7" t="n">
        <v>65533</v>
      </c>
      <c r="H1781" s="7" t="n">
        <v>0</v>
      </c>
      <c r="I1781" s="7" t="s">
        <v>20</v>
      </c>
      <c r="J1781" s="7" t="n">
        <v>10.4759998321533</v>
      </c>
      <c r="K1781" s="7" t="n">
        <v>492.209014892578</v>
      </c>
      <c r="L1781" s="7" t="n">
        <v>199.485992431641</v>
      </c>
      <c r="M1781" s="7" t="n">
        <v>0</v>
      </c>
      <c r="N1781" s="7" t="n">
        <v>0</v>
      </c>
      <c r="O1781" s="7" t="n">
        <v>0</v>
      </c>
      <c r="P1781" s="7" t="n">
        <v>0.550000011920929</v>
      </c>
      <c r="Q1781" s="7" t="n">
        <v>0.550000011920929</v>
      </c>
      <c r="R1781" s="7" t="n">
        <v>0.550000011920929</v>
      </c>
      <c r="S1781" s="7" t="n">
        <v>124</v>
      </c>
    </row>
    <row r="1782" spans="1:5">
      <c r="A1782" t="s">
        <v>4</v>
      </c>
      <c r="B1782" s="4" t="s">
        <v>5</v>
      </c>
      <c r="C1782" s="4" t="s">
        <v>13</v>
      </c>
      <c r="D1782" s="4" t="s">
        <v>10</v>
      </c>
      <c r="E1782" s="4" t="s">
        <v>30</v>
      </c>
      <c r="F1782" s="4" t="s">
        <v>10</v>
      </c>
      <c r="G1782" s="4" t="s">
        <v>9</v>
      </c>
      <c r="H1782" s="4" t="s">
        <v>9</v>
      </c>
      <c r="I1782" s="4" t="s">
        <v>10</v>
      </c>
      <c r="J1782" s="4" t="s">
        <v>10</v>
      </c>
      <c r="K1782" s="4" t="s">
        <v>9</v>
      </c>
      <c r="L1782" s="4" t="s">
        <v>9</v>
      </c>
      <c r="M1782" s="4" t="s">
        <v>9</v>
      </c>
      <c r="N1782" s="4" t="s">
        <v>9</v>
      </c>
      <c r="O1782" s="4" t="s">
        <v>6</v>
      </c>
    </row>
    <row r="1783" spans="1:5">
      <c r="A1783" t="n">
        <v>15578</v>
      </c>
      <c r="B1783" s="13" t="n">
        <v>50</v>
      </c>
      <c r="C1783" s="7" t="n">
        <v>0</v>
      </c>
      <c r="D1783" s="7" t="n">
        <v>4335</v>
      </c>
      <c r="E1783" s="7" t="n">
        <v>1</v>
      </c>
      <c r="F1783" s="7" t="n">
        <v>0</v>
      </c>
      <c r="G1783" s="7" t="n">
        <v>0</v>
      </c>
      <c r="H1783" s="7" t="n">
        <v>0</v>
      </c>
      <c r="I1783" s="7" t="n">
        <v>0</v>
      </c>
      <c r="J1783" s="7" t="n">
        <v>65533</v>
      </c>
      <c r="K1783" s="7" t="n">
        <v>0</v>
      </c>
      <c r="L1783" s="7" t="n">
        <v>0</v>
      </c>
      <c r="M1783" s="7" t="n">
        <v>0</v>
      </c>
      <c r="N1783" s="7" t="n">
        <v>0</v>
      </c>
      <c r="O1783" s="7" t="s">
        <v>20</v>
      </c>
    </row>
    <row r="1784" spans="1:5">
      <c r="A1784" t="s">
        <v>4</v>
      </c>
      <c r="B1784" s="4" t="s">
        <v>5</v>
      </c>
      <c r="C1784" s="4" t="s">
        <v>13</v>
      </c>
      <c r="D1784" s="4" t="s">
        <v>10</v>
      </c>
      <c r="E1784" s="4" t="s">
        <v>30</v>
      </c>
      <c r="F1784" s="4" t="s">
        <v>10</v>
      </c>
      <c r="G1784" s="4" t="s">
        <v>9</v>
      </c>
      <c r="H1784" s="4" t="s">
        <v>9</v>
      </c>
      <c r="I1784" s="4" t="s">
        <v>10</v>
      </c>
      <c r="J1784" s="4" t="s">
        <v>10</v>
      </c>
      <c r="K1784" s="4" t="s">
        <v>9</v>
      </c>
      <c r="L1784" s="4" t="s">
        <v>9</v>
      </c>
      <c r="M1784" s="4" t="s">
        <v>9</v>
      </c>
      <c r="N1784" s="4" t="s">
        <v>9</v>
      </c>
      <c r="O1784" s="4" t="s">
        <v>6</v>
      </c>
    </row>
    <row r="1785" spans="1:5">
      <c r="A1785" t="n">
        <v>15617</v>
      </c>
      <c r="B1785" s="13" t="n">
        <v>50</v>
      </c>
      <c r="C1785" s="7" t="n">
        <v>0</v>
      </c>
      <c r="D1785" s="7" t="n">
        <v>4117</v>
      </c>
      <c r="E1785" s="7" t="n">
        <v>1</v>
      </c>
      <c r="F1785" s="7" t="n">
        <v>0</v>
      </c>
      <c r="G1785" s="7" t="n">
        <v>0</v>
      </c>
      <c r="H1785" s="7" t="n">
        <v>0</v>
      </c>
      <c r="I1785" s="7" t="n">
        <v>0</v>
      </c>
      <c r="J1785" s="7" t="n">
        <v>65533</v>
      </c>
      <c r="K1785" s="7" t="n">
        <v>0</v>
      </c>
      <c r="L1785" s="7" t="n">
        <v>0</v>
      </c>
      <c r="M1785" s="7" t="n">
        <v>0</v>
      </c>
      <c r="N1785" s="7" t="n">
        <v>0</v>
      </c>
      <c r="O1785" s="7" t="s">
        <v>20</v>
      </c>
    </row>
    <row r="1786" spans="1:5">
      <c r="A1786" t="s">
        <v>4</v>
      </c>
      <c r="B1786" s="4" t="s">
        <v>5</v>
      </c>
      <c r="C1786" s="4" t="s">
        <v>6</v>
      </c>
      <c r="D1786" s="4" t="s">
        <v>6</v>
      </c>
    </row>
    <row r="1787" spans="1:5">
      <c r="A1787" t="n">
        <v>15656</v>
      </c>
      <c r="B1787" s="21" t="n">
        <v>70</v>
      </c>
      <c r="C1787" s="7" t="s">
        <v>39</v>
      </c>
      <c r="D1787" s="7" t="s">
        <v>206</v>
      </c>
    </row>
    <row r="1788" spans="1:5">
      <c r="A1788" t="s">
        <v>4</v>
      </c>
      <c r="B1788" s="4" t="s">
        <v>5</v>
      </c>
      <c r="C1788" s="4" t="s">
        <v>10</v>
      </c>
    </row>
    <row r="1789" spans="1:5">
      <c r="A1789" t="n">
        <v>15668</v>
      </c>
      <c r="B1789" s="30" t="n">
        <v>16</v>
      </c>
      <c r="C1789" s="7" t="n">
        <v>666</v>
      </c>
    </row>
    <row r="1790" spans="1:5">
      <c r="A1790" t="s">
        <v>4</v>
      </c>
      <c r="B1790" s="4" t="s">
        <v>5</v>
      </c>
      <c r="C1790" s="4" t="s">
        <v>6</v>
      </c>
      <c r="D1790" s="4" t="s">
        <v>6</v>
      </c>
    </row>
    <row r="1791" spans="1:5">
      <c r="A1791" t="n">
        <v>15671</v>
      </c>
      <c r="B1791" s="21" t="n">
        <v>70</v>
      </c>
      <c r="C1791" s="7" t="s">
        <v>39</v>
      </c>
      <c r="D1791" s="7" t="s">
        <v>53</v>
      </c>
    </row>
    <row r="1792" spans="1:5">
      <c r="A1792" t="s">
        <v>4</v>
      </c>
      <c r="B1792" s="4" t="s">
        <v>5</v>
      </c>
      <c r="C1792" s="4" t="s">
        <v>10</v>
      </c>
    </row>
    <row r="1793" spans="1:19">
      <c r="A1793" t="n">
        <v>15685</v>
      </c>
      <c r="B1793" s="30" t="n">
        <v>16</v>
      </c>
      <c r="C1793" s="7" t="n">
        <v>2000</v>
      </c>
    </row>
    <row r="1794" spans="1:19">
      <c r="A1794" t="s">
        <v>4</v>
      </c>
      <c r="B1794" s="4" t="s">
        <v>5</v>
      </c>
      <c r="C1794" s="4" t="s">
        <v>13</v>
      </c>
      <c r="D1794" s="4" t="s">
        <v>10</v>
      </c>
      <c r="E1794" s="4" t="s">
        <v>30</v>
      </c>
    </row>
    <row r="1795" spans="1:19">
      <c r="A1795" t="n">
        <v>15688</v>
      </c>
      <c r="B1795" s="37" t="n">
        <v>58</v>
      </c>
      <c r="C1795" s="7" t="n">
        <v>101</v>
      </c>
      <c r="D1795" s="7" t="n">
        <v>500</v>
      </c>
      <c r="E1795" s="7" t="n">
        <v>1</v>
      </c>
    </row>
    <row r="1796" spans="1:19">
      <c r="A1796" t="s">
        <v>4</v>
      </c>
      <c r="B1796" s="4" t="s">
        <v>5</v>
      </c>
      <c r="C1796" s="4" t="s">
        <v>13</v>
      </c>
      <c r="D1796" s="4" t="s">
        <v>10</v>
      </c>
    </row>
    <row r="1797" spans="1:19">
      <c r="A1797" t="n">
        <v>15696</v>
      </c>
      <c r="B1797" s="37" t="n">
        <v>58</v>
      </c>
      <c r="C1797" s="7" t="n">
        <v>254</v>
      </c>
      <c r="D1797" s="7" t="n">
        <v>0</v>
      </c>
    </row>
    <row r="1798" spans="1:19">
      <c r="A1798" t="s">
        <v>4</v>
      </c>
      <c r="B1798" s="4" t="s">
        <v>5</v>
      </c>
      <c r="C1798" s="4" t="s">
        <v>13</v>
      </c>
      <c r="D1798" s="4" t="s">
        <v>10</v>
      </c>
    </row>
    <row r="1799" spans="1:19">
      <c r="A1799" t="n">
        <v>15700</v>
      </c>
      <c r="B1799" s="41" t="n">
        <v>45</v>
      </c>
      <c r="C1799" s="7" t="n">
        <v>18</v>
      </c>
      <c r="D1799" s="7" t="n">
        <v>4</v>
      </c>
    </row>
    <row r="1800" spans="1:19">
      <c r="A1800" t="s">
        <v>4</v>
      </c>
      <c r="B1800" s="4" t="s">
        <v>5</v>
      </c>
      <c r="C1800" s="4" t="s">
        <v>13</v>
      </c>
      <c r="D1800" s="4" t="s">
        <v>10</v>
      </c>
    </row>
    <row r="1801" spans="1:19">
      <c r="A1801" t="n">
        <v>15704</v>
      </c>
      <c r="B1801" s="41" t="n">
        <v>45</v>
      </c>
      <c r="C1801" s="7" t="n">
        <v>18</v>
      </c>
      <c r="D1801" s="7" t="n">
        <v>16</v>
      </c>
    </row>
    <row r="1802" spans="1:19">
      <c r="A1802" t="s">
        <v>4</v>
      </c>
      <c r="B1802" s="4" t="s">
        <v>5</v>
      </c>
      <c r="C1802" s="4" t="s">
        <v>13</v>
      </c>
      <c r="D1802" s="4" t="s">
        <v>10</v>
      </c>
    </row>
    <row r="1803" spans="1:19">
      <c r="A1803" t="n">
        <v>15708</v>
      </c>
      <c r="B1803" s="41" t="n">
        <v>45</v>
      </c>
      <c r="C1803" s="7" t="n">
        <v>18</v>
      </c>
      <c r="D1803" s="7" t="n">
        <v>64</v>
      </c>
    </row>
    <row r="1804" spans="1:19">
      <c r="A1804" t="s">
        <v>4</v>
      </c>
      <c r="B1804" s="4" t="s">
        <v>5</v>
      </c>
      <c r="C1804" s="4" t="s">
        <v>13</v>
      </c>
    </row>
    <row r="1805" spans="1:19">
      <c r="A1805" t="n">
        <v>15712</v>
      </c>
      <c r="B1805" s="41" t="n">
        <v>45</v>
      </c>
      <c r="C1805" s="7" t="n">
        <v>0</v>
      </c>
    </row>
    <row r="1806" spans="1:19">
      <c r="A1806" t="s">
        <v>4</v>
      </c>
      <c r="B1806" s="4" t="s">
        <v>5</v>
      </c>
      <c r="C1806" s="4" t="s">
        <v>13</v>
      </c>
      <c r="D1806" s="4" t="s">
        <v>13</v>
      </c>
      <c r="E1806" s="4" t="s">
        <v>30</v>
      </c>
      <c r="F1806" s="4" t="s">
        <v>30</v>
      </c>
      <c r="G1806" s="4" t="s">
        <v>30</v>
      </c>
      <c r="H1806" s="4" t="s">
        <v>10</v>
      </c>
    </row>
    <row r="1807" spans="1:19">
      <c r="A1807" t="n">
        <v>15714</v>
      </c>
      <c r="B1807" s="41" t="n">
        <v>45</v>
      </c>
      <c r="C1807" s="7" t="n">
        <v>2</v>
      </c>
      <c r="D1807" s="7" t="n">
        <v>3</v>
      </c>
      <c r="E1807" s="7" t="n">
        <v>24.8099994659424</v>
      </c>
      <c r="F1807" s="7" t="n">
        <v>495.440002441406</v>
      </c>
      <c r="G1807" s="7" t="n">
        <v>209.160003662109</v>
      </c>
      <c r="H1807" s="7" t="n">
        <v>0</v>
      </c>
    </row>
    <row r="1808" spans="1:19">
      <c r="A1808" t="s">
        <v>4</v>
      </c>
      <c r="B1808" s="4" t="s">
        <v>5</v>
      </c>
      <c r="C1808" s="4" t="s">
        <v>13</v>
      </c>
      <c r="D1808" s="4" t="s">
        <v>13</v>
      </c>
      <c r="E1808" s="4" t="s">
        <v>30</v>
      </c>
      <c r="F1808" s="4" t="s">
        <v>30</v>
      </c>
      <c r="G1808" s="4" t="s">
        <v>30</v>
      </c>
      <c r="H1808" s="4" t="s">
        <v>10</v>
      </c>
      <c r="I1808" s="4" t="s">
        <v>13</v>
      </c>
    </row>
    <row r="1809" spans="1:9">
      <c r="A1809" t="n">
        <v>15731</v>
      </c>
      <c r="B1809" s="41" t="n">
        <v>45</v>
      </c>
      <c r="C1809" s="7" t="n">
        <v>4</v>
      </c>
      <c r="D1809" s="7" t="n">
        <v>3</v>
      </c>
      <c r="E1809" s="7" t="n">
        <v>353.239990234375</v>
      </c>
      <c r="F1809" s="7" t="n">
        <v>0.839999973773956</v>
      </c>
      <c r="G1809" s="7" t="n">
        <v>0</v>
      </c>
      <c r="H1809" s="7" t="n">
        <v>0</v>
      </c>
      <c r="I1809" s="7" t="n">
        <v>1</v>
      </c>
    </row>
    <row r="1810" spans="1:9">
      <c r="A1810" t="s">
        <v>4</v>
      </c>
      <c r="B1810" s="4" t="s">
        <v>5</v>
      </c>
      <c r="C1810" s="4" t="s">
        <v>13</v>
      </c>
      <c r="D1810" s="4" t="s">
        <v>13</v>
      </c>
      <c r="E1810" s="4" t="s">
        <v>30</v>
      </c>
      <c r="F1810" s="4" t="s">
        <v>10</v>
      </c>
    </row>
    <row r="1811" spans="1:9">
      <c r="A1811" t="n">
        <v>15749</v>
      </c>
      <c r="B1811" s="41" t="n">
        <v>45</v>
      </c>
      <c r="C1811" s="7" t="n">
        <v>5</v>
      </c>
      <c r="D1811" s="7" t="n">
        <v>3</v>
      </c>
      <c r="E1811" s="7" t="n">
        <v>7.80000019073486</v>
      </c>
      <c r="F1811" s="7" t="n">
        <v>0</v>
      </c>
    </row>
    <row r="1812" spans="1:9">
      <c r="A1812" t="s">
        <v>4</v>
      </c>
      <c r="B1812" s="4" t="s">
        <v>5</v>
      </c>
      <c r="C1812" s="4" t="s">
        <v>13</v>
      </c>
      <c r="D1812" s="4" t="s">
        <v>13</v>
      </c>
      <c r="E1812" s="4" t="s">
        <v>30</v>
      </c>
      <c r="F1812" s="4" t="s">
        <v>10</v>
      </c>
    </row>
    <row r="1813" spans="1:9">
      <c r="A1813" t="n">
        <v>15758</v>
      </c>
      <c r="B1813" s="41" t="n">
        <v>45</v>
      </c>
      <c r="C1813" s="7" t="n">
        <v>11</v>
      </c>
      <c r="D1813" s="7" t="n">
        <v>3</v>
      </c>
      <c r="E1813" s="7" t="n">
        <v>47</v>
      </c>
      <c r="F1813" s="7" t="n">
        <v>0</v>
      </c>
    </row>
    <row r="1814" spans="1:9">
      <c r="A1814" t="s">
        <v>4</v>
      </c>
      <c r="B1814" s="4" t="s">
        <v>5</v>
      </c>
      <c r="C1814" s="4" t="s">
        <v>13</v>
      </c>
      <c r="D1814" s="4" t="s">
        <v>10</v>
      </c>
    </row>
    <row r="1815" spans="1:9">
      <c r="A1815" t="n">
        <v>15767</v>
      </c>
      <c r="B1815" s="37" t="n">
        <v>58</v>
      </c>
      <c r="C1815" s="7" t="n">
        <v>255</v>
      </c>
      <c r="D1815" s="7" t="n">
        <v>0</v>
      </c>
    </row>
    <row r="1816" spans="1:9">
      <c r="A1816" t="s">
        <v>4</v>
      </c>
      <c r="B1816" s="4" t="s">
        <v>5</v>
      </c>
      <c r="C1816" s="4" t="s">
        <v>13</v>
      </c>
      <c r="D1816" s="4" t="s">
        <v>13</v>
      </c>
      <c r="E1816" s="4" t="s">
        <v>30</v>
      </c>
      <c r="F1816" s="4" t="s">
        <v>10</v>
      </c>
    </row>
    <row r="1817" spans="1:9">
      <c r="A1817" t="n">
        <v>15771</v>
      </c>
      <c r="B1817" s="41" t="n">
        <v>45</v>
      </c>
      <c r="C1817" s="7" t="n">
        <v>5</v>
      </c>
      <c r="D1817" s="7" t="n">
        <v>3</v>
      </c>
      <c r="E1817" s="7" t="n">
        <v>6.80000019073486</v>
      </c>
      <c r="F1817" s="7" t="n">
        <v>8000</v>
      </c>
    </row>
    <row r="1818" spans="1:9">
      <c r="A1818" t="s">
        <v>4</v>
      </c>
      <c r="B1818" s="4" t="s">
        <v>5</v>
      </c>
      <c r="C1818" s="4" t="s">
        <v>10</v>
      </c>
    </row>
    <row r="1819" spans="1:9">
      <c r="A1819" t="n">
        <v>15780</v>
      </c>
      <c r="B1819" s="30" t="n">
        <v>16</v>
      </c>
      <c r="C1819" s="7" t="n">
        <v>500</v>
      </c>
    </row>
    <row r="1820" spans="1:9">
      <c r="A1820" t="s">
        <v>4</v>
      </c>
      <c r="B1820" s="4" t="s">
        <v>5</v>
      </c>
      <c r="C1820" s="4" t="s">
        <v>13</v>
      </c>
      <c r="D1820" s="4" t="s">
        <v>10</v>
      </c>
      <c r="E1820" s="4" t="s">
        <v>10</v>
      </c>
      <c r="F1820" s="4" t="s">
        <v>10</v>
      </c>
      <c r="G1820" s="4" t="s">
        <v>10</v>
      </c>
      <c r="H1820" s="4" t="s">
        <v>10</v>
      </c>
      <c r="I1820" s="4" t="s">
        <v>6</v>
      </c>
      <c r="J1820" s="4" t="s">
        <v>30</v>
      </c>
      <c r="K1820" s="4" t="s">
        <v>30</v>
      </c>
      <c r="L1820" s="4" t="s">
        <v>30</v>
      </c>
      <c r="M1820" s="4" t="s">
        <v>9</v>
      </c>
      <c r="N1820" s="4" t="s">
        <v>9</v>
      </c>
      <c r="O1820" s="4" t="s">
        <v>30</v>
      </c>
      <c r="P1820" s="4" t="s">
        <v>30</v>
      </c>
      <c r="Q1820" s="4" t="s">
        <v>30</v>
      </c>
      <c r="R1820" s="4" t="s">
        <v>30</v>
      </c>
      <c r="S1820" s="4" t="s">
        <v>13</v>
      </c>
    </row>
    <row r="1821" spans="1:9">
      <c r="A1821" t="n">
        <v>15783</v>
      </c>
      <c r="B1821" s="10" t="n">
        <v>39</v>
      </c>
      <c r="C1821" s="7" t="n">
        <v>12</v>
      </c>
      <c r="D1821" s="7" t="n">
        <v>65533</v>
      </c>
      <c r="E1821" s="7" t="n">
        <v>223</v>
      </c>
      <c r="F1821" s="7" t="n">
        <v>0</v>
      </c>
      <c r="G1821" s="7" t="n">
        <v>65533</v>
      </c>
      <c r="H1821" s="7" t="n">
        <v>0</v>
      </c>
      <c r="I1821" s="7" t="s">
        <v>20</v>
      </c>
      <c r="J1821" s="7" t="n">
        <v>24.7240009307861</v>
      </c>
      <c r="K1821" s="7" t="n">
        <v>494.622985839844</v>
      </c>
      <c r="L1821" s="7" t="n">
        <v>203.552993774414</v>
      </c>
      <c r="M1821" s="7" t="n">
        <v>0</v>
      </c>
      <c r="N1821" s="7" t="n">
        <v>0</v>
      </c>
      <c r="O1821" s="7" t="n">
        <v>0</v>
      </c>
      <c r="P1821" s="7" t="n">
        <v>1</v>
      </c>
      <c r="Q1821" s="7" t="n">
        <v>1</v>
      </c>
      <c r="R1821" s="7" t="n">
        <v>1</v>
      </c>
      <c r="S1821" s="7" t="n">
        <v>123</v>
      </c>
    </row>
    <row r="1822" spans="1:9">
      <c r="A1822" t="s">
        <v>4</v>
      </c>
      <c r="B1822" s="4" t="s">
        <v>5</v>
      </c>
      <c r="C1822" s="4" t="s">
        <v>13</v>
      </c>
      <c r="D1822" s="4" t="s">
        <v>10</v>
      </c>
      <c r="E1822" s="4" t="s">
        <v>30</v>
      </c>
      <c r="F1822" s="4" t="s">
        <v>10</v>
      </c>
      <c r="G1822" s="4" t="s">
        <v>9</v>
      </c>
      <c r="H1822" s="4" t="s">
        <v>9</v>
      </c>
      <c r="I1822" s="4" t="s">
        <v>10</v>
      </c>
      <c r="J1822" s="4" t="s">
        <v>10</v>
      </c>
      <c r="K1822" s="4" t="s">
        <v>9</v>
      </c>
      <c r="L1822" s="4" t="s">
        <v>9</v>
      </c>
      <c r="M1822" s="4" t="s">
        <v>9</v>
      </c>
      <c r="N1822" s="4" t="s">
        <v>9</v>
      </c>
      <c r="O1822" s="4" t="s">
        <v>6</v>
      </c>
    </row>
    <row r="1823" spans="1:9">
      <c r="A1823" t="n">
        <v>15833</v>
      </c>
      <c r="B1823" s="13" t="n">
        <v>50</v>
      </c>
      <c r="C1823" s="7" t="n">
        <v>0</v>
      </c>
      <c r="D1823" s="7" t="n">
        <v>4480</v>
      </c>
      <c r="E1823" s="7" t="n">
        <v>1</v>
      </c>
      <c r="F1823" s="7" t="n">
        <v>0</v>
      </c>
      <c r="G1823" s="7" t="n">
        <v>0</v>
      </c>
      <c r="H1823" s="7" t="n">
        <v>0</v>
      </c>
      <c r="I1823" s="7" t="n">
        <v>0</v>
      </c>
      <c r="J1823" s="7" t="n">
        <v>65533</v>
      </c>
      <c r="K1823" s="7" t="n">
        <v>0</v>
      </c>
      <c r="L1823" s="7" t="n">
        <v>0</v>
      </c>
      <c r="M1823" s="7" t="n">
        <v>0</v>
      </c>
      <c r="N1823" s="7" t="n">
        <v>0</v>
      </c>
      <c r="O1823" s="7" t="s">
        <v>20</v>
      </c>
    </row>
    <row r="1824" spans="1:9">
      <c r="A1824" t="s">
        <v>4</v>
      </c>
      <c r="B1824" s="4" t="s">
        <v>5</v>
      </c>
      <c r="C1824" s="4" t="s">
        <v>10</v>
      </c>
    </row>
    <row r="1825" spans="1:19">
      <c r="A1825" t="n">
        <v>15872</v>
      </c>
      <c r="B1825" s="30" t="n">
        <v>16</v>
      </c>
      <c r="C1825" s="7" t="n">
        <v>500</v>
      </c>
    </row>
    <row r="1826" spans="1:19">
      <c r="A1826" t="s">
        <v>4</v>
      </c>
      <c r="B1826" s="4" t="s">
        <v>5</v>
      </c>
      <c r="C1826" s="4" t="s">
        <v>13</v>
      </c>
      <c r="D1826" s="4" t="s">
        <v>10</v>
      </c>
      <c r="E1826" s="4" t="s">
        <v>13</v>
      </c>
    </row>
    <row r="1827" spans="1:19">
      <c r="A1827" t="n">
        <v>15875</v>
      </c>
      <c r="B1827" s="10" t="n">
        <v>39</v>
      </c>
      <c r="C1827" s="7" t="n">
        <v>14</v>
      </c>
      <c r="D1827" s="7" t="n">
        <v>65533</v>
      </c>
      <c r="E1827" s="7" t="n">
        <v>122</v>
      </c>
    </row>
    <row r="1828" spans="1:19">
      <c r="A1828" t="s">
        <v>4</v>
      </c>
      <c r="B1828" s="4" t="s">
        <v>5</v>
      </c>
      <c r="C1828" s="4" t="s">
        <v>10</v>
      </c>
    </row>
    <row r="1829" spans="1:19">
      <c r="A1829" t="n">
        <v>15880</v>
      </c>
      <c r="B1829" s="30" t="n">
        <v>16</v>
      </c>
      <c r="C1829" s="7" t="n">
        <v>2000</v>
      </c>
    </row>
    <row r="1830" spans="1:19">
      <c r="A1830" t="s">
        <v>4</v>
      </c>
      <c r="B1830" s="4" t="s">
        <v>5</v>
      </c>
      <c r="C1830" s="4" t="s">
        <v>6</v>
      </c>
      <c r="D1830" s="4" t="s">
        <v>6</v>
      </c>
    </row>
    <row r="1831" spans="1:19">
      <c r="A1831" t="n">
        <v>15883</v>
      </c>
      <c r="B1831" s="21" t="n">
        <v>70</v>
      </c>
      <c r="C1831" s="7" t="s">
        <v>54</v>
      </c>
      <c r="D1831" s="7" t="s">
        <v>206</v>
      </c>
    </row>
    <row r="1832" spans="1:19">
      <c r="A1832" t="s">
        <v>4</v>
      </c>
      <c r="B1832" s="4" t="s">
        <v>5</v>
      </c>
      <c r="C1832" s="4" t="s">
        <v>13</v>
      </c>
      <c r="D1832" s="4" t="s">
        <v>10</v>
      </c>
      <c r="E1832" s="4" t="s">
        <v>30</v>
      </c>
      <c r="F1832" s="4" t="s">
        <v>10</v>
      </c>
      <c r="G1832" s="4" t="s">
        <v>9</v>
      </c>
      <c r="H1832" s="4" t="s">
        <v>9</v>
      </c>
      <c r="I1832" s="4" t="s">
        <v>10</v>
      </c>
      <c r="J1832" s="4" t="s">
        <v>10</v>
      </c>
      <c r="K1832" s="4" t="s">
        <v>9</v>
      </c>
      <c r="L1832" s="4" t="s">
        <v>9</v>
      </c>
      <c r="M1832" s="4" t="s">
        <v>9</v>
      </c>
      <c r="N1832" s="4" t="s">
        <v>9</v>
      </c>
      <c r="O1832" s="4" t="s">
        <v>6</v>
      </c>
    </row>
    <row r="1833" spans="1:19">
      <c r="A1833" t="n">
        <v>15896</v>
      </c>
      <c r="B1833" s="13" t="n">
        <v>50</v>
      </c>
      <c r="C1833" s="7" t="n">
        <v>0</v>
      </c>
      <c r="D1833" s="7" t="n">
        <v>4563</v>
      </c>
      <c r="E1833" s="7" t="n">
        <v>1</v>
      </c>
      <c r="F1833" s="7" t="n">
        <v>500</v>
      </c>
      <c r="G1833" s="7" t="n">
        <v>0</v>
      </c>
      <c r="H1833" s="7" t="n">
        <v>0</v>
      </c>
      <c r="I1833" s="7" t="n">
        <v>0</v>
      </c>
      <c r="J1833" s="7" t="n">
        <v>65533</v>
      </c>
      <c r="K1833" s="7" t="n">
        <v>0</v>
      </c>
      <c r="L1833" s="7" t="n">
        <v>0</v>
      </c>
      <c r="M1833" s="7" t="n">
        <v>0</v>
      </c>
      <c r="N1833" s="7" t="n">
        <v>0</v>
      </c>
      <c r="O1833" s="7" t="s">
        <v>20</v>
      </c>
    </row>
    <row r="1834" spans="1:19">
      <c r="A1834" t="s">
        <v>4</v>
      </c>
      <c r="B1834" s="4" t="s">
        <v>5</v>
      </c>
      <c r="C1834" s="4" t="s">
        <v>10</v>
      </c>
    </row>
    <row r="1835" spans="1:19">
      <c r="A1835" t="n">
        <v>15935</v>
      </c>
      <c r="B1835" s="30" t="n">
        <v>16</v>
      </c>
      <c r="C1835" s="7" t="n">
        <v>1500</v>
      </c>
    </row>
    <row r="1836" spans="1:19">
      <c r="A1836" t="s">
        <v>4</v>
      </c>
      <c r="B1836" s="4" t="s">
        <v>5</v>
      </c>
      <c r="C1836" s="4" t="s">
        <v>13</v>
      </c>
      <c r="D1836" s="4" t="s">
        <v>10</v>
      </c>
      <c r="E1836" s="4" t="s">
        <v>10</v>
      </c>
    </row>
    <row r="1837" spans="1:19">
      <c r="A1837" t="n">
        <v>15938</v>
      </c>
      <c r="B1837" s="13" t="n">
        <v>50</v>
      </c>
      <c r="C1837" s="7" t="n">
        <v>1</v>
      </c>
      <c r="D1837" s="7" t="n">
        <v>4563</v>
      </c>
      <c r="E1837" s="7" t="n">
        <v>500</v>
      </c>
    </row>
    <row r="1838" spans="1:19">
      <c r="A1838" t="s">
        <v>4</v>
      </c>
      <c r="B1838" s="4" t="s">
        <v>5</v>
      </c>
      <c r="C1838" s="4" t="s">
        <v>10</v>
      </c>
    </row>
    <row r="1839" spans="1:19">
      <c r="A1839" t="n">
        <v>15944</v>
      </c>
      <c r="B1839" s="30" t="n">
        <v>16</v>
      </c>
      <c r="C1839" s="7" t="n">
        <v>500</v>
      </c>
    </row>
    <row r="1840" spans="1:19">
      <c r="A1840" t="s">
        <v>4</v>
      </c>
      <c r="B1840" s="4" t="s">
        <v>5</v>
      </c>
      <c r="C1840" s="4" t="s">
        <v>13</v>
      </c>
      <c r="D1840" s="4" t="s">
        <v>10</v>
      </c>
      <c r="E1840" s="4" t="s">
        <v>30</v>
      </c>
      <c r="F1840" s="4" t="s">
        <v>10</v>
      </c>
      <c r="G1840" s="4" t="s">
        <v>9</v>
      </c>
      <c r="H1840" s="4" t="s">
        <v>9</v>
      </c>
      <c r="I1840" s="4" t="s">
        <v>10</v>
      </c>
      <c r="J1840" s="4" t="s">
        <v>10</v>
      </c>
      <c r="K1840" s="4" t="s">
        <v>9</v>
      </c>
      <c r="L1840" s="4" t="s">
        <v>9</v>
      </c>
      <c r="M1840" s="4" t="s">
        <v>9</v>
      </c>
      <c r="N1840" s="4" t="s">
        <v>9</v>
      </c>
      <c r="O1840" s="4" t="s">
        <v>6</v>
      </c>
    </row>
    <row r="1841" spans="1:15">
      <c r="A1841" t="n">
        <v>15947</v>
      </c>
      <c r="B1841" s="13" t="n">
        <v>50</v>
      </c>
      <c r="C1841" s="7" t="n">
        <v>0</v>
      </c>
      <c r="D1841" s="7" t="n">
        <v>4179</v>
      </c>
      <c r="E1841" s="7" t="n">
        <v>1</v>
      </c>
      <c r="F1841" s="7" t="n">
        <v>0</v>
      </c>
      <c r="G1841" s="7" t="n">
        <v>0</v>
      </c>
      <c r="H1841" s="7" t="n">
        <v>0</v>
      </c>
      <c r="I1841" s="7" t="n">
        <v>0</v>
      </c>
      <c r="J1841" s="7" t="n">
        <v>65533</v>
      </c>
      <c r="K1841" s="7" t="n">
        <v>0</v>
      </c>
      <c r="L1841" s="7" t="n">
        <v>0</v>
      </c>
      <c r="M1841" s="7" t="n">
        <v>0</v>
      </c>
      <c r="N1841" s="7" t="n">
        <v>0</v>
      </c>
      <c r="O1841" s="7" t="s">
        <v>20</v>
      </c>
    </row>
    <row r="1842" spans="1:15">
      <c r="A1842" t="s">
        <v>4</v>
      </c>
      <c r="B1842" s="4" t="s">
        <v>5</v>
      </c>
      <c r="C1842" s="4" t="s">
        <v>10</v>
      </c>
    </row>
    <row r="1843" spans="1:15">
      <c r="A1843" t="n">
        <v>15986</v>
      </c>
      <c r="B1843" s="30" t="n">
        <v>16</v>
      </c>
      <c r="C1843" s="7" t="n">
        <v>3000</v>
      </c>
    </row>
    <row r="1844" spans="1:15">
      <c r="A1844" t="s">
        <v>4</v>
      </c>
      <c r="B1844" s="4" t="s">
        <v>5</v>
      </c>
      <c r="C1844" s="4" t="s">
        <v>13</v>
      </c>
      <c r="D1844" s="4" t="s">
        <v>6</v>
      </c>
      <c r="E1844" s="4" t="s">
        <v>9</v>
      </c>
      <c r="F1844" s="4" t="s">
        <v>9</v>
      </c>
      <c r="G1844" s="4" t="s">
        <v>9</v>
      </c>
      <c r="H1844" s="4" t="s">
        <v>9</v>
      </c>
      <c r="I1844" s="4" t="s">
        <v>10</v>
      </c>
      <c r="J1844" s="4" t="s">
        <v>13</v>
      </c>
    </row>
    <row r="1845" spans="1:15">
      <c r="A1845" t="n">
        <v>15989</v>
      </c>
      <c r="B1845" s="22" t="n">
        <v>94</v>
      </c>
      <c r="C1845" s="7" t="n">
        <v>7</v>
      </c>
      <c r="D1845" s="7" t="s">
        <v>54</v>
      </c>
      <c r="E1845" s="7" t="n">
        <v>1065353216</v>
      </c>
      <c r="F1845" s="7" t="n">
        <v>1065353216</v>
      </c>
      <c r="G1845" s="7" t="n">
        <v>1065353216</v>
      </c>
      <c r="H1845" s="7" t="n">
        <v>0</v>
      </c>
      <c r="I1845" s="7" t="n">
        <v>1000</v>
      </c>
      <c r="J1845" s="7" t="n">
        <v>3</v>
      </c>
    </row>
    <row r="1846" spans="1:15">
      <c r="A1846" t="s">
        <v>4</v>
      </c>
      <c r="B1846" s="4" t="s">
        <v>5</v>
      </c>
      <c r="C1846" s="4" t="s">
        <v>13</v>
      </c>
      <c r="D1846" s="4" t="s">
        <v>10</v>
      </c>
      <c r="E1846" s="4" t="s">
        <v>30</v>
      </c>
      <c r="F1846" s="4" t="s">
        <v>10</v>
      </c>
      <c r="G1846" s="4" t="s">
        <v>9</v>
      </c>
      <c r="H1846" s="4" t="s">
        <v>9</v>
      </c>
      <c r="I1846" s="4" t="s">
        <v>10</v>
      </c>
      <c r="J1846" s="4" t="s">
        <v>10</v>
      </c>
      <c r="K1846" s="4" t="s">
        <v>9</v>
      </c>
      <c r="L1846" s="4" t="s">
        <v>9</v>
      </c>
      <c r="M1846" s="4" t="s">
        <v>9</v>
      </c>
      <c r="N1846" s="4" t="s">
        <v>9</v>
      </c>
      <c r="O1846" s="4" t="s">
        <v>6</v>
      </c>
    </row>
    <row r="1847" spans="1:15">
      <c r="A1847" t="n">
        <v>16016</v>
      </c>
      <c r="B1847" s="13" t="n">
        <v>50</v>
      </c>
      <c r="C1847" s="7" t="n">
        <v>0</v>
      </c>
      <c r="D1847" s="7" t="n">
        <v>4359</v>
      </c>
      <c r="E1847" s="7" t="n">
        <v>1</v>
      </c>
      <c r="F1847" s="7" t="n">
        <v>0</v>
      </c>
      <c r="G1847" s="7" t="n">
        <v>0</v>
      </c>
      <c r="H1847" s="7" t="n">
        <v>0</v>
      </c>
      <c r="I1847" s="7" t="n">
        <v>0</v>
      </c>
      <c r="J1847" s="7" t="n">
        <v>65533</v>
      </c>
      <c r="K1847" s="7" t="n">
        <v>0</v>
      </c>
      <c r="L1847" s="7" t="n">
        <v>0</v>
      </c>
      <c r="M1847" s="7" t="n">
        <v>0</v>
      </c>
      <c r="N1847" s="7" t="n">
        <v>0</v>
      </c>
      <c r="O1847" s="7" t="s">
        <v>20</v>
      </c>
    </row>
    <row r="1848" spans="1:15">
      <c r="A1848" t="s">
        <v>4</v>
      </c>
      <c r="B1848" s="4" t="s">
        <v>5</v>
      </c>
      <c r="C1848" s="4" t="s">
        <v>10</v>
      </c>
    </row>
    <row r="1849" spans="1:15">
      <c r="A1849" t="n">
        <v>16055</v>
      </c>
      <c r="B1849" s="30" t="n">
        <v>16</v>
      </c>
      <c r="C1849" s="7" t="n">
        <v>2000</v>
      </c>
    </row>
    <row r="1850" spans="1:15">
      <c r="A1850" t="s">
        <v>4</v>
      </c>
      <c r="B1850" s="4" t="s">
        <v>5</v>
      </c>
      <c r="C1850" s="4" t="s">
        <v>13</v>
      </c>
      <c r="D1850" s="4" t="s">
        <v>10</v>
      </c>
      <c r="E1850" s="4" t="s">
        <v>30</v>
      </c>
    </row>
    <row r="1851" spans="1:15">
      <c r="A1851" t="n">
        <v>16058</v>
      </c>
      <c r="B1851" s="37" t="n">
        <v>58</v>
      </c>
      <c r="C1851" s="7" t="n">
        <v>0</v>
      </c>
      <c r="D1851" s="7" t="n">
        <v>1000</v>
      </c>
      <c r="E1851" s="7" t="n">
        <v>1</v>
      </c>
    </row>
    <row r="1852" spans="1:15">
      <c r="A1852" t="s">
        <v>4</v>
      </c>
      <c r="B1852" s="4" t="s">
        <v>5</v>
      </c>
      <c r="C1852" s="4" t="s">
        <v>13</v>
      </c>
      <c r="D1852" s="4" t="s">
        <v>10</v>
      </c>
    </row>
    <row r="1853" spans="1:15">
      <c r="A1853" t="n">
        <v>16066</v>
      </c>
      <c r="B1853" s="37" t="n">
        <v>58</v>
      </c>
      <c r="C1853" s="7" t="n">
        <v>255</v>
      </c>
      <c r="D1853" s="7" t="n">
        <v>0</v>
      </c>
    </row>
    <row r="1854" spans="1:15">
      <c r="A1854" t="s">
        <v>4</v>
      </c>
      <c r="B1854" s="4" t="s">
        <v>5</v>
      </c>
      <c r="C1854" s="4" t="s">
        <v>13</v>
      </c>
      <c r="D1854" s="4" t="s">
        <v>6</v>
      </c>
      <c r="E1854" s="4" t="s">
        <v>10</v>
      </c>
    </row>
    <row r="1855" spans="1:15">
      <c r="A1855" t="n">
        <v>16070</v>
      </c>
      <c r="B1855" s="22" t="n">
        <v>94</v>
      </c>
      <c r="C1855" s="7" t="n">
        <v>1</v>
      </c>
      <c r="D1855" s="7" t="s">
        <v>54</v>
      </c>
      <c r="E1855" s="7" t="n">
        <v>1</v>
      </c>
    </row>
    <row r="1856" spans="1:15">
      <c r="A1856" t="s">
        <v>4</v>
      </c>
      <c r="B1856" s="4" t="s">
        <v>5</v>
      </c>
      <c r="C1856" s="4" t="s">
        <v>13</v>
      </c>
      <c r="D1856" s="4" t="s">
        <v>6</v>
      </c>
      <c r="E1856" s="4" t="s">
        <v>10</v>
      </c>
    </row>
    <row r="1857" spans="1:15">
      <c r="A1857" t="n">
        <v>16080</v>
      </c>
      <c r="B1857" s="22" t="n">
        <v>94</v>
      </c>
      <c r="C1857" s="7" t="n">
        <v>1</v>
      </c>
      <c r="D1857" s="7" t="s">
        <v>54</v>
      </c>
      <c r="E1857" s="7" t="n">
        <v>2</v>
      </c>
    </row>
    <row r="1858" spans="1:15">
      <c r="A1858" t="s">
        <v>4</v>
      </c>
      <c r="B1858" s="4" t="s">
        <v>5</v>
      </c>
      <c r="C1858" s="4" t="s">
        <v>13</v>
      </c>
      <c r="D1858" s="4" t="s">
        <v>6</v>
      </c>
      <c r="E1858" s="4" t="s">
        <v>10</v>
      </c>
    </row>
    <row r="1859" spans="1:15">
      <c r="A1859" t="n">
        <v>16090</v>
      </c>
      <c r="B1859" s="22" t="n">
        <v>94</v>
      </c>
      <c r="C1859" s="7" t="n">
        <v>0</v>
      </c>
      <c r="D1859" s="7" t="s">
        <v>54</v>
      </c>
      <c r="E1859" s="7" t="n">
        <v>4</v>
      </c>
    </row>
    <row r="1860" spans="1:15">
      <c r="A1860" t="s">
        <v>4</v>
      </c>
      <c r="B1860" s="4" t="s">
        <v>5</v>
      </c>
      <c r="C1860" s="4" t="s">
        <v>13</v>
      </c>
      <c r="D1860" s="4" t="s">
        <v>6</v>
      </c>
      <c r="E1860" s="4" t="s">
        <v>10</v>
      </c>
    </row>
    <row r="1861" spans="1:15">
      <c r="A1861" t="n">
        <v>16100</v>
      </c>
      <c r="B1861" s="22" t="n">
        <v>94</v>
      </c>
      <c r="C1861" s="7" t="n">
        <v>0</v>
      </c>
      <c r="D1861" s="7" t="s">
        <v>55</v>
      </c>
      <c r="E1861" s="7" t="n">
        <v>16</v>
      </c>
    </row>
    <row r="1862" spans="1:15">
      <c r="A1862" t="s">
        <v>4</v>
      </c>
      <c r="B1862" s="4" t="s">
        <v>5</v>
      </c>
      <c r="C1862" s="4" t="s">
        <v>13</v>
      </c>
      <c r="D1862" s="4" t="s">
        <v>6</v>
      </c>
      <c r="E1862" s="4" t="s">
        <v>10</v>
      </c>
    </row>
    <row r="1863" spans="1:15">
      <c r="A1863" t="n">
        <v>16115</v>
      </c>
      <c r="B1863" s="22" t="n">
        <v>94</v>
      </c>
      <c r="C1863" s="7" t="n">
        <v>0</v>
      </c>
      <c r="D1863" s="7" t="s">
        <v>55</v>
      </c>
      <c r="E1863" s="7" t="n">
        <v>512</v>
      </c>
    </row>
    <row r="1864" spans="1:15">
      <c r="A1864" t="s">
        <v>4</v>
      </c>
      <c r="B1864" s="4" t="s">
        <v>5</v>
      </c>
      <c r="C1864" s="4" t="s">
        <v>13</v>
      </c>
      <c r="D1864" s="4" t="s">
        <v>6</v>
      </c>
      <c r="E1864" s="4" t="s">
        <v>10</v>
      </c>
    </row>
    <row r="1865" spans="1:15">
      <c r="A1865" t="n">
        <v>16130</v>
      </c>
      <c r="B1865" s="22" t="n">
        <v>94</v>
      </c>
      <c r="C1865" s="7" t="n">
        <v>1</v>
      </c>
      <c r="D1865" s="7" t="s">
        <v>55</v>
      </c>
      <c r="E1865" s="7" t="n">
        <v>512</v>
      </c>
    </row>
    <row r="1866" spans="1:15">
      <c r="A1866" t="s">
        <v>4</v>
      </c>
      <c r="B1866" s="4" t="s">
        <v>5</v>
      </c>
      <c r="C1866" s="4" t="s">
        <v>13</v>
      </c>
      <c r="D1866" s="4" t="s">
        <v>10</v>
      </c>
      <c r="E1866" s="4" t="s">
        <v>6</v>
      </c>
      <c r="F1866" s="4" t="s">
        <v>6</v>
      </c>
      <c r="G1866" s="4" t="s">
        <v>13</v>
      </c>
    </row>
    <row r="1867" spans="1:15">
      <c r="A1867" t="n">
        <v>16145</v>
      </c>
      <c r="B1867" s="23" t="n">
        <v>32</v>
      </c>
      <c r="C1867" s="7" t="n">
        <v>0</v>
      </c>
      <c r="D1867" s="7" t="n">
        <v>65533</v>
      </c>
      <c r="E1867" s="7" t="s">
        <v>56</v>
      </c>
      <c r="F1867" s="7" t="s">
        <v>57</v>
      </c>
      <c r="G1867" s="7" t="n">
        <v>1</v>
      </c>
    </row>
    <row r="1868" spans="1:15">
      <c r="A1868" t="s">
        <v>4</v>
      </c>
      <c r="B1868" s="4" t="s">
        <v>5</v>
      </c>
      <c r="C1868" s="4" t="s">
        <v>13</v>
      </c>
    </row>
    <row r="1869" spans="1:15">
      <c r="A1869" t="n">
        <v>16168</v>
      </c>
      <c r="B1869" s="40" t="n">
        <v>64</v>
      </c>
      <c r="C1869" s="7" t="n">
        <v>7</v>
      </c>
    </row>
    <row r="1870" spans="1:15">
      <c r="A1870" t="s">
        <v>4</v>
      </c>
      <c r="B1870" s="4" t="s">
        <v>5</v>
      </c>
      <c r="C1870" s="4" t="s">
        <v>13</v>
      </c>
      <c r="D1870" s="4" t="s">
        <v>13</v>
      </c>
      <c r="E1870" s="4" t="s">
        <v>10</v>
      </c>
    </row>
    <row r="1871" spans="1:15">
      <c r="A1871" t="n">
        <v>16170</v>
      </c>
      <c r="B1871" s="41" t="n">
        <v>45</v>
      </c>
      <c r="C1871" s="7" t="n">
        <v>8</v>
      </c>
      <c r="D1871" s="7" t="n">
        <v>0</v>
      </c>
      <c r="E1871" s="7" t="n">
        <v>0</v>
      </c>
    </row>
    <row r="1872" spans="1:15">
      <c r="A1872" t="s">
        <v>4</v>
      </c>
      <c r="B1872" s="4" t="s">
        <v>5</v>
      </c>
      <c r="C1872" s="4" t="s">
        <v>13</v>
      </c>
      <c r="D1872" s="4" t="s">
        <v>10</v>
      </c>
    </row>
    <row r="1873" spans="1:7">
      <c r="A1873" t="n">
        <v>16175</v>
      </c>
      <c r="B1873" s="37" t="n">
        <v>58</v>
      </c>
      <c r="C1873" s="7" t="n">
        <v>105</v>
      </c>
      <c r="D1873" s="7" t="n">
        <v>300</v>
      </c>
    </row>
    <row r="1874" spans="1:7">
      <c r="A1874" t="s">
        <v>4</v>
      </c>
      <c r="B1874" s="4" t="s">
        <v>5</v>
      </c>
      <c r="C1874" s="4" t="s">
        <v>30</v>
      </c>
      <c r="D1874" s="4" t="s">
        <v>10</v>
      </c>
    </row>
    <row r="1875" spans="1:7">
      <c r="A1875" t="n">
        <v>16179</v>
      </c>
      <c r="B1875" s="49" t="n">
        <v>103</v>
      </c>
      <c r="C1875" s="7" t="n">
        <v>1</v>
      </c>
      <c r="D1875" s="7" t="n">
        <v>300</v>
      </c>
    </row>
    <row r="1876" spans="1:7">
      <c r="A1876" t="s">
        <v>4</v>
      </c>
      <c r="B1876" s="4" t="s">
        <v>5</v>
      </c>
      <c r="C1876" s="4" t="s">
        <v>13</v>
      </c>
      <c r="D1876" s="4" t="s">
        <v>10</v>
      </c>
      <c r="E1876" s="4" t="s">
        <v>30</v>
      </c>
    </row>
    <row r="1877" spans="1:7">
      <c r="A1877" t="n">
        <v>16186</v>
      </c>
      <c r="B1877" s="37" t="n">
        <v>58</v>
      </c>
      <c r="C1877" s="7" t="n">
        <v>100</v>
      </c>
      <c r="D1877" s="7" t="n">
        <v>300</v>
      </c>
      <c r="E1877" s="7" t="n">
        <v>1</v>
      </c>
    </row>
    <row r="1878" spans="1:7">
      <c r="A1878" t="s">
        <v>4</v>
      </c>
      <c r="B1878" s="4" t="s">
        <v>5</v>
      </c>
      <c r="C1878" s="4" t="s">
        <v>13</v>
      </c>
      <c r="D1878" s="4" t="s">
        <v>10</v>
      </c>
    </row>
    <row r="1879" spans="1:7">
      <c r="A1879" t="n">
        <v>16194</v>
      </c>
      <c r="B1879" s="37" t="n">
        <v>58</v>
      </c>
      <c r="C1879" s="7" t="n">
        <v>255</v>
      </c>
      <c r="D1879" s="7" t="n">
        <v>0</v>
      </c>
    </row>
    <row r="1880" spans="1:7">
      <c r="A1880" t="s">
        <v>4</v>
      </c>
      <c r="B1880" s="4" t="s">
        <v>5</v>
      </c>
      <c r="C1880" s="4" t="s">
        <v>13</v>
      </c>
      <c r="D1880" s="4" t="s">
        <v>6</v>
      </c>
      <c r="E1880" s="4" t="s">
        <v>10</v>
      </c>
    </row>
    <row r="1881" spans="1:7">
      <c r="A1881" t="n">
        <v>16198</v>
      </c>
      <c r="B1881" s="22" t="n">
        <v>94</v>
      </c>
      <c r="C1881" s="7" t="n">
        <v>0</v>
      </c>
      <c r="D1881" s="7" t="s">
        <v>39</v>
      </c>
      <c r="E1881" s="7" t="n">
        <v>2</v>
      </c>
    </row>
    <row r="1882" spans="1:7">
      <c r="A1882" t="s">
        <v>4</v>
      </c>
      <c r="B1882" s="4" t="s">
        <v>5</v>
      </c>
      <c r="C1882" s="4" t="s">
        <v>10</v>
      </c>
    </row>
    <row r="1883" spans="1:7">
      <c r="A1883" t="n">
        <v>16207</v>
      </c>
      <c r="B1883" s="17" t="n">
        <v>12</v>
      </c>
      <c r="C1883" s="7" t="n">
        <v>11120</v>
      </c>
    </row>
    <row r="1884" spans="1:7">
      <c r="A1884" t="s">
        <v>4</v>
      </c>
      <c r="B1884" s="4" t="s">
        <v>5</v>
      </c>
      <c r="C1884" s="4" t="s">
        <v>13</v>
      </c>
    </row>
    <row r="1885" spans="1:7">
      <c r="A1885" t="n">
        <v>16210</v>
      </c>
      <c r="B1885" s="35" t="n">
        <v>23</v>
      </c>
      <c r="C1885" s="7" t="n">
        <v>21</v>
      </c>
    </row>
    <row r="1886" spans="1:7">
      <c r="A1886" t="s">
        <v>4</v>
      </c>
      <c r="B1886" s="4" t="s">
        <v>5</v>
      </c>
    </row>
    <row r="1887" spans="1:7">
      <c r="A1887" t="n">
        <v>16212</v>
      </c>
      <c r="B1887" s="5" t="n">
        <v>1</v>
      </c>
    </row>
    <row r="1888" spans="1:7" s="3" customFormat="1" customHeight="0">
      <c r="A1888" s="3" t="s">
        <v>2</v>
      </c>
      <c r="B1888" s="3" t="s">
        <v>207</v>
      </c>
    </row>
    <row r="1889" spans="1:5">
      <c r="A1889" t="s">
        <v>4</v>
      </c>
      <c r="B1889" s="4" t="s">
        <v>5</v>
      </c>
      <c r="C1889" s="4" t="s">
        <v>13</v>
      </c>
      <c r="D1889" s="4" t="s">
        <v>10</v>
      </c>
    </row>
    <row r="1890" spans="1:5">
      <c r="A1890" t="n">
        <v>16216</v>
      </c>
      <c r="B1890" s="28" t="n">
        <v>22</v>
      </c>
      <c r="C1890" s="7" t="n">
        <v>21</v>
      </c>
      <c r="D1890" s="7" t="n">
        <v>0</v>
      </c>
    </row>
    <row r="1891" spans="1:5">
      <c r="A1891" t="s">
        <v>4</v>
      </c>
      <c r="B1891" s="4" t="s">
        <v>5</v>
      </c>
      <c r="C1891" s="4" t="s">
        <v>13</v>
      </c>
      <c r="D1891" s="4" t="s">
        <v>10</v>
      </c>
    </row>
    <row r="1892" spans="1:5">
      <c r="A1892" t="n">
        <v>16220</v>
      </c>
      <c r="B1892" s="37" t="n">
        <v>58</v>
      </c>
      <c r="C1892" s="7" t="n">
        <v>5</v>
      </c>
      <c r="D1892" s="7" t="n">
        <v>300</v>
      </c>
    </row>
    <row r="1893" spans="1:5">
      <c r="A1893" t="s">
        <v>4</v>
      </c>
      <c r="B1893" s="4" t="s">
        <v>5</v>
      </c>
      <c r="C1893" s="4" t="s">
        <v>30</v>
      </c>
      <c r="D1893" s="4" t="s">
        <v>10</v>
      </c>
    </row>
    <row r="1894" spans="1:5">
      <c r="A1894" t="n">
        <v>16224</v>
      </c>
      <c r="B1894" s="49" t="n">
        <v>103</v>
      </c>
      <c r="C1894" s="7" t="n">
        <v>0</v>
      </c>
      <c r="D1894" s="7" t="n">
        <v>300</v>
      </c>
    </row>
    <row r="1895" spans="1:5">
      <c r="A1895" t="s">
        <v>4</v>
      </c>
      <c r="B1895" s="4" t="s">
        <v>5</v>
      </c>
      <c r="C1895" s="4" t="s">
        <v>13</v>
      </c>
      <c r="D1895" s="4" t="s">
        <v>6</v>
      </c>
      <c r="E1895" s="4" t="s">
        <v>10</v>
      </c>
    </row>
    <row r="1896" spans="1:5">
      <c r="A1896" t="n">
        <v>16231</v>
      </c>
      <c r="B1896" s="22" t="n">
        <v>94</v>
      </c>
      <c r="C1896" s="7" t="n">
        <v>1</v>
      </c>
      <c r="D1896" s="7" t="s">
        <v>41</v>
      </c>
      <c r="E1896" s="7" t="n">
        <v>2048</v>
      </c>
    </row>
    <row r="1897" spans="1:5">
      <c r="A1897" t="s">
        <v>4</v>
      </c>
      <c r="B1897" s="4" t="s">
        <v>5</v>
      </c>
      <c r="C1897" s="4" t="s">
        <v>13</v>
      </c>
      <c r="D1897" s="4" t="s">
        <v>10</v>
      </c>
      <c r="E1897" s="4" t="s">
        <v>10</v>
      </c>
      <c r="F1897" s="4" t="s">
        <v>10</v>
      </c>
      <c r="G1897" s="4" t="s">
        <v>10</v>
      </c>
      <c r="H1897" s="4" t="s">
        <v>10</v>
      </c>
      <c r="I1897" s="4" t="s">
        <v>6</v>
      </c>
      <c r="J1897" s="4" t="s">
        <v>30</v>
      </c>
      <c r="K1897" s="4" t="s">
        <v>30</v>
      </c>
      <c r="L1897" s="4" t="s">
        <v>30</v>
      </c>
      <c r="M1897" s="4" t="s">
        <v>9</v>
      </c>
      <c r="N1897" s="4" t="s">
        <v>9</v>
      </c>
      <c r="O1897" s="4" t="s">
        <v>30</v>
      </c>
      <c r="P1897" s="4" t="s">
        <v>30</v>
      </c>
      <c r="Q1897" s="4" t="s">
        <v>30</v>
      </c>
      <c r="R1897" s="4" t="s">
        <v>30</v>
      </c>
      <c r="S1897" s="4" t="s">
        <v>13</v>
      </c>
    </row>
    <row r="1898" spans="1:5">
      <c r="A1898" t="n">
        <v>16240</v>
      </c>
      <c r="B1898" s="10" t="n">
        <v>39</v>
      </c>
      <c r="C1898" s="7" t="n">
        <v>12</v>
      </c>
      <c r="D1898" s="7" t="n">
        <v>65533</v>
      </c>
      <c r="E1898" s="7" t="n">
        <v>224</v>
      </c>
      <c r="F1898" s="7" t="n">
        <v>0</v>
      </c>
      <c r="G1898" s="7" t="n">
        <v>65533</v>
      </c>
      <c r="H1898" s="7" t="n">
        <v>0</v>
      </c>
      <c r="I1898" s="7" t="s">
        <v>20</v>
      </c>
      <c r="J1898" s="7" t="n">
        <v>182.682998657227</v>
      </c>
      <c r="K1898" s="7" t="n">
        <v>492.209014892578</v>
      </c>
      <c r="L1898" s="7" t="n">
        <v>199.363006591797</v>
      </c>
      <c r="M1898" s="7" t="n">
        <v>0</v>
      </c>
      <c r="N1898" s="7" t="n">
        <v>0</v>
      </c>
      <c r="O1898" s="7" t="n">
        <v>0</v>
      </c>
      <c r="P1898" s="7" t="n">
        <v>0.550000011920929</v>
      </c>
      <c r="Q1898" s="7" t="n">
        <v>0.550000011920929</v>
      </c>
      <c r="R1898" s="7" t="n">
        <v>0.550000011920929</v>
      </c>
      <c r="S1898" s="7" t="n">
        <v>124</v>
      </c>
    </row>
    <row r="1899" spans="1:5">
      <c r="A1899" t="s">
        <v>4</v>
      </c>
      <c r="B1899" s="4" t="s">
        <v>5</v>
      </c>
      <c r="C1899" s="4" t="s">
        <v>13</v>
      </c>
      <c r="D1899" s="4" t="s">
        <v>10</v>
      </c>
      <c r="E1899" s="4" t="s">
        <v>30</v>
      </c>
      <c r="F1899" s="4" t="s">
        <v>10</v>
      </c>
      <c r="G1899" s="4" t="s">
        <v>9</v>
      </c>
      <c r="H1899" s="4" t="s">
        <v>9</v>
      </c>
      <c r="I1899" s="4" t="s">
        <v>10</v>
      </c>
      <c r="J1899" s="4" t="s">
        <v>10</v>
      </c>
      <c r="K1899" s="4" t="s">
        <v>9</v>
      </c>
      <c r="L1899" s="4" t="s">
        <v>9</v>
      </c>
      <c r="M1899" s="4" t="s">
        <v>9</v>
      </c>
      <c r="N1899" s="4" t="s">
        <v>9</v>
      </c>
      <c r="O1899" s="4" t="s">
        <v>6</v>
      </c>
    </row>
    <row r="1900" spans="1:5">
      <c r="A1900" t="n">
        <v>16290</v>
      </c>
      <c r="B1900" s="13" t="n">
        <v>50</v>
      </c>
      <c r="C1900" s="7" t="n">
        <v>0</v>
      </c>
      <c r="D1900" s="7" t="n">
        <v>4335</v>
      </c>
      <c r="E1900" s="7" t="n">
        <v>1</v>
      </c>
      <c r="F1900" s="7" t="n">
        <v>0</v>
      </c>
      <c r="G1900" s="7" t="n">
        <v>0</v>
      </c>
      <c r="H1900" s="7" t="n">
        <v>0</v>
      </c>
      <c r="I1900" s="7" t="n">
        <v>0</v>
      </c>
      <c r="J1900" s="7" t="n">
        <v>65533</v>
      </c>
      <c r="K1900" s="7" t="n">
        <v>0</v>
      </c>
      <c r="L1900" s="7" t="n">
        <v>0</v>
      </c>
      <c r="M1900" s="7" t="n">
        <v>0</v>
      </c>
      <c r="N1900" s="7" t="n">
        <v>0</v>
      </c>
      <c r="O1900" s="7" t="s">
        <v>20</v>
      </c>
    </row>
    <row r="1901" spans="1:5">
      <c r="A1901" t="s">
        <v>4</v>
      </c>
      <c r="B1901" s="4" t="s">
        <v>5</v>
      </c>
      <c r="C1901" s="4" t="s">
        <v>13</v>
      </c>
      <c r="D1901" s="4" t="s">
        <v>10</v>
      </c>
      <c r="E1901" s="4" t="s">
        <v>30</v>
      </c>
      <c r="F1901" s="4" t="s">
        <v>10</v>
      </c>
      <c r="G1901" s="4" t="s">
        <v>9</v>
      </c>
      <c r="H1901" s="4" t="s">
        <v>9</v>
      </c>
      <c r="I1901" s="4" t="s">
        <v>10</v>
      </c>
      <c r="J1901" s="4" t="s">
        <v>10</v>
      </c>
      <c r="K1901" s="4" t="s">
        <v>9</v>
      </c>
      <c r="L1901" s="4" t="s">
        <v>9</v>
      </c>
      <c r="M1901" s="4" t="s">
        <v>9</v>
      </c>
      <c r="N1901" s="4" t="s">
        <v>9</v>
      </c>
      <c r="O1901" s="4" t="s">
        <v>6</v>
      </c>
    </row>
    <row r="1902" spans="1:5">
      <c r="A1902" t="n">
        <v>16329</v>
      </c>
      <c r="B1902" s="13" t="n">
        <v>50</v>
      </c>
      <c r="C1902" s="7" t="n">
        <v>0</v>
      </c>
      <c r="D1902" s="7" t="n">
        <v>4117</v>
      </c>
      <c r="E1902" s="7" t="n">
        <v>1</v>
      </c>
      <c r="F1902" s="7" t="n">
        <v>0</v>
      </c>
      <c r="G1902" s="7" t="n">
        <v>0</v>
      </c>
      <c r="H1902" s="7" t="n">
        <v>0</v>
      </c>
      <c r="I1902" s="7" t="n">
        <v>0</v>
      </c>
      <c r="J1902" s="7" t="n">
        <v>65533</v>
      </c>
      <c r="K1902" s="7" t="n">
        <v>0</v>
      </c>
      <c r="L1902" s="7" t="n">
        <v>0</v>
      </c>
      <c r="M1902" s="7" t="n">
        <v>0</v>
      </c>
      <c r="N1902" s="7" t="n">
        <v>0</v>
      </c>
      <c r="O1902" s="7" t="s">
        <v>20</v>
      </c>
    </row>
    <row r="1903" spans="1:5">
      <c r="A1903" t="s">
        <v>4</v>
      </c>
      <c r="B1903" s="4" t="s">
        <v>5</v>
      </c>
      <c r="C1903" s="4" t="s">
        <v>6</v>
      </c>
      <c r="D1903" s="4" t="s">
        <v>6</v>
      </c>
    </row>
    <row r="1904" spans="1:5">
      <c r="A1904" t="n">
        <v>16368</v>
      </c>
      <c r="B1904" s="21" t="n">
        <v>70</v>
      </c>
      <c r="C1904" s="7" t="s">
        <v>41</v>
      </c>
      <c r="D1904" s="7" t="s">
        <v>206</v>
      </c>
    </row>
    <row r="1905" spans="1:19">
      <c r="A1905" t="s">
        <v>4</v>
      </c>
      <c r="B1905" s="4" t="s">
        <v>5</v>
      </c>
      <c r="C1905" s="4" t="s">
        <v>10</v>
      </c>
    </row>
    <row r="1906" spans="1:19">
      <c r="A1906" t="n">
        <v>16380</v>
      </c>
      <c r="B1906" s="30" t="n">
        <v>16</v>
      </c>
      <c r="C1906" s="7" t="n">
        <v>666</v>
      </c>
    </row>
    <row r="1907" spans="1:19">
      <c r="A1907" t="s">
        <v>4</v>
      </c>
      <c r="B1907" s="4" t="s">
        <v>5</v>
      </c>
      <c r="C1907" s="4" t="s">
        <v>6</v>
      </c>
      <c r="D1907" s="4" t="s">
        <v>6</v>
      </c>
    </row>
    <row r="1908" spans="1:19">
      <c r="A1908" t="n">
        <v>16383</v>
      </c>
      <c r="B1908" s="21" t="n">
        <v>70</v>
      </c>
      <c r="C1908" s="7" t="s">
        <v>41</v>
      </c>
      <c r="D1908" s="7" t="s">
        <v>53</v>
      </c>
    </row>
    <row r="1909" spans="1:19">
      <c r="A1909" t="s">
        <v>4</v>
      </c>
      <c r="B1909" s="4" t="s">
        <v>5</v>
      </c>
      <c r="C1909" s="4" t="s">
        <v>10</v>
      </c>
    </row>
    <row r="1910" spans="1:19">
      <c r="A1910" t="n">
        <v>16397</v>
      </c>
      <c r="B1910" s="30" t="n">
        <v>16</v>
      </c>
      <c r="C1910" s="7" t="n">
        <v>2000</v>
      </c>
    </row>
    <row r="1911" spans="1:19">
      <c r="A1911" t="s">
        <v>4</v>
      </c>
      <c r="B1911" s="4" t="s">
        <v>5</v>
      </c>
      <c r="C1911" s="4" t="s">
        <v>13</v>
      </c>
      <c r="D1911" s="4" t="s">
        <v>10</v>
      </c>
      <c r="E1911" s="4" t="s">
        <v>30</v>
      </c>
    </row>
    <row r="1912" spans="1:19">
      <c r="A1912" t="n">
        <v>16400</v>
      </c>
      <c r="B1912" s="37" t="n">
        <v>58</v>
      </c>
      <c r="C1912" s="7" t="n">
        <v>101</v>
      </c>
      <c r="D1912" s="7" t="n">
        <v>500</v>
      </c>
      <c r="E1912" s="7" t="n">
        <v>1</v>
      </c>
    </row>
    <row r="1913" spans="1:19">
      <c r="A1913" t="s">
        <v>4</v>
      </c>
      <c r="B1913" s="4" t="s">
        <v>5</v>
      </c>
      <c r="C1913" s="4" t="s">
        <v>13</v>
      </c>
      <c r="D1913" s="4" t="s">
        <v>10</v>
      </c>
    </row>
    <row r="1914" spans="1:19">
      <c r="A1914" t="n">
        <v>16408</v>
      </c>
      <c r="B1914" s="37" t="n">
        <v>58</v>
      </c>
      <c r="C1914" s="7" t="n">
        <v>254</v>
      </c>
      <c r="D1914" s="7" t="n">
        <v>0</v>
      </c>
    </row>
    <row r="1915" spans="1:19">
      <c r="A1915" t="s">
        <v>4</v>
      </c>
      <c r="B1915" s="4" t="s">
        <v>5</v>
      </c>
      <c r="C1915" s="4" t="s">
        <v>13</v>
      </c>
      <c r="D1915" s="4" t="s">
        <v>10</v>
      </c>
    </row>
    <row r="1916" spans="1:19">
      <c r="A1916" t="n">
        <v>16412</v>
      </c>
      <c r="B1916" s="41" t="n">
        <v>45</v>
      </c>
      <c r="C1916" s="7" t="n">
        <v>18</v>
      </c>
      <c r="D1916" s="7" t="n">
        <v>4</v>
      </c>
    </row>
    <row r="1917" spans="1:19">
      <c r="A1917" t="s">
        <v>4</v>
      </c>
      <c r="B1917" s="4" t="s">
        <v>5</v>
      </c>
      <c r="C1917" s="4" t="s">
        <v>13</v>
      </c>
      <c r="D1917" s="4" t="s">
        <v>10</v>
      </c>
    </row>
    <row r="1918" spans="1:19">
      <c r="A1918" t="n">
        <v>16416</v>
      </c>
      <c r="B1918" s="41" t="n">
        <v>45</v>
      </c>
      <c r="C1918" s="7" t="n">
        <v>18</v>
      </c>
      <c r="D1918" s="7" t="n">
        <v>16</v>
      </c>
    </row>
    <row r="1919" spans="1:19">
      <c r="A1919" t="s">
        <v>4</v>
      </c>
      <c r="B1919" s="4" t="s">
        <v>5</v>
      </c>
      <c r="C1919" s="4" t="s">
        <v>13</v>
      </c>
      <c r="D1919" s="4" t="s">
        <v>10</v>
      </c>
    </row>
    <row r="1920" spans="1:19">
      <c r="A1920" t="n">
        <v>16420</v>
      </c>
      <c r="B1920" s="41" t="n">
        <v>45</v>
      </c>
      <c r="C1920" s="7" t="n">
        <v>18</v>
      </c>
      <c r="D1920" s="7" t="n">
        <v>64</v>
      </c>
    </row>
    <row r="1921" spans="1:5">
      <c r="A1921" t="s">
        <v>4</v>
      </c>
      <c r="B1921" s="4" t="s">
        <v>5</v>
      </c>
      <c r="C1921" s="4" t="s">
        <v>13</v>
      </c>
    </row>
    <row r="1922" spans="1:5">
      <c r="A1922" t="n">
        <v>16424</v>
      </c>
      <c r="B1922" s="41" t="n">
        <v>45</v>
      </c>
      <c r="C1922" s="7" t="n">
        <v>0</v>
      </c>
    </row>
    <row r="1923" spans="1:5">
      <c r="A1923" t="s">
        <v>4</v>
      </c>
      <c r="B1923" s="4" t="s">
        <v>5</v>
      </c>
      <c r="C1923" s="4" t="s">
        <v>13</v>
      </c>
      <c r="D1923" s="4" t="s">
        <v>13</v>
      </c>
      <c r="E1923" s="4" t="s">
        <v>30</v>
      </c>
      <c r="F1923" s="4" t="s">
        <v>30</v>
      </c>
      <c r="G1923" s="4" t="s">
        <v>30</v>
      </c>
      <c r="H1923" s="4" t="s">
        <v>10</v>
      </c>
    </row>
    <row r="1924" spans="1:5">
      <c r="A1924" t="n">
        <v>16426</v>
      </c>
      <c r="B1924" s="41" t="n">
        <v>45</v>
      </c>
      <c r="C1924" s="7" t="n">
        <v>2</v>
      </c>
      <c r="D1924" s="7" t="n">
        <v>3</v>
      </c>
      <c r="E1924" s="7" t="n">
        <v>168.679992675781</v>
      </c>
      <c r="F1924" s="7" t="n">
        <v>494.429992675781</v>
      </c>
      <c r="G1924" s="7" t="n">
        <v>207.210006713867</v>
      </c>
      <c r="H1924" s="7" t="n">
        <v>0</v>
      </c>
    </row>
    <row r="1925" spans="1:5">
      <c r="A1925" t="s">
        <v>4</v>
      </c>
      <c r="B1925" s="4" t="s">
        <v>5</v>
      </c>
      <c r="C1925" s="4" t="s">
        <v>13</v>
      </c>
      <c r="D1925" s="4" t="s">
        <v>13</v>
      </c>
      <c r="E1925" s="4" t="s">
        <v>30</v>
      </c>
      <c r="F1925" s="4" t="s">
        <v>30</v>
      </c>
      <c r="G1925" s="4" t="s">
        <v>30</v>
      </c>
      <c r="H1925" s="4" t="s">
        <v>10</v>
      </c>
      <c r="I1925" s="4" t="s">
        <v>13</v>
      </c>
    </row>
    <row r="1926" spans="1:5">
      <c r="A1926" t="n">
        <v>16443</v>
      </c>
      <c r="B1926" s="41" t="n">
        <v>45</v>
      </c>
      <c r="C1926" s="7" t="n">
        <v>4</v>
      </c>
      <c r="D1926" s="7" t="n">
        <v>3</v>
      </c>
      <c r="E1926" s="7" t="n">
        <v>355.359985351563</v>
      </c>
      <c r="F1926" s="7" t="n">
        <v>0.579999983310699</v>
      </c>
      <c r="G1926" s="7" t="n">
        <v>0</v>
      </c>
      <c r="H1926" s="7" t="n">
        <v>0</v>
      </c>
      <c r="I1926" s="7" t="n">
        <v>1</v>
      </c>
    </row>
    <row r="1927" spans="1:5">
      <c r="A1927" t="s">
        <v>4</v>
      </c>
      <c r="B1927" s="4" t="s">
        <v>5</v>
      </c>
      <c r="C1927" s="4" t="s">
        <v>13</v>
      </c>
      <c r="D1927" s="4" t="s">
        <v>13</v>
      </c>
      <c r="E1927" s="4" t="s">
        <v>30</v>
      </c>
      <c r="F1927" s="4" t="s">
        <v>10</v>
      </c>
    </row>
    <row r="1928" spans="1:5">
      <c r="A1928" t="n">
        <v>16461</v>
      </c>
      <c r="B1928" s="41" t="n">
        <v>45</v>
      </c>
      <c r="C1928" s="7" t="n">
        <v>5</v>
      </c>
      <c r="D1928" s="7" t="n">
        <v>3</v>
      </c>
      <c r="E1928" s="7" t="n">
        <v>7.90000009536743</v>
      </c>
      <c r="F1928" s="7" t="n">
        <v>0</v>
      </c>
    </row>
    <row r="1929" spans="1:5">
      <c r="A1929" t="s">
        <v>4</v>
      </c>
      <c r="B1929" s="4" t="s">
        <v>5</v>
      </c>
      <c r="C1929" s="4" t="s">
        <v>13</v>
      </c>
      <c r="D1929" s="4" t="s">
        <v>13</v>
      </c>
      <c r="E1929" s="4" t="s">
        <v>30</v>
      </c>
      <c r="F1929" s="4" t="s">
        <v>10</v>
      </c>
    </row>
    <row r="1930" spans="1:5">
      <c r="A1930" t="n">
        <v>16470</v>
      </c>
      <c r="B1930" s="41" t="n">
        <v>45</v>
      </c>
      <c r="C1930" s="7" t="n">
        <v>11</v>
      </c>
      <c r="D1930" s="7" t="n">
        <v>3</v>
      </c>
      <c r="E1930" s="7" t="n">
        <v>47</v>
      </c>
      <c r="F1930" s="7" t="n">
        <v>0</v>
      </c>
    </row>
    <row r="1931" spans="1:5">
      <c r="A1931" t="s">
        <v>4</v>
      </c>
      <c r="B1931" s="4" t="s">
        <v>5</v>
      </c>
      <c r="C1931" s="4" t="s">
        <v>13</v>
      </c>
      <c r="D1931" s="4" t="s">
        <v>10</v>
      </c>
    </row>
    <row r="1932" spans="1:5">
      <c r="A1932" t="n">
        <v>16479</v>
      </c>
      <c r="B1932" s="37" t="n">
        <v>58</v>
      </c>
      <c r="C1932" s="7" t="n">
        <v>255</v>
      </c>
      <c r="D1932" s="7" t="n">
        <v>0</v>
      </c>
    </row>
    <row r="1933" spans="1:5">
      <c r="A1933" t="s">
        <v>4</v>
      </c>
      <c r="B1933" s="4" t="s">
        <v>5</v>
      </c>
      <c r="C1933" s="4" t="s">
        <v>13</v>
      </c>
      <c r="D1933" s="4" t="s">
        <v>13</v>
      </c>
      <c r="E1933" s="4" t="s">
        <v>30</v>
      </c>
      <c r="F1933" s="4" t="s">
        <v>10</v>
      </c>
    </row>
    <row r="1934" spans="1:5">
      <c r="A1934" t="n">
        <v>16483</v>
      </c>
      <c r="B1934" s="41" t="n">
        <v>45</v>
      </c>
      <c r="C1934" s="7" t="n">
        <v>5</v>
      </c>
      <c r="D1934" s="7" t="n">
        <v>3</v>
      </c>
      <c r="E1934" s="7" t="n">
        <v>6.80000019073486</v>
      </c>
      <c r="F1934" s="7" t="n">
        <v>8000</v>
      </c>
    </row>
    <row r="1935" spans="1:5">
      <c r="A1935" t="s">
        <v>4</v>
      </c>
      <c r="B1935" s="4" t="s">
        <v>5</v>
      </c>
      <c r="C1935" s="4" t="s">
        <v>10</v>
      </c>
    </row>
    <row r="1936" spans="1:5">
      <c r="A1936" t="n">
        <v>16492</v>
      </c>
      <c r="B1936" s="30" t="n">
        <v>16</v>
      </c>
      <c r="C1936" s="7" t="n">
        <v>500</v>
      </c>
    </row>
    <row r="1937" spans="1:9">
      <c r="A1937" t="s">
        <v>4</v>
      </c>
      <c r="B1937" s="4" t="s">
        <v>5</v>
      </c>
      <c r="C1937" s="4" t="s">
        <v>13</v>
      </c>
      <c r="D1937" s="4" t="s">
        <v>10</v>
      </c>
      <c r="E1937" s="4" t="s">
        <v>10</v>
      </c>
      <c r="F1937" s="4" t="s">
        <v>10</v>
      </c>
      <c r="G1937" s="4" t="s">
        <v>10</v>
      </c>
      <c r="H1937" s="4" t="s">
        <v>10</v>
      </c>
      <c r="I1937" s="4" t="s">
        <v>6</v>
      </c>
      <c r="J1937" s="4" t="s">
        <v>30</v>
      </c>
      <c r="K1937" s="4" t="s">
        <v>30</v>
      </c>
      <c r="L1937" s="4" t="s">
        <v>30</v>
      </c>
      <c r="M1937" s="4" t="s">
        <v>9</v>
      </c>
      <c r="N1937" s="4" t="s">
        <v>9</v>
      </c>
      <c r="O1937" s="4" t="s">
        <v>30</v>
      </c>
      <c r="P1937" s="4" t="s">
        <v>30</v>
      </c>
      <c r="Q1937" s="4" t="s">
        <v>30</v>
      </c>
      <c r="R1937" s="4" t="s">
        <v>30</v>
      </c>
      <c r="S1937" s="4" t="s">
        <v>13</v>
      </c>
    </row>
    <row r="1938" spans="1:9">
      <c r="A1938" t="n">
        <v>16495</v>
      </c>
      <c r="B1938" s="10" t="n">
        <v>39</v>
      </c>
      <c r="C1938" s="7" t="n">
        <v>12</v>
      </c>
      <c r="D1938" s="7" t="n">
        <v>65533</v>
      </c>
      <c r="E1938" s="7" t="n">
        <v>223</v>
      </c>
      <c r="F1938" s="7" t="n">
        <v>0</v>
      </c>
      <c r="G1938" s="7" t="n">
        <v>65533</v>
      </c>
      <c r="H1938" s="7" t="n">
        <v>0</v>
      </c>
      <c r="I1938" s="7" t="s">
        <v>20</v>
      </c>
      <c r="J1938" s="7" t="n">
        <v>168.628005981445</v>
      </c>
      <c r="K1938" s="7" t="n">
        <v>494.622985839844</v>
      </c>
      <c r="L1938" s="7" t="n">
        <v>203.552993774414</v>
      </c>
      <c r="M1938" s="7" t="n">
        <v>0</v>
      </c>
      <c r="N1938" s="7" t="n">
        <v>0</v>
      </c>
      <c r="O1938" s="7" t="n">
        <v>0</v>
      </c>
      <c r="P1938" s="7" t="n">
        <v>1</v>
      </c>
      <c r="Q1938" s="7" t="n">
        <v>1</v>
      </c>
      <c r="R1938" s="7" t="n">
        <v>1</v>
      </c>
      <c r="S1938" s="7" t="n">
        <v>123</v>
      </c>
    </row>
    <row r="1939" spans="1:9">
      <c r="A1939" t="s">
        <v>4</v>
      </c>
      <c r="B1939" s="4" t="s">
        <v>5</v>
      </c>
      <c r="C1939" s="4" t="s">
        <v>13</v>
      </c>
      <c r="D1939" s="4" t="s">
        <v>10</v>
      </c>
      <c r="E1939" s="4" t="s">
        <v>30</v>
      </c>
      <c r="F1939" s="4" t="s">
        <v>10</v>
      </c>
      <c r="G1939" s="4" t="s">
        <v>9</v>
      </c>
      <c r="H1939" s="4" t="s">
        <v>9</v>
      </c>
      <c r="I1939" s="4" t="s">
        <v>10</v>
      </c>
      <c r="J1939" s="4" t="s">
        <v>10</v>
      </c>
      <c r="K1939" s="4" t="s">
        <v>9</v>
      </c>
      <c r="L1939" s="4" t="s">
        <v>9</v>
      </c>
      <c r="M1939" s="4" t="s">
        <v>9</v>
      </c>
      <c r="N1939" s="4" t="s">
        <v>9</v>
      </c>
      <c r="O1939" s="4" t="s">
        <v>6</v>
      </c>
    </row>
    <row r="1940" spans="1:9">
      <c r="A1940" t="n">
        <v>16545</v>
      </c>
      <c r="B1940" s="13" t="n">
        <v>50</v>
      </c>
      <c r="C1940" s="7" t="n">
        <v>0</v>
      </c>
      <c r="D1940" s="7" t="n">
        <v>4480</v>
      </c>
      <c r="E1940" s="7" t="n">
        <v>1</v>
      </c>
      <c r="F1940" s="7" t="n">
        <v>0</v>
      </c>
      <c r="G1940" s="7" t="n">
        <v>0</v>
      </c>
      <c r="H1940" s="7" t="n">
        <v>0</v>
      </c>
      <c r="I1940" s="7" t="n">
        <v>0</v>
      </c>
      <c r="J1940" s="7" t="n">
        <v>65533</v>
      </c>
      <c r="K1940" s="7" t="n">
        <v>0</v>
      </c>
      <c r="L1940" s="7" t="n">
        <v>0</v>
      </c>
      <c r="M1940" s="7" t="n">
        <v>0</v>
      </c>
      <c r="N1940" s="7" t="n">
        <v>0</v>
      </c>
      <c r="O1940" s="7" t="s">
        <v>20</v>
      </c>
    </row>
    <row r="1941" spans="1:9">
      <c r="A1941" t="s">
        <v>4</v>
      </c>
      <c r="B1941" s="4" t="s">
        <v>5</v>
      </c>
      <c r="C1941" s="4" t="s">
        <v>10</v>
      </c>
    </row>
    <row r="1942" spans="1:9">
      <c r="A1942" t="n">
        <v>16584</v>
      </c>
      <c r="B1942" s="30" t="n">
        <v>16</v>
      </c>
      <c r="C1942" s="7" t="n">
        <v>500</v>
      </c>
    </row>
    <row r="1943" spans="1:9">
      <c r="A1943" t="s">
        <v>4</v>
      </c>
      <c r="B1943" s="4" t="s">
        <v>5</v>
      </c>
      <c r="C1943" s="4" t="s">
        <v>13</v>
      </c>
      <c r="D1943" s="4" t="s">
        <v>10</v>
      </c>
      <c r="E1943" s="4" t="s">
        <v>13</v>
      </c>
    </row>
    <row r="1944" spans="1:9">
      <c r="A1944" t="n">
        <v>16587</v>
      </c>
      <c r="B1944" s="10" t="n">
        <v>39</v>
      </c>
      <c r="C1944" s="7" t="n">
        <v>14</v>
      </c>
      <c r="D1944" s="7" t="n">
        <v>65533</v>
      </c>
      <c r="E1944" s="7" t="n">
        <v>126</v>
      </c>
    </row>
    <row r="1945" spans="1:9">
      <c r="A1945" t="s">
        <v>4</v>
      </c>
      <c r="B1945" s="4" t="s">
        <v>5</v>
      </c>
      <c r="C1945" s="4" t="s">
        <v>10</v>
      </c>
    </row>
    <row r="1946" spans="1:9">
      <c r="A1946" t="n">
        <v>16592</v>
      </c>
      <c r="B1946" s="30" t="n">
        <v>16</v>
      </c>
      <c r="C1946" s="7" t="n">
        <v>2000</v>
      </c>
    </row>
    <row r="1947" spans="1:9">
      <c r="A1947" t="s">
        <v>4</v>
      </c>
      <c r="B1947" s="4" t="s">
        <v>5</v>
      </c>
      <c r="C1947" s="4" t="s">
        <v>6</v>
      </c>
      <c r="D1947" s="4" t="s">
        <v>6</v>
      </c>
    </row>
    <row r="1948" spans="1:9">
      <c r="A1948" t="n">
        <v>16595</v>
      </c>
      <c r="B1948" s="21" t="n">
        <v>70</v>
      </c>
      <c r="C1948" s="7" t="s">
        <v>59</v>
      </c>
      <c r="D1948" s="7" t="s">
        <v>206</v>
      </c>
    </row>
    <row r="1949" spans="1:9">
      <c r="A1949" t="s">
        <v>4</v>
      </c>
      <c r="B1949" s="4" t="s">
        <v>5</v>
      </c>
      <c r="C1949" s="4" t="s">
        <v>13</v>
      </c>
      <c r="D1949" s="4" t="s">
        <v>10</v>
      </c>
      <c r="E1949" s="4" t="s">
        <v>30</v>
      </c>
      <c r="F1949" s="4" t="s">
        <v>10</v>
      </c>
      <c r="G1949" s="4" t="s">
        <v>9</v>
      </c>
      <c r="H1949" s="4" t="s">
        <v>9</v>
      </c>
      <c r="I1949" s="4" t="s">
        <v>10</v>
      </c>
      <c r="J1949" s="4" t="s">
        <v>10</v>
      </c>
      <c r="K1949" s="4" t="s">
        <v>9</v>
      </c>
      <c r="L1949" s="4" t="s">
        <v>9</v>
      </c>
      <c r="M1949" s="4" t="s">
        <v>9</v>
      </c>
      <c r="N1949" s="4" t="s">
        <v>9</v>
      </c>
      <c r="O1949" s="4" t="s">
        <v>6</v>
      </c>
    </row>
    <row r="1950" spans="1:9">
      <c r="A1950" t="n">
        <v>16608</v>
      </c>
      <c r="B1950" s="13" t="n">
        <v>50</v>
      </c>
      <c r="C1950" s="7" t="n">
        <v>0</v>
      </c>
      <c r="D1950" s="7" t="n">
        <v>4563</v>
      </c>
      <c r="E1950" s="7" t="n">
        <v>1</v>
      </c>
      <c r="F1950" s="7" t="n">
        <v>500</v>
      </c>
      <c r="G1950" s="7" t="n">
        <v>0</v>
      </c>
      <c r="H1950" s="7" t="n">
        <v>0</v>
      </c>
      <c r="I1950" s="7" t="n">
        <v>0</v>
      </c>
      <c r="J1950" s="7" t="n">
        <v>65533</v>
      </c>
      <c r="K1950" s="7" t="n">
        <v>0</v>
      </c>
      <c r="L1950" s="7" t="n">
        <v>0</v>
      </c>
      <c r="M1950" s="7" t="n">
        <v>0</v>
      </c>
      <c r="N1950" s="7" t="n">
        <v>0</v>
      </c>
      <c r="O1950" s="7" t="s">
        <v>20</v>
      </c>
    </row>
    <row r="1951" spans="1:9">
      <c r="A1951" t="s">
        <v>4</v>
      </c>
      <c r="B1951" s="4" t="s">
        <v>5</v>
      </c>
      <c r="C1951" s="4" t="s">
        <v>10</v>
      </c>
    </row>
    <row r="1952" spans="1:9">
      <c r="A1952" t="n">
        <v>16647</v>
      </c>
      <c r="B1952" s="30" t="n">
        <v>16</v>
      </c>
      <c r="C1952" s="7" t="n">
        <v>1500</v>
      </c>
    </row>
    <row r="1953" spans="1:19">
      <c r="A1953" t="s">
        <v>4</v>
      </c>
      <c r="B1953" s="4" t="s">
        <v>5</v>
      </c>
      <c r="C1953" s="4" t="s">
        <v>13</v>
      </c>
      <c r="D1953" s="4" t="s">
        <v>10</v>
      </c>
      <c r="E1953" s="4" t="s">
        <v>10</v>
      </c>
    </row>
    <row r="1954" spans="1:19">
      <c r="A1954" t="n">
        <v>16650</v>
      </c>
      <c r="B1954" s="13" t="n">
        <v>50</v>
      </c>
      <c r="C1954" s="7" t="n">
        <v>1</v>
      </c>
      <c r="D1954" s="7" t="n">
        <v>4563</v>
      </c>
      <c r="E1954" s="7" t="n">
        <v>500</v>
      </c>
    </row>
    <row r="1955" spans="1:19">
      <c r="A1955" t="s">
        <v>4</v>
      </c>
      <c r="B1955" s="4" t="s">
        <v>5</v>
      </c>
      <c r="C1955" s="4" t="s">
        <v>10</v>
      </c>
    </row>
    <row r="1956" spans="1:19">
      <c r="A1956" t="n">
        <v>16656</v>
      </c>
      <c r="B1956" s="30" t="n">
        <v>16</v>
      </c>
      <c r="C1956" s="7" t="n">
        <v>500</v>
      </c>
    </row>
    <row r="1957" spans="1:19">
      <c r="A1957" t="s">
        <v>4</v>
      </c>
      <c r="B1957" s="4" t="s">
        <v>5</v>
      </c>
      <c r="C1957" s="4" t="s">
        <v>13</v>
      </c>
      <c r="D1957" s="4" t="s">
        <v>10</v>
      </c>
      <c r="E1957" s="4" t="s">
        <v>30</v>
      </c>
      <c r="F1957" s="4" t="s">
        <v>10</v>
      </c>
      <c r="G1957" s="4" t="s">
        <v>9</v>
      </c>
      <c r="H1957" s="4" t="s">
        <v>9</v>
      </c>
      <c r="I1957" s="4" t="s">
        <v>10</v>
      </c>
      <c r="J1957" s="4" t="s">
        <v>10</v>
      </c>
      <c r="K1957" s="4" t="s">
        <v>9</v>
      </c>
      <c r="L1957" s="4" t="s">
        <v>9</v>
      </c>
      <c r="M1957" s="4" t="s">
        <v>9</v>
      </c>
      <c r="N1957" s="4" t="s">
        <v>9</v>
      </c>
      <c r="O1957" s="4" t="s">
        <v>6</v>
      </c>
    </row>
    <row r="1958" spans="1:19">
      <c r="A1958" t="n">
        <v>16659</v>
      </c>
      <c r="B1958" s="13" t="n">
        <v>50</v>
      </c>
      <c r="C1958" s="7" t="n">
        <v>0</v>
      </c>
      <c r="D1958" s="7" t="n">
        <v>4179</v>
      </c>
      <c r="E1958" s="7" t="n">
        <v>1</v>
      </c>
      <c r="F1958" s="7" t="n">
        <v>0</v>
      </c>
      <c r="G1958" s="7" t="n">
        <v>0</v>
      </c>
      <c r="H1958" s="7" t="n">
        <v>0</v>
      </c>
      <c r="I1958" s="7" t="n">
        <v>0</v>
      </c>
      <c r="J1958" s="7" t="n">
        <v>65533</v>
      </c>
      <c r="K1958" s="7" t="n">
        <v>0</v>
      </c>
      <c r="L1958" s="7" t="n">
        <v>0</v>
      </c>
      <c r="M1958" s="7" t="n">
        <v>0</v>
      </c>
      <c r="N1958" s="7" t="n">
        <v>0</v>
      </c>
      <c r="O1958" s="7" t="s">
        <v>20</v>
      </c>
    </row>
    <row r="1959" spans="1:19">
      <c r="A1959" t="s">
        <v>4</v>
      </c>
      <c r="B1959" s="4" t="s">
        <v>5</v>
      </c>
      <c r="C1959" s="4" t="s">
        <v>10</v>
      </c>
    </row>
    <row r="1960" spans="1:19">
      <c r="A1960" t="n">
        <v>16698</v>
      </c>
      <c r="B1960" s="30" t="n">
        <v>16</v>
      </c>
      <c r="C1960" s="7" t="n">
        <v>3000</v>
      </c>
    </row>
    <row r="1961" spans="1:19">
      <c r="A1961" t="s">
        <v>4</v>
      </c>
      <c r="B1961" s="4" t="s">
        <v>5</v>
      </c>
      <c r="C1961" s="4" t="s">
        <v>13</v>
      </c>
      <c r="D1961" s="4" t="s">
        <v>6</v>
      </c>
      <c r="E1961" s="4" t="s">
        <v>9</v>
      </c>
      <c r="F1961" s="4" t="s">
        <v>9</v>
      </c>
      <c r="G1961" s="4" t="s">
        <v>9</v>
      </c>
      <c r="H1961" s="4" t="s">
        <v>9</v>
      </c>
      <c r="I1961" s="4" t="s">
        <v>10</v>
      </c>
      <c r="J1961" s="4" t="s">
        <v>13</v>
      </c>
    </row>
    <row r="1962" spans="1:19">
      <c r="A1962" t="n">
        <v>16701</v>
      </c>
      <c r="B1962" s="22" t="n">
        <v>94</v>
      </c>
      <c r="C1962" s="7" t="n">
        <v>7</v>
      </c>
      <c r="D1962" s="7" t="s">
        <v>59</v>
      </c>
      <c r="E1962" s="7" t="n">
        <v>1065353216</v>
      </c>
      <c r="F1962" s="7" t="n">
        <v>1065353216</v>
      </c>
      <c r="G1962" s="7" t="n">
        <v>1065353216</v>
      </c>
      <c r="H1962" s="7" t="n">
        <v>0</v>
      </c>
      <c r="I1962" s="7" t="n">
        <v>1000</v>
      </c>
      <c r="J1962" s="7" t="n">
        <v>3</v>
      </c>
    </row>
    <row r="1963" spans="1:19">
      <c r="A1963" t="s">
        <v>4</v>
      </c>
      <c r="B1963" s="4" t="s">
        <v>5</v>
      </c>
      <c r="C1963" s="4" t="s">
        <v>13</v>
      </c>
      <c r="D1963" s="4" t="s">
        <v>10</v>
      </c>
      <c r="E1963" s="4" t="s">
        <v>30</v>
      </c>
      <c r="F1963" s="4" t="s">
        <v>10</v>
      </c>
      <c r="G1963" s="4" t="s">
        <v>9</v>
      </c>
      <c r="H1963" s="4" t="s">
        <v>9</v>
      </c>
      <c r="I1963" s="4" t="s">
        <v>10</v>
      </c>
      <c r="J1963" s="4" t="s">
        <v>10</v>
      </c>
      <c r="K1963" s="4" t="s">
        <v>9</v>
      </c>
      <c r="L1963" s="4" t="s">
        <v>9</v>
      </c>
      <c r="M1963" s="4" t="s">
        <v>9</v>
      </c>
      <c r="N1963" s="4" t="s">
        <v>9</v>
      </c>
      <c r="O1963" s="4" t="s">
        <v>6</v>
      </c>
    </row>
    <row r="1964" spans="1:19">
      <c r="A1964" t="n">
        <v>16728</v>
      </c>
      <c r="B1964" s="13" t="n">
        <v>50</v>
      </c>
      <c r="C1964" s="7" t="n">
        <v>0</v>
      </c>
      <c r="D1964" s="7" t="n">
        <v>4359</v>
      </c>
      <c r="E1964" s="7" t="n">
        <v>1</v>
      </c>
      <c r="F1964" s="7" t="n">
        <v>0</v>
      </c>
      <c r="G1964" s="7" t="n">
        <v>0</v>
      </c>
      <c r="H1964" s="7" t="n">
        <v>0</v>
      </c>
      <c r="I1964" s="7" t="n">
        <v>0</v>
      </c>
      <c r="J1964" s="7" t="n">
        <v>65533</v>
      </c>
      <c r="K1964" s="7" t="n">
        <v>0</v>
      </c>
      <c r="L1964" s="7" t="n">
        <v>0</v>
      </c>
      <c r="M1964" s="7" t="n">
        <v>0</v>
      </c>
      <c r="N1964" s="7" t="n">
        <v>0</v>
      </c>
      <c r="O1964" s="7" t="s">
        <v>20</v>
      </c>
    </row>
    <row r="1965" spans="1:19">
      <c r="A1965" t="s">
        <v>4</v>
      </c>
      <c r="B1965" s="4" t="s">
        <v>5</v>
      </c>
      <c r="C1965" s="4" t="s">
        <v>10</v>
      </c>
    </row>
    <row r="1966" spans="1:19">
      <c r="A1966" t="n">
        <v>16767</v>
      </c>
      <c r="B1966" s="30" t="n">
        <v>16</v>
      </c>
      <c r="C1966" s="7" t="n">
        <v>2000</v>
      </c>
    </row>
    <row r="1967" spans="1:19">
      <c r="A1967" t="s">
        <v>4</v>
      </c>
      <c r="B1967" s="4" t="s">
        <v>5</v>
      </c>
      <c r="C1967" s="4" t="s">
        <v>13</v>
      </c>
      <c r="D1967" s="4" t="s">
        <v>10</v>
      </c>
      <c r="E1967" s="4" t="s">
        <v>30</v>
      </c>
    </row>
    <row r="1968" spans="1:19">
      <c r="A1968" t="n">
        <v>16770</v>
      </c>
      <c r="B1968" s="37" t="n">
        <v>58</v>
      </c>
      <c r="C1968" s="7" t="n">
        <v>0</v>
      </c>
      <c r="D1968" s="7" t="n">
        <v>1000</v>
      </c>
      <c r="E1968" s="7" t="n">
        <v>1</v>
      </c>
    </row>
    <row r="1969" spans="1:15">
      <c r="A1969" t="s">
        <v>4</v>
      </c>
      <c r="B1969" s="4" t="s">
        <v>5</v>
      </c>
      <c r="C1969" s="4" t="s">
        <v>13</v>
      </c>
      <c r="D1969" s="4" t="s">
        <v>10</v>
      </c>
    </row>
    <row r="1970" spans="1:15">
      <c r="A1970" t="n">
        <v>16778</v>
      </c>
      <c r="B1970" s="37" t="n">
        <v>58</v>
      </c>
      <c r="C1970" s="7" t="n">
        <v>255</v>
      </c>
      <c r="D1970" s="7" t="n">
        <v>0</v>
      </c>
    </row>
    <row r="1971" spans="1:15">
      <c r="A1971" t="s">
        <v>4</v>
      </c>
      <c r="B1971" s="4" t="s">
        <v>5</v>
      </c>
      <c r="C1971" s="4" t="s">
        <v>13</v>
      </c>
      <c r="D1971" s="4" t="s">
        <v>6</v>
      </c>
      <c r="E1971" s="4" t="s">
        <v>10</v>
      </c>
    </row>
    <row r="1972" spans="1:15">
      <c r="A1972" t="n">
        <v>16782</v>
      </c>
      <c r="B1972" s="22" t="n">
        <v>94</v>
      </c>
      <c r="C1972" s="7" t="n">
        <v>1</v>
      </c>
      <c r="D1972" s="7" t="s">
        <v>59</v>
      </c>
      <c r="E1972" s="7" t="n">
        <v>1</v>
      </c>
    </row>
    <row r="1973" spans="1:15">
      <c r="A1973" t="s">
        <v>4</v>
      </c>
      <c r="B1973" s="4" t="s">
        <v>5</v>
      </c>
      <c r="C1973" s="4" t="s">
        <v>13</v>
      </c>
      <c r="D1973" s="4" t="s">
        <v>6</v>
      </c>
      <c r="E1973" s="4" t="s">
        <v>10</v>
      </c>
    </row>
    <row r="1974" spans="1:15">
      <c r="A1974" t="n">
        <v>16792</v>
      </c>
      <c r="B1974" s="22" t="n">
        <v>94</v>
      </c>
      <c r="C1974" s="7" t="n">
        <v>1</v>
      </c>
      <c r="D1974" s="7" t="s">
        <v>59</v>
      </c>
      <c r="E1974" s="7" t="n">
        <v>2</v>
      </c>
    </row>
    <row r="1975" spans="1:15">
      <c r="A1975" t="s">
        <v>4</v>
      </c>
      <c r="B1975" s="4" t="s">
        <v>5</v>
      </c>
      <c r="C1975" s="4" t="s">
        <v>13</v>
      </c>
      <c r="D1975" s="4" t="s">
        <v>6</v>
      </c>
      <c r="E1975" s="4" t="s">
        <v>10</v>
      </c>
    </row>
    <row r="1976" spans="1:15">
      <c r="A1976" t="n">
        <v>16802</v>
      </c>
      <c r="B1976" s="22" t="n">
        <v>94</v>
      </c>
      <c r="C1976" s="7" t="n">
        <v>0</v>
      </c>
      <c r="D1976" s="7" t="s">
        <v>59</v>
      </c>
      <c r="E1976" s="7" t="n">
        <v>4</v>
      </c>
    </row>
    <row r="1977" spans="1:15">
      <c r="A1977" t="s">
        <v>4</v>
      </c>
      <c r="B1977" s="4" t="s">
        <v>5</v>
      </c>
      <c r="C1977" s="4" t="s">
        <v>13</v>
      </c>
      <c r="D1977" s="4" t="s">
        <v>6</v>
      </c>
      <c r="E1977" s="4" t="s">
        <v>10</v>
      </c>
    </row>
    <row r="1978" spans="1:15">
      <c r="A1978" t="n">
        <v>16812</v>
      </c>
      <c r="B1978" s="22" t="n">
        <v>94</v>
      </c>
      <c r="C1978" s="7" t="n">
        <v>0</v>
      </c>
      <c r="D1978" s="7" t="s">
        <v>60</v>
      </c>
      <c r="E1978" s="7" t="n">
        <v>16</v>
      </c>
    </row>
    <row r="1979" spans="1:15">
      <c r="A1979" t="s">
        <v>4</v>
      </c>
      <c r="B1979" s="4" t="s">
        <v>5</v>
      </c>
      <c r="C1979" s="4" t="s">
        <v>13</v>
      </c>
      <c r="D1979" s="4" t="s">
        <v>6</v>
      </c>
      <c r="E1979" s="4" t="s">
        <v>10</v>
      </c>
    </row>
    <row r="1980" spans="1:15">
      <c r="A1980" t="n">
        <v>16827</v>
      </c>
      <c r="B1980" s="22" t="n">
        <v>94</v>
      </c>
      <c r="C1980" s="7" t="n">
        <v>0</v>
      </c>
      <c r="D1980" s="7" t="s">
        <v>60</v>
      </c>
      <c r="E1980" s="7" t="n">
        <v>512</v>
      </c>
    </row>
    <row r="1981" spans="1:15">
      <c r="A1981" t="s">
        <v>4</v>
      </c>
      <c r="B1981" s="4" t="s">
        <v>5</v>
      </c>
      <c r="C1981" s="4" t="s">
        <v>13</v>
      </c>
      <c r="D1981" s="4" t="s">
        <v>6</v>
      </c>
      <c r="E1981" s="4" t="s">
        <v>10</v>
      </c>
    </row>
    <row r="1982" spans="1:15">
      <c r="A1982" t="n">
        <v>16842</v>
      </c>
      <c r="B1982" s="22" t="n">
        <v>94</v>
      </c>
      <c r="C1982" s="7" t="n">
        <v>1</v>
      </c>
      <c r="D1982" s="7" t="s">
        <v>60</v>
      </c>
      <c r="E1982" s="7" t="n">
        <v>512</v>
      </c>
    </row>
    <row r="1983" spans="1:15">
      <c r="A1983" t="s">
        <v>4</v>
      </c>
      <c r="B1983" s="4" t="s">
        <v>5</v>
      </c>
      <c r="C1983" s="4" t="s">
        <v>13</v>
      </c>
      <c r="D1983" s="4" t="s">
        <v>10</v>
      </c>
      <c r="E1983" s="4" t="s">
        <v>6</v>
      </c>
      <c r="F1983" s="4" t="s">
        <v>6</v>
      </c>
      <c r="G1983" s="4" t="s">
        <v>13</v>
      </c>
    </row>
    <row r="1984" spans="1:15">
      <c r="A1984" t="n">
        <v>16857</v>
      </c>
      <c r="B1984" s="23" t="n">
        <v>32</v>
      </c>
      <c r="C1984" s="7" t="n">
        <v>0</v>
      </c>
      <c r="D1984" s="7" t="n">
        <v>65533</v>
      </c>
      <c r="E1984" s="7" t="s">
        <v>56</v>
      </c>
      <c r="F1984" s="7" t="s">
        <v>61</v>
      </c>
      <c r="G1984" s="7" t="n">
        <v>1</v>
      </c>
    </row>
    <row r="1985" spans="1:7">
      <c r="A1985" t="s">
        <v>4</v>
      </c>
      <c r="B1985" s="4" t="s">
        <v>5</v>
      </c>
      <c r="C1985" s="4" t="s">
        <v>13</v>
      </c>
    </row>
    <row r="1986" spans="1:7">
      <c r="A1986" t="n">
        <v>16880</v>
      </c>
      <c r="B1986" s="40" t="n">
        <v>64</v>
      </c>
      <c r="C1986" s="7" t="n">
        <v>7</v>
      </c>
    </row>
    <row r="1987" spans="1:7">
      <c r="A1987" t="s">
        <v>4</v>
      </c>
      <c r="B1987" s="4" t="s">
        <v>5</v>
      </c>
      <c r="C1987" s="4" t="s">
        <v>13</v>
      </c>
      <c r="D1987" s="4" t="s">
        <v>13</v>
      </c>
      <c r="E1987" s="4" t="s">
        <v>10</v>
      </c>
    </row>
    <row r="1988" spans="1:7">
      <c r="A1988" t="n">
        <v>16882</v>
      </c>
      <c r="B1988" s="41" t="n">
        <v>45</v>
      </c>
      <c r="C1988" s="7" t="n">
        <v>8</v>
      </c>
      <c r="D1988" s="7" t="n">
        <v>0</v>
      </c>
      <c r="E1988" s="7" t="n">
        <v>0</v>
      </c>
    </row>
    <row r="1989" spans="1:7">
      <c r="A1989" t="s">
        <v>4</v>
      </c>
      <c r="B1989" s="4" t="s">
        <v>5</v>
      </c>
      <c r="C1989" s="4" t="s">
        <v>13</v>
      </c>
      <c r="D1989" s="4" t="s">
        <v>10</v>
      </c>
    </row>
    <row r="1990" spans="1:7">
      <c r="A1990" t="n">
        <v>16887</v>
      </c>
      <c r="B1990" s="37" t="n">
        <v>58</v>
      </c>
      <c r="C1990" s="7" t="n">
        <v>105</v>
      </c>
      <c r="D1990" s="7" t="n">
        <v>300</v>
      </c>
    </row>
    <row r="1991" spans="1:7">
      <c r="A1991" t="s">
        <v>4</v>
      </c>
      <c r="B1991" s="4" t="s">
        <v>5</v>
      </c>
      <c r="C1991" s="4" t="s">
        <v>30</v>
      </c>
      <c r="D1991" s="4" t="s">
        <v>10</v>
      </c>
    </row>
    <row r="1992" spans="1:7">
      <c r="A1992" t="n">
        <v>16891</v>
      </c>
      <c r="B1992" s="49" t="n">
        <v>103</v>
      </c>
      <c r="C1992" s="7" t="n">
        <v>1</v>
      </c>
      <c r="D1992" s="7" t="n">
        <v>300</v>
      </c>
    </row>
    <row r="1993" spans="1:7">
      <c r="A1993" t="s">
        <v>4</v>
      </c>
      <c r="B1993" s="4" t="s">
        <v>5</v>
      </c>
      <c r="C1993" s="4" t="s">
        <v>13</v>
      </c>
      <c r="D1993" s="4" t="s">
        <v>10</v>
      </c>
      <c r="E1993" s="4" t="s">
        <v>30</v>
      </c>
    </row>
    <row r="1994" spans="1:7">
      <c r="A1994" t="n">
        <v>16898</v>
      </c>
      <c r="B1994" s="37" t="n">
        <v>58</v>
      </c>
      <c r="C1994" s="7" t="n">
        <v>100</v>
      </c>
      <c r="D1994" s="7" t="n">
        <v>300</v>
      </c>
      <c r="E1994" s="7" t="n">
        <v>1</v>
      </c>
    </row>
    <row r="1995" spans="1:7">
      <c r="A1995" t="s">
        <v>4</v>
      </c>
      <c r="B1995" s="4" t="s">
        <v>5</v>
      </c>
      <c r="C1995" s="4" t="s">
        <v>13</v>
      </c>
      <c r="D1995" s="4" t="s">
        <v>10</v>
      </c>
    </row>
    <row r="1996" spans="1:7">
      <c r="A1996" t="n">
        <v>16906</v>
      </c>
      <c r="B1996" s="37" t="n">
        <v>58</v>
      </c>
      <c r="C1996" s="7" t="n">
        <v>255</v>
      </c>
      <c r="D1996" s="7" t="n">
        <v>0</v>
      </c>
    </row>
    <row r="1997" spans="1:7">
      <c r="A1997" t="s">
        <v>4</v>
      </c>
      <c r="B1997" s="4" t="s">
        <v>5</v>
      </c>
      <c r="C1997" s="4" t="s">
        <v>13</v>
      </c>
      <c r="D1997" s="4" t="s">
        <v>6</v>
      </c>
      <c r="E1997" s="4" t="s">
        <v>10</v>
      </c>
    </row>
    <row r="1998" spans="1:7">
      <c r="A1998" t="n">
        <v>16910</v>
      </c>
      <c r="B1998" s="22" t="n">
        <v>94</v>
      </c>
      <c r="C1998" s="7" t="n">
        <v>0</v>
      </c>
      <c r="D1998" s="7" t="s">
        <v>41</v>
      </c>
      <c r="E1998" s="7" t="n">
        <v>2</v>
      </c>
    </row>
    <row r="1999" spans="1:7">
      <c r="A1999" t="s">
        <v>4</v>
      </c>
      <c r="B1999" s="4" t="s">
        <v>5</v>
      </c>
      <c r="C1999" s="4" t="s">
        <v>10</v>
      </c>
    </row>
    <row r="2000" spans="1:7">
      <c r="A2000" t="n">
        <v>16919</v>
      </c>
      <c r="B2000" s="17" t="n">
        <v>12</v>
      </c>
      <c r="C2000" s="7" t="n">
        <v>11121</v>
      </c>
    </row>
    <row r="2001" spans="1:5">
      <c r="A2001" t="s">
        <v>4</v>
      </c>
      <c r="B2001" s="4" t="s">
        <v>5</v>
      </c>
      <c r="C2001" s="4" t="s">
        <v>13</v>
      </c>
    </row>
    <row r="2002" spans="1:5">
      <c r="A2002" t="n">
        <v>16922</v>
      </c>
      <c r="B2002" s="35" t="n">
        <v>23</v>
      </c>
      <c r="C2002" s="7" t="n">
        <v>21</v>
      </c>
    </row>
    <row r="2003" spans="1:5">
      <c r="A2003" t="s">
        <v>4</v>
      </c>
      <c r="B2003" s="4" t="s">
        <v>5</v>
      </c>
    </row>
    <row r="2004" spans="1:5">
      <c r="A2004" t="n">
        <v>16924</v>
      </c>
      <c r="B2004" s="5" t="n">
        <v>1</v>
      </c>
    </row>
    <row r="2005" spans="1:5" s="3" customFormat="1" customHeight="0">
      <c r="A2005" s="3" t="s">
        <v>2</v>
      </c>
      <c r="B2005" s="3" t="s">
        <v>208</v>
      </c>
    </row>
    <row r="2006" spans="1:5">
      <c r="A2006" t="s">
        <v>4</v>
      </c>
      <c r="B2006" s="4" t="s">
        <v>5</v>
      </c>
      <c r="C2006" s="4" t="s">
        <v>13</v>
      </c>
      <c r="D2006" s="4" t="s">
        <v>10</v>
      </c>
    </row>
    <row r="2007" spans="1:5">
      <c r="A2007" t="n">
        <v>16928</v>
      </c>
      <c r="B2007" s="28" t="n">
        <v>22</v>
      </c>
      <c r="C2007" s="7" t="n">
        <v>21</v>
      </c>
      <c r="D2007" s="7" t="n">
        <v>0</v>
      </c>
    </row>
    <row r="2008" spans="1:5">
      <c r="A2008" t="s">
        <v>4</v>
      </c>
      <c r="B2008" s="4" t="s">
        <v>5</v>
      </c>
      <c r="C2008" s="4" t="s">
        <v>13</v>
      </c>
      <c r="D2008" s="4" t="s">
        <v>10</v>
      </c>
    </row>
    <row r="2009" spans="1:5">
      <c r="A2009" t="n">
        <v>16932</v>
      </c>
      <c r="B2009" s="37" t="n">
        <v>58</v>
      </c>
      <c r="C2009" s="7" t="n">
        <v>5</v>
      </c>
      <c r="D2009" s="7" t="n">
        <v>300</v>
      </c>
    </row>
    <row r="2010" spans="1:5">
      <c r="A2010" t="s">
        <v>4</v>
      </c>
      <c r="B2010" s="4" t="s">
        <v>5</v>
      </c>
      <c r="C2010" s="4" t="s">
        <v>30</v>
      </c>
      <c r="D2010" s="4" t="s">
        <v>10</v>
      </c>
    </row>
    <row r="2011" spans="1:5">
      <c r="A2011" t="n">
        <v>16936</v>
      </c>
      <c r="B2011" s="49" t="n">
        <v>103</v>
      </c>
      <c r="C2011" s="7" t="n">
        <v>0</v>
      </c>
      <c r="D2011" s="7" t="n">
        <v>300</v>
      </c>
    </row>
    <row r="2012" spans="1:5">
      <c r="A2012" t="s">
        <v>4</v>
      </c>
      <c r="B2012" s="4" t="s">
        <v>5</v>
      </c>
      <c r="C2012" s="4" t="s">
        <v>13</v>
      </c>
      <c r="D2012" s="4" t="s">
        <v>6</v>
      </c>
      <c r="E2012" s="4" t="s">
        <v>10</v>
      </c>
    </row>
    <row r="2013" spans="1:5">
      <c r="A2013" t="n">
        <v>16943</v>
      </c>
      <c r="B2013" s="22" t="n">
        <v>94</v>
      </c>
      <c r="C2013" s="7" t="n">
        <v>1</v>
      </c>
      <c r="D2013" s="7" t="s">
        <v>43</v>
      </c>
      <c r="E2013" s="7" t="n">
        <v>2048</v>
      </c>
    </row>
    <row r="2014" spans="1:5">
      <c r="A2014" t="s">
        <v>4</v>
      </c>
      <c r="B2014" s="4" t="s">
        <v>5</v>
      </c>
      <c r="C2014" s="4" t="s">
        <v>13</v>
      </c>
      <c r="D2014" s="4" t="s">
        <v>10</v>
      </c>
      <c r="E2014" s="4" t="s">
        <v>10</v>
      </c>
      <c r="F2014" s="4" t="s">
        <v>10</v>
      </c>
      <c r="G2014" s="4" t="s">
        <v>10</v>
      </c>
      <c r="H2014" s="4" t="s">
        <v>10</v>
      </c>
      <c r="I2014" s="4" t="s">
        <v>6</v>
      </c>
      <c r="J2014" s="4" t="s">
        <v>30</v>
      </c>
      <c r="K2014" s="4" t="s">
        <v>30</v>
      </c>
      <c r="L2014" s="4" t="s">
        <v>30</v>
      </c>
      <c r="M2014" s="4" t="s">
        <v>9</v>
      </c>
      <c r="N2014" s="4" t="s">
        <v>9</v>
      </c>
      <c r="O2014" s="4" t="s">
        <v>30</v>
      </c>
      <c r="P2014" s="4" t="s">
        <v>30</v>
      </c>
      <c r="Q2014" s="4" t="s">
        <v>30</v>
      </c>
      <c r="R2014" s="4" t="s">
        <v>30</v>
      </c>
      <c r="S2014" s="4" t="s">
        <v>13</v>
      </c>
    </row>
    <row r="2015" spans="1:5">
      <c r="A2015" t="n">
        <v>16952</v>
      </c>
      <c r="B2015" s="10" t="n">
        <v>39</v>
      </c>
      <c r="C2015" s="7" t="n">
        <v>12</v>
      </c>
      <c r="D2015" s="7" t="n">
        <v>65533</v>
      </c>
      <c r="E2015" s="7" t="n">
        <v>224</v>
      </c>
      <c r="F2015" s="7" t="n">
        <v>0</v>
      </c>
      <c r="G2015" s="7" t="n">
        <v>65533</v>
      </c>
      <c r="H2015" s="7" t="n">
        <v>0</v>
      </c>
      <c r="I2015" s="7" t="s">
        <v>20</v>
      </c>
      <c r="J2015" s="7" t="n">
        <v>168.860000610352</v>
      </c>
      <c r="K2015" s="7" t="n">
        <v>508.170989990234</v>
      </c>
      <c r="L2015" s="7" t="n">
        <v>329.213989257813</v>
      </c>
      <c r="M2015" s="7" t="n">
        <v>0</v>
      </c>
      <c r="N2015" s="7" t="n">
        <v>0</v>
      </c>
      <c r="O2015" s="7" t="n">
        <v>0</v>
      </c>
      <c r="P2015" s="7" t="n">
        <v>0.550000011920929</v>
      </c>
      <c r="Q2015" s="7" t="n">
        <v>0.550000011920929</v>
      </c>
      <c r="R2015" s="7" t="n">
        <v>0.550000011920929</v>
      </c>
      <c r="S2015" s="7" t="n">
        <v>124</v>
      </c>
    </row>
    <row r="2016" spans="1:5">
      <c r="A2016" t="s">
        <v>4</v>
      </c>
      <c r="B2016" s="4" t="s">
        <v>5</v>
      </c>
      <c r="C2016" s="4" t="s">
        <v>13</v>
      </c>
      <c r="D2016" s="4" t="s">
        <v>10</v>
      </c>
      <c r="E2016" s="4" t="s">
        <v>30</v>
      </c>
      <c r="F2016" s="4" t="s">
        <v>10</v>
      </c>
      <c r="G2016" s="4" t="s">
        <v>9</v>
      </c>
      <c r="H2016" s="4" t="s">
        <v>9</v>
      </c>
      <c r="I2016" s="4" t="s">
        <v>10</v>
      </c>
      <c r="J2016" s="4" t="s">
        <v>10</v>
      </c>
      <c r="K2016" s="4" t="s">
        <v>9</v>
      </c>
      <c r="L2016" s="4" t="s">
        <v>9</v>
      </c>
      <c r="M2016" s="4" t="s">
        <v>9</v>
      </c>
      <c r="N2016" s="4" t="s">
        <v>9</v>
      </c>
      <c r="O2016" s="4" t="s">
        <v>6</v>
      </c>
    </row>
    <row r="2017" spans="1:19">
      <c r="A2017" t="n">
        <v>17002</v>
      </c>
      <c r="B2017" s="13" t="n">
        <v>50</v>
      </c>
      <c r="C2017" s="7" t="n">
        <v>0</v>
      </c>
      <c r="D2017" s="7" t="n">
        <v>4335</v>
      </c>
      <c r="E2017" s="7" t="n">
        <v>1</v>
      </c>
      <c r="F2017" s="7" t="n">
        <v>0</v>
      </c>
      <c r="G2017" s="7" t="n">
        <v>0</v>
      </c>
      <c r="H2017" s="7" t="n">
        <v>0</v>
      </c>
      <c r="I2017" s="7" t="n">
        <v>0</v>
      </c>
      <c r="J2017" s="7" t="n">
        <v>65533</v>
      </c>
      <c r="K2017" s="7" t="n">
        <v>0</v>
      </c>
      <c r="L2017" s="7" t="n">
        <v>0</v>
      </c>
      <c r="M2017" s="7" t="n">
        <v>0</v>
      </c>
      <c r="N2017" s="7" t="n">
        <v>0</v>
      </c>
      <c r="O2017" s="7" t="s">
        <v>20</v>
      </c>
    </row>
    <row r="2018" spans="1:19">
      <c r="A2018" t="s">
        <v>4</v>
      </c>
      <c r="B2018" s="4" t="s">
        <v>5</v>
      </c>
      <c r="C2018" s="4" t="s">
        <v>13</v>
      </c>
      <c r="D2018" s="4" t="s">
        <v>10</v>
      </c>
      <c r="E2018" s="4" t="s">
        <v>30</v>
      </c>
      <c r="F2018" s="4" t="s">
        <v>10</v>
      </c>
      <c r="G2018" s="4" t="s">
        <v>9</v>
      </c>
      <c r="H2018" s="4" t="s">
        <v>9</v>
      </c>
      <c r="I2018" s="4" t="s">
        <v>10</v>
      </c>
      <c r="J2018" s="4" t="s">
        <v>10</v>
      </c>
      <c r="K2018" s="4" t="s">
        <v>9</v>
      </c>
      <c r="L2018" s="4" t="s">
        <v>9</v>
      </c>
      <c r="M2018" s="4" t="s">
        <v>9</v>
      </c>
      <c r="N2018" s="4" t="s">
        <v>9</v>
      </c>
      <c r="O2018" s="4" t="s">
        <v>6</v>
      </c>
    </row>
    <row r="2019" spans="1:19">
      <c r="A2019" t="n">
        <v>17041</v>
      </c>
      <c r="B2019" s="13" t="n">
        <v>50</v>
      </c>
      <c r="C2019" s="7" t="n">
        <v>0</v>
      </c>
      <c r="D2019" s="7" t="n">
        <v>4117</v>
      </c>
      <c r="E2019" s="7" t="n">
        <v>1</v>
      </c>
      <c r="F2019" s="7" t="n">
        <v>0</v>
      </c>
      <c r="G2019" s="7" t="n">
        <v>0</v>
      </c>
      <c r="H2019" s="7" t="n">
        <v>0</v>
      </c>
      <c r="I2019" s="7" t="n">
        <v>0</v>
      </c>
      <c r="J2019" s="7" t="n">
        <v>65533</v>
      </c>
      <c r="K2019" s="7" t="n">
        <v>0</v>
      </c>
      <c r="L2019" s="7" t="n">
        <v>0</v>
      </c>
      <c r="M2019" s="7" t="n">
        <v>0</v>
      </c>
      <c r="N2019" s="7" t="n">
        <v>0</v>
      </c>
      <c r="O2019" s="7" t="s">
        <v>20</v>
      </c>
    </row>
    <row r="2020" spans="1:19">
      <c r="A2020" t="s">
        <v>4</v>
      </c>
      <c r="B2020" s="4" t="s">
        <v>5</v>
      </c>
      <c r="C2020" s="4" t="s">
        <v>6</v>
      </c>
      <c r="D2020" s="4" t="s">
        <v>6</v>
      </c>
    </row>
    <row r="2021" spans="1:19">
      <c r="A2021" t="n">
        <v>17080</v>
      </c>
      <c r="B2021" s="21" t="n">
        <v>70</v>
      </c>
      <c r="C2021" s="7" t="s">
        <v>43</v>
      </c>
      <c r="D2021" s="7" t="s">
        <v>206</v>
      </c>
    </row>
    <row r="2022" spans="1:19">
      <c r="A2022" t="s">
        <v>4</v>
      </c>
      <c r="B2022" s="4" t="s">
        <v>5</v>
      </c>
      <c r="C2022" s="4" t="s">
        <v>10</v>
      </c>
    </row>
    <row r="2023" spans="1:19">
      <c r="A2023" t="n">
        <v>17092</v>
      </c>
      <c r="B2023" s="30" t="n">
        <v>16</v>
      </c>
      <c r="C2023" s="7" t="n">
        <v>666</v>
      </c>
    </row>
    <row r="2024" spans="1:19">
      <c r="A2024" t="s">
        <v>4</v>
      </c>
      <c r="B2024" s="4" t="s">
        <v>5</v>
      </c>
      <c r="C2024" s="4" t="s">
        <v>6</v>
      </c>
      <c r="D2024" s="4" t="s">
        <v>6</v>
      </c>
    </row>
    <row r="2025" spans="1:19">
      <c r="A2025" t="n">
        <v>17095</v>
      </c>
      <c r="B2025" s="21" t="n">
        <v>70</v>
      </c>
      <c r="C2025" s="7" t="s">
        <v>43</v>
      </c>
      <c r="D2025" s="7" t="s">
        <v>53</v>
      </c>
    </row>
    <row r="2026" spans="1:19">
      <c r="A2026" t="s">
        <v>4</v>
      </c>
      <c r="B2026" s="4" t="s">
        <v>5</v>
      </c>
      <c r="C2026" s="4" t="s">
        <v>10</v>
      </c>
    </row>
    <row r="2027" spans="1:19">
      <c r="A2027" t="n">
        <v>17109</v>
      </c>
      <c r="B2027" s="30" t="n">
        <v>16</v>
      </c>
      <c r="C2027" s="7" t="n">
        <v>2000</v>
      </c>
    </row>
    <row r="2028" spans="1:19">
      <c r="A2028" t="s">
        <v>4</v>
      </c>
      <c r="B2028" s="4" t="s">
        <v>5</v>
      </c>
      <c r="C2028" s="4" t="s">
        <v>13</v>
      </c>
      <c r="D2028" s="4" t="s">
        <v>10</v>
      </c>
      <c r="E2028" s="4" t="s">
        <v>30</v>
      </c>
    </row>
    <row r="2029" spans="1:19">
      <c r="A2029" t="n">
        <v>17112</v>
      </c>
      <c r="B2029" s="37" t="n">
        <v>58</v>
      </c>
      <c r="C2029" s="7" t="n">
        <v>101</v>
      </c>
      <c r="D2029" s="7" t="n">
        <v>500</v>
      </c>
      <c r="E2029" s="7" t="n">
        <v>1</v>
      </c>
    </row>
    <row r="2030" spans="1:19">
      <c r="A2030" t="s">
        <v>4</v>
      </c>
      <c r="B2030" s="4" t="s">
        <v>5</v>
      </c>
      <c r="C2030" s="4" t="s">
        <v>13</v>
      </c>
      <c r="D2030" s="4" t="s">
        <v>10</v>
      </c>
    </row>
    <row r="2031" spans="1:19">
      <c r="A2031" t="n">
        <v>17120</v>
      </c>
      <c r="B2031" s="37" t="n">
        <v>58</v>
      </c>
      <c r="C2031" s="7" t="n">
        <v>254</v>
      </c>
      <c r="D2031" s="7" t="n">
        <v>0</v>
      </c>
    </row>
    <row r="2032" spans="1:19">
      <c r="A2032" t="s">
        <v>4</v>
      </c>
      <c r="B2032" s="4" t="s">
        <v>5</v>
      </c>
      <c r="C2032" s="4" t="s">
        <v>13</v>
      </c>
      <c r="D2032" s="4" t="s">
        <v>10</v>
      </c>
    </row>
    <row r="2033" spans="1:15">
      <c r="A2033" t="n">
        <v>17124</v>
      </c>
      <c r="B2033" s="41" t="n">
        <v>45</v>
      </c>
      <c r="C2033" s="7" t="n">
        <v>18</v>
      </c>
      <c r="D2033" s="7" t="n">
        <v>4</v>
      </c>
    </row>
    <row r="2034" spans="1:15">
      <c r="A2034" t="s">
        <v>4</v>
      </c>
      <c r="B2034" s="4" t="s">
        <v>5</v>
      </c>
      <c r="C2034" s="4" t="s">
        <v>13</v>
      </c>
      <c r="D2034" s="4" t="s">
        <v>10</v>
      </c>
    </row>
    <row r="2035" spans="1:15">
      <c r="A2035" t="n">
        <v>17128</v>
      </c>
      <c r="B2035" s="41" t="n">
        <v>45</v>
      </c>
      <c r="C2035" s="7" t="n">
        <v>18</v>
      </c>
      <c r="D2035" s="7" t="n">
        <v>16</v>
      </c>
    </row>
    <row r="2036" spans="1:15">
      <c r="A2036" t="s">
        <v>4</v>
      </c>
      <c r="B2036" s="4" t="s">
        <v>5</v>
      </c>
      <c r="C2036" s="4" t="s">
        <v>13</v>
      </c>
      <c r="D2036" s="4" t="s">
        <v>10</v>
      </c>
    </row>
    <row r="2037" spans="1:15">
      <c r="A2037" t="n">
        <v>17132</v>
      </c>
      <c r="B2037" s="41" t="n">
        <v>45</v>
      </c>
      <c r="C2037" s="7" t="n">
        <v>18</v>
      </c>
      <c r="D2037" s="7" t="n">
        <v>64</v>
      </c>
    </row>
    <row r="2038" spans="1:15">
      <c r="A2038" t="s">
        <v>4</v>
      </c>
      <c r="B2038" s="4" t="s">
        <v>5</v>
      </c>
      <c r="C2038" s="4" t="s">
        <v>13</v>
      </c>
    </row>
    <row r="2039" spans="1:15">
      <c r="A2039" t="n">
        <v>17136</v>
      </c>
      <c r="B2039" s="41" t="n">
        <v>45</v>
      </c>
      <c r="C2039" s="7" t="n">
        <v>0</v>
      </c>
    </row>
    <row r="2040" spans="1:15">
      <c r="A2040" t="s">
        <v>4</v>
      </c>
      <c r="B2040" s="4" t="s">
        <v>5</v>
      </c>
      <c r="C2040" s="4" t="s">
        <v>13</v>
      </c>
      <c r="D2040" s="4" t="s">
        <v>13</v>
      </c>
      <c r="E2040" s="4" t="s">
        <v>30</v>
      </c>
      <c r="F2040" s="4" t="s">
        <v>30</v>
      </c>
      <c r="G2040" s="4" t="s">
        <v>30</v>
      </c>
      <c r="H2040" s="4" t="s">
        <v>10</v>
      </c>
    </row>
    <row r="2041" spans="1:15">
      <c r="A2041" t="n">
        <v>17138</v>
      </c>
      <c r="B2041" s="41" t="n">
        <v>45</v>
      </c>
      <c r="C2041" s="7" t="n">
        <v>2</v>
      </c>
      <c r="D2041" s="7" t="n">
        <v>3</v>
      </c>
      <c r="E2041" s="7" t="n">
        <v>168.699996948242</v>
      </c>
      <c r="F2041" s="7" t="n">
        <v>510.350006103516</v>
      </c>
      <c r="G2041" s="7" t="n">
        <v>299.170013427734</v>
      </c>
      <c r="H2041" s="7" t="n">
        <v>0</v>
      </c>
    </row>
    <row r="2042" spans="1:15">
      <c r="A2042" t="s">
        <v>4</v>
      </c>
      <c r="B2042" s="4" t="s">
        <v>5</v>
      </c>
      <c r="C2042" s="4" t="s">
        <v>13</v>
      </c>
      <c r="D2042" s="4" t="s">
        <v>13</v>
      </c>
      <c r="E2042" s="4" t="s">
        <v>30</v>
      </c>
      <c r="F2042" s="4" t="s">
        <v>30</v>
      </c>
      <c r="G2042" s="4" t="s">
        <v>30</v>
      </c>
      <c r="H2042" s="4" t="s">
        <v>10</v>
      </c>
      <c r="I2042" s="4" t="s">
        <v>13</v>
      </c>
    </row>
    <row r="2043" spans="1:15">
      <c r="A2043" t="n">
        <v>17155</v>
      </c>
      <c r="B2043" s="41" t="n">
        <v>45</v>
      </c>
      <c r="C2043" s="7" t="n">
        <v>4</v>
      </c>
      <c r="D2043" s="7" t="n">
        <v>3</v>
      </c>
      <c r="E2043" s="7" t="n">
        <v>354.940002441406</v>
      </c>
      <c r="F2043" s="7" t="n">
        <v>0.430000007152557</v>
      </c>
      <c r="G2043" s="7" t="n">
        <v>0</v>
      </c>
      <c r="H2043" s="7" t="n">
        <v>0</v>
      </c>
      <c r="I2043" s="7" t="n">
        <v>1</v>
      </c>
    </row>
    <row r="2044" spans="1:15">
      <c r="A2044" t="s">
        <v>4</v>
      </c>
      <c r="B2044" s="4" t="s">
        <v>5</v>
      </c>
      <c r="C2044" s="4" t="s">
        <v>13</v>
      </c>
      <c r="D2044" s="4" t="s">
        <v>13</v>
      </c>
      <c r="E2044" s="4" t="s">
        <v>30</v>
      </c>
      <c r="F2044" s="4" t="s">
        <v>10</v>
      </c>
    </row>
    <row r="2045" spans="1:15">
      <c r="A2045" t="n">
        <v>17173</v>
      </c>
      <c r="B2045" s="41" t="n">
        <v>45</v>
      </c>
      <c r="C2045" s="7" t="n">
        <v>5</v>
      </c>
      <c r="D2045" s="7" t="n">
        <v>3</v>
      </c>
      <c r="E2045" s="7" t="n">
        <v>7.90000009536743</v>
      </c>
      <c r="F2045" s="7" t="n">
        <v>0</v>
      </c>
    </row>
    <row r="2046" spans="1:15">
      <c r="A2046" t="s">
        <v>4</v>
      </c>
      <c r="B2046" s="4" t="s">
        <v>5</v>
      </c>
      <c r="C2046" s="4" t="s">
        <v>13</v>
      </c>
      <c r="D2046" s="4" t="s">
        <v>13</v>
      </c>
      <c r="E2046" s="4" t="s">
        <v>30</v>
      </c>
      <c r="F2046" s="4" t="s">
        <v>10</v>
      </c>
    </row>
    <row r="2047" spans="1:15">
      <c r="A2047" t="n">
        <v>17182</v>
      </c>
      <c r="B2047" s="41" t="n">
        <v>45</v>
      </c>
      <c r="C2047" s="7" t="n">
        <v>11</v>
      </c>
      <c r="D2047" s="7" t="n">
        <v>3</v>
      </c>
      <c r="E2047" s="7" t="n">
        <v>47</v>
      </c>
      <c r="F2047" s="7" t="n">
        <v>0</v>
      </c>
    </row>
    <row r="2048" spans="1:15">
      <c r="A2048" t="s">
        <v>4</v>
      </c>
      <c r="B2048" s="4" t="s">
        <v>5</v>
      </c>
      <c r="C2048" s="4" t="s">
        <v>13</v>
      </c>
      <c r="D2048" s="4" t="s">
        <v>10</v>
      </c>
    </row>
    <row r="2049" spans="1:9">
      <c r="A2049" t="n">
        <v>17191</v>
      </c>
      <c r="B2049" s="37" t="n">
        <v>58</v>
      </c>
      <c r="C2049" s="7" t="n">
        <v>255</v>
      </c>
      <c r="D2049" s="7" t="n">
        <v>0</v>
      </c>
    </row>
    <row r="2050" spans="1:9">
      <c r="A2050" t="s">
        <v>4</v>
      </c>
      <c r="B2050" s="4" t="s">
        <v>5</v>
      </c>
      <c r="C2050" s="4" t="s">
        <v>13</v>
      </c>
      <c r="D2050" s="4" t="s">
        <v>13</v>
      </c>
      <c r="E2050" s="4" t="s">
        <v>30</v>
      </c>
      <c r="F2050" s="4" t="s">
        <v>10</v>
      </c>
    </row>
    <row r="2051" spans="1:9">
      <c r="A2051" t="n">
        <v>17195</v>
      </c>
      <c r="B2051" s="41" t="n">
        <v>45</v>
      </c>
      <c r="C2051" s="7" t="n">
        <v>5</v>
      </c>
      <c r="D2051" s="7" t="n">
        <v>3</v>
      </c>
      <c r="E2051" s="7" t="n">
        <v>6.80000019073486</v>
      </c>
      <c r="F2051" s="7" t="n">
        <v>8000</v>
      </c>
    </row>
    <row r="2052" spans="1:9">
      <c r="A2052" t="s">
        <v>4</v>
      </c>
      <c r="B2052" s="4" t="s">
        <v>5</v>
      </c>
      <c r="C2052" s="4" t="s">
        <v>10</v>
      </c>
    </row>
    <row r="2053" spans="1:9">
      <c r="A2053" t="n">
        <v>17204</v>
      </c>
      <c r="B2053" s="30" t="n">
        <v>16</v>
      </c>
      <c r="C2053" s="7" t="n">
        <v>500</v>
      </c>
    </row>
    <row r="2054" spans="1:9">
      <c r="A2054" t="s">
        <v>4</v>
      </c>
      <c r="B2054" s="4" t="s">
        <v>5</v>
      </c>
      <c r="C2054" s="4" t="s">
        <v>13</v>
      </c>
      <c r="D2054" s="4" t="s">
        <v>10</v>
      </c>
      <c r="E2054" s="4" t="s">
        <v>10</v>
      </c>
      <c r="F2054" s="4" t="s">
        <v>10</v>
      </c>
      <c r="G2054" s="4" t="s">
        <v>10</v>
      </c>
      <c r="H2054" s="4" t="s">
        <v>10</v>
      </c>
      <c r="I2054" s="4" t="s">
        <v>6</v>
      </c>
      <c r="J2054" s="4" t="s">
        <v>30</v>
      </c>
      <c r="K2054" s="4" t="s">
        <v>30</v>
      </c>
      <c r="L2054" s="4" t="s">
        <v>30</v>
      </c>
      <c r="M2054" s="4" t="s">
        <v>9</v>
      </c>
      <c r="N2054" s="4" t="s">
        <v>9</v>
      </c>
      <c r="O2054" s="4" t="s">
        <v>30</v>
      </c>
      <c r="P2054" s="4" t="s">
        <v>30</v>
      </c>
      <c r="Q2054" s="4" t="s">
        <v>30</v>
      </c>
      <c r="R2054" s="4" t="s">
        <v>30</v>
      </c>
      <c r="S2054" s="4" t="s">
        <v>13</v>
      </c>
    </row>
    <row r="2055" spans="1:9">
      <c r="A2055" t="n">
        <v>17207</v>
      </c>
      <c r="B2055" s="10" t="n">
        <v>39</v>
      </c>
      <c r="C2055" s="7" t="n">
        <v>12</v>
      </c>
      <c r="D2055" s="7" t="n">
        <v>65533</v>
      </c>
      <c r="E2055" s="7" t="n">
        <v>223</v>
      </c>
      <c r="F2055" s="7" t="n">
        <v>0</v>
      </c>
      <c r="G2055" s="7" t="n">
        <v>65533</v>
      </c>
      <c r="H2055" s="7" t="n">
        <v>0</v>
      </c>
      <c r="I2055" s="7" t="s">
        <v>20</v>
      </c>
      <c r="J2055" s="7" t="n">
        <v>168.697998046875</v>
      </c>
      <c r="K2055" s="7" t="n">
        <v>510.709014892578</v>
      </c>
      <c r="L2055" s="7" t="n">
        <v>295.654998779297</v>
      </c>
      <c r="M2055" s="7" t="n">
        <v>0</v>
      </c>
      <c r="N2055" s="7" t="n">
        <v>0</v>
      </c>
      <c r="O2055" s="7" t="n">
        <v>0</v>
      </c>
      <c r="P2055" s="7" t="n">
        <v>1</v>
      </c>
      <c r="Q2055" s="7" t="n">
        <v>1</v>
      </c>
      <c r="R2055" s="7" t="n">
        <v>1</v>
      </c>
      <c r="S2055" s="7" t="n">
        <v>123</v>
      </c>
    </row>
    <row r="2056" spans="1:9">
      <c r="A2056" t="s">
        <v>4</v>
      </c>
      <c r="B2056" s="4" t="s">
        <v>5</v>
      </c>
      <c r="C2056" s="4" t="s">
        <v>13</v>
      </c>
      <c r="D2056" s="4" t="s">
        <v>10</v>
      </c>
      <c r="E2056" s="4" t="s">
        <v>30</v>
      </c>
      <c r="F2056" s="4" t="s">
        <v>10</v>
      </c>
      <c r="G2056" s="4" t="s">
        <v>9</v>
      </c>
      <c r="H2056" s="4" t="s">
        <v>9</v>
      </c>
      <c r="I2056" s="4" t="s">
        <v>10</v>
      </c>
      <c r="J2056" s="4" t="s">
        <v>10</v>
      </c>
      <c r="K2056" s="4" t="s">
        <v>9</v>
      </c>
      <c r="L2056" s="4" t="s">
        <v>9</v>
      </c>
      <c r="M2056" s="4" t="s">
        <v>9</v>
      </c>
      <c r="N2056" s="4" t="s">
        <v>9</v>
      </c>
      <c r="O2056" s="4" t="s">
        <v>6</v>
      </c>
    </row>
    <row r="2057" spans="1:9">
      <c r="A2057" t="n">
        <v>17257</v>
      </c>
      <c r="B2057" s="13" t="n">
        <v>50</v>
      </c>
      <c r="C2057" s="7" t="n">
        <v>0</v>
      </c>
      <c r="D2057" s="7" t="n">
        <v>4480</v>
      </c>
      <c r="E2057" s="7" t="n">
        <v>1</v>
      </c>
      <c r="F2057" s="7" t="n">
        <v>0</v>
      </c>
      <c r="G2057" s="7" t="n">
        <v>0</v>
      </c>
      <c r="H2057" s="7" t="n">
        <v>0</v>
      </c>
      <c r="I2057" s="7" t="n">
        <v>0</v>
      </c>
      <c r="J2057" s="7" t="n">
        <v>65533</v>
      </c>
      <c r="K2057" s="7" t="n">
        <v>0</v>
      </c>
      <c r="L2057" s="7" t="n">
        <v>0</v>
      </c>
      <c r="M2057" s="7" t="n">
        <v>0</v>
      </c>
      <c r="N2057" s="7" t="n">
        <v>0</v>
      </c>
      <c r="O2057" s="7" t="s">
        <v>20</v>
      </c>
    </row>
    <row r="2058" spans="1:9">
      <c r="A2058" t="s">
        <v>4</v>
      </c>
      <c r="B2058" s="4" t="s">
        <v>5</v>
      </c>
      <c r="C2058" s="4" t="s">
        <v>10</v>
      </c>
    </row>
    <row r="2059" spans="1:9">
      <c r="A2059" t="n">
        <v>17296</v>
      </c>
      <c r="B2059" s="30" t="n">
        <v>16</v>
      </c>
      <c r="C2059" s="7" t="n">
        <v>500</v>
      </c>
    </row>
    <row r="2060" spans="1:9">
      <c r="A2060" t="s">
        <v>4</v>
      </c>
      <c r="B2060" s="4" t="s">
        <v>5</v>
      </c>
      <c r="C2060" s="4" t="s">
        <v>13</v>
      </c>
      <c r="D2060" s="4" t="s">
        <v>10</v>
      </c>
      <c r="E2060" s="4" t="s">
        <v>13</v>
      </c>
    </row>
    <row r="2061" spans="1:9">
      <c r="A2061" t="n">
        <v>17299</v>
      </c>
      <c r="B2061" s="10" t="n">
        <v>39</v>
      </c>
      <c r="C2061" s="7" t="n">
        <v>14</v>
      </c>
      <c r="D2061" s="7" t="n">
        <v>65533</v>
      </c>
      <c r="E2061" s="7" t="n">
        <v>127</v>
      </c>
    </row>
    <row r="2062" spans="1:9">
      <c r="A2062" t="s">
        <v>4</v>
      </c>
      <c r="B2062" s="4" t="s">
        <v>5</v>
      </c>
      <c r="C2062" s="4" t="s">
        <v>10</v>
      </c>
    </row>
    <row r="2063" spans="1:9">
      <c r="A2063" t="n">
        <v>17304</v>
      </c>
      <c r="B2063" s="30" t="n">
        <v>16</v>
      </c>
      <c r="C2063" s="7" t="n">
        <v>2000</v>
      </c>
    </row>
    <row r="2064" spans="1:9">
      <c r="A2064" t="s">
        <v>4</v>
      </c>
      <c r="B2064" s="4" t="s">
        <v>5</v>
      </c>
      <c r="C2064" s="4" t="s">
        <v>6</v>
      </c>
      <c r="D2064" s="4" t="s">
        <v>6</v>
      </c>
    </row>
    <row r="2065" spans="1:19">
      <c r="A2065" t="n">
        <v>17307</v>
      </c>
      <c r="B2065" s="21" t="n">
        <v>70</v>
      </c>
      <c r="C2065" s="7" t="s">
        <v>62</v>
      </c>
      <c r="D2065" s="7" t="s">
        <v>206</v>
      </c>
    </row>
    <row r="2066" spans="1:19">
      <c r="A2066" t="s">
        <v>4</v>
      </c>
      <c r="B2066" s="4" t="s">
        <v>5</v>
      </c>
      <c r="C2066" s="4" t="s">
        <v>13</v>
      </c>
      <c r="D2066" s="4" t="s">
        <v>10</v>
      </c>
      <c r="E2066" s="4" t="s">
        <v>30</v>
      </c>
      <c r="F2066" s="4" t="s">
        <v>10</v>
      </c>
      <c r="G2066" s="4" t="s">
        <v>9</v>
      </c>
      <c r="H2066" s="4" t="s">
        <v>9</v>
      </c>
      <c r="I2066" s="4" t="s">
        <v>10</v>
      </c>
      <c r="J2066" s="4" t="s">
        <v>10</v>
      </c>
      <c r="K2066" s="4" t="s">
        <v>9</v>
      </c>
      <c r="L2066" s="4" t="s">
        <v>9</v>
      </c>
      <c r="M2066" s="4" t="s">
        <v>9</v>
      </c>
      <c r="N2066" s="4" t="s">
        <v>9</v>
      </c>
      <c r="O2066" s="4" t="s">
        <v>6</v>
      </c>
    </row>
    <row r="2067" spans="1:19">
      <c r="A2067" t="n">
        <v>17320</v>
      </c>
      <c r="B2067" s="13" t="n">
        <v>50</v>
      </c>
      <c r="C2067" s="7" t="n">
        <v>0</v>
      </c>
      <c r="D2067" s="7" t="n">
        <v>4563</v>
      </c>
      <c r="E2067" s="7" t="n">
        <v>1</v>
      </c>
      <c r="F2067" s="7" t="n">
        <v>500</v>
      </c>
      <c r="G2067" s="7" t="n">
        <v>0</v>
      </c>
      <c r="H2067" s="7" t="n">
        <v>0</v>
      </c>
      <c r="I2067" s="7" t="n">
        <v>0</v>
      </c>
      <c r="J2067" s="7" t="n">
        <v>65533</v>
      </c>
      <c r="K2067" s="7" t="n">
        <v>0</v>
      </c>
      <c r="L2067" s="7" t="n">
        <v>0</v>
      </c>
      <c r="M2067" s="7" t="n">
        <v>0</v>
      </c>
      <c r="N2067" s="7" t="n">
        <v>0</v>
      </c>
      <c r="O2067" s="7" t="s">
        <v>20</v>
      </c>
    </row>
    <row r="2068" spans="1:19">
      <c r="A2068" t="s">
        <v>4</v>
      </c>
      <c r="B2068" s="4" t="s">
        <v>5</v>
      </c>
      <c r="C2068" s="4" t="s">
        <v>10</v>
      </c>
    </row>
    <row r="2069" spans="1:19">
      <c r="A2069" t="n">
        <v>17359</v>
      </c>
      <c r="B2069" s="30" t="n">
        <v>16</v>
      </c>
      <c r="C2069" s="7" t="n">
        <v>1500</v>
      </c>
    </row>
    <row r="2070" spans="1:19">
      <c r="A2070" t="s">
        <v>4</v>
      </c>
      <c r="B2070" s="4" t="s">
        <v>5</v>
      </c>
      <c r="C2070" s="4" t="s">
        <v>13</v>
      </c>
      <c r="D2070" s="4" t="s">
        <v>10</v>
      </c>
      <c r="E2070" s="4" t="s">
        <v>10</v>
      </c>
    </row>
    <row r="2071" spans="1:19">
      <c r="A2071" t="n">
        <v>17362</v>
      </c>
      <c r="B2071" s="13" t="n">
        <v>50</v>
      </c>
      <c r="C2071" s="7" t="n">
        <v>1</v>
      </c>
      <c r="D2071" s="7" t="n">
        <v>4563</v>
      </c>
      <c r="E2071" s="7" t="n">
        <v>500</v>
      </c>
    </row>
    <row r="2072" spans="1:19">
      <c r="A2072" t="s">
        <v>4</v>
      </c>
      <c r="B2072" s="4" t="s">
        <v>5</v>
      </c>
      <c r="C2072" s="4" t="s">
        <v>10</v>
      </c>
    </row>
    <row r="2073" spans="1:19">
      <c r="A2073" t="n">
        <v>17368</v>
      </c>
      <c r="B2073" s="30" t="n">
        <v>16</v>
      </c>
      <c r="C2073" s="7" t="n">
        <v>500</v>
      </c>
    </row>
    <row r="2074" spans="1:19">
      <c r="A2074" t="s">
        <v>4</v>
      </c>
      <c r="B2074" s="4" t="s">
        <v>5</v>
      </c>
      <c r="C2074" s="4" t="s">
        <v>13</v>
      </c>
      <c r="D2074" s="4" t="s">
        <v>10</v>
      </c>
      <c r="E2074" s="4" t="s">
        <v>30</v>
      </c>
      <c r="F2074" s="4" t="s">
        <v>10</v>
      </c>
      <c r="G2074" s="4" t="s">
        <v>9</v>
      </c>
      <c r="H2074" s="4" t="s">
        <v>9</v>
      </c>
      <c r="I2074" s="4" t="s">
        <v>10</v>
      </c>
      <c r="J2074" s="4" t="s">
        <v>10</v>
      </c>
      <c r="K2074" s="4" t="s">
        <v>9</v>
      </c>
      <c r="L2074" s="4" t="s">
        <v>9</v>
      </c>
      <c r="M2074" s="4" t="s">
        <v>9</v>
      </c>
      <c r="N2074" s="4" t="s">
        <v>9</v>
      </c>
      <c r="O2074" s="4" t="s">
        <v>6</v>
      </c>
    </row>
    <row r="2075" spans="1:19">
      <c r="A2075" t="n">
        <v>17371</v>
      </c>
      <c r="B2075" s="13" t="n">
        <v>50</v>
      </c>
      <c r="C2075" s="7" t="n">
        <v>0</v>
      </c>
      <c r="D2075" s="7" t="n">
        <v>4179</v>
      </c>
      <c r="E2075" s="7" t="n">
        <v>1</v>
      </c>
      <c r="F2075" s="7" t="n">
        <v>0</v>
      </c>
      <c r="G2075" s="7" t="n">
        <v>0</v>
      </c>
      <c r="H2075" s="7" t="n">
        <v>0</v>
      </c>
      <c r="I2075" s="7" t="n">
        <v>0</v>
      </c>
      <c r="J2075" s="7" t="n">
        <v>65533</v>
      </c>
      <c r="K2075" s="7" t="n">
        <v>0</v>
      </c>
      <c r="L2075" s="7" t="n">
        <v>0</v>
      </c>
      <c r="M2075" s="7" t="n">
        <v>0</v>
      </c>
      <c r="N2075" s="7" t="n">
        <v>0</v>
      </c>
      <c r="O2075" s="7" t="s">
        <v>20</v>
      </c>
    </row>
    <row r="2076" spans="1:19">
      <c r="A2076" t="s">
        <v>4</v>
      </c>
      <c r="B2076" s="4" t="s">
        <v>5</v>
      </c>
      <c r="C2076" s="4" t="s">
        <v>10</v>
      </c>
    </row>
    <row r="2077" spans="1:19">
      <c r="A2077" t="n">
        <v>17410</v>
      </c>
      <c r="B2077" s="30" t="n">
        <v>16</v>
      </c>
      <c r="C2077" s="7" t="n">
        <v>3000</v>
      </c>
    </row>
    <row r="2078" spans="1:19">
      <c r="A2078" t="s">
        <v>4</v>
      </c>
      <c r="B2078" s="4" t="s">
        <v>5</v>
      </c>
      <c r="C2078" s="4" t="s">
        <v>13</v>
      </c>
      <c r="D2078" s="4" t="s">
        <v>6</v>
      </c>
      <c r="E2078" s="4" t="s">
        <v>9</v>
      </c>
      <c r="F2078" s="4" t="s">
        <v>9</v>
      </c>
      <c r="G2078" s="4" t="s">
        <v>9</v>
      </c>
      <c r="H2078" s="4" t="s">
        <v>9</v>
      </c>
      <c r="I2078" s="4" t="s">
        <v>10</v>
      </c>
      <c r="J2078" s="4" t="s">
        <v>13</v>
      </c>
    </row>
    <row r="2079" spans="1:19">
      <c r="A2079" t="n">
        <v>17413</v>
      </c>
      <c r="B2079" s="22" t="n">
        <v>94</v>
      </c>
      <c r="C2079" s="7" t="n">
        <v>7</v>
      </c>
      <c r="D2079" s="7" t="s">
        <v>62</v>
      </c>
      <c r="E2079" s="7" t="n">
        <v>1065353216</v>
      </c>
      <c r="F2079" s="7" t="n">
        <v>1065353216</v>
      </c>
      <c r="G2079" s="7" t="n">
        <v>1065353216</v>
      </c>
      <c r="H2079" s="7" t="n">
        <v>0</v>
      </c>
      <c r="I2079" s="7" t="n">
        <v>1000</v>
      </c>
      <c r="J2079" s="7" t="n">
        <v>3</v>
      </c>
    </row>
    <row r="2080" spans="1:19">
      <c r="A2080" t="s">
        <v>4</v>
      </c>
      <c r="B2080" s="4" t="s">
        <v>5</v>
      </c>
      <c r="C2080" s="4" t="s">
        <v>13</v>
      </c>
      <c r="D2080" s="4" t="s">
        <v>10</v>
      </c>
      <c r="E2080" s="4" t="s">
        <v>30</v>
      </c>
      <c r="F2080" s="4" t="s">
        <v>10</v>
      </c>
      <c r="G2080" s="4" t="s">
        <v>9</v>
      </c>
      <c r="H2080" s="4" t="s">
        <v>9</v>
      </c>
      <c r="I2080" s="4" t="s">
        <v>10</v>
      </c>
      <c r="J2080" s="4" t="s">
        <v>10</v>
      </c>
      <c r="K2080" s="4" t="s">
        <v>9</v>
      </c>
      <c r="L2080" s="4" t="s">
        <v>9</v>
      </c>
      <c r="M2080" s="4" t="s">
        <v>9</v>
      </c>
      <c r="N2080" s="4" t="s">
        <v>9</v>
      </c>
      <c r="O2080" s="4" t="s">
        <v>6</v>
      </c>
    </row>
    <row r="2081" spans="1:15">
      <c r="A2081" t="n">
        <v>17440</v>
      </c>
      <c r="B2081" s="13" t="n">
        <v>50</v>
      </c>
      <c r="C2081" s="7" t="n">
        <v>0</v>
      </c>
      <c r="D2081" s="7" t="n">
        <v>4359</v>
      </c>
      <c r="E2081" s="7" t="n">
        <v>1</v>
      </c>
      <c r="F2081" s="7" t="n">
        <v>0</v>
      </c>
      <c r="G2081" s="7" t="n">
        <v>0</v>
      </c>
      <c r="H2081" s="7" t="n">
        <v>0</v>
      </c>
      <c r="I2081" s="7" t="n">
        <v>0</v>
      </c>
      <c r="J2081" s="7" t="n">
        <v>65533</v>
      </c>
      <c r="K2081" s="7" t="n">
        <v>0</v>
      </c>
      <c r="L2081" s="7" t="n">
        <v>0</v>
      </c>
      <c r="M2081" s="7" t="n">
        <v>0</v>
      </c>
      <c r="N2081" s="7" t="n">
        <v>0</v>
      </c>
      <c r="O2081" s="7" t="s">
        <v>20</v>
      </c>
    </row>
    <row r="2082" spans="1:15">
      <c r="A2082" t="s">
        <v>4</v>
      </c>
      <c r="B2082" s="4" t="s">
        <v>5</v>
      </c>
      <c r="C2082" s="4" t="s">
        <v>10</v>
      </c>
    </row>
    <row r="2083" spans="1:15">
      <c r="A2083" t="n">
        <v>17479</v>
      </c>
      <c r="B2083" s="30" t="n">
        <v>16</v>
      </c>
      <c r="C2083" s="7" t="n">
        <v>2000</v>
      </c>
    </row>
    <row r="2084" spans="1:15">
      <c r="A2084" t="s">
        <v>4</v>
      </c>
      <c r="B2084" s="4" t="s">
        <v>5</v>
      </c>
      <c r="C2084" s="4" t="s">
        <v>13</v>
      </c>
      <c r="D2084" s="4" t="s">
        <v>10</v>
      </c>
      <c r="E2084" s="4" t="s">
        <v>30</v>
      </c>
    </row>
    <row r="2085" spans="1:15">
      <c r="A2085" t="n">
        <v>17482</v>
      </c>
      <c r="B2085" s="37" t="n">
        <v>58</v>
      </c>
      <c r="C2085" s="7" t="n">
        <v>0</v>
      </c>
      <c r="D2085" s="7" t="n">
        <v>1000</v>
      </c>
      <c r="E2085" s="7" t="n">
        <v>1</v>
      </c>
    </row>
    <row r="2086" spans="1:15">
      <c r="A2086" t="s">
        <v>4</v>
      </c>
      <c r="B2086" s="4" t="s">
        <v>5</v>
      </c>
      <c r="C2086" s="4" t="s">
        <v>13</v>
      </c>
      <c r="D2086" s="4" t="s">
        <v>10</v>
      </c>
    </row>
    <row r="2087" spans="1:15">
      <c r="A2087" t="n">
        <v>17490</v>
      </c>
      <c r="B2087" s="37" t="n">
        <v>58</v>
      </c>
      <c r="C2087" s="7" t="n">
        <v>255</v>
      </c>
      <c r="D2087" s="7" t="n">
        <v>0</v>
      </c>
    </row>
    <row r="2088" spans="1:15">
      <c r="A2088" t="s">
        <v>4</v>
      </c>
      <c r="B2088" s="4" t="s">
        <v>5</v>
      </c>
      <c r="C2088" s="4" t="s">
        <v>13</v>
      </c>
      <c r="D2088" s="4" t="s">
        <v>6</v>
      </c>
      <c r="E2088" s="4" t="s">
        <v>10</v>
      </c>
    </row>
    <row r="2089" spans="1:15">
      <c r="A2089" t="n">
        <v>17494</v>
      </c>
      <c r="B2089" s="22" t="n">
        <v>94</v>
      </c>
      <c r="C2089" s="7" t="n">
        <v>1</v>
      </c>
      <c r="D2089" s="7" t="s">
        <v>62</v>
      </c>
      <c r="E2089" s="7" t="n">
        <v>1</v>
      </c>
    </row>
    <row r="2090" spans="1:15">
      <c r="A2090" t="s">
        <v>4</v>
      </c>
      <c r="B2090" s="4" t="s">
        <v>5</v>
      </c>
      <c r="C2090" s="4" t="s">
        <v>13</v>
      </c>
      <c r="D2090" s="4" t="s">
        <v>6</v>
      </c>
      <c r="E2090" s="4" t="s">
        <v>10</v>
      </c>
    </row>
    <row r="2091" spans="1:15">
      <c r="A2091" t="n">
        <v>17504</v>
      </c>
      <c r="B2091" s="22" t="n">
        <v>94</v>
      </c>
      <c r="C2091" s="7" t="n">
        <v>1</v>
      </c>
      <c r="D2091" s="7" t="s">
        <v>62</v>
      </c>
      <c r="E2091" s="7" t="n">
        <v>2</v>
      </c>
    </row>
    <row r="2092" spans="1:15">
      <c r="A2092" t="s">
        <v>4</v>
      </c>
      <c r="B2092" s="4" t="s">
        <v>5</v>
      </c>
      <c r="C2092" s="4" t="s">
        <v>13</v>
      </c>
      <c r="D2092" s="4" t="s">
        <v>6</v>
      </c>
      <c r="E2092" s="4" t="s">
        <v>10</v>
      </c>
    </row>
    <row r="2093" spans="1:15">
      <c r="A2093" t="n">
        <v>17514</v>
      </c>
      <c r="B2093" s="22" t="n">
        <v>94</v>
      </c>
      <c r="C2093" s="7" t="n">
        <v>0</v>
      </c>
      <c r="D2093" s="7" t="s">
        <v>62</v>
      </c>
      <c r="E2093" s="7" t="n">
        <v>4</v>
      </c>
    </row>
    <row r="2094" spans="1:15">
      <c r="A2094" t="s">
        <v>4</v>
      </c>
      <c r="B2094" s="4" t="s">
        <v>5</v>
      </c>
      <c r="C2094" s="4" t="s">
        <v>13</v>
      </c>
      <c r="D2094" s="4" t="s">
        <v>6</v>
      </c>
      <c r="E2094" s="4" t="s">
        <v>10</v>
      </c>
    </row>
    <row r="2095" spans="1:15">
      <c r="A2095" t="n">
        <v>17524</v>
      </c>
      <c r="B2095" s="22" t="n">
        <v>94</v>
      </c>
      <c r="C2095" s="7" t="n">
        <v>0</v>
      </c>
      <c r="D2095" s="7" t="s">
        <v>63</v>
      </c>
      <c r="E2095" s="7" t="n">
        <v>16</v>
      </c>
    </row>
    <row r="2096" spans="1:15">
      <c r="A2096" t="s">
        <v>4</v>
      </c>
      <c r="B2096" s="4" t="s">
        <v>5</v>
      </c>
      <c r="C2096" s="4" t="s">
        <v>13</v>
      </c>
      <c r="D2096" s="4" t="s">
        <v>6</v>
      </c>
      <c r="E2096" s="4" t="s">
        <v>10</v>
      </c>
    </row>
    <row r="2097" spans="1:15">
      <c r="A2097" t="n">
        <v>17539</v>
      </c>
      <c r="B2097" s="22" t="n">
        <v>94</v>
      </c>
      <c r="C2097" s="7" t="n">
        <v>0</v>
      </c>
      <c r="D2097" s="7" t="s">
        <v>63</v>
      </c>
      <c r="E2097" s="7" t="n">
        <v>512</v>
      </c>
    </row>
    <row r="2098" spans="1:15">
      <c r="A2098" t="s">
        <v>4</v>
      </c>
      <c r="B2098" s="4" t="s">
        <v>5</v>
      </c>
      <c r="C2098" s="4" t="s">
        <v>13</v>
      </c>
      <c r="D2098" s="4" t="s">
        <v>6</v>
      </c>
      <c r="E2098" s="4" t="s">
        <v>10</v>
      </c>
    </row>
    <row r="2099" spans="1:15">
      <c r="A2099" t="n">
        <v>17554</v>
      </c>
      <c r="B2099" s="22" t="n">
        <v>94</v>
      </c>
      <c r="C2099" s="7" t="n">
        <v>1</v>
      </c>
      <c r="D2099" s="7" t="s">
        <v>63</v>
      </c>
      <c r="E2099" s="7" t="n">
        <v>512</v>
      </c>
    </row>
    <row r="2100" spans="1:15">
      <c r="A2100" t="s">
        <v>4</v>
      </c>
      <c r="B2100" s="4" t="s">
        <v>5</v>
      </c>
      <c r="C2100" s="4" t="s">
        <v>13</v>
      </c>
      <c r="D2100" s="4" t="s">
        <v>10</v>
      </c>
      <c r="E2100" s="4" t="s">
        <v>6</v>
      </c>
      <c r="F2100" s="4" t="s">
        <v>6</v>
      </c>
      <c r="G2100" s="4" t="s">
        <v>13</v>
      </c>
    </row>
    <row r="2101" spans="1:15">
      <c r="A2101" t="n">
        <v>17569</v>
      </c>
      <c r="B2101" s="23" t="n">
        <v>32</v>
      </c>
      <c r="C2101" s="7" t="n">
        <v>0</v>
      </c>
      <c r="D2101" s="7" t="n">
        <v>65533</v>
      </c>
      <c r="E2101" s="7" t="s">
        <v>56</v>
      </c>
      <c r="F2101" s="7" t="s">
        <v>64</v>
      </c>
      <c r="G2101" s="7" t="n">
        <v>1</v>
      </c>
    </row>
    <row r="2102" spans="1:15">
      <c r="A2102" t="s">
        <v>4</v>
      </c>
      <c r="B2102" s="4" t="s">
        <v>5</v>
      </c>
      <c r="C2102" s="4" t="s">
        <v>13</v>
      </c>
    </row>
    <row r="2103" spans="1:15">
      <c r="A2103" t="n">
        <v>17592</v>
      </c>
      <c r="B2103" s="40" t="n">
        <v>64</v>
      </c>
      <c r="C2103" s="7" t="n">
        <v>7</v>
      </c>
    </row>
    <row r="2104" spans="1:15">
      <c r="A2104" t="s">
        <v>4</v>
      </c>
      <c r="B2104" s="4" t="s">
        <v>5</v>
      </c>
      <c r="C2104" s="4" t="s">
        <v>13</v>
      </c>
      <c r="D2104" s="4" t="s">
        <v>13</v>
      </c>
      <c r="E2104" s="4" t="s">
        <v>10</v>
      </c>
    </row>
    <row r="2105" spans="1:15">
      <c r="A2105" t="n">
        <v>17594</v>
      </c>
      <c r="B2105" s="41" t="n">
        <v>45</v>
      </c>
      <c r="C2105" s="7" t="n">
        <v>8</v>
      </c>
      <c r="D2105" s="7" t="n">
        <v>0</v>
      </c>
      <c r="E2105" s="7" t="n">
        <v>0</v>
      </c>
    </row>
    <row r="2106" spans="1:15">
      <c r="A2106" t="s">
        <v>4</v>
      </c>
      <c r="B2106" s="4" t="s">
        <v>5</v>
      </c>
      <c r="C2106" s="4" t="s">
        <v>13</v>
      </c>
      <c r="D2106" s="4" t="s">
        <v>10</v>
      </c>
    </row>
    <row r="2107" spans="1:15">
      <c r="A2107" t="n">
        <v>17599</v>
      </c>
      <c r="B2107" s="37" t="n">
        <v>58</v>
      </c>
      <c r="C2107" s="7" t="n">
        <v>105</v>
      </c>
      <c r="D2107" s="7" t="n">
        <v>300</v>
      </c>
    </row>
    <row r="2108" spans="1:15">
      <c r="A2108" t="s">
        <v>4</v>
      </c>
      <c r="B2108" s="4" t="s">
        <v>5</v>
      </c>
      <c r="C2108" s="4" t="s">
        <v>30</v>
      </c>
      <c r="D2108" s="4" t="s">
        <v>10</v>
      </c>
    </row>
    <row r="2109" spans="1:15">
      <c r="A2109" t="n">
        <v>17603</v>
      </c>
      <c r="B2109" s="49" t="n">
        <v>103</v>
      </c>
      <c r="C2109" s="7" t="n">
        <v>1</v>
      </c>
      <c r="D2109" s="7" t="n">
        <v>300</v>
      </c>
    </row>
    <row r="2110" spans="1:15">
      <c r="A2110" t="s">
        <v>4</v>
      </c>
      <c r="B2110" s="4" t="s">
        <v>5</v>
      </c>
      <c r="C2110" s="4" t="s">
        <v>13</v>
      </c>
      <c r="D2110" s="4" t="s">
        <v>10</v>
      </c>
      <c r="E2110" s="4" t="s">
        <v>30</v>
      </c>
    </row>
    <row r="2111" spans="1:15">
      <c r="A2111" t="n">
        <v>17610</v>
      </c>
      <c r="B2111" s="37" t="n">
        <v>58</v>
      </c>
      <c r="C2111" s="7" t="n">
        <v>100</v>
      </c>
      <c r="D2111" s="7" t="n">
        <v>300</v>
      </c>
      <c r="E2111" s="7" t="n">
        <v>1</v>
      </c>
    </row>
    <row r="2112" spans="1:15">
      <c r="A2112" t="s">
        <v>4</v>
      </c>
      <c r="B2112" s="4" t="s">
        <v>5</v>
      </c>
      <c r="C2112" s="4" t="s">
        <v>13</v>
      </c>
      <c r="D2112" s="4" t="s">
        <v>10</v>
      </c>
    </row>
    <row r="2113" spans="1:7">
      <c r="A2113" t="n">
        <v>17618</v>
      </c>
      <c r="B2113" s="37" t="n">
        <v>58</v>
      </c>
      <c r="C2113" s="7" t="n">
        <v>255</v>
      </c>
      <c r="D2113" s="7" t="n">
        <v>0</v>
      </c>
    </row>
    <row r="2114" spans="1:7">
      <c r="A2114" t="s">
        <v>4</v>
      </c>
      <c r="B2114" s="4" t="s">
        <v>5</v>
      </c>
      <c r="C2114" s="4" t="s">
        <v>13</v>
      </c>
      <c r="D2114" s="4" t="s">
        <v>6</v>
      </c>
      <c r="E2114" s="4" t="s">
        <v>10</v>
      </c>
    </row>
    <row r="2115" spans="1:7">
      <c r="A2115" t="n">
        <v>17622</v>
      </c>
      <c r="B2115" s="22" t="n">
        <v>94</v>
      </c>
      <c r="C2115" s="7" t="n">
        <v>0</v>
      </c>
      <c r="D2115" s="7" t="s">
        <v>43</v>
      </c>
      <c r="E2115" s="7" t="n">
        <v>2</v>
      </c>
    </row>
    <row r="2116" spans="1:7">
      <c r="A2116" t="s">
        <v>4</v>
      </c>
      <c r="B2116" s="4" t="s">
        <v>5</v>
      </c>
      <c r="C2116" s="4" t="s">
        <v>10</v>
      </c>
    </row>
    <row r="2117" spans="1:7">
      <c r="A2117" t="n">
        <v>17631</v>
      </c>
      <c r="B2117" s="17" t="n">
        <v>12</v>
      </c>
      <c r="C2117" s="7" t="n">
        <v>11122</v>
      </c>
    </row>
    <row r="2118" spans="1:7">
      <c r="A2118" t="s">
        <v>4</v>
      </c>
      <c r="B2118" s="4" t="s">
        <v>5</v>
      </c>
      <c r="C2118" s="4" t="s">
        <v>13</v>
      </c>
    </row>
    <row r="2119" spans="1:7">
      <c r="A2119" t="n">
        <v>17634</v>
      </c>
      <c r="B2119" s="35" t="n">
        <v>23</v>
      </c>
      <c r="C2119" s="7" t="n">
        <v>21</v>
      </c>
    </row>
    <row r="2120" spans="1:7">
      <c r="A2120" t="s">
        <v>4</v>
      </c>
      <c r="B2120" s="4" t="s">
        <v>5</v>
      </c>
    </row>
    <row r="2121" spans="1:7">
      <c r="A2121" t="n">
        <v>17636</v>
      </c>
      <c r="B2121" s="5" t="n">
        <v>1</v>
      </c>
    </row>
    <row r="2122" spans="1:7" s="3" customFormat="1" customHeight="0">
      <c r="A2122" s="3" t="s">
        <v>2</v>
      </c>
      <c r="B2122" s="3" t="s">
        <v>209</v>
      </c>
    </row>
    <row r="2123" spans="1:7">
      <c r="A2123" t="s">
        <v>4</v>
      </c>
      <c r="B2123" s="4" t="s">
        <v>5</v>
      </c>
      <c r="C2123" s="4" t="s">
        <v>13</v>
      </c>
      <c r="D2123" s="4" t="s">
        <v>10</v>
      </c>
    </row>
    <row r="2124" spans="1:7">
      <c r="A2124" t="n">
        <v>17640</v>
      </c>
      <c r="B2124" s="28" t="n">
        <v>22</v>
      </c>
      <c r="C2124" s="7" t="n">
        <v>21</v>
      </c>
      <c r="D2124" s="7" t="n">
        <v>0</v>
      </c>
    </row>
    <row r="2125" spans="1:7">
      <c r="A2125" t="s">
        <v>4</v>
      </c>
      <c r="B2125" s="4" t="s">
        <v>5</v>
      </c>
      <c r="C2125" s="4" t="s">
        <v>13</v>
      </c>
      <c r="D2125" s="4" t="s">
        <v>10</v>
      </c>
    </row>
    <row r="2126" spans="1:7">
      <c r="A2126" t="n">
        <v>17644</v>
      </c>
      <c r="B2126" s="37" t="n">
        <v>58</v>
      </c>
      <c r="C2126" s="7" t="n">
        <v>5</v>
      </c>
      <c r="D2126" s="7" t="n">
        <v>300</v>
      </c>
    </row>
    <row r="2127" spans="1:7">
      <c r="A2127" t="s">
        <v>4</v>
      </c>
      <c r="B2127" s="4" t="s">
        <v>5</v>
      </c>
      <c r="C2127" s="4" t="s">
        <v>30</v>
      </c>
      <c r="D2127" s="4" t="s">
        <v>10</v>
      </c>
    </row>
    <row r="2128" spans="1:7">
      <c r="A2128" t="n">
        <v>17648</v>
      </c>
      <c r="B2128" s="49" t="n">
        <v>103</v>
      </c>
      <c r="C2128" s="7" t="n">
        <v>0</v>
      </c>
      <c r="D2128" s="7" t="n">
        <v>300</v>
      </c>
    </row>
    <row r="2129" spans="1:5">
      <c r="A2129" t="s">
        <v>4</v>
      </c>
      <c r="B2129" s="4" t="s">
        <v>5</v>
      </c>
      <c r="C2129" s="4" t="s">
        <v>13</v>
      </c>
      <c r="D2129" s="4" t="s">
        <v>6</v>
      </c>
      <c r="E2129" s="4" t="s">
        <v>10</v>
      </c>
    </row>
    <row r="2130" spans="1:5">
      <c r="A2130" t="n">
        <v>17655</v>
      </c>
      <c r="B2130" s="22" t="n">
        <v>94</v>
      </c>
      <c r="C2130" s="7" t="n">
        <v>1</v>
      </c>
      <c r="D2130" s="7" t="s">
        <v>45</v>
      </c>
      <c r="E2130" s="7" t="n">
        <v>2048</v>
      </c>
    </row>
    <row r="2131" spans="1:5">
      <c r="A2131" t="s">
        <v>4</v>
      </c>
      <c r="B2131" s="4" t="s">
        <v>5</v>
      </c>
      <c r="C2131" s="4" t="s">
        <v>13</v>
      </c>
      <c r="D2131" s="4" t="s">
        <v>10</v>
      </c>
      <c r="E2131" s="4" t="s">
        <v>10</v>
      </c>
      <c r="F2131" s="4" t="s">
        <v>10</v>
      </c>
      <c r="G2131" s="4" t="s">
        <v>10</v>
      </c>
      <c r="H2131" s="4" t="s">
        <v>10</v>
      </c>
      <c r="I2131" s="4" t="s">
        <v>6</v>
      </c>
      <c r="J2131" s="4" t="s">
        <v>30</v>
      </c>
      <c r="K2131" s="4" t="s">
        <v>30</v>
      </c>
      <c r="L2131" s="4" t="s">
        <v>30</v>
      </c>
      <c r="M2131" s="4" t="s">
        <v>9</v>
      </c>
      <c r="N2131" s="4" t="s">
        <v>9</v>
      </c>
      <c r="O2131" s="4" t="s">
        <v>30</v>
      </c>
      <c r="P2131" s="4" t="s">
        <v>30</v>
      </c>
      <c r="Q2131" s="4" t="s">
        <v>30</v>
      </c>
      <c r="R2131" s="4" t="s">
        <v>30</v>
      </c>
      <c r="S2131" s="4" t="s">
        <v>13</v>
      </c>
    </row>
    <row r="2132" spans="1:5">
      <c r="A2132" t="n">
        <v>17664</v>
      </c>
      <c r="B2132" s="10" t="n">
        <v>39</v>
      </c>
      <c r="C2132" s="7" t="n">
        <v>12</v>
      </c>
      <c r="D2132" s="7" t="n">
        <v>65533</v>
      </c>
      <c r="E2132" s="7" t="n">
        <v>224</v>
      </c>
      <c r="F2132" s="7" t="n">
        <v>0</v>
      </c>
      <c r="G2132" s="7" t="n">
        <v>65533</v>
      </c>
      <c r="H2132" s="7" t="n">
        <v>0</v>
      </c>
      <c r="I2132" s="7" t="s">
        <v>20</v>
      </c>
      <c r="J2132" s="7" t="n">
        <v>24.742000579834</v>
      </c>
      <c r="K2132" s="7" t="n">
        <v>508.151000976563</v>
      </c>
      <c r="L2132" s="7" t="n">
        <v>328.415008544922</v>
      </c>
      <c r="M2132" s="7" t="n">
        <v>0</v>
      </c>
      <c r="N2132" s="7" t="n">
        <v>0</v>
      </c>
      <c r="O2132" s="7" t="n">
        <v>0</v>
      </c>
      <c r="P2132" s="7" t="n">
        <v>0.550000011920929</v>
      </c>
      <c r="Q2132" s="7" t="n">
        <v>0.550000011920929</v>
      </c>
      <c r="R2132" s="7" t="n">
        <v>0.550000011920929</v>
      </c>
      <c r="S2132" s="7" t="n">
        <v>124</v>
      </c>
    </row>
    <row r="2133" spans="1:5">
      <c r="A2133" t="s">
        <v>4</v>
      </c>
      <c r="B2133" s="4" t="s">
        <v>5</v>
      </c>
      <c r="C2133" s="4" t="s">
        <v>13</v>
      </c>
      <c r="D2133" s="4" t="s">
        <v>10</v>
      </c>
      <c r="E2133" s="4" t="s">
        <v>30</v>
      </c>
      <c r="F2133" s="4" t="s">
        <v>10</v>
      </c>
      <c r="G2133" s="4" t="s">
        <v>9</v>
      </c>
      <c r="H2133" s="4" t="s">
        <v>9</v>
      </c>
      <c r="I2133" s="4" t="s">
        <v>10</v>
      </c>
      <c r="J2133" s="4" t="s">
        <v>10</v>
      </c>
      <c r="K2133" s="4" t="s">
        <v>9</v>
      </c>
      <c r="L2133" s="4" t="s">
        <v>9</v>
      </c>
      <c r="M2133" s="4" t="s">
        <v>9</v>
      </c>
      <c r="N2133" s="4" t="s">
        <v>9</v>
      </c>
      <c r="O2133" s="4" t="s">
        <v>6</v>
      </c>
    </row>
    <row r="2134" spans="1:5">
      <c r="A2134" t="n">
        <v>17714</v>
      </c>
      <c r="B2134" s="13" t="n">
        <v>50</v>
      </c>
      <c r="C2134" s="7" t="n">
        <v>0</v>
      </c>
      <c r="D2134" s="7" t="n">
        <v>4335</v>
      </c>
      <c r="E2134" s="7" t="n">
        <v>1</v>
      </c>
      <c r="F2134" s="7" t="n">
        <v>0</v>
      </c>
      <c r="G2134" s="7" t="n">
        <v>0</v>
      </c>
      <c r="H2134" s="7" t="n">
        <v>0</v>
      </c>
      <c r="I2134" s="7" t="n">
        <v>0</v>
      </c>
      <c r="J2134" s="7" t="n">
        <v>65533</v>
      </c>
      <c r="K2134" s="7" t="n">
        <v>0</v>
      </c>
      <c r="L2134" s="7" t="n">
        <v>0</v>
      </c>
      <c r="M2134" s="7" t="n">
        <v>0</v>
      </c>
      <c r="N2134" s="7" t="n">
        <v>0</v>
      </c>
      <c r="O2134" s="7" t="s">
        <v>20</v>
      </c>
    </row>
    <row r="2135" spans="1:5">
      <c r="A2135" t="s">
        <v>4</v>
      </c>
      <c r="B2135" s="4" t="s">
        <v>5</v>
      </c>
      <c r="C2135" s="4" t="s">
        <v>13</v>
      </c>
      <c r="D2135" s="4" t="s">
        <v>10</v>
      </c>
      <c r="E2135" s="4" t="s">
        <v>30</v>
      </c>
      <c r="F2135" s="4" t="s">
        <v>10</v>
      </c>
      <c r="G2135" s="4" t="s">
        <v>9</v>
      </c>
      <c r="H2135" s="4" t="s">
        <v>9</v>
      </c>
      <c r="I2135" s="4" t="s">
        <v>10</v>
      </c>
      <c r="J2135" s="4" t="s">
        <v>10</v>
      </c>
      <c r="K2135" s="4" t="s">
        <v>9</v>
      </c>
      <c r="L2135" s="4" t="s">
        <v>9</v>
      </c>
      <c r="M2135" s="4" t="s">
        <v>9</v>
      </c>
      <c r="N2135" s="4" t="s">
        <v>9</v>
      </c>
      <c r="O2135" s="4" t="s">
        <v>6</v>
      </c>
    </row>
    <row r="2136" spans="1:5">
      <c r="A2136" t="n">
        <v>17753</v>
      </c>
      <c r="B2136" s="13" t="n">
        <v>50</v>
      </c>
      <c r="C2136" s="7" t="n">
        <v>0</v>
      </c>
      <c r="D2136" s="7" t="n">
        <v>4117</v>
      </c>
      <c r="E2136" s="7" t="n">
        <v>1</v>
      </c>
      <c r="F2136" s="7" t="n">
        <v>0</v>
      </c>
      <c r="G2136" s="7" t="n">
        <v>0</v>
      </c>
      <c r="H2136" s="7" t="n">
        <v>0</v>
      </c>
      <c r="I2136" s="7" t="n">
        <v>0</v>
      </c>
      <c r="J2136" s="7" t="n">
        <v>65533</v>
      </c>
      <c r="K2136" s="7" t="n">
        <v>0</v>
      </c>
      <c r="L2136" s="7" t="n">
        <v>0</v>
      </c>
      <c r="M2136" s="7" t="n">
        <v>0</v>
      </c>
      <c r="N2136" s="7" t="n">
        <v>0</v>
      </c>
      <c r="O2136" s="7" t="s">
        <v>20</v>
      </c>
    </row>
    <row r="2137" spans="1:5">
      <c r="A2137" t="s">
        <v>4</v>
      </c>
      <c r="B2137" s="4" t="s">
        <v>5</v>
      </c>
      <c r="C2137" s="4" t="s">
        <v>6</v>
      </c>
      <c r="D2137" s="4" t="s">
        <v>6</v>
      </c>
    </row>
    <row r="2138" spans="1:5">
      <c r="A2138" t="n">
        <v>17792</v>
      </c>
      <c r="B2138" s="21" t="n">
        <v>70</v>
      </c>
      <c r="C2138" s="7" t="s">
        <v>45</v>
      </c>
      <c r="D2138" s="7" t="s">
        <v>206</v>
      </c>
    </row>
    <row r="2139" spans="1:5">
      <c r="A2139" t="s">
        <v>4</v>
      </c>
      <c r="B2139" s="4" t="s">
        <v>5</v>
      </c>
      <c r="C2139" s="4" t="s">
        <v>10</v>
      </c>
    </row>
    <row r="2140" spans="1:5">
      <c r="A2140" t="n">
        <v>17804</v>
      </c>
      <c r="B2140" s="30" t="n">
        <v>16</v>
      </c>
      <c r="C2140" s="7" t="n">
        <v>666</v>
      </c>
    </row>
    <row r="2141" spans="1:5">
      <c r="A2141" t="s">
        <v>4</v>
      </c>
      <c r="B2141" s="4" t="s">
        <v>5</v>
      </c>
      <c r="C2141" s="4" t="s">
        <v>6</v>
      </c>
      <c r="D2141" s="4" t="s">
        <v>6</v>
      </c>
    </row>
    <row r="2142" spans="1:5">
      <c r="A2142" t="n">
        <v>17807</v>
      </c>
      <c r="B2142" s="21" t="n">
        <v>70</v>
      </c>
      <c r="C2142" s="7" t="s">
        <v>45</v>
      </c>
      <c r="D2142" s="7" t="s">
        <v>53</v>
      </c>
    </row>
    <row r="2143" spans="1:5">
      <c r="A2143" t="s">
        <v>4</v>
      </c>
      <c r="B2143" s="4" t="s">
        <v>5</v>
      </c>
      <c r="C2143" s="4" t="s">
        <v>10</v>
      </c>
    </row>
    <row r="2144" spans="1:5">
      <c r="A2144" t="n">
        <v>17821</v>
      </c>
      <c r="B2144" s="30" t="n">
        <v>16</v>
      </c>
      <c r="C2144" s="7" t="n">
        <v>2000</v>
      </c>
    </row>
    <row r="2145" spans="1:19">
      <c r="A2145" t="s">
        <v>4</v>
      </c>
      <c r="B2145" s="4" t="s">
        <v>5</v>
      </c>
      <c r="C2145" s="4" t="s">
        <v>13</v>
      </c>
      <c r="D2145" s="4" t="s">
        <v>10</v>
      </c>
      <c r="E2145" s="4" t="s">
        <v>30</v>
      </c>
    </row>
    <row r="2146" spans="1:19">
      <c r="A2146" t="n">
        <v>17824</v>
      </c>
      <c r="B2146" s="37" t="n">
        <v>58</v>
      </c>
      <c r="C2146" s="7" t="n">
        <v>101</v>
      </c>
      <c r="D2146" s="7" t="n">
        <v>500</v>
      </c>
      <c r="E2146" s="7" t="n">
        <v>1</v>
      </c>
    </row>
    <row r="2147" spans="1:19">
      <c r="A2147" t="s">
        <v>4</v>
      </c>
      <c r="B2147" s="4" t="s">
        <v>5</v>
      </c>
      <c r="C2147" s="4" t="s">
        <v>13</v>
      </c>
      <c r="D2147" s="4" t="s">
        <v>10</v>
      </c>
    </row>
    <row r="2148" spans="1:19">
      <c r="A2148" t="n">
        <v>17832</v>
      </c>
      <c r="B2148" s="37" t="n">
        <v>58</v>
      </c>
      <c r="C2148" s="7" t="n">
        <v>254</v>
      </c>
      <c r="D2148" s="7" t="n">
        <v>0</v>
      </c>
    </row>
    <row r="2149" spans="1:19">
      <c r="A2149" t="s">
        <v>4</v>
      </c>
      <c r="B2149" s="4" t="s">
        <v>5</v>
      </c>
      <c r="C2149" s="4" t="s">
        <v>13</v>
      </c>
      <c r="D2149" s="4" t="s">
        <v>10</v>
      </c>
    </row>
    <row r="2150" spans="1:19">
      <c r="A2150" t="n">
        <v>17836</v>
      </c>
      <c r="B2150" s="41" t="n">
        <v>45</v>
      </c>
      <c r="C2150" s="7" t="n">
        <v>18</v>
      </c>
      <c r="D2150" s="7" t="n">
        <v>4</v>
      </c>
    </row>
    <row r="2151" spans="1:19">
      <c r="A2151" t="s">
        <v>4</v>
      </c>
      <c r="B2151" s="4" t="s">
        <v>5</v>
      </c>
      <c r="C2151" s="4" t="s">
        <v>13</v>
      </c>
      <c r="D2151" s="4" t="s">
        <v>10</v>
      </c>
    </row>
    <row r="2152" spans="1:19">
      <c r="A2152" t="n">
        <v>17840</v>
      </c>
      <c r="B2152" s="41" t="n">
        <v>45</v>
      </c>
      <c r="C2152" s="7" t="n">
        <v>18</v>
      </c>
      <c r="D2152" s="7" t="n">
        <v>16</v>
      </c>
    </row>
    <row r="2153" spans="1:19">
      <c r="A2153" t="s">
        <v>4</v>
      </c>
      <c r="B2153" s="4" t="s">
        <v>5</v>
      </c>
      <c r="C2153" s="4" t="s">
        <v>13</v>
      </c>
      <c r="D2153" s="4" t="s">
        <v>10</v>
      </c>
    </row>
    <row r="2154" spans="1:19">
      <c r="A2154" t="n">
        <v>17844</v>
      </c>
      <c r="B2154" s="41" t="n">
        <v>45</v>
      </c>
      <c r="C2154" s="7" t="n">
        <v>18</v>
      </c>
      <c r="D2154" s="7" t="n">
        <v>64</v>
      </c>
    </row>
    <row r="2155" spans="1:19">
      <c r="A2155" t="s">
        <v>4</v>
      </c>
      <c r="B2155" s="4" t="s">
        <v>5</v>
      </c>
      <c r="C2155" s="4" t="s">
        <v>13</v>
      </c>
    </row>
    <row r="2156" spans="1:19">
      <c r="A2156" t="n">
        <v>17848</v>
      </c>
      <c r="B2156" s="41" t="n">
        <v>45</v>
      </c>
      <c r="C2156" s="7" t="n">
        <v>0</v>
      </c>
    </row>
    <row r="2157" spans="1:19">
      <c r="A2157" t="s">
        <v>4</v>
      </c>
      <c r="B2157" s="4" t="s">
        <v>5</v>
      </c>
      <c r="C2157" s="4" t="s">
        <v>13</v>
      </c>
      <c r="D2157" s="4" t="s">
        <v>13</v>
      </c>
      <c r="E2157" s="4" t="s">
        <v>30</v>
      </c>
      <c r="F2157" s="4" t="s">
        <v>30</v>
      </c>
      <c r="G2157" s="4" t="s">
        <v>30</v>
      </c>
      <c r="H2157" s="4" t="s">
        <v>10</v>
      </c>
    </row>
    <row r="2158" spans="1:19">
      <c r="A2158" t="n">
        <v>17850</v>
      </c>
      <c r="B2158" s="41" t="n">
        <v>45</v>
      </c>
      <c r="C2158" s="7" t="n">
        <v>2</v>
      </c>
      <c r="D2158" s="7" t="n">
        <v>3</v>
      </c>
      <c r="E2158" s="7" t="n">
        <v>22.9500007629395</v>
      </c>
      <c r="F2158" s="7" t="n">
        <v>510.489990234375</v>
      </c>
      <c r="G2158" s="7" t="n">
        <v>324.559997558594</v>
      </c>
      <c r="H2158" s="7" t="n">
        <v>0</v>
      </c>
    </row>
    <row r="2159" spans="1:19">
      <c r="A2159" t="s">
        <v>4</v>
      </c>
      <c r="B2159" s="4" t="s">
        <v>5</v>
      </c>
      <c r="C2159" s="4" t="s">
        <v>13</v>
      </c>
      <c r="D2159" s="4" t="s">
        <v>13</v>
      </c>
      <c r="E2159" s="4" t="s">
        <v>30</v>
      </c>
      <c r="F2159" s="4" t="s">
        <v>30</v>
      </c>
      <c r="G2159" s="4" t="s">
        <v>30</v>
      </c>
      <c r="H2159" s="4" t="s">
        <v>10</v>
      </c>
      <c r="I2159" s="4" t="s">
        <v>13</v>
      </c>
    </row>
    <row r="2160" spans="1:19">
      <c r="A2160" t="n">
        <v>17867</v>
      </c>
      <c r="B2160" s="41" t="n">
        <v>45</v>
      </c>
      <c r="C2160" s="7" t="n">
        <v>4</v>
      </c>
      <c r="D2160" s="7" t="n">
        <v>3</v>
      </c>
      <c r="E2160" s="7" t="n">
        <v>354.019989013672</v>
      </c>
      <c r="F2160" s="7" t="n">
        <v>295.720001220703</v>
      </c>
      <c r="G2160" s="7" t="n">
        <v>0</v>
      </c>
      <c r="H2160" s="7" t="n">
        <v>0</v>
      </c>
      <c r="I2160" s="7" t="n">
        <v>1</v>
      </c>
    </row>
    <row r="2161" spans="1:9">
      <c r="A2161" t="s">
        <v>4</v>
      </c>
      <c r="B2161" s="4" t="s">
        <v>5</v>
      </c>
      <c r="C2161" s="4" t="s">
        <v>13</v>
      </c>
      <c r="D2161" s="4" t="s">
        <v>13</v>
      </c>
      <c r="E2161" s="4" t="s">
        <v>30</v>
      </c>
      <c r="F2161" s="4" t="s">
        <v>10</v>
      </c>
    </row>
    <row r="2162" spans="1:9">
      <c r="A2162" t="n">
        <v>17885</v>
      </c>
      <c r="B2162" s="41" t="n">
        <v>45</v>
      </c>
      <c r="C2162" s="7" t="n">
        <v>5</v>
      </c>
      <c r="D2162" s="7" t="n">
        <v>3</v>
      </c>
      <c r="E2162" s="7" t="n">
        <v>7.69999980926514</v>
      </c>
      <c r="F2162" s="7" t="n">
        <v>0</v>
      </c>
    </row>
    <row r="2163" spans="1:9">
      <c r="A2163" t="s">
        <v>4</v>
      </c>
      <c r="B2163" s="4" t="s">
        <v>5</v>
      </c>
      <c r="C2163" s="4" t="s">
        <v>13</v>
      </c>
      <c r="D2163" s="4" t="s">
        <v>13</v>
      </c>
      <c r="E2163" s="4" t="s">
        <v>30</v>
      </c>
      <c r="F2163" s="4" t="s">
        <v>10</v>
      </c>
    </row>
    <row r="2164" spans="1:9">
      <c r="A2164" t="n">
        <v>17894</v>
      </c>
      <c r="B2164" s="41" t="n">
        <v>45</v>
      </c>
      <c r="C2164" s="7" t="n">
        <v>11</v>
      </c>
      <c r="D2164" s="7" t="n">
        <v>3</v>
      </c>
      <c r="E2164" s="7" t="n">
        <v>47</v>
      </c>
      <c r="F2164" s="7" t="n">
        <v>0</v>
      </c>
    </row>
    <row r="2165" spans="1:9">
      <c r="A2165" t="s">
        <v>4</v>
      </c>
      <c r="B2165" s="4" t="s">
        <v>5</v>
      </c>
      <c r="C2165" s="4" t="s">
        <v>13</v>
      </c>
      <c r="D2165" s="4" t="s">
        <v>10</v>
      </c>
    </row>
    <row r="2166" spans="1:9">
      <c r="A2166" t="n">
        <v>17903</v>
      </c>
      <c r="B2166" s="37" t="n">
        <v>58</v>
      </c>
      <c r="C2166" s="7" t="n">
        <v>255</v>
      </c>
      <c r="D2166" s="7" t="n">
        <v>0</v>
      </c>
    </row>
    <row r="2167" spans="1:9">
      <c r="A2167" t="s">
        <v>4</v>
      </c>
      <c r="B2167" s="4" t="s">
        <v>5</v>
      </c>
      <c r="C2167" s="4" t="s">
        <v>10</v>
      </c>
    </row>
    <row r="2168" spans="1:9">
      <c r="A2168" t="n">
        <v>17907</v>
      </c>
      <c r="B2168" s="30" t="n">
        <v>16</v>
      </c>
      <c r="C2168" s="7" t="n">
        <v>500</v>
      </c>
    </row>
    <row r="2169" spans="1:9">
      <c r="A2169" t="s">
        <v>4</v>
      </c>
      <c r="B2169" s="4" t="s">
        <v>5</v>
      </c>
      <c r="C2169" s="4" t="s">
        <v>13</v>
      </c>
      <c r="D2169" s="4" t="s">
        <v>10</v>
      </c>
      <c r="E2169" s="4" t="s">
        <v>30</v>
      </c>
      <c r="F2169" s="4" t="s">
        <v>10</v>
      </c>
      <c r="G2169" s="4" t="s">
        <v>9</v>
      </c>
      <c r="H2169" s="4" t="s">
        <v>9</v>
      </c>
      <c r="I2169" s="4" t="s">
        <v>10</v>
      </c>
      <c r="J2169" s="4" t="s">
        <v>10</v>
      </c>
      <c r="K2169" s="4" t="s">
        <v>9</v>
      </c>
      <c r="L2169" s="4" t="s">
        <v>9</v>
      </c>
      <c r="M2169" s="4" t="s">
        <v>9</v>
      </c>
      <c r="N2169" s="4" t="s">
        <v>9</v>
      </c>
      <c r="O2169" s="4" t="s">
        <v>6</v>
      </c>
    </row>
    <row r="2170" spans="1:9">
      <c r="A2170" t="n">
        <v>17910</v>
      </c>
      <c r="B2170" s="13" t="n">
        <v>50</v>
      </c>
      <c r="C2170" s="7" t="n">
        <v>0</v>
      </c>
      <c r="D2170" s="7" t="n">
        <v>13250</v>
      </c>
      <c r="E2170" s="7" t="n">
        <v>1</v>
      </c>
      <c r="F2170" s="7" t="n">
        <v>400</v>
      </c>
      <c r="G2170" s="7" t="n">
        <v>0</v>
      </c>
      <c r="H2170" s="7" t="n">
        <v>0</v>
      </c>
      <c r="I2170" s="7" t="n">
        <v>0</v>
      </c>
      <c r="J2170" s="7" t="n">
        <v>65533</v>
      </c>
      <c r="K2170" s="7" t="n">
        <v>0</v>
      </c>
      <c r="L2170" s="7" t="n">
        <v>0</v>
      </c>
      <c r="M2170" s="7" t="n">
        <v>0</v>
      </c>
      <c r="N2170" s="7" t="n">
        <v>0</v>
      </c>
      <c r="O2170" s="7" t="s">
        <v>20</v>
      </c>
    </row>
    <row r="2171" spans="1:9">
      <c r="A2171" t="s">
        <v>4</v>
      </c>
      <c r="B2171" s="4" t="s">
        <v>5</v>
      </c>
      <c r="C2171" s="4" t="s">
        <v>13</v>
      </c>
      <c r="D2171" s="4" t="s">
        <v>10</v>
      </c>
      <c r="E2171" s="4" t="s">
        <v>30</v>
      </c>
      <c r="F2171" s="4" t="s">
        <v>10</v>
      </c>
      <c r="G2171" s="4" t="s">
        <v>9</v>
      </c>
      <c r="H2171" s="4" t="s">
        <v>9</v>
      </c>
      <c r="I2171" s="4" t="s">
        <v>10</v>
      </c>
      <c r="J2171" s="4" t="s">
        <v>10</v>
      </c>
      <c r="K2171" s="4" t="s">
        <v>9</v>
      </c>
      <c r="L2171" s="4" t="s">
        <v>9</v>
      </c>
      <c r="M2171" s="4" t="s">
        <v>9</v>
      </c>
      <c r="N2171" s="4" t="s">
        <v>9</v>
      </c>
      <c r="O2171" s="4" t="s">
        <v>6</v>
      </c>
    </row>
    <row r="2172" spans="1:9">
      <c r="A2172" t="n">
        <v>17949</v>
      </c>
      <c r="B2172" s="13" t="n">
        <v>50</v>
      </c>
      <c r="C2172" s="7" t="n">
        <v>0</v>
      </c>
      <c r="D2172" s="7" t="n">
        <v>13215</v>
      </c>
      <c r="E2172" s="7" t="n">
        <v>1</v>
      </c>
      <c r="F2172" s="7" t="n">
        <v>400</v>
      </c>
      <c r="G2172" s="7" t="n">
        <v>0</v>
      </c>
      <c r="H2172" s="7" t="n">
        <v>0</v>
      </c>
      <c r="I2172" s="7" t="n">
        <v>0</v>
      </c>
      <c r="J2172" s="7" t="n">
        <v>65533</v>
      </c>
      <c r="K2172" s="7" t="n">
        <v>0</v>
      </c>
      <c r="L2172" s="7" t="n">
        <v>0</v>
      </c>
      <c r="M2172" s="7" t="n">
        <v>0</v>
      </c>
      <c r="N2172" s="7" t="n">
        <v>0</v>
      </c>
      <c r="O2172" s="7" t="s">
        <v>20</v>
      </c>
    </row>
    <row r="2173" spans="1:9">
      <c r="A2173" t="s">
        <v>4</v>
      </c>
      <c r="B2173" s="4" t="s">
        <v>5</v>
      </c>
      <c r="C2173" s="4" t="s">
        <v>6</v>
      </c>
      <c r="D2173" s="4" t="s">
        <v>6</v>
      </c>
    </row>
    <row r="2174" spans="1:9">
      <c r="A2174" t="n">
        <v>17988</v>
      </c>
      <c r="B2174" s="21" t="n">
        <v>70</v>
      </c>
      <c r="C2174" s="7" t="s">
        <v>65</v>
      </c>
      <c r="D2174" s="7" t="s">
        <v>206</v>
      </c>
    </row>
    <row r="2175" spans="1:9">
      <c r="A2175" t="s">
        <v>4</v>
      </c>
      <c r="B2175" s="4" t="s">
        <v>5</v>
      </c>
      <c r="C2175" s="4" t="s">
        <v>10</v>
      </c>
    </row>
    <row r="2176" spans="1:9">
      <c r="A2176" t="n">
        <v>18000</v>
      </c>
      <c r="B2176" s="30" t="n">
        <v>16</v>
      </c>
      <c r="C2176" s="7" t="n">
        <v>425</v>
      </c>
    </row>
    <row r="2177" spans="1:15">
      <c r="A2177" t="s">
        <v>4</v>
      </c>
      <c r="B2177" s="4" t="s">
        <v>5</v>
      </c>
      <c r="C2177" s="4" t="s">
        <v>10</v>
      </c>
    </row>
    <row r="2178" spans="1:15">
      <c r="A2178" t="n">
        <v>18003</v>
      </c>
      <c r="B2178" s="30" t="n">
        <v>16</v>
      </c>
      <c r="C2178" s="7" t="n">
        <v>425</v>
      </c>
    </row>
    <row r="2179" spans="1:15">
      <c r="A2179" t="s">
        <v>4</v>
      </c>
      <c r="B2179" s="4" t="s">
        <v>5</v>
      </c>
      <c r="C2179" s="4" t="s">
        <v>6</v>
      </c>
      <c r="D2179" s="4" t="s">
        <v>6</v>
      </c>
    </row>
    <row r="2180" spans="1:15">
      <c r="A2180" t="n">
        <v>18006</v>
      </c>
      <c r="B2180" s="21" t="n">
        <v>70</v>
      </c>
      <c r="C2180" s="7" t="s">
        <v>66</v>
      </c>
      <c r="D2180" s="7" t="s">
        <v>206</v>
      </c>
    </row>
    <row r="2181" spans="1:15">
      <c r="A2181" t="s">
        <v>4</v>
      </c>
      <c r="B2181" s="4" t="s">
        <v>5</v>
      </c>
      <c r="C2181" s="4" t="s">
        <v>10</v>
      </c>
    </row>
    <row r="2182" spans="1:15">
      <c r="A2182" t="n">
        <v>18018</v>
      </c>
      <c r="B2182" s="30" t="n">
        <v>16</v>
      </c>
      <c r="C2182" s="7" t="n">
        <v>425</v>
      </c>
    </row>
    <row r="2183" spans="1:15">
      <c r="A2183" t="s">
        <v>4</v>
      </c>
      <c r="B2183" s="4" t="s">
        <v>5</v>
      </c>
      <c r="C2183" s="4" t="s">
        <v>13</v>
      </c>
      <c r="D2183" s="4" t="s">
        <v>30</v>
      </c>
      <c r="E2183" s="4" t="s">
        <v>30</v>
      </c>
      <c r="F2183" s="4" t="s">
        <v>30</v>
      </c>
    </row>
    <row r="2184" spans="1:15">
      <c r="A2184" t="n">
        <v>18021</v>
      </c>
      <c r="B2184" s="41" t="n">
        <v>45</v>
      </c>
      <c r="C2184" s="7" t="n">
        <v>9</v>
      </c>
      <c r="D2184" s="7" t="n">
        <v>0</v>
      </c>
      <c r="E2184" s="7" t="n">
        <v>0.100000001490116</v>
      </c>
      <c r="F2184" s="7" t="n">
        <v>0.200000002980232</v>
      </c>
    </row>
    <row r="2185" spans="1:15">
      <c r="A2185" t="s">
        <v>4</v>
      </c>
      <c r="B2185" s="4" t="s">
        <v>5</v>
      </c>
      <c r="C2185" s="4" t="s">
        <v>13</v>
      </c>
      <c r="D2185" s="4" t="s">
        <v>10</v>
      </c>
      <c r="E2185" s="4" t="s">
        <v>30</v>
      </c>
      <c r="F2185" s="4" t="s">
        <v>10</v>
      </c>
      <c r="G2185" s="4" t="s">
        <v>9</v>
      </c>
      <c r="H2185" s="4" t="s">
        <v>9</v>
      </c>
      <c r="I2185" s="4" t="s">
        <v>10</v>
      </c>
      <c r="J2185" s="4" t="s">
        <v>10</v>
      </c>
      <c r="K2185" s="4" t="s">
        <v>9</v>
      </c>
      <c r="L2185" s="4" t="s">
        <v>9</v>
      </c>
      <c r="M2185" s="4" t="s">
        <v>9</v>
      </c>
      <c r="N2185" s="4" t="s">
        <v>9</v>
      </c>
      <c r="O2185" s="4" t="s">
        <v>6</v>
      </c>
    </row>
    <row r="2186" spans="1:15">
      <c r="A2186" t="n">
        <v>18035</v>
      </c>
      <c r="B2186" s="13" t="n">
        <v>50</v>
      </c>
      <c r="C2186" s="7" t="n">
        <v>0</v>
      </c>
      <c r="D2186" s="7" t="n">
        <v>13250</v>
      </c>
      <c r="E2186" s="7" t="n">
        <v>0.800000011920929</v>
      </c>
      <c r="F2186" s="7" t="n">
        <v>0</v>
      </c>
      <c r="G2186" s="7" t="n">
        <v>0</v>
      </c>
      <c r="H2186" s="7" t="n">
        <v>0</v>
      </c>
      <c r="I2186" s="7" t="n">
        <v>0</v>
      </c>
      <c r="J2186" s="7" t="n">
        <v>65533</v>
      </c>
      <c r="K2186" s="7" t="n">
        <v>0</v>
      </c>
      <c r="L2186" s="7" t="n">
        <v>0</v>
      </c>
      <c r="M2186" s="7" t="n">
        <v>0</v>
      </c>
      <c r="N2186" s="7" t="n">
        <v>0</v>
      </c>
      <c r="O2186" s="7" t="s">
        <v>20</v>
      </c>
    </row>
    <row r="2187" spans="1:15">
      <c r="A2187" t="s">
        <v>4</v>
      </c>
      <c r="B2187" s="4" t="s">
        <v>5</v>
      </c>
      <c r="C2187" s="4" t="s">
        <v>10</v>
      </c>
    </row>
    <row r="2188" spans="1:15">
      <c r="A2188" t="n">
        <v>18074</v>
      </c>
      <c r="B2188" s="30" t="n">
        <v>16</v>
      </c>
      <c r="C2188" s="7" t="n">
        <v>425</v>
      </c>
    </row>
    <row r="2189" spans="1:15">
      <c r="A2189" t="s">
        <v>4</v>
      </c>
      <c r="B2189" s="4" t="s">
        <v>5</v>
      </c>
      <c r="C2189" s="4" t="s">
        <v>6</v>
      </c>
      <c r="D2189" s="4" t="s">
        <v>6</v>
      </c>
    </row>
    <row r="2190" spans="1:15">
      <c r="A2190" t="n">
        <v>18077</v>
      </c>
      <c r="B2190" s="21" t="n">
        <v>70</v>
      </c>
      <c r="C2190" s="7" t="s">
        <v>67</v>
      </c>
      <c r="D2190" s="7" t="s">
        <v>206</v>
      </c>
    </row>
    <row r="2191" spans="1:15">
      <c r="A2191" t="s">
        <v>4</v>
      </c>
      <c r="B2191" s="4" t="s">
        <v>5</v>
      </c>
      <c r="C2191" s="4" t="s">
        <v>10</v>
      </c>
    </row>
    <row r="2192" spans="1:15">
      <c r="A2192" t="n">
        <v>18089</v>
      </c>
      <c r="B2192" s="30" t="n">
        <v>16</v>
      </c>
      <c r="C2192" s="7" t="n">
        <v>425</v>
      </c>
    </row>
    <row r="2193" spans="1:15">
      <c r="A2193" t="s">
        <v>4</v>
      </c>
      <c r="B2193" s="4" t="s">
        <v>5</v>
      </c>
      <c r="C2193" s="4" t="s">
        <v>13</v>
      </c>
      <c r="D2193" s="4" t="s">
        <v>10</v>
      </c>
      <c r="E2193" s="4" t="s">
        <v>30</v>
      </c>
      <c r="F2193" s="4" t="s">
        <v>10</v>
      </c>
      <c r="G2193" s="4" t="s">
        <v>9</v>
      </c>
      <c r="H2193" s="4" t="s">
        <v>9</v>
      </c>
      <c r="I2193" s="4" t="s">
        <v>10</v>
      </c>
      <c r="J2193" s="4" t="s">
        <v>10</v>
      </c>
      <c r="K2193" s="4" t="s">
        <v>9</v>
      </c>
      <c r="L2193" s="4" t="s">
        <v>9</v>
      </c>
      <c r="M2193" s="4" t="s">
        <v>9</v>
      </c>
      <c r="N2193" s="4" t="s">
        <v>9</v>
      </c>
      <c r="O2193" s="4" t="s">
        <v>6</v>
      </c>
    </row>
    <row r="2194" spans="1:15">
      <c r="A2194" t="n">
        <v>18092</v>
      </c>
      <c r="B2194" s="13" t="n">
        <v>50</v>
      </c>
      <c r="C2194" s="7" t="n">
        <v>0</v>
      </c>
      <c r="D2194" s="7" t="n">
        <v>13250</v>
      </c>
      <c r="E2194" s="7" t="n">
        <v>0.800000011920929</v>
      </c>
      <c r="F2194" s="7" t="n">
        <v>0</v>
      </c>
      <c r="G2194" s="7" t="n">
        <v>0</v>
      </c>
      <c r="H2194" s="7" t="n">
        <v>0</v>
      </c>
      <c r="I2194" s="7" t="n">
        <v>0</v>
      </c>
      <c r="J2194" s="7" t="n">
        <v>65533</v>
      </c>
      <c r="K2194" s="7" t="n">
        <v>0</v>
      </c>
      <c r="L2194" s="7" t="n">
        <v>0</v>
      </c>
      <c r="M2194" s="7" t="n">
        <v>0</v>
      </c>
      <c r="N2194" s="7" t="n">
        <v>0</v>
      </c>
      <c r="O2194" s="7" t="s">
        <v>20</v>
      </c>
    </row>
    <row r="2195" spans="1:15">
      <c r="A2195" t="s">
        <v>4</v>
      </c>
      <c r="B2195" s="4" t="s">
        <v>5</v>
      </c>
      <c r="C2195" s="4" t="s">
        <v>13</v>
      </c>
      <c r="D2195" s="4" t="s">
        <v>30</v>
      </c>
      <c r="E2195" s="4" t="s">
        <v>30</v>
      </c>
      <c r="F2195" s="4" t="s">
        <v>30</v>
      </c>
    </row>
    <row r="2196" spans="1:15">
      <c r="A2196" t="n">
        <v>18131</v>
      </c>
      <c r="B2196" s="41" t="n">
        <v>45</v>
      </c>
      <c r="C2196" s="7" t="n">
        <v>9</v>
      </c>
      <c r="D2196" s="7" t="n">
        <v>0</v>
      </c>
      <c r="E2196" s="7" t="n">
        <v>0.100000001490116</v>
      </c>
      <c r="F2196" s="7" t="n">
        <v>0.200000002980232</v>
      </c>
    </row>
    <row r="2197" spans="1:15">
      <c r="A2197" t="s">
        <v>4</v>
      </c>
      <c r="B2197" s="4" t="s">
        <v>5</v>
      </c>
      <c r="C2197" s="4" t="s">
        <v>10</v>
      </c>
    </row>
    <row r="2198" spans="1:15">
      <c r="A2198" t="n">
        <v>18145</v>
      </c>
      <c r="B2198" s="30" t="n">
        <v>16</v>
      </c>
      <c r="C2198" s="7" t="n">
        <v>425</v>
      </c>
    </row>
    <row r="2199" spans="1:15">
      <c r="A2199" t="s">
        <v>4</v>
      </c>
      <c r="B2199" s="4" t="s">
        <v>5</v>
      </c>
      <c r="C2199" s="4" t="s">
        <v>10</v>
      </c>
    </row>
    <row r="2200" spans="1:15">
      <c r="A2200" t="n">
        <v>18148</v>
      </c>
      <c r="B2200" s="30" t="n">
        <v>16</v>
      </c>
      <c r="C2200" s="7" t="n">
        <v>425</v>
      </c>
    </row>
    <row r="2201" spans="1:15">
      <c r="A2201" t="s">
        <v>4</v>
      </c>
      <c r="B2201" s="4" t="s">
        <v>5</v>
      </c>
      <c r="C2201" s="4" t="s">
        <v>13</v>
      </c>
      <c r="D2201" s="4" t="s">
        <v>10</v>
      </c>
      <c r="E2201" s="4" t="s">
        <v>30</v>
      </c>
      <c r="F2201" s="4" t="s">
        <v>10</v>
      </c>
      <c r="G2201" s="4" t="s">
        <v>9</v>
      </c>
      <c r="H2201" s="4" t="s">
        <v>9</v>
      </c>
      <c r="I2201" s="4" t="s">
        <v>10</v>
      </c>
      <c r="J2201" s="4" t="s">
        <v>10</v>
      </c>
      <c r="K2201" s="4" t="s">
        <v>9</v>
      </c>
      <c r="L2201" s="4" t="s">
        <v>9</v>
      </c>
      <c r="M2201" s="4" t="s">
        <v>9</v>
      </c>
      <c r="N2201" s="4" t="s">
        <v>9</v>
      </c>
      <c r="O2201" s="4" t="s">
        <v>6</v>
      </c>
    </row>
    <row r="2202" spans="1:15">
      <c r="A2202" t="n">
        <v>18151</v>
      </c>
      <c r="B2202" s="13" t="n">
        <v>50</v>
      </c>
      <c r="C2202" s="7" t="n">
        <v>0</v>
      </c>
      <c r="D2202" s="7" t="n">
        <v>13250</v>
      </c>
      <c r="E2202" s="7" t="n">
        <v>0.800000011920929</v>
      </c>
      <c r="F2202" s="7" t="n">
        <v>0</v>
      </c>
      <c r="G2202" s="7" t="n">
        <v>0</v>
      </c>
      <c r="H2202" s="7" t="n">
        <v>0</v>
      </c>
      <c r="I2202" s="7" t="n">
        <v>0</v>
      </c>
      <c r="J2202" s="7" t="n">
        <v>65533</v>
      </c>
      <c r="K2202" s="7" t="n">
        <v>0</v>
      </c>
      <c r="L2202" s="7" t="n">
        <v>0</v>
      </c>
      <c r="M2202" s="7" t="n">
        <v>0</v>
      </c>
      <c r="N2202" s="7" t="n">
        <v>0</v>
      </c>
      <c r="O2202" s="7" t="s">
        <v>20</v>
      </c>
    </row>
    <row r="2203" spans="1:15">
      <c r="A2203" t="s">
        <v>4</v>
      </c>
      <c r="B2203" s="4" t="s">
        <v>5</v>
      </c>
      <c r="C2203" s="4" t="s">
        <v>13</v>
      </c>
      <c r="D2203" s="4" t="s">
        <v>10</v>
      </c>
      <c r="E2203" s="4" t="s">
        <v>10</v>
      </c>
    </row>
    <row r="2204" spans="1:15">
      <c r="A2204" t="n">
        <v>18190</v>
      </c>
      <c r="B2204" s="13" t="n">
        <v>50</v>
      </c>
      <c r="C2204" s="7" t="n">
        <v>1</v>
      </c>
      <c r="D2204" s="7" t="n">
        <v>13215</v>
      </c>
      <c r="E2204" s="7" t="n">
        <v>400</v>
      </c>
    </row>
    <row r="2205" spans="1:15">
      <c r="A2205" t="s">
        <v>4</v>
      </c>
      <c r="B2205" s="4" t="s">
        <v>5</v>
      </c>
      <c r="C2205" s="4" t="s">
        <v>13</v>
      </c>
      <c r="D2205" s="4" t="s">
        <v>30</v>
      </c>
      <c r="E2205" s="4" t="s">
        <v>30</v>
      </c>
      <c r="F2205" s="4" t="s">
        <v>30</v>
      </c>
    </row>
    <row r="2206" spans="1:15">
      <c r="A2206" t="n">
        <v>18196</v>
      </c>
      <c r="B2206" s="41" t="n">
        <v>45</v>
      </c>
      <c r="C2206" s="7" t="n">
        <v>9</v>
      </c>
      <c r="D2206" s="7" t="n">
        <v>0</v>
      </c>
      <c r="E2206" s="7" t="n">
        <v>0.100000001490116</v>
      </c>
      <c r="F2206" s="7" t="n">
        <v>0.200000002980232</v>
      </c>
    </row>
    <row r="2207" spans="1:15">
      <c r="A2207" t="s">
        <v>4</v>
      </c>
      <c r="B2207" s="4" t="s">
        <v>5</v>
      </c>
      <c r="C2207" s="4" t="s">
        <v>10</v>
      </c>
    </row>
    <row r="2208" spans="1:15">
      <c r="A2208" t="n">
        <v>18210</v>
      </c>
      <c r="B2208" s="30" t="n">
        <v>16</v>
      </c>
      <c r="C2208" s="7" t="n">
        <v>1000</v>
      </c>
    </row>
    <row r="2209" spans="1:15">
      <c r="A2209" t="s">
        <v>4</v>
      </c>
      <c r="B2209" s="4" t="s">
        <v>5</v>
      </c>
      <c r="C2209" s="4" t="s">
        <v>13</v>
      </c>
      <c r="D2209" s="4" t="s">
        <v>10</v>
      </c>
      <c r="E2209" s="4" t="s">
        <v>30</v>
      </c>
    </row>
    <row r="2210" spans="1:15">
      <c r="A2210" t="n">
        <v>18213</v>
      </c>
      <c r="B2210" s="37" t="n">
        <v>58</v>
      </c>
      <c r="C2210" s="7" t="n">
        <v>0</v>
      </c>
      <c r="D2210" s="7" t="n">
        <v>1000</v>
      </c>
      <c r="E2210" s="7" t="n">
        <v>1</v>
      </c>
    </row>
    <row r="2211" spans="1:15">
      <c r="A2211" t="s">
        <v>4</v>
      </c>
      <c r="B2211" s="4" t="s">
        <v>5</v>
      </c>
      <c r="C2211" s="4" t="s">
        <v>13</v>
      </c>
      <c r="D2211" s="4" t="s">
        <v>10</v>
      </c>
    </row>
    <row r="2212" spans="1:15">
      <c r="A2212" t="n">
        <v>18221</v>
      </c>
      <c r="B2212" s="37" t="n">
        <v>58</v>
      </c>
      <c r="C2212" s="7" t="n">
        <v>255</v>
      </c>
      <c r="D2212" s="7" t="n">
        <v>0</v>
      </c>
    </row>
    <row r="2213" spans="1:15">
      <c r="A2213" t="s">
        <v>4</v>
      </c>
      <c r="B2213" s="4" t="s">
        <v>5</v>
      </c>
      <c r="C2213" s="4" t="s">
        <v>6</v>
      </c>
      <c r="D2213" s="4" t="s">
        <v>6</v>
      </c>
    </row>
    <row r="2214" spans="1:15">
      <c r="A2214" t="n">
        <v>18225</v>
      </c>
      <c r="B2214" s="21" t="n">
        <v>70</v>
      </c>
      <c r="C2214" s="7" t="s">
        <v>65</v>
      </c>
      <c r="D2214" s="7" t="s">
        <v>53</v>
      </c>
    </row>
    <row r="2215" spans="1:15">
      <c r="A2215" t="s">
        <v>4</v>
      </c>
      <c r="B2215" s="4" t="s">
        <v>5</v>
      </c>
      <c r="C2215" s="4" t="s">
        <v>6</v>
      </c>
      <c r="D2215" s="4" t="s">
        <v>6</v>
      </c>
    </row>
    <row r="2216" spans="1:15">
      <c r="A2216" t="n">
        <v>18239</v>
      </c>
      <c r="B2216" s="21" t="n">
        <v>70</v>
      </c>
      <c r="C2216" s="7" t="s">
        <v>66</v>
      </c>
      <c r="D2216" s="7" t="s">
        <v>53</v>
      </c>
    </row>
    <row r="2217" spans="1:15">
      <c r="A2217" t="s">
        <v>4</v>
      </c>
      <c r="B2217" s="4" t="s">
        <v>5</v>
      </c>
      <c r="C2217" s="4" t="s">
        <v>6</v>
      </c>
      <c r="D2217" s="4" t="s">
        <v>6</v>
      </c>
    </row>
    <row r="2218" spans="1:15">
      <c r="A2218" t="n">
        <v>18253</v>
      </c>
      <c r="B2218" s="21" t="n">
        <v>70</v>
      </c>
      <c r="C2218" s="7" t="s">
        <v>67</v>
      </c>
      <c r="D2218" s="7" t="s">
        <v>53</v>
      </c>
    </row>
    <row r="2219" spans="1:15">
      <c r="A2219" t="s">
        <v>4</v>
      </c>
      <c r="B2219" s="4" t="s">
        <v>5</v>
      </c>
      <c r="C2219" s="4" t="s">
        <v>13</v>
      </c>
      <c r="D2219" s="4" t="s">
        <v>10</v>
      </c>
      <c r="E2219" s="4" t="s">
        <v>6</v>
      </c>
      <c r="F2219" s="4" t="s">
        <v>6</v>
      </c>
      <c r="G2219" s="4" t="s">
        <v>13</v>
      </c>
    </row>
    <row r="2220" spans="1:15">
      <c r="A2220" t="n">
        <v>18267</v>
      </c>
      <c r="B2220" s="23" t="n">
        <v>32</v>
      </c>
      <c r="C2220" s="7" t="n">
        <v>0</v>
      </c>
      <c r="D2220" s="7" t="n">
        <v>65533</v>
      </c>
      <c r="E2220" s="7" t="s">
        <v>56</v>
      </c>
      <c r="F2220" s="7" t="s">
        <v>68</v>
      </c>
      <c r="G2220" s="7" t="n">
        <v>1</v>
      </c>
    </row>
    <row r="2221" spans="1:15">
      <c r="A2221" t="s">
        <v>4</v>
      </c>
      <c r="B2221" s="4" t="s">
        <v>5</v>
      </c>
      <c r="C2221" s="4" t="s">
        <v>13</v>
      </c>
    </row>
    <row r="2222" spans="1:15">
      <c r="A2222" t="n">
        <v>18290</v>
      </c>
      <c r="B2222" s="40" t="n">
        <v>64</v>
      </c>
      <c r="C2222" s="7" t="n">
        <v>7</v>
      </c>
    </row>
    <row r="2223" spans="1:15">
      <c r="A2223" t="s">
        <v>4</v>
      </c>
      <c r="B2223" s="4" t="s">
        <v>5</v>
      </c>
      <c r="C2223" s="4" t="s">
        <v>13</v>
      </c>
      <c r="D2223" s="4" t="s">
        <v>13</v>
      </c>
      <c r="E2223" s="4" t="s">
        <v>10</v>
      </c>
    </row>
    <row r="2224" spans="1:15">
      <c r="A2224" t="n">
        <v>18292</v>
      </c>
      <c r="B2224" s="41" t="n">
        <v>45</v>
      </c>
      <c r="C2224" s="7" t="n">
        <v>8</v>
      </c>
      <c r="D2224" s="7" t="n">
        <v>0</v>
      </c>
      <c r="E2224" s="7" t="n">
        <v>0</v>
      </c>
    </row>
    <row r="2225" spans="1:7">
      <c r="A2225" t="s">
        <v>4</v>
      </c>
      <c r="B2225" s="4" t="s">
        <v>5</v>
      </c>
      <c r="C2225" s="4" t="s">
        <v>13</v>
      </c>
      <c r="D2225" s="4" t="s">
        <v>10</v>
      </c>
    </row>
    <row r="2226" spans="1:7">
      <c r="A2226" t="n">
        <v>18297</v>
      </c>
      <c r="B2226" s="37" t="n">
        <v>58</v>
      </c>
      <c r="C2226" s="7" t="n">
        <v>105</v>
      </c>
      <c r="D2226" s="7" t="n">
        <v>300</v>
      </c>
    </row>
    <row r="2227" spans="1:7">
      <c r="A2227" t="s">
        <v>4</v>
      </c>
      <c r="B2227" s="4" t="s">
        <v>5</v>
      </c>
      <c r="C2227" s="4" t="s">
        <v>30</v>
      </c>
      <c r="D2227" s="4" t="s">
        <v>10</v>
      </c>
    </row>
    <row r="2228" spans="1:7">
      <c r="A2228" t="n">
        <v>18301</v>
      </c>
      <c r="B2228" s="49" t="n">
        <v>103</v>
      </c>
      <c r="C2228" s="7" t="n">
        <v>1</v>
      </c>
      <c r="D2228" s="7" t="n">
        <v>300</v>
      </c>
    </row>
    <row r="2229" spans="1:7">
      <c r="A2229" t="s">
        <v>4</v>
      </c>
      <c r="B2229" s="4" t="s">
        <v>5</v>
      </c>
      <c r="C2229" s="4" t="s">
        <v>13</v>
      </c>
      <c r="D2229" s="4" t="s">
        <v>10</v>
      </c>
      <c r="E2229" s="4" t="s">
        <v>30</v>
      </c>
    </row>
    <row r="2230" spans="1:7">
      <c r="A2230" t="n">
        <v>18308</v>
      </c>
      <c r="B2230" s="37" t="n">
        <v>58</v>
      </c>
      <c r="C2230" s="7" t="n">
        <v>100</v>
      </c>
      <c r="D2230" s="7" t="n">
        <v>300</v>
      </c>
      <c r="E2230" s="7" t="n">
        <v>1</v>
      </c>
    </row>
    <row r="2231" spans="1:7">
      <c r="A2231" t="s">
        <v>4</v>
      </c>
      <c r="B2231" s="4" t="s">
        <v>5</v>
      </c>
      <c r="C2231" s="4" t="s">
        <v>13</v>
      </c>
      <c r="D2231" s="4" t="s">
        <v>10</v>
      </c>
    </row>
    <row r="2232" spans="1:7">
      <c r="A2232" t="n">
        <v>18316</v>
      </c>
      <c r="B2232" s="37" t="n">
        <v>58</v>
      </c>
      <c r="C2232" s="7" t="n">
        <v>255</v>
      </c>
      <c r="D2232" s="7" t="n">
        <v>0</v>
      </c>
    </row>
    <row r="2233" spans="1:7">
      <c r="A2233" t="s">
        <v>4</v>
      </c>
      <c r="B2233" s="4" t="s">
        <v>5</v>
      </c>
      <c r="C2233" s="4" t="s">
        <v>13</v>
      </c>
      <c r="D2233" s="4" t="s">
        <v>6</v>
      </c>
      <c r="E2233" s="4" t="s">
        <v>10</v>
      </c>
    </row>
    <row r="2234" spans="1:7">
      <c r="A2234" t="n">
        <v>18320</v>
      </c>
      <c r="B2234" s="22" t="n">
        <v>94</v>
      </c>
      <c r="C2234" s="7" t="n">
        <v>0</v>
      </c>
      <c r="D2234" s="7" t="s">
        <v>45</v>
      </c>
      <c r="E2234" s="7" t="n">
        <v>2</v>
      </c>
    </row>
    <row r="2235" spans="1:7">
      <c r="A2235" t="s">
        <v>4</v>
      </c>
      <c r="B2235" s="4" t="s">
        <v>5</v>
      </c>
      <c r="C2235" s="4" t="s">
        <v>10</v>
      </c>
    </row>
    <row r="2236" spans="1:7">
      <c r="A2236" t="n">
        <v>18329</v>
      </c>
      <c r="B2236" s="17" t="n">
        <v>12</v>
      </c>
      <c r="C2236" s="7" t="n">
        <v>11123</v>
      </c>
    </row>
    <row r="2237" spans="1:7">
      <c r="A2237" t="s">
        <v>4</v>
      </c>
      <c r="B2237" s="4" t="s">
        <v>5</v>
      </c>
      <c r="C2237" s="4" t="s">
        <v>13</v>
      </c>
    </row>
    <row r="2238" spans="1:7">
      <c r="A2238" t="n">
        <v>18332</v>
      </c>
      <c r="B2238" s="35" t="n">
        <v>23</v>
      </c>
      <c r="C2238" s="7" t="n">
        <v>21</v>
      </c>
    </row>
    <row r="2239" spans="1:7">
      <c r="A2239" t="s">
        <v>4</v>
      </c>
      <c r="B2239" s="4" t="s">
        <v>5</v>
      </c>
    </row>
    <row r="2240" spans="1:7">
      <c r="A2240" t="n">
        <v>18334</v>
      </c>
      <c r="B2240" s="5" t="n">
        <v>1</v>
      </c>
    </row>
    <row r="2241" spans="1:5" s="3" customFormat="1" customHeight="0">
      <c r="A2241" s="3" t="s">
        <v>2</v>
      </c>
      <c r="B2241" s="3" t="s">
        <v>210</v>
      </c>
    </row>
    <row r="2242" spans="1:5">
      <c r="A2242" t="s">
        <v>4</v>
      </c>
      <c r="B2242" s="4" t="s">
        <v>5</v>
      </c>
      <c r="C2242" s="4" t="s">
        <v>13</v>
      </c>
      <c r="D2242" s="4" t="s">
        <v>10</v>
      </c>
    </row>
    <row r="2243" spans="1:5">
      <c r="A2243" t="n">
        <v>18336</v>
      </c>
      <c r="B2243" s="28" t="n">
        <v>22</v>
      </c>
      <c r="C2243" s="7" t="n">
        <v>0</v>
      </c>
      <c r="D2243" s="7" t="n">
        <v>0</v>
      </c>
    </row>
    <row r="2244" spans="1:5">
      <c r="A2244" t="s">
        <v>4</v>
      </c>
      <c r="B2244" s="4" t="s">
        <v>5</v>
      </c>
      <c r="C2244" s="4" t="s">
        <v>13</v>
      </c>
      <c r="D2244" s="4" t="s">
        <v>10</v>
      </c>
      <c r="E2244" s="4" t="s">
        <v>30</v>
      </c>
    </row>
    <row r="2245" spans="1:5">
      <c r="A2245" t="n">
        <v>18340</v>
      </c>
      <c r="B2245" s="37" t="n">
        <v>58</v>
      </c>
      <c r="C2245" s="7" t="n">
        <v>101</v>
      </c>
      <c r="D2245" s="7" t="n">
        <v>500</v>
      </c>
      <c r="E2245" s="7" t="n">
        <v>1</v>
      </c>
    </row>
    <row r="2246" spans="1:5">
      <c r="A2246" t="s">
        <v>4</v>
      </c>
      <c r="B2246" s="4" t="s">
        <v>5</v>
      </c>
      <c r="C2246" s="4" t="s">
        <v>13</v>
      </c>
      <c r="D2246" s="4" t="s">
        <v>10</v>
      </c>
    </row>
    <row r="2247" spans="1:5">
      <c r="A2247" t="n">
        <v>18348</v>
      </c>
      <c r="B2247" s="37" t="n">
        <v>58</v>
      </c>
      <c r="C2247" s="7" t="n">
        <v>254</v>
      </c>
      <c r="D2247" s="7" t="n">
        <v>0</v>
      </c>
    </row>
    <row r="2248" spans="1:5">
      <c r="A2248" t="s">
        <v>4</v>
      </c>
      <c r="B2248" s="4" t="s">
        <v>5</v>
      </c>
      <c r="C2248" s="4" t="s">
        <v>13</v>
      </c>
    </row>
    <row r="2249" spans="1:5">
      <c r="A2249" t="n">
        <v>18352</v>
      </c>
      <c r="B2249" s="40" t="n">
        <v>64</v>
      </c>
      <c r="C2249" s="7" t="n">
        <v>7</v>
      </c>
    </row>
    <row r="2250" spans="1:5">
      <c r="A2250" t="s">
        <v>4</v>
      </c>
      <c r="B2250" s="4" t="s">
        <v>5</v>
      </c>
      <c r="C2250" s="4" t="s">
        <v>10</v>
      </c>
      <c r="D2250" s="4" t="s">
        <v>30</v>
      </c>
      <c r="E2250" s="4" t="s">
        <v>30</v>
      </c>
      <c r="F2250" s="4" t="s">
        <v>30</v>
      </c>
      <c r="G2250" s="4" t="s">
        <v>30</v>
      </c>
    </row>
    <row r="2251" spans="1:5">
      <c r="A2251" t="n">
        <v>18354</v>
      </c>
      <c r="B2251" s="46" t="n">
        <v>46</v>
      </c>
      <c r="C2251" s="7" t="n">
        <v>61456</v>
      </c>
      <c r="D2251" s="7" t="n">
        <v>66.0500030517578</v>
      </c>
      <c r="E2251" s="7" t="n">
        <v>508.170013427734</v>
      </c>
      <c r="F2251" s="7" t="n">
        <v>307.459991455078</v>
      </c>
      <c r="G2251" s="7" t="n">
        <v>87.4000015258789</v>
      </c>
    </row>
    <row r="2252" spans="1:5">
      <c r="A2252" t="s">
        <v>4</v>
      </c>
      <c r="B2252" s="4" t="s">
        <v>5</v>
      </c>
      <c r="C2252" s="4" t="s">
        <v>13</v>
      </c>
      <c r="D2252" s="4" t="s">
        <v>13</v>
      </c>
      <c r="E2252" s="4" t="s">
        <v>30</v>
      </c>
      <c r="F2252" s="4" t="s">
        <v>30</v>
      </c>
      <c r="G2252" s="4" t="s">
        <v>30</v>
      </c>
      <c r="H2252" s="4" t="s">
        <v>10</v>
      </c>
    </row>
    <row r="2253" spans="1:5">
      <c r="A2253" t="n">
        <v>18373</v>
      </c>
      <c r="B2253" s="41" t="n">
        <v>45</v>
      </c>
      <c r="C2253" s="7" t="n">
        <v>2</v>
      </c>
      <c r="D2253" s="7" t="n">
        <v>3</v>
      </c>
      <c r="E2253" s="7" t="n">
        <v>59.3400001525879</v>
      </c>
      <c r="F2253" s="7" t="n">
        <v>511.630004882813</v>
      </c>
      <c r="G2253" s="7" t="n">
        <v>308.760009765625</v>
      </c>
      <c r="H2253" s="7" t="n">
        <v>0</v>
      </c>
    </row>
    <row r="2254" spans="1:5">
      <c r="A2254" t="s">
        <v>4</v>
      </c>
      <c r="B2254" s="4" t="s">
        <v>5</v>
      </c>
      <c r="C2254" s="4" t="s">
        <v>13</v>
      </c>
      <c r="D2254" s="4" t="s">
        <v>13</v>
      </c>
      <c r="E2254" s="4" t="s">
        <v>30</v>
      </c>
      <c r="F2254" s="4" t="s">
        <v>30</v>
      </c>
      <c r="G2254" s="4" t="s">
        <v>30</v>
      </c>
      <c r="H2254" s="4" t="s">
        <v>10</v>
      </c>
      <c r="I2254" s="4" t="s">
        <v>13</v>
      </c>
    </row>
    <row r="2255" spans="1:5">
      <c r="A2255" t="n">
        <v>18390</v>
      </c>
      <c r="B2255" s="41" t="n">
        <v>45</v>
      </c>
      <c r="C2255" s="7" t="n">
        <v>4</v>
      </c>
      <c r="D2255" s="7" t="n">
        <v>3</v>
      </c>
      <c r="E2255" s="7" t="n">
        <v>1.80999994277954</v>
      </c>
      <c r="F2255" s="7" t="n">
        <v>241.550003051758</v>
      </c>
      <c r="G2255" s="7" t="n">
        <v>0</v>
      </c>
      <c r="H2255" s="7" t="n">
        <v>0</v>
      </c>
      <c r="I2255" s="7" t="n">
        <v>1</v>
      </c>
    </row>
    <row r="2256" spans="1:5">
      <c r="A2256" t="s">
        <v>4</v>
      </c>
      <c r="B2256" s="4" t="s">
        <v>5</v>
      </c>
      <c r="C2256" s="4" t="s">
        <v>13</v>
      </c>
      <c r="D2256" s="4" t="s">
        <v>13</v>
      </c>
      <c r="E2256" s="4" t="s">
        <v>30</v>
      </c>
      <c r="F2256" s="4" t="s">
        <v>10</v>
      </c>
    </row>
    <row r="2257" spans="1:9">
      <c r="A2257" t="n">
        <v>18408</v>
      </c>
      <c r="B2257" s="41" t="n">
        <v>45</v>
      </c>
      <c r="C2257" s="7" t="n">
        <v>5</v>
      </c>
      <c r="D2257" s="7" t="n">
        <v>3</v>
      </c>
      <c r="E2257" s="7" t="n">
        <v>7.80000019073486</v>
      </c>
      <c r="F2257" s="7" t="n">
        <v>0</v>
      </c>
    </row>
    <row r="2258" spans="1:9">
      <c r="A2258" t="s">
        <v>4</v>
      </c>
      <c r="B2258" s="4" t="s">
        <v>5</v>
      </c>
      <c r="C2258" s="4" t="s">
        <v>13</v>
      </c>
      <c r="D2258" s="4" t="s">
        <v>13</v>
      </c>
      <c r="E2258" s="4" t="s">
        <v>30</v>
      </c>
      <c r="F2258" s="4" t="s">
        <v>10</v>
      </c>
    </row>
    <row r="2259" spans="1:9">
      <c r="A2259" t="n">
        <v>18417</v>
      </c>
      <c r="B2259" s="41" t="n">
        <v>45</v>
      </c>
      <c r="C2259" s="7" t="n">
        <v>11</v>
      </c>
      <c r="D2259" s="7" t="n">
        <v>3</v>
      </c>
      <c r="E2259" s="7" t="n">
        <v>47</v>
      </c>
      <c r="F2259" s="7" t="n">
        <v>0</v>
      </c>
    </row>
    <row r="2260" spans="1:9">
      <c r="A2260" t="s">
        <v>4</v>
      </c>
      <c r="B2260" s="4" t="s">
        <v>5</v>
      </c>
      <c r="C2260" s="4" t="s">
        <v>13</v>
      </c>
      <c r="D2260" s="4" t="s">
        <v>10</v>
      </c>
    </row>
    <row r="2261" spans="1:9">
      <c r="A2261" t="n">
        <v>18426</v>
      </c>
      <c r="B2261" s="37" t="n">
        <v>58</v>
      </c>
      <c r="C2261" s="7" t="n">
        <v>255</v>
      </c>
      <c r="D2261" s="7" t="n">
        <v>0</v>
      </c>
    </row>
    <row r="2262" spans="1:9">
      <c r="A2262" t="s">
        <v>4</v>
      </c>
      <c r="B2262" s="4" t="s">
        <v>5</v>
      </c>
      <c r="C2262" s="4" t="s">
        <v>13</v>
      </c>
      <c r="D2262" s="4" t="s">
        <v>10</v>
      </c>
      <c r="E2262" s="4" t="s">
        <v>30</v>
      </c>
    </row>
    <row r="2263" spans="1:9">
      <c r="A2263" t="n">
        <v>18430</v>
      </c>
      <c r="B2263" s="37" t="n">
        <v>58</v>
      </c>
      <c r="C2263" s="7" t="n">
        <v>101</v>
      </c>
      <c r="D2263" s="7" t="n">
        <v>1000</v>
      </c>
      <c r="E2263" s="7" t="n">
        <v>1</v>
      </c>
    </row>
    <row r="2264" spans="1:9">
      <c r="A2264" t="s">
        <v>4</v>
      </c>
      <c r="B2264" s="4" t="s">
        <v>5</v>
      </c>
      <c r="C2264" s="4" t="s">
        <v>13</v>
      </c>
      <c r="D2264" s="4" t="s">
        <v>10</v>
      </c>
    </row>
    <row r="2265" spans="1:9">
      <c r="A2265" t="n">
        <v>18438</v>
      </c>
      <c r="B2265" s="37" t="n">
        <v>58</v>
      </c>
      <c r="C2265" s="7" t="n">
        <v>254</v>
      </c>
      <c r="D2265" s="7" t="n">
        <v>0</v>
      </c>
    </row>
    <row r="2266" spans="1:9">
      <c r="A2266" t="s">
        <v>4</v>
      </c>
      <c r="B2266" s="4" t="s">
        <v>5</v>
      </c>
      <c r="C2266" s="4" t="s">
        <v>13</v>
      </c>
      <c r="D2266" s="4" t="s">
        <v>10</v>
      </c>
      <c r="E2266" s="4" t="s">
        <v>10</v>
      </c>
      <c r="F2266" s="4" t="s">
        <v>10</v>
      </c>
      <c r="G2266" s="4" t="s">
        <v>10</v>
      </c>
      <c r="H2266" s="4" t="s">
        <v>10</v>
      </c>
      <c r="I2266" s="4" t="s">
        <v>6</v>
      </c>
      <c r="J2266" s="4" t="s">
        <v>30</v>
      </c>
      <c r="K2266" s="4" t="s">
        <v>30</v>
      </c>
      <c r="L2266" s="4" t="s">
        <v>30</v>
      </c>
      <c r="M2266" s="4" t="s">
        <v>9</v>
      </c>
      <c r="N2266" s="4" t="s">
        <v>9</v>
      </c>
      <c r="O2266" s="4" t="s">
        <v>30</v>
      </c>
      <c r="P2266" s="4" t="s">
        <v>30</v>
      </c>
      <c r="Q2266" s="4" t="s">
        <v>30</v>
      </c>
      <c r="R2266" s="4" t="s">
        <v>30</v>
      </c>
      <c r="S2266" s="4" t="s">
        <v>13</v>
      </c>
    </row>
    <row r="2267" spans="1:9">
      <c r="A2267" t="n">
        <v>18442</v>
      </c>
      <c r="B2267" s="10" t="n">
        <v>39</v>
      </c>
      <c r="C2267" s="7" t="n">
        <v>12</v>
      </c>
      <c r="D2267" s="7" t="n">
        <v>65533</v>
      </c>
      <c r="E2267" s="7" t="n">
        <v>225</v>
      </c>
      <c r="F2267" s="7" t="n">
        <v>0</v>
      </c>
      <c r="G2267" s="7" t="n">
        <v>65533</v>
      </c>
      <c r="H2267" s="7" t="n">
        <v>0</v>
      </c>
      <c r="I2267" s="7" t="s">
        <v>20</v>
      </c>
      <c r="J2267" s="7" t="n">
        <v>68.6399993896484</v>
      </c>
      <c r="K2267" s="7" t="n">
        <v>508.213012695313</v>
      </c>
      <c r="L2267" s="7" t="n">
        <v>307.480010986328</v>
      </c>
      <c r="M2267" s="7" t="n">
        <v>0</v>
      </c>
      <c r="N2267" s="7" t="n">
        <v>1132920832</v>
      </c>
      <c r="O2267" s="7" t="n">
        <v>0</v>
      </c>
      <c r="P2267" s="7" t="n">
        <v>1</v>
      </c>
      <c r="Q2267" s="7" t="n">
        <v>1</v>
      </c>
      <c r="R2267" s="7" t="n">
        <v>1</v>
      </c>
      <c r="S2267" s="7" t="n">
        <v>125</v>
      </c>
    </row>
    <row r="2268" spans="1:9">
      <c r="A2268" t="s">
        <v>4</v>
      </c>
      <c r="B2268" s="4" t="s">
        <v>5</v>
      </c>
      <c r="C2268" s="4" t="s">
        <v>13</v>
      </c>
      <c r="D2268" s="4" t="s">
        <v>6</v>
      </c>
      <c r="E2268" s="4" t="s">
        <v>10</v>
      </c>
    </row>
    <row r="2269" spans="1:9">
      <c r="A2269" t="n">
        <v>18492</v>
      </c>
      <c r="B2269" s="22" t="n">
        <v>94</v>
      </c>
      <c r="C2269" s="7" t="n">
        <v>1</v>
      </c>
      <c r="D2269" s="7" t="s">
        <v>81</v>
      </c>
      <c r="E2269" s="7" t="n">
        <v>1</v>
      </c>
    </row>
    <row r="2270" spans="1:9">
      <c r="A2270" t="s">
        <v>4</v>
      </c>
      <c r="B2270" s="4" t="s">
        <v>5</v>
      </c>
      <c r="C2270" s="4" t="s">
        <v>13</v>
      </c>
      <c r="D2270" s="4" t="s">
        <v>6</v>
      </c>
      <c r="E2270" s="4" t="s">
        <v>10</v>
      </c>
    </row>
    <row r="2271" spans="1:9">
      <c r="A2271" t="n">
        <v>18506</v>
      </c>
      <c r="B2271" s="22" t="n">
        <v>94</v>
      </c>
      <c r="C2271" s="7" t="n">
        <v>1</v>
      </c>
      <c r="D2271" s="7" t="s">
        <v>81</v>
      </c>
      <c r="E2271" s="7" t="n">
        <v>2</v>
      </c>
    </row>
    <row r="2272" spans="1:9">
      <c r="A2272" t="s">
        <v>4</v>
      </c>
      <c r="B2272" s="4" t="s">
        <v>5</v>
      </c>
      <c r="C2272" s="4" t="s">
        <v>13</v>
      </c>
      <c r="D2272" s="4" t="s">
        <v>6</v>
      </c>
      <c r="E2272" s="4" t="s">
        <v>10</v>
      </c>
    </row>
    <row r="2273" spans="1:19">
      <c r="A2273" t="n">
        <v>18520</v>
      </c>
      <c r="B2273" s="22" t="n">
        <v>94</v>
      </c>
      <c r="C2273" s="7" t="n">
        <v>0</v>
      </c>
      <c r="D2273" s="7" t="s">
        <v>81</v>
      </c>
      <c r="E2273" s="7" t="n">
        <v>4</v>
      </c>
    </row>
    <row r="2274" spans="1:19">
      <c r="A2274" t="s">
        <v>4</v>
      </c>
      <c r="B2274" s="4" t="s">
        <v>5</v>
      </c>
      <c r="C2274" s="4" t="s">
        <v>13</v>
      </c>
      <c r="D2274" s="4" t="s">
        <v>10</v>
      </c>
      <c r="E2274" s="4" t="s">
        <v>30</v>
      </c>
      <c r="F2274" s="4" t="s">
        <v>10</v>
      </c>
      <c r="G2274" s="4" t="s">
        <v>9</v>
      </c>
      <c r="H2274" s="4" t="s">
        <v>9</v>
      </c>
      <c r="I2274" s="4" t="s">
        <v>10</v>
      </c>
      <c r="J2274" s="4" t="s">
        <v>10</v>
      </c>
      <c r="K2274" s="4" t="s">
        <v>9</v>
      </c>
      <c r="L2274" s="4" t="s">
        <v>9</v>
      </c>
      <c r="M2274" s="4" t="s">
        <v>9</v>
      </c>
      <c r="N2274" s="4" t="s">
        <v>9</v>
      </c>
      <c r="O2274" s="4" t="s">
        <v>6</v>
      </c>
    </row>
    <row r="2275" spans="1:19">
      <c r="A2275" t="n">
        <v>18534</v>
      </c>
      <c r="B2275" s="13" t="n">
        <v>50</v>
      </c>
      <c r="C2275" s="7" t="n">
        <v>0</v>
      </c>
      <c r="D2275" s="7" t="n">
        <v>15860</v>
      </c>
      <c r="E2275" s="7" t="n">
        <v>1</v>
      </c>
      <c r="F2275" s="7" t="n">
        <v>0</v>
      </c>
      <c r="G2275" s="7" t="n">
        <v>0</v>
      </c>
      <c r="H2275" s="7" t="n">
        <v>0</v>
      </c>
      <c r="I2275" s="7" t="n">
        <v>0</v>
      </c>
      <c r="J2275" s="7" t="n">
        <v>65533</v>
      </c>
      <c r="K2275" s="7" t="n">
        <v>0</v>
      </c>
      <c r="L2275" s="7" t="n">
        <v>0</v>
      </c>
      <c r="M2275" s="7" t="n">
        <v>0</v>
      </c>
      <c r="N2275" s="7" t="n">
        <v>0</v>
      </c>
      <c r="O2275" s="7" t="s">
        <v>20</v>
      </c>
    </row>
    <row r="2276" spans="1:19">
      <c r="A2276" t="s">
        <v>4</v>
      </c>
      <c r="B2276" s="4" t="s">
        <v>5</v>
      </c>
      <c r="C2276" s="4" t="s">
        <v>10</v>
      </c>
    </row>
    <row r="2277" spans="1:19">
      <c r="A2277" t="n">
        <v>18573</v>
      </c>
      <c r="B2277" s="30" t="n">
        <v>16</v>
      </c>
      <c r="C2277" s="7" t="n">
        <v>500</v>
      </c>
    </row>
    <row r="2278" spans="1:19">
      <c r="A2278" t="s">
        <v>4</v>
      </c>
      <c r="B2278" s="4" t="s">
        <v>5</v>
      </c>
      <c r="C2278" s="4" t="s">
        <v>13</v>
      </c>
      <c r="D2278" s="4" t="s">
        <v>10</v>
      </c>
      <c r="E2278" s="4" t="s">
        <v>30</v>
      </c>
      <c r="F2278" s="4" t="s">
        <v>10</v>
      </c>
      <c r="G2278" s="4" t="s">
        <v>9</v>
      </c>
      <c r="H2278" s="4" t="s">
        <v>9</v>
      </c>
      <c r="I2278" s="4" t="s">
        <v>10</v>
      </c>
      <c r="J2278" s="4" t="s">
        <v>10</v>
      </c>
      <c r="K2278" s="4" t="s">
        <v>9</v>
      </c>
      <c r="L2278" s="4" t="s">
        <v>9</v>
      </c>
      <c r="M2278" s="4" t="s">
        <v>9</v>
      </c>
      <c r="N2278" s="4" t="s">
        <v>9</v>
      </c>
      <c r="O2278" s="4" t="s">
        <v>6</v>
      </c>
    </row>
    <row r="2279" spans="1:19">
      <c r="A2279" t="n">
        <v>18576</v>
      </c>
      <c r="B2279" s="13" t="n">
        <v>50</v>
      </c>
      <c r="C2279" s="7" t="n">
        <v>0</v>
      </c>
      <c r="D2279" s="7" t="n">
        <v>4349</v>
      </c>
      <c r="E2279" s="7" t="n">
        <v>0.699999988079071</v>
      </c>
      <c r="F2279" s="7" t="n">
        <v>200</v>
      </c>
      <c r="G2279" s="7" t="n">
        <v>0</v>
      </c>
      <c r="H2279" s="7" t="n">
        <v>-1065353216</v>
      </c>
      <c r="I2279" s="7" t="n">
        <v>0</v>
      </c>
      <c r="J2279" s="7" t="n">
        <v>65533</v>
      </c>
      <c r="K2279" s="7" t="n">
        <v>0</v>
      </c>
      <c r="L2279" s="7" t="n">
        <v>0</v>
      </c>
      <c r="M2279" s="7" t="n">
        <v>0</v>
      </c>
      <c r="N2279" s="7" t="n">
        <v>0</v>
      </c>
      <c r="O2279" s="7" t="s">
        <v>20</v>
      </c>
    </row>
    <row r="2280" spans="1:19">
      <c r="A2280" t="s">
        <v>4</v>
      </c>
      <c r="B2280" s="4" t="s">
        <v>5</v>
      </c>
      <c r="C2280" s="4" t="s">
        <v>13</v>
      </c>
      <c r="D2280" s="4" t="s">
        <v>10</v>
      </c>
    </row>
    <row r="2281" spans="1:19">
      <c r="A2281" t="n">
        <v>18615</v>
      </c>
      <c r="B2281" s="37" t="n">
        <v>58</v>
      </c>
      <c r="C2281" s="7" t="n">
        <v>255</v>
      </c>
      <c r="D2281" s="7" t="n">
        <v>0</v>
      </c>
    </row>
    <row r="2282" spans="1:19">
      <c r="A2282" t="s">
        <v>4</v>
      </c>
      <c r="B2282" s="4" t="s">
        <v>5</v>
      </c>
      <c r="C2282" s="4" t="s">
        <v>10</v>
      </c>
    </row>
    <row r="2283" spans="1:19">
      <c r="A2283" t="n">
        <v>18619</v>
      </c>
      <c r="B2283" s="30" t="n">
        <v>16</v>
      </c>
      <c r="C2283" s="7" t="n">
        <v>1500</v>
      </c>
    </row>
    <row r="2284" spans="1:19">
      <c r="A2284" t="s">
        <v>4</v>
      </c>
      <c r="B2284" s="4" t="s">
        <v>5</v>
      </c>
      <c r="C2284" s="4" t="s">
        <v>13</v>
      </c>
      <c r="D2284" s="4" t="s">
        <v>10</v>
      </c>
      <c r="E2284" s="4" t="s">
        <v>30</v>
      </c>
    </row>
    <row r="2285" spans="1:19">
      <c r="A2285" t="n">
        <v>18622</v>
      </c>
      <c r="B2285" s="37" t="n">
        <v>58</v>
      </c>
      <c r="C2285" s="7" t="n">
        <v>101</v>
      </c>
      <c r="D2285" s="7" t="n">
        <v>1000</v>
      </c>
      <c r="E2285" s="7" t="n">
        <v>1</v>
      </c>
    </row>
    <row r="2286" spans="1:19">
      <c r="A2286" t="s">
        <v>4</v>
      </c>
      <c r="B2286" s="4" t="s">
        <v>5</v>
      </c>
      <c r="C2286" s="4" t="s">
        <v>13</v>
      </c>
      <c r="D2286" s="4" t="s">
        <v>10</v>
      </c>
    </row>
    <row r="2287" spans="1:19">
      <c r="A2287" t="n">
        <v>18630</v>
      </c>
      <c r="B2287" s="37" t="n">
        <v>58</v>
      </c>
      <c r="C2287" s="7" t="n">
        <v>254</v>
      </c>
      <c r="D2287" s="7" t="n">
        <v>0</v>
      </c>
    </row>
    <row r="2288" spans="1:19">
      <c r="A2288" t="s">
        <v>4</v>
      </c>
      <c r="B2288" s="4" t="s">
        <v>5</v>
      </c>
      <c r="C2288" s="4" t="s">
        <v>13</v>
      </c>
      <c r="D2288" s="4" t="s">
        <v>10</v>
      </c>
      <c r="E2288" s="4" t="s">
        <v>10</v>
      </c>
      <c r="F2288" s="4" t="s">
        <v>10</v>
      </c>
      <c r="G2288" s="4" t="s">
        <v>10</v>
      </c>
      <c r="H2288" s="4" t="s">
        <v>10</v>
      </c>
      <c r="I2288" s="4" t="s">
        <v>6</v>
      </c>
      <c r="J2288" s="4" t="s">
        <v>30</v>
      </c>
      <c r="K2288" s="4" t="s">
        <v>30</v>
      </c>
      <c r="L2288" s="4" t="s">
        <v>30</v>
      </c>
      <c r="M2288" s="4" t="s">
        <v>9</v>
      </c>
      <c r="N2288" s="4" t="s">
        <v>9</v>
      </c>
      <c r="O2288" s="4" t="s">
        <v>30</v>
      </c>
      <c r="P2288" s="4" t="s">
        <v>30</v>
      </c>
      <c r="Q2288" s="4" t="s">
        <v>30</v>
      </c>
      <c r="R2288" s="4" t="s">
        <v>30</v>
      </c>
      <c r="S2288" s="4" t="s">
        <v>13</v>
      </c>
    </row>
    <row r="2289" spans="1:19">
      <c r="A2289" t="n">
        <v>18634</v>
      </c>
      <c r="B2289" s="10" t="n">
        <v>39</v>
      </c>
      <c r="C2289" s="7" t="n">
        <v>12</v>
      </c>
      <c r="D2289" s="7" t="n">
        <v>65533</v>
      </c>
      <c r="E2289" s="7" t="n">
        <v>225</v>
      </c>
      <c r="F2289" s="7" t="n">
        <v>0</v>
      </c>
      <c r="G2289" s="7" t="n">
        <v>65533</v>
      </c>
      <c r="H2289" s="7" t="n">
        <v>0</v>
      </c>
      <c r="I2289" s="7" t="s">
        <v>20</v>
      </c>
      <c r="J2289" s="7" t="n">
        <v>68.6399993896484</v>
      </c>
      <c r="K2289" s="7" t="n">
        <v>508.213012695313</v>
      </c>
      <c r="L2289" s="7" t="n">
        <v>315.447998046875</v>
      </c>
      <c r="M2289" s="7" t="n">
        <v>0</v>
      </c>
      <c r="N2289" s="7" t="n">
        <v>1132920832</v>
      </c>
      <c r="O2289" s="7" t="n">
        <v>0</v>
      </c>
      <c r="P2289" s="7" t="n">
        <v>1</v>
      </c>
      <c r="Q2289" s="7" t="n">
        <v>1</v>
      </c>
      <c r="R2289" s="7" t="n">
        <v>1</v>
      </c>
      <c r="S2289" s="7" t="n">
        <v>125</v>
      </c>
    </row>
    <row r="2290" spans="1:19">
      <c r="A2290" t="s">
        <v>4</v>
      </c>
      <c r="B2290" s="4" t="s">
        <v>5</v>
      </c>
      <c r="C2290" s="4" t="s">
        <v>13</v>
      </c>
      <c r="D2290" s="4" t="s">
        <v>6</v>
      </c>
      <c r="E2290" s="4" t="s">
        <v>10</v>
      </c>
    </row>
    <row r="2291" spans="1:19">
      <c r="A2291" t="n">
        <v>18684</v>
      </c>
      <c r="B2291" s="22" t="n">
        <v>94</v>
      </c>
      <c r="C2291" s="7" t="n">
        <v>1</v>
      </c>
      <c r="D2291" s="7" t="s">
        <v>82</v>
      </c>
      <c r="E2291" s="7" t="n">
        <v>1</v>
      </c>
    </row>
    <row r="2292" spans="1:19">
      <c r="A2292" t="s">
        <v>4</v>
      </c>
      <c r="B2292" s="4" t="s">
        <v>5</v>
      </c>
      <c r="C2292" s="4" t="s">
        <v>13</v>
      </c>
      <c r="D2292" s="4" t="s">
        <v>6</v>
      </c>
      <c r="E2292" s="4" t="s">
        <v>10</v>
      </c>
    </row>
    <row r="2293" spans="1:19">
      <c r="A2293" t="n">
        <v>18698</v>
      </c>
      <c r="B2293" s="22" t="n">
        <v>94</v>
      </c>
      <c r="C2293" s="7" t="n">
        <v>1</v>
      </c>
      <c r="D2293" s="7" t="s">
        <v>82</v>
      </c>
      <c r="E2293" s="7" t="n">
        <v>2</v>
      </c>
    </row>
    <row r="2294" spans="1:19">
      <c r="A2294" t="s">
        <v>4</v>
      </c>
      <c r="B2294" s="4" t="s">
        <v>5</v>
      </c>
      <c r="C2294" s="4" t="s">
        <v>13</v>
      </c>
      <c r="D2294" s="4" t="s">
        <v>6</v>
      </c>
      <c r="E2294" s="4" t="s">
        <v>10</v>
      </c>
    </row>
    <row r="2295" spans="1:19">
      <c r="A2295" t="n">
        <v>18712</v>
      </c>
      <c r="B2295" s="22" t="n">
        <v>94</v>
      </c>
      <c r="C2295" s="7" t="n">
        <v>0</v>
      </c>
      <c r="D2295" s="7" t="s">
        <v>82</v>
      </c>
      <c r="E2295" s="7" t="n">
        <v>4</v>
      </c>
    </row>
    <row r="2296" spans="1:19">
      <c r="A2296" t="s">
        <v>4</v>
      </c>
      <c r="B2296" s="4" t="s">
        <v>5</v>
      </c>
      <c r="C2296" s="4" t="s">
        <v>13</v>
      </c>
      <c r="D2296" s="4" t="s">
        <v>10</v>
      </c>
      <c r="E2296" s="4" t="s">
        <v>30</v>
      </c>
      <c r="F2296" s="4" t="s">
        <v>10</v>
      </c>
      <c r="G2296" s="4" t="s">
        <v>9</v>
      </c>
      <c r="H2296" s="4" t="s">
        <v>9</v>
      </c>
      <c r="I2296" s="4" t="s">
        <v>10</v>
      </c>
      <c r="J2296" s="4" t="s">
        <v>10</v>
      </c>
      <c r="K2296" s="4" t="s">
        <v>9</v>
      </c>
      <c r="L2296" s="4" t="s">
        <v>9</v>
      </c>
      <c r="M2296" s="4" t="s">
        <v>9</v>
      </c>
      <c r="N2296" s="4" t="s">
        <v>9</v>
      </c>
      <c r="O2296" s="4" t="s">
        <v>6</v>
      </c>
    </row>
    <row r="2297" spans="1:19">
      <c r="A2297" t="n">
        <v>18726</v>
      </c>
      <c r="B2297" s="13" t="n">
        <v>50</v>
      </c>
      <c r="C2297" s="7" t="n">
        <v>0</v>
      </c>
      <c r="D2297" s="7" t="n">
        <v>15860</v>
      </c>
      <c r="E2297" s="7" t="n">
        <v>1</v>
      </c>
      <c r="F2297" s="7" t="n">
        <v>0</v>
      </c>
      <c r="G2297" s="7" t="n">
        <v>0</v>
      </c>
      <c r="H2297" s="7" t="n">
        <v>0</v>
      </c>
      <c r="I2297" s="7" t="n">
        <v>0</v>
      </c>
      <c r="J2297" s="7" t="n">
        <v>65533</v>
      </c>
      <c r="K2297" s="7" t="n">
        <v>0</v>
      </c>
      <c r="L2297" s="7" t="n">
        <v>0</v>
      </c>
      <c r="M2297" s="7" t="n">
        <v>0</v>
      </c>
      <c r="N2297" s="7" t="n">
        <v>0</v>
      </c>
      <c r="O2297" s="7" t="s">
        <v>20</v>
      </c>
    </row>
    <row r="2298" spans="1:19">
      <c r="A2298" t="s">
        <v>4</v>
      </c>
      <c r="B2298" s="4" t="s">
        <v>5</v>
      </c>
      <c r="C2298" s="4" t="s">
        <v>10</v>
      </c>
    </row>
    <row r="2299" spans="1:19">
      <c r="A2299" t="n">
        <v>18765</v>
      </c>
      <c r="B2299" s="30" t="n">
        <v>16</v>
      </c>
      <c r="C2299" s="7" t="n">
        <v>500</v>
      </c>
    </row>
    <row r="2300" spans="1:19">
      <c r="A2300" t="s">
        <v>4</v>
      </c>
      <c r="B2300" s="4" t="s">
        <v>5</v>
      </c>
      <c r="C2300" s="4" t="s">
        <v>13</v>
      </c>
      <c r="D2300" s="4" t="s">
        <v>10</v>
      </c>
      <c r="E2300" s="4" t="s">
        <v>30</v>
      </c>
      <c r="F2300" s="4" t="s">
        <v>10</v>
      </c>
      <c r="G2300" s="4" t="s">
        <v>9</v>
      </c>
      <c r="H2300" s="4" t="s">
        <v>9</v>
      </c>
      <c r="I2300" s="4" t="s">
        <v>10</v>
      </c>
      <c r="J2300" s="4" t="s">
        <v>10</v>
      </c>
      <c r="K2300" s="4" t="s">
        <v>9</v>
      </c>
      <c r="L2300" s="4" t="s">
        <v>9</v>
      </c>
      <c r="M2300" s="4" t="s">
        <v>9</v>
      </c>
      <c r="N2300" s="4" t="s">
        <v>9</v>
      </c>
      <c r="O2300" s="4" t="s">
        <v>6</v>
      </c>
    </row>
    <row r="2301" spans="1:19">
      <c r="A2301" t="n">
        <v>18768</v>
      </c>
      <c r="B2301" s="13" t="n">
        <v>50</v>
      </c>
      <c r="C2301" s="7" t="n">
        <v>0</v>
      </c>
      <c r="D2301" s="7" t="n">
        <v>4349</v>
      </c>
      <c r="E2301" s="7" t="n">
        <v>0.699999988079071</v>
      </c>
      <c r="F2301" s="7" t="n">
        <v>200</v>
      </c>
      <c r="G2301" s="7" t="n">
        <v>0</v>
      </c>
      <c r="H2301" s="7" t="n">
        <v>-1065353216</v>
      </c>
      <c r="I2301" s="7" t="n">
        <v>0</v>
      </c>
      <c r="J2301" s="7" t="n">
        <v>65533</v>
      </c>
      <c r="K2301" s="7" t="n">
        <v>0</v>
      </c>
      <c r="L2301" s="7" t="n">
        <v>0</v>
      </c>
      <c r="M2301" s="7" t="n">
        <v>0</v>
      </c>
      <c r="N2301" s="7" t="n">
        <v>0</v>
      </c>
      <c r="O2301" s="7" t="s">
        <v>20</v>
      </c>
    </row>
    <row r="2302" spans="1:19">
      <c r="A2302" t="s">
        <v>4</v>
      </c>
      <c r="B2302" s="4" t="s">
        <v>5</v>
      </c>
      <c r="C2302" s="4" t="s">
        <v>13</v>
      </c>
      <c r="D2302" s="4" t="s">
        <v>10</v>
      </c>
    </row>
    <row r="2303" spans="1:19">
      <c r="A2303" t="n">
        <v>18807</v>
      </c>
      <c r="B2303" s="37" t="n">
        <v>58</v>
      </c>
      <c r="C2303" s="7" t="n">
        <v>255</v>
      </c>
      <c r="D2303" s="7" t="n">
        <v>0</v>
      </c>
    </row>
    <row r="2304" spans="1:19">
      <c r="A2304" t="s">
        <v>4</v>
      </c>
      <c r="B2304" s="4" t="s">
        <v>5</v>
      </c>
      <c r="C2304" s="4" t="s">
        <v>10</v>
      </c>
    </row>
    <row r="2305" spans="1:19">
      <c r="A2305" t="n">
        <v>18811</v>
      </c>
      <c r="B2305" s="30" t="n">
        <v>16</v>
      </c>
      <c r="C2305" s="7" t="n">
        <v>1500</v>
      </c>
    </row>
    <row r="2306" spans="1:19">
      <c r="A2306" t="s">
        <v>4</v>
      </c>
      <c r="B2306" s="4" t="s">
        <v>5</v>
      </c>
      <c r="C2306" s="4" t="s">
        <v>13</v>
      </c>
      <c r="D2306" s="4" t="s">
        <v>10</v>
      </c>
      <c r="E2306" s="4" t="s">
        <v>30</v>
      </c>
    </row>
    <row r="2307" spans="1:19">
      <c r="A2307" t="n">
        <v>18814</v>
      </c>
      <c r="B2307" s="37" t="n">
        <v>58</v>
      </c>
      <c r="C2307" s="7" t="n">
        <v>101</v>
      </c>
      <c r="D2307" s="7" t="n">
        <v>1000</v>
      </c>
      <c r="E2307" s="7" t="n">
        <v>1</v>
      </c>
    </row>
    <row r="2308" spans="1:19">
      <c r="A2308" t="s">
        <v>4</v>
      </c>
      <c r="B2308" s="4" t="s">
        <v>5</v>
      </c>
      <c r="C2308" s="4" t="s">
        <v>13</v>
      </c>
      <c r="D2308" s="4" t="s">
        <v>10</v>
      </c>
    </row>
    <row r="2309" spans="1:19">
      <c r="A2309" t="n">
        <v>18822</v>
      </c>
      <c r="B2309" s="37" t="n">
        <v>58</v>
      </c>
      <c r="C2309" s="7" t="n">
        <v>254</v>
      </c>
      <c r="D2309" s="7" t="n">
        <v>0</v>
      </c>
    </row>
    <row r="2310" spans="1:19">
      <c r="A2310" t="s">
        <v>4</v>
      </c>
      <c r="B2310" s="4" t="s">
        <v>5</v>
      </c>
      <c r="C2310" s="4" t="s">
        <v>13</v>
      </c>
      <c r="D2310" s="4" t="s">
        <v>10</v>
      </c>
      <c r="E2310" s="4" t="s">
        <v>10</v>
      </c>
      <c r="F2310" s="4" t="s">
        <v>10</v>
      </c>
      <c r="G2310" s="4" t="s">
        <v>10</v>
      </c>
      <c r="H2310" s="4" t="s">
        <v>10</v>
      </c>
      <c r="I2310" s="4" t="s">
        <v>6</v>
      </c>
      <c r="J2310" s="4" t="s">
        <v>30</v>
      </c>
      <c r="K2310" s="4" t="s">
        <v>30</v>
      </c>
      <c r="L2310" s="4" t="s">
        <v>30</v>
      </c>
      <c r="M2310" s="4" t="s">
        <v>9</v>
      </c>
      <c r="N2310" s="4" t="s">
        <v>9</v>
      </c>
      <c r="O2310" s="4" t="s">
        <v>30</v>
      </c>
      <c r="P2310" s="4" t="s">
        <v>30</v>
      </c>
      <c r="Q2310" s="4" t="s">
        <v>30</v>
      </c>
      <c r="R2310" s="4" t="s">
        <v>30</v>
      </c>
      <c r="S2310" s="4" t="s">
        <v>13</v>
      </c>
    </row>
    <row r="2311" spans="1:19">
      <c r="A2311" t="n">
        <v>18826</v>
      </c>
      <c r="B2311" s="10" t="n">
        <v>39</v>
      </c>
      <c r="C2311" s="7" t="n">
        <v>12</v>
      </c>
      <c r="D2311" s="7" t="n">
        <v>65533</v>
      </c>
      <c r="E2311" s="7" t="n">
        <v>225</v>
      </c>
      <c r="F2311" s="7" t="n">
        <v>0</v>
      </c>
      <c r="G2311" s="7" t="n">
        <v>65533</v>
      </c>
      <c r="H2311" s="7" t="n">
        <v>0</v>
      </c>
      <c r="I2311" s="7" t="s">
        <v>20</v>
      </c>
      <c r="J2311" s="7" t="n">
        <v>68.6399993896484</v>
      </c>
      <c r="K2311" s="7" t="n">
        <v>508.213012695313</v>
      </c>
      <c r="L2311" s="7" t="n">
        <v>323.463012695313</v>
      </c>
      <c r="M2311" s="7" t="n">
        <v>0</v>
      </c>
      <c r="N2311" s="7" t="n">
        <v>1132920832</v>
      </c>
      <c r="O2311" s="7" t="n">
        <v>0</v>
      </c>
      <c r="P2311" s="7" t="n">
        <v>1</v>
      </c>
      <c r="Q2311" s="7" t="n">
        <v>1</v>
      </c>
      <c r="R2311" s="7" t="n">
        <v>1</v>
      </c>
      <c r="S2311" s="7" t="n">
        <v>125</v>
      </c>
    </row>
    <row r="2312" spans="1:19">
      <c r="A2312" t="s">
        <v>4</v>
      </c>
      <c r="B2312" s="4" t="s">
        <v>5</v>
      </c>
      <c r="C2312" s="4" t="s">
        <v>13</v>
      </c>
      <c r="D2312" s="4" t="s">
        <v>6</v>
      </c>
      <c r="E2312" s="4" t="s">
        <v>10</v>
      </c>
    </row>
    <row r="2313" spans="1:19">
      <c r="A2313" t="n">
        <v>18876</v>
      </c>
      <c r="B2313" s="22" t="n">
        <v>94</v>
      </c>
      <c r="C2313" s="7" t="n">
        <v>1</v>
      </c>
      <c r="D2313" s="7" t="s">
        <v>83</v>
      </c>
      <c r="E2313" s="7" t="n">
        <v>1</v>
      </c>
    </row>
    <row r="2314" spans="1:19">
      <c r="A2314" t="s">
        <v>4</v>
      </c>
      <c r="B2314" s="4" t="s">
        <v>5</v>
      </c>
      <c r="C2314" s="4" t="s">
        <v>13</v>
      </c>
      <c r="D2314" s="4" t="s">
        <v>6</v>
      </c>
      <c r="E2314" s="4" t="s">
        <v>10</v>
      </c>
    </row>
    <row r="2315" spans="1:19">
      <c r="A2315" t="n">
        <v>18890</v>
      </c>
      <c r="B2315" s="22" t="n">
        <v>94</v>
      </c>
      <c r="C2315" s="7" t="n">
        <v>1</v>
      </c>
      <c r="D2315" s="7" t="s">
        <v>83</v>
      </c>
      <c r="E2315" s="7" t="n">
        <v>2</v>
      </c>
    </row>
    <row r="2316" spans="1:19">
      <c r="A2316" t="s">
        <v>4</v>
      </c>
      <c r="B2316" s="4" t="s">
        <v>5</v>
      </c>
      <c r="C2316" s="4" t="s">
        <v>13</v>
      </c>
      <c r="D2316" s="4" t="s">
        <v>6</v>
      </c>
      <c r="E2316" s="4" t="s">
        <v>10</v>
      </c>
    </row>
    <row r="2317" spans="1:19">
      <c r="A2317" t="n">
        <v>18904</v>
      </c>
      <c r="B2317" s="22" t="n">
        <v>94</v>
      </c>
      <c r="C2317" s="7" t="n">
        <v>0</v>
      </c>
      <c r="D2317" s="7" t="s">
        <v>83</v>
      </c>
      <c r="E2317" s="7" t="n">
        <v>4</v>
      </c>
    </row>
    <row r="2318" spans="1:19">
      <c r="A2318" t="s">
        <v>4</v>
      </c>
      <c r="B2318" s="4" t="s">
        <v>5</v>
      </c>
      <c r="C2318" s="4" t="s">
        <v>13</v>
      </c>
      <c r="D2318" s="4" t="s">
        <v>10</v>
      </c>
      <c r="E2318" s="4" t="s">
        <v>30</v>
      </c>
      <c r="F2318" s="4" t="s">
        <v>10</v>
      </c>
      <c r="G2318" s="4" t="s">
        <v>9</v>
      </c>
      <c r="H2318" s="4" t="s">
        <v>9</v>
      </c>
      <c r="I2318" s="4" t="s">
        <v>10</v>
      </c>
      <c r="J2318" s="4" t="s">
        <v>10</v>
      </c>
      <c r="K2318" s="4" t="s">
        <v>9</v>
      </c>
      <c r="L2318" s="4" t="s">
        <v>9</v>
      </c>
      <c r="M2318" s="4" t="s">
        <v>9</v>
      </c>
      <c r="N2318" s="4" t="s">
        <v>9</v>
      </c>
      <c r="O2318" s="4" t="s">
        <v>6</v>
      </c>
    </row>
    <row r="2319" spans="1:19">
      <c r="A2319" t="n">
        <v>18918</v>
      </c>
      <c r="B2319" s="13" t="n">
        <v>50</v>
      </c>
      <c r="C2319" s="7" t="n">
        <v>0</v>
      </c>
      <c r="D2319" s="7" t="n">
        <v>15860</v>
      </c>
      <c r="E2319" s="7" t="n">
        <v>1</v>
      </c>
      <c r="F2319" s="7" t="n">
        <v>0</v>
      </c>
      <c r="G2319" s="7" t="n">
        <v>0</v>
      </c>
      <c r="H2319" s="7" t="n">
        <v>0</v>
      </c>
      <c r="I2319" s="7" t="n">
        <v>0</v>
      </c>
      <c r="J2319" s="7" t="n">
        <v>65533</v>
      </c>
      <c r="K2319" s="7" t="n">
        <v>0</v>
      </c>
      <c r="L2319" s="7" t="n">
        <v>0</v>
      </c>
      <c r="M2319" s="7" t="n">
        <v>0</v>
      </c>
      <c r="N2319" s="7" t="n">
        <v>0</v>
      </c>
      <c r="O2319" s="7" t="s">
        <v>20</v>
      </c>
    </row>
    <row r="2320" spans="1:19">
      <c r="A2320" t="s">
        <v>4</v>
      </c>
      <c r="B2320" s="4" t="s">
        <v>5</v>
      </c>
      <c r="C2320" s="4" t="s">
        <v>10</v>
      </c>
    </row>
    <row r="2321" spans="1:19">
      <c r="A2321" t="n">
        <v>18957</v>
      </c>
      <c r="B2321" s="30" t="n">
        <v>16</v>
      </c>
      <c r="C2321" s="7" t="n">
        <v>500</v>
      </c>
    </row>
    <row r="2322" spans="1:19">
      <c r="A2322" t="s">
        <v>4</v>
      </c>
      <c r="B2322" s="4" t="s">
        <v>5</v>
      </c>
      <c r="C2322" s="4" t="s">
        <v>13</v>
      </c>
      <c r="D2322" s="4" t="s">
        <v>10</v>
      </c>
      <c r="E2322" s="4" t="s">
        <v>30</v>
      </c>
      <c r="F2322" s="4" t="s">
        <v>10</v>
      </c>
      <c r="G2322" s="4" t="s">
        <v>9</v>
      </c>
      <c r="H2322" s="4" t="s">
        <v>9</v>
      </c>
      <c r="I2322" s="4" t="s">
        <v>10</v>
      </c>
      <c r="J2322" s="4" t="s">
        <v>10</v>
      </c>
      <c r="K2322" s="4" t="s">
        <v>9</v>
      </c>
      <c r="L2322" s="4" t="s">
        <v>9</v>
      </c>
      <c r="M2322" s="4" t="s">
        <v>9</v>
      </c>
      <c r="N2322" s="4" t="s">
        <v>9</v>
      </c>
      <c r="O2322" s="4" t="s">
        <v>6</v>
      </c>
    </row>
    <row r="2323" spans="1:19">
      <c r="A2323" t="n">
        <v>18960</v>
      </c>
      <c r="B2323" s="13" t="n">
        <v>50</v>
      </c>
      <c r="C2323" s="7" t="n">
        <v>0</v>
      </c>
      <c r="D2323" s="7" t="n">
        <v>4349</v>
      </c>
      <c r="E2323" s="7" t="n">
        <v>0.699999988079071</v>
      </c>
      <c r="F2323" s="7" t="n">
        <v>200</v>
      </c>
      <c r="G2323" s="7" t="n">
        <v>0</v>
      </c>
      <c r="H2323" s="7" t="n">
        <v>-1065353216</v>
      </c>
      <c r="I2323" s="7" t="n">
        <v>0</v>
      </c>
      <c r="J2323" s="7" t="n">
        <v>65533</v>
      </c>
      <c r="K2323" s="7" t="n">
        <v>0</v>
      </c>
      <c r="L2323" s="7" t="n">
        <v>0</v>
      </c>
      <c r="M2323" s="7" t="n">
        <v>0</v>
      </c>
      <c r="N2323" s="7" t="n">
        <v>0</v>
      </c>
      <c r="O2323" s="7" t="s">
        <v>20</v>
      </c>
    </row>
    <row r="2324" spans="1:19">
      <c r="A2324" t="s">
        <v>4</v>
      </c>
      <c r="B2324" s="4" t="s">
        <v>5</v>
      </c>
      <c r="C2324" s="4" t="s">
        <v>13</v>
      </c>
      <c r="D2324" s="4" t="s">
        <v>10</v>
      </c>
    </row>
    <row r="2325" spans="1:19">
      <c r="A2325" t="n">
        <v>18999</v>
      </c>
      <c r="B2325" s="37" t="n">
        <v>58</v>
      </c>
      <c r="C2325" s="7" t="n">
        <v>255</v>
      </c>
      <c r="D2325" s="7" t="n">
        <v>0</v>
      </c>
    </row>
    <row r="2326" spans="1:19">
      <c r="A2326" t="s">
        <v>4</v>
      </c>
      <c r="B2326" s="4" t="s">
        <v>5</v>
      </c>
      <c r="C2326" s="4" t="s">
        <v>10</v>
      </c>
    </row>
    <row r="2327" spans="1:19">
      <c r="A2327" t="n">
        <v>19003</v>
      </c>
      <c r="B2327" s="30" t="n">
        <v>16</v>
      </c>
      <c r="C2327" s="7" t="n">
        <v>1500</v>
      </c>
    </row>
    <row r="2328" spans="1:19">
      <c r="A2328" t="s">
        <v>4</v>
      </c>
      <c r="B2328" s="4" t="s">
        <v>5</v>
      </c>
      <c r="C2328" s="4" t="s">
        <v>13</v>
      </c>
      <c r="D2328" s="4" t="s">
        <v>6</v>
      </c>
      <c r="E2328" s="4" t="s">
        <v>10</v>
      </c>
    </row>
    <row r="2329" spans="1:19">
      <c r="A2329" t="n">
        <v>19006</v>
      </c>
      <c r="B2329" s="24" t="n">
        <v>62</v>
      </c>
      <c r="C2329" s="7" t="n">
        <v>1</v>
      </c>
      <c r="D2329" s="7" t="s">
        <v>69</v>
      </c>
      <c r="E2329" s="7" t="n">
        <v>1</v>
      </c>
    </row>
    <row r="2330" spans="1:19">
      <c r="A2330" t="s">
        <v>4</v>
      </c>
      <c r="B2330" s="4" t="s">
        <v>5</v>
      </c>
      <c r="C2330" s="4" t="s">
        <v>13</v>
      </c>
      <c r="D2330" s="4" t="s">
        <v>6</v>
      </c>
      <c r="E2330" s="4" t="s">
        <v>10</v>
      </c>
    </row>
    <row r="2331" spans="1:19">
      <c r="A2331" t="n">
        <v>19022</v>
      </c>
      <c r="B2331" s="24" t="n">
        <v>62</v>
      </c>
      <c r="C2331" s="7" t="n">
        <v>1</v>
      </c>
      <c r="D2331" s="7" t="s">
        <v>70</v>
      </c>
      <c r="E2331" s="7" t="n">
        <v>1</v>
      </c>
    </row>
    <row r="2332" spans="1:19">
      <c r="A2332" t="s">
        <v>4</v>
      </c>
      <c r="B2332" s="4" t="s">
        <v>5</v>
      </c>
      <c r="C2332" s="4" t="s">
        <v>13</v>
      </c>
      <c r="D2332" s="4" t="s">
        <v>6</v>
      </c>
      <c r="E2332" s="4" t="s">
        <v>10</v>
      </c>
    </row>
    <row r="2333" spans="1:19">
      <c r="A2333" t="n">
        <v>19038</v>
      </c>
      <c r="B2333" s="24" t="n">
        <v>62</v>
      </c>
      <c r="C2333" s="7" t="n">
        <v>1</v>
      </c>
      <c r="D2333" s="7" t="s">
        <v>71</v>
      </c>
      <c r="E2333" s="7" t="n">
        <v>1</v>
      </c>
    </row>
    <row r="2334" spans="1:19">
      <c r="A2334" t="s">
        <v>4</v>
      </c>
      <c r="B2334" s="4" t="s">
        <v>5</v>
      </c>
      <c r="C2334" s="4" t="s">
        <v>10</v>
      </c>
    </row>
    <row r="2335" spans="1:19">
      <c r="A2335" t="n">
        <v>19054</v>
      </c>
      <c r="B2335" s="17" t="n">
        <v>12</v>
      </c>
      <c r="C2335" s="7" t="n">
        <v>11124</v>
      </c>
    </row>
    <row r="2336" spans="1:19">
      <c r="A2336" t="s">
        <v>4</v>
      </c>
      <c r="B2336" s="4" t="s">
        <v>5</v>
      </c>
      <c r="C2336" s="4" t="s">
        <v>13</v>
      </c>
      <c r="D2336" s="4" t="s">
        <v>10</v>
      </c>
      <c r="E2336" s="4" t="s">
        <v>30</v>
      </c>
    </row>
    <row r="2337" spans="1:15">
      <c r="A2337" t="n">
        <v>19057</v>
      </c>
      <c r="B2337" s="37" t="n">
        <v>58</v>
      </c>
      <c r="C2337" s="7" t="n">
        <v>101</v>
      </c>
      <c r="D2337" s="7" t="n">
        <v>500</v>
      </c>
      <c r="E2337" s="7" t="n">
        <v>1</v>
      </c>
    </row>
    <row r="2338" spans="1:15">
      <c r="A2338" t="s">
        <v>4</v>
      </c>
      <c r="B2338" s="4" t="s">
        <v>5</v>
      </c>
      <c r="C2338" s="4" t="s">
        <v>13</v>
      </c>
      <c r="D2338" s="4" t="s">
        <v>10</v>
      </c>
    </row>
    <row r="2339" spans="1:15">
      <c r="A2339" t="n">
        <v>19065</v>
      </c>
      <c r="B2339" s="37" t="n">
        <v>58</v>
      </c>
      <c r="C2339" s="7" t="n">
        <v>254</v>
      </c>
      <c r="D2339" s="7" t="n">
        <v>0</v>
      </c>
    </row>
    <row r="2340" spans="1:15">
      <c r="A2340" t="s">
        <v>4</v>
      </c>
      <c r="B2340" s="4" t="s">
        <v>5</v>
      </c>
      <c r="C2340" s="4" t="s">
        <v>13</v>
      </c>
      <c r="D2340" s="4" t="s">
        <v>13</v>
      </c>
      <c r="E2340" s="4" t="s">
        <v>10</v>
      </c>
    </row>
    <row r="2341" spans="1:15">
      <c r="A2341" t="n">
        <v>19069</v>
      </c>
      <c r="B2341" s="41" t="n">
        <v>45</v>
      </c>
      <c r="C2341" s="7" t="n">
        <v>8</v>
      </c>
      <c r="D2341" s="7" t="n">
        <v>1</v>
      </c>
      <c r="E2341" s="7" t="n">
        <v>0</v>
      </c>
    </row>
    <row r="2342" spans="1:15">
      <c r="A2342" t="s">
        <v>4</v>
      </c>
      <c r="B2342" s="4" t="s">
        <v>5</v>
      </c>
      <c r="C2342" s="4" t="s">
        <v>13</v>
      </c>
      <c r="D2342" s="4" t="s">
        <v>10</v>
      </c>
    </row>
    <row r="2343" spans="1:15">
      <c r="A2343" t="n">
        <v>19074</v>
      </c>
      <c r="B2343" s="37" t="n">
        <v>58</v>
      </c>
      <c r="C2343" s="7" t="n">
        <v>255</v>
      </c>
      <c r="D2343" s="7" t="n">
        <v>0</v>
      </c>
    </row>
    <row r="2344" spans="1:15">
      <c r="A2344" t="s">
        <v>4</v>
      </c>
      <c r="B2344" s="4" t="s">
        <v>5</v>
      </c>
      <c r="C2344" s="4" t="s">
        <v>13</v>
      </c>
    </row>
    <row r="2345" spans="1:15">
      <c r="A2345" t="n">
        <v>19078</v>
      </c>
      <c r="B2345" s="35" t="n">
        <v>23</v>
      </c>
      <c r="C2345" s="7" t="n">
        <v>0</v>
      </c>
    </row>
    <row r="2346" spans="1:15">
      <c r="A2346" t="s">
        <v>4</v>
      </c>
      <c r="B2346" s="4" t="s">
        <v>5</v>
      </c>
    </row>
    <row r="2347" spans="1:15">
      <c r="A2347" t="n">
        <v>19080</v>
      </c>
      <c r="B2347" s="5" t="n">
        <v>1</v>
      </c>
    </row>
    <row r="2348" spans="1:15" s="3" customFormat="1" customHeight="0">
      <c r="A2348" s="3" t="s">
        <v>2</v>
      </c>
      <c r="B2348" s="3" t="s">
        <v>211</v>
      </c>
    </row>
    <row r="2349" spans="1:15">
      <c r="A2349" t="s">
        <v>4</v>
      </c>
      <c r="B2349" s="4" t="s">
        <v>5</v>
      </c>
      <c r="C2349" s="4" t="s">
        <v>13</v>
      </c>
      <c r="D2349" s="4" t="s">
        <v>10</v>
      </c>
    </row>
    <row r="2350" spans="1:15">
      <c r="A2350" t="n">
        <v>19084</v>
      </c>
      <c r="B2350" s="28" t="n">
        <v>22</v>
      </c>
      <c r="C2350" s="7" t="n">
        <v>0</v>
      </c>
      <c r="D2350" s="7" t="n">
        <v>0</v>
      </c>
    </row>
    <row r="2351" spans="1:15">
      <c r="A2351" t="s">
        <v>4</v>
      </c>
      <c r="B2351" s="4" t="s">
        <v>5</v>
      </c>
      <c r="C2351" s="4" t="s">
        <v>13</v>
      </c>
      <c r="D2351" s="4" t="s">
        <v>10</v>
      </c>
      <c r="E2351" s="4" t="s">
        <v>30</v>
      </c>
    </row>
    <row r="2352" spans="1:15">
      <c r="A2352" t="n">
        <v>19088</v>
      </c>
      <c r="B2352" s="37" t="n">
        <v>58</v>
      </c>
      <c r="C2352" s="7" t="n">
        <v>101</v>
      </c>
      <c r="D2352" s="7" t="n">
        <v>500</v>
      </c>
      <c r="E2352" s="7" t="n">
        <v>1</v>
      </c>
    </row>
    <row r="2353" spans="1:5">
      <c r="A2353" t="s">
        <v>4</v>
      </c>
      <c r="B2353" s="4" t="s">
        <v>5</v>
      </c>
      <c r="C2353" s="4" t="s">
        <v>13</v>
      </c>
      <c r="D2353" s="4" t="s">
        <v>10</v>
      </c>
    </row>
    <row r="2354" spans="1:5">
      <c r="A2354" t="n">
        <v>19096</v>
      </c>
      <c r="B2354" s="37" t="n">
        <v>58</v>
      </c>
      <c r="C2354" s="7" t="n">
        <v>254</v>
      </c>
      <c r="D2354" s="7" t="n">
        <v>0</v>
      </c>
    </row>
    <row r="2355" spans="1:5">
      <c r="A2355" t="s">
        <v>4</v>
      </c>
      <c r="B2355" s="4" t="s">
        <v>5</v>
      </c>
      <c r="C2355" s="4" t="s">
        <v>13</v>
      </c>
    </row>
    <row r="2356" spans="1:5">
      <c r="A2356" t="n">
        <v>19100</v>
      </c>
      <c r="B2356" s="40" t="n">
        <v>64</v>
      </c>
      <c r="C2356" s="7" t="n">
        <v>7</v>
      </c>
    </row>
    <row r="2357" spans="1:5">
      <c r="A2357" t="s">
        <v>4</v>
      </c>
      <c r="B2357" s="4" t="s">
        <v>5</v>
      </c>
      <c r="C2357" s="4" t="s">
        <v>10</v>
      </c>
      <c r="D2357" s="4" t="s">
        <v>30</v>
      </c>
      <c r="E2357" s="4" t="s">
        <v>30</v>
      </c>
      <c r="F2357" s="4" t="s">
        <v>30</v>
      </c>
      <c r="G2357" s="4" t="s">
        <v>30</v>
      </c>
    </row>
    <row r="2358" spans="1:5">
      <c r="A2358" t="n">
        <v>19102</v>
      </c>
      <c r="B2358" s="46" t="n">
        <v>46</v>
      </c>
      <c r="C2358" s="7" t="n">
        <v>61456</v>
      </c>
      <c r="D2358" s="7" t="n">
        <v>93.5</v>
      </c>
      <c r="E2358" s="7" t="n">
        <v>508.170013427734</v>
      </c>
      <c r="F2358" s="7" t="n">
        <v>323.459991455078</v>
      </c>
      <c r="G2358" s="7" t="n">
        <v>84.1999969482422</v>
      </c>
    </row>
    <row r="2359" spans="1:5">
      <c r="A2359" t="s">
        <v>4</v>
      </c>
      <c r="B2359" s="4" t="s">
        <v>5</v>
      </c>
      <c r="C2359" s="4" t="s">
        <v>13</v>
      </c>
      <c r="D2359" s="4" t="s">
        <v>13</v>
      </c>
      <c r="E2359" s="4" t="s">
        <v>30</v>
      </c>
      <c r="F2359" s="4" t="s">
        <v>30</v>
      </c>
      <c r="G2359" s="4" t="s">
        <v>30</v>
      </c>
      <c r="H2359" s="4" t="s">
        <v>10</v>
      </c>
    </row>
    <row r="2360" spans="1:5">
      <c r="A2360" t="n">
        <v>19121</v>
      </c>
      <c r="B2360" s="41" t="n">
        <v>45</v>
      </c>
      <c r="C2360" s="7" t="n">
        <v>2</v>
      </c>
      <c r="D2360" s="7" t="n">
        <v>3</v>
      </c>
      <c r="E2360" s="7" t="n">
        <v>91.379997253418</v>
      </c>
      <c r="F2360" s="7" t="n">
        <v>511.049987792969</v>
      </c>
      <c r="G2360" s="7" t="n">
        <v>321.850006103516</v>
      </c>
      <c r="H2360" s="7" t="n">
        <v>0</v>
      </c>
    </row>
    <row r="2361" spans="1:5">
      <c r="A2361" t="s">
        <v>4</v>
      </c>
      <c r="B2361" s="4" t="s">
        <v>5</v>
      </c>
      <c r="C2361" s="4" t="s">
        <v>13</v>
      </c>
      <c r="D2361" s="4" t="s">
        <v>13</v>
      </c>
      <c r="E2361" s="4" t="s">
        <v>30</v>
      </c>
      <c r="F2361" s="4" t="s">
        <v>30</v>
      </c>
      <c r="G2361" s="4" t="s">
        <v>30</v>
      </c>
      <c r="H2361" s="4" t="s">
        <v>10</v>
      </c>
      <c r="I2361" s="4" t="s">
        <v>13</v>
      </c>
    </row>
    <row r="2362" spans="1:5">
      <c r="A2362" t="n">
        <v>19138</v>
      </c>
      <c r="B2362" s="41" t="n">
        <v>45</v>
      </c>
      <c r="C2362" s="7" t="n">
        <v>4</v>
      </c>
      <c r="D2362" s="7" t="n">
        <v>3</v>
      </c>
      <c r="E2362" s="7" t="n">
        <v>0.0799999982118607</v>
      </c>
      <c r="F2362" s="7" t="n">
        <v>296.260009765625</v>
      </c>
      <c r="G2362" s="7" t="n">
        <v>0</v>
      </c>
      <c r="H2362" s="7" t="n">
        <v>0</v>
      </c>
      <c r="I2362" s="7" t="n">
        <v>1</v>
      </c>
    </row>
    <row r="2363" spans="1:5">
      <c r="A2363" t="s">
        <v>4</v>
      </c>
      <c r="B2363" s="4" t="s">
        <v>5</v>
      </c>
      <c r="C2363" s="4" t="s">
        <v>13</v>
      </c>
      <c r="D2363" s="4" t="s">
        <v>13</v>
      </c>
      <c r="E2363" s="4" t="s">
        <v>30</v>
      </c>
      <c r="F2363" s="4" t="s">
        <v>10</v>
      </c>
    </row>
    <row r="2364" spans="1:5">
      <c r="A2364" t="n">
        <v>19156</v>
      </c>
      <c r="B2364" s="41" t="n">
        <v>45</v>
      </c>
      <c r="C2364" s="7" t="n">
        <v>5</v>
      </c>
      <c r="D2364" s="7" t="n">
        <v>3</v>
      </c>
      <c r="E2364" s="7" t="n">
        <v>7.80000019073486</v>
      </c>
      <c r="F2364" s="7" t="n">
        <v>0</v>
      </c>
    </row>
    <row r="2365" spans="1:5">
      <c r="A2365" t="s">
        <v>4</v>
      </c>
      <c r="B2365" s="4" t="s">
        <v>5</v>
      </c>
      <c r="C2365" s="4" t="s">
        <v>13</v>
      </c>
      <c r="D2365" s="4" t="s">
        <v>13</v>
      </c>
      <c r="E2365" s="4" t="s">
        <v>30</v>
      </c>
      <c r="F2365" s="4" t="s">
        <v>10</v>
      </c>
    </row>
    <row r="2366" spans="1:5">
      <c r="A2366" t="n">
        <v>19165</v>
      </c>
      <c r="B2366" s="41" t="n">
        <v>45</v>
      </c>
      <c r="C2366" s="7" t="n">
        <v>11</v>
      </c>
      <c r="D2366" s="7" t="n">
        <v>3</v>
      </c>
      <c r="E2366" s="7" t="n">
        <v>47</v>
      </c>
      <c r="F2366" s="7" t="n">
        <v>0</v>
      </c>
    </row>
    <row r="2367" spans="1:5">
      <c r="A2367" t="s">
        <v>4</v>
      </c>
      <c r="B2367" s="4" t="s">
        <v>5</v>
      </c>
      <c r="C2367" s="4" t="s">
        <v>13</v>
      </c>
      <c r="D2367" s="4" t="s">
        <v>10</v>
      </c>
    </row>
    <row r="2368" spans="1:5">
      <c r="A2368" t="n">
        <v>19174</v>
      </c>
      <c r="B2368" s="37" t="n">
        <v>58</v>
      </c>
      <c r="C2368" s="7" t="n">
        <v>255</v>
      </c>
      <c r="D2368" s="7" t="n">
        <v>0</v>
      </c>
    </row>
    <row r="2369" spans="1:9">
      <c r="A2369" t="s">
        <v>4</v>
      </c>
      <c r="B2369" s="4" t="s">
        <v>5</v>
      </c>
      <c r="C2369" s="4" t="s">
        <v>13</v>
      </c>
      <c r="D2369" s="4" t="s">
        <v>10</v>
      </c>
      <c r="E2369" s="4" t="s">
        <v>30</v>
      </c>
    </row>
    <row r="2370" spans="1:9">
      <c r="A2370" t="n">
        <v>19178</v>
      </c>
      <c r="B2370" s="37" t="n">
        <v>58</v>
      </c>
      <c r="C2370" s="7" t="n">
        <v>101</v>
      </c>
      <c r="D2370" s="7" t="n">
        <v>1000</v>
      </c>
      <c r="E2370" s="7" t="n">
        <v>1</v>
      </c>
    </row>
    <row r="2371" spans="1:9">
      <c r="A2371" t="s">
        <v>4</v>
      </c>
      <c r="B2371" s="4" t="s">
        <v>5</v>
      </c>
      <c r="C2371" s="4" t="s">
        <v>13</v>
      </c>
      <c r="D2371" s="4" t="s">
        <v>10</v>
      </c>
    </row>
    <row r="2372" spans="1:9">
      <c r="A2372" t="n">
        <v>19186</v>
      </c>
      <c r="B2372" s="37" t="n">
        <v>58</v>
      </c>
      <c r="C2372" s="7" t="n">
        <v>254</v>
      </c>
      <c r="D2372" s="7" t="n">
        <v>0</v>
      </c>
    </row>
    <row r="2373" spans="1:9">
      <c r="A2373" t="s">
        <v>4</v>
      </c>
      <c r="B2373" s="4" t="s">
        <v>5</v>
      </c>
      <c r="C2373" s="4" t="s">
        <v>13</v>
      </c>
      <c r="D2373" s="4" t="s">
        <v>10</v>
      </c>
      <c r="E2373" s="4" t="s">
        <v>10</v>
      </c>
      <c r="F2373" s="4" t="s">
        <v>10</v>
      </c>
      <c r="G2373" s="4" t="s">
        <v>10</v>
      </c>
      <c r="H2373" s="4" t="s">
        <v>10</v>
      </c>
      <c r="I2373" s="4" t="s">
        <v>6</v>
      </c>
      <c r="J2373" s="4" t="s">
        <v>30</v>
      </c>
      <c r="K2373" s="4" t="s">
        <v>30</v>
      </c>
      <c r="L2373" s="4" t="s">
        <v>30</v>
      </c>
      <c r="M2373" s="4" t="s">
        <v>9</v>
      </c>
      <c r="N2373" s="4" t="s">
        <v>9</v>
      </c>
      <c r="O2373" s="4" t="s">
        <v>30</v>
      </c>
      <c r="P2373" s="4" t="s">
        <v>30</v>
      </c>
      <c r="Q2373" s="4" t="s">
        <v>30</v>
      </c>
      <c r="R2373" s="4" t="s">
        <v>30</v>
      </c>
      <c r="S2373" s="4" t="s">
        <v>13</v>
      </c>
    </row>
    <row r="2374" spans="1:9">
      <c r="A2374" t="n">
        <v>19190</v>
      </c>
      <c r="B2374" s="10" t="n">
        <v>39</v>
      </c>
      <c r="C2374" s="7" t="n">
        <v>12</v>
      </c>
      <c r="D2374" s="7" t="n">
        <v>65533</v>
      </c>
      <c r="E2374" s="7" t="n">
        <v>225</v>
      </c>
      <c r="F2374" s="7" t="n">
        <v>0</v>
      </c>
      <c r="G2374" s="7" t="n">
        <v>65533</v>
      </c>
      <c r="H2374" s="7" t="n">
        <v>0</v>
      </c>
      <c r="I2374" s="7" t="s">
        <v>20</v>
      </c>
      <c r="J2374" s="7" t="n">
        <v>96.7399978637695</v>
      </c>
      <c r="K2374" s="7" t="n">
        <v>508.213012695313</v>
      </c>
      <c r="L2374" s="7" t="n">
        <v>323.438995361328</v>
      </c>
      <c r="M2374" s="7" t="n">
        <v>0</v>
      </c>
      <c r="N2374" s="7" t="n">
        <v>1132920832</v>
      </c>
      <c r="O2374" s="7" t="n">
        <v>0</v>
      </c>
      <c r="P2374" s="7" t="n">
        <v>1</v>
      </c>
      <c r="Q2374" s="7" t="n">
        <v>1</v>
      </c>
      <c r="R2374" s="7" t="n">
        <v>1</v>
      </c>
      <c r="S2374" s="7" t="n">
        <v>125</v>
      </c>
    </row>
    <row r="2375" spans="1:9">
      <c r="A2375" t="s">
        <v>4</v>
      </c>
      <c r="B2375" s="4" t="s">
        <v>5</v>
      </c>
      <c r="C2375" s="4" t="s">
        <v>13</v>
      </c>
      <c r="D2375" s="4" t="s">
        <v>6</v>
      </c>
      <c r="E2375" s="4" t="s">
        <v>10</v>
      </c>
    </row>
    <row r="2376" spans="1:9">
      <c r="A2376" t="n">
        <v>19240</v>
      </c>
      <c r="B2376" s="22" t="n">
        <v>94</v>
      </c>
      <c r="C2376" s="7" t="n">
        <v>1</v>
      </c>
      <c r="D2376" s="7" t="s">
        <v>86</v>
      </c>
      <c r="E2376" s="7" t="n">
        <v>1</v>
      </c>
    </row>
    <row r="2377" spans="1:9">
      <c r="A2377" t="s">
        <v>4</v>
      </c>
      <c r="B2377" s="4" t="s">
        <v>5</v>
      </c>
      <c r="C2377" s="4" t="s">
        <v>13</v>
      </c>
      <c r="D2377" s="4" t="s">
        <v>6</v>
      </c>
      <c r="E2377" s="4" t="s">
        <v>10</v>
      </c>
    </row>
    <row r="2378" spans="1:9">
      <c r="A2378" t="n">
        <v>19254</v>
      </c>
      <c r="B2378" s="22" t="n">
        <v>94</v>
      </c>
      <c r="C2378" s="7" t="n">
        <v>1</v>
      </c>
      <c r="D2378" s="7" t="s">
        <v>86</v>
      </c>
      <c r="E2378" s="7" t="n">
        <v>2</v>
      </c>
    </row>
    <row r="2379" spans="1:9">
      <c r="A2379" t="s">
        <v>4</v>
      </c>
      <c r="B2379" s="4" t="s">
        <v>5</v>
      </c>
      <c r="C2379" s="4" t="s">
        <v>13</v>
      </c>
      <c r="D2379" s="4" t="s">
        <v>6</v>
      </c>
      <c r="E2379" s="4" t="s">
        <v>10</v>
      </c>
    </row>
    <row r="2380" spans="1:9">
      <c r="A2380" t="n">
        <v>19268</v>
      </c>
      <c r="B2380" s="22" t="n">
        <v>94</v>
      </c>
      <c r="C2380" s="7" t="n">
        <v>0</v>
      </c>
      <c r="D2380" s="7" t="s">
        <v>86</v>
      </c>
      <c r="E2380" s="7" t="n">
        <v>4</v>
      </c>
    </row>
    <row r="2381" spans="1:9">
      <c r="A2381" t="s">
        <v>4</v>
      </c>
      <c r="B2381" s="4" t="s">
        <v>5</v>
      </c>
      <c r="C2381" s="4" t="s">
        <v>13</v>
      </c>
      <c r="D2381" s="4" t="s">
        <v>10</v>
      </c>
      <c r="E2381" s="4" t="s">
        <v>30</v>
      </c>
      <c r="F2381" s="4" t="s">
        <v>10</v>
      </c>
      <c r="G2381" s="4" t="s">
        <v>9</v>
      </c>
      <c r="H2381" s="4" t="s">
        <v>9</v>
      </c>
      <c r="I2381" s="4" t="s">
        <v>10</v>
      </c>
      <c r="J2381" s="4" t="s">
        <v>10</v>
      </c>
      <c r="K2381" s="4" t="s">
        <v>9</v>
      </c>
      <c r="L2381" s="4" t="s">
        <v>9</v>
      </c>
      <c r="M2381" s="4" t="s">
        <v>9</v>
      </c>
      <c r="N2381" s="4" t="s">
        <v>9</v>
      </c>
      <c r="O2381" s="4" t="s">
        <v>6</v>
      </c>
    </row>
    <row r="2382" spans="1:9">
      <c r="A2382" t="n">
        <v>19282</v>
      </c>
      <c r="B2382" s="13" t="n">
        <v>50</v>
      </c>
      <c r="C2382" s="7" t="n">
        <v>0</v>
      </c>
      <c r="D2382" s="7" t="n">
        <v>15860</v>
      </c>
      <c r="E2382" s="7" t="n">
        <v>1</v>
      </c>
      <c r="F2382" s="7" t="n">
        <v>0</v>
      </c>
      <c r="G2382" s="7" t="n">
        <v>0</v>
      </c>
      <c r="H2382" s="7" t="n">
        <v>0</v>
      </c>
      <c r="I2382" s="7" t="n">
        <v>0</v>
      </c>
      <c r="J2382" s="7" t="n">
        <v>65533</v>
      </c>
      <c r="K2382" s="7" t="n">
        <v>0</v>
      </c>
      <c r="L2382" s="7" t="n">
        <v>0</v>
      </c>
      <c r="M2382" s="7" t="n">
        <v>0</v>
      </c>
      <c r="N2382" s="7" t="n">
        <v>0</v>
      </c>
      <c r="O2382" s="7" t="s">
        <v>20</v>
      </c>
    </row>
    <row r="2383" spans="1:9">
      <c r="A2383" t="s">
        <v>4</v>
      </c>
      <c r="B2383" s="4" t="s">
        <v>5</v>
      </c>
      <c r="C2383" s="4" t="s">
        <v>10</v>
      </c>
    </row>
    <row r="2384" spans="1:9">
      <c r="A2384" t="n">
        <v>19321</v>
      </c>
      <c r="B2384" s="30" t="n">
        <v>16</v>
      </c>
      <c r="C2384" s="7" t="n">
        <v>500</v>
      </c>
    </row>
    <row r="2385" spans="1:19">
      <c r="A2385" t="s">
        <v>4</v>
      </c>
      <c r="B2385" s="4" t="s">
        <v>5</v>
      </c>
      <c r="C2385" s="4" t="s">
        <v>13</v>
      </c>
      <c r="D2385" s="4" t="s">
        <v>10</v>
      </c>
      <c r="E2385" s="4" t="s">
        <v>30</v>
      </c>
      <c r="F2385" s="4" t="s">
        <v>10</v>
      </c>
      <c r="G2385" s="4" t="s">
        <v>9</v>
      </c>
      <c r="H2385" s="4" t="s">
        <v>9</v>
      </c>
      <c r="I2385" s="4" t="s">
        <v>10</v>
      </c>
      <c r="J2385" s="4" t="s">
        <v>10</v>
      </c>
      <c r="K2385" s="4" t="s">
        <v>9</v>
      </c>
      <c r="L2385" s="4" t="s">
        <v>9</v>
      </c>
      <c r="M2385" s="4" t="s">
        <v>9</v>
      </c>
      <c r="N2385" s="4" t="s">
        <v>9</v>
      </c>
      <c r="O2385" s="4" t="s">
        <v>6</v>
      </c>
    </row>
    <row r="2386" spans="1:19">
      <c r="A2386" t="n">
        <v>19324</v>
      </c>
      <c r="B2386" s="13" t="n">
        <v>50</v>
      </c>
      <c r="C2386" s="7" t="n">
        <v>0</v>
      </c>
      <c r="D2386" s="7" t="n">
        <v>4349</v>
      </c>
      <c r="E2386" s="7" t="n">
        <v>0.699999988079071</v>
      </c>
      <c r="F2386" s="7" t="n">
        <v>200</v>
      </c>
      <c r="G2386" s="7" t="n">
        <v>0</v>
      </c>
      <c r="H2386" s="7" t="n">
        <v>-1065353216</v>
      </c>
      <c r="I2386" s="7" t="n">
        <v>0</v>
      </c>
      <c r="J2386" s="7" t="n">
        <v>65533</v>
      </c>
      <c r="K2386" s="7" t="n">
        <v>0</v>
      </c>
      <c r="L2386" s="7" t="n">
        <v>0</v>
      </c>
      <c r="M2386" s="7" t="n">
        <v>0</v>
      </c>
      <c r="N2386" s="7" t="n">
        <v>0</v>
      </c>
      <c r="O2386" s="7" t="s">
        <v>20</v>
      </c>
    </row>
    <row r="2387" spans="1:19">
      <c r="A2387" t="s">
        <v>4</v>
      </c>
      <c r="B2387" s="4" t="s">
        <v>5</v>
      </c>
      <c r="C2387" s="4" t="s">
        <v>13</v>
      </c>
      <c r="D2387" s="4" t="s">
        <v>10</v>
      </c>
    </row>
    <row r="2388" spans="1:19">
      <c r="A2388" t="n">
        <v>19363</v>
      </c>
      <c r="B2388" s="37" t="n">
        <v>58</v>
      </c>
      <c r="C2388" s="7" t="n">
        <v>255</v>
      </c>
      <c r="D2388" s="7" t="n">
        <v>0</v>
      </c>
    </row>
    <row r="2389" spans="1:19">
      <c r="A2389" t="s">
        <v>4</v>
      </c>
      <c r="B2389" s="4" t="s">
        <v>5</v>
      </c>
      <c r="C2389" s="4" t="s">
        <v>10</v>
      </c>
    </row>
    <row r="2390" spans="1:19">
      <c r="A2390" t="n">
        <v>19367</v>
      </c>
      <c r="B2390" s="30" t="n">
        <v>16</v>
      </c>
      <c r="C2390" s="7" t="n">
        <v>1500</v>
      </c>
    </row>
    <row r="2391" spans="1:19">
      <c r="A2391" t="s">
        <v>4</v>
      </c>
      <c r="B2391" s="4" t="s">
        <v>5</v>
      </c>
      <c r="C2391" s="4" t="s">
        <v>13</v>
      </c>
      <c r="D2391" s="4" t="s">
        <v>10</v>
      </c>
      <c r="E2391" s="4" t="s">
        <v>30</v>
      </c>
    </row>
    <row r="2392" spans="1:19">
      <c r="A2392" t="n">
        <v>19370</v>
      </c>
      <c r="B2392" s="37" t="n">
        <v>58</v>
      </c>
      <c r="C2392" s="7" t="n">
        <v>101</v>
      </c>
      <c r="D2392" s="7" t="n">
        <v>1000</v>
      </c>
      <c r="E2392" s="7" t="n">
        <v>1</v>
      </c>
    </row>
    <row r="2393" spans="1:19">
      <c r="A2393" t="s">
        <v>4</v>
      </c>
      <c r="B2393" s="4" t="s">
        <v>5</v>
      </c>
      <c r="C2393" s="4" t="s">
        <v>13</v>
      </c>
      <c r="D2393" s="4" t="s">
        <v>10</v>
      </c>
    </row>
    <row r="2394" spans="1:19">
      <c r="A2394" t="n">
        <v>19378</v>
      </c>
      <c r="B2394" s="37" t="n">
        <v>58</v>
      </c>
      <c r="C2394" s="7" t="n">
        <v>254</v>
      </c>
      <c r="D2394" s="7" t="n">
        <v>0</v>
      </c>
    </row>
    <row r="2395" spans="1:19">
      <c r="A2395" t="s">
        <v>4</v>
      </c>
      <c r="B2395" s="4" t="s">
        <v>5</v>
      </c>
      <c r="C2395" s="4" t="s">
        <v>13</v>
      </c>
      <c r="D2395" s="4" t="s">
        <v>10</v>
      </c>
      <c r="E2395" s="4" t="s">
        <v>10</v>
      </c>
      <c r="F2395" s="4" t="s">
        <v>10</v>
      </c>
      <c r="G2395" s="4" t="s">
        <v>10</v>
      </c>
      <c r="H2395" s="4" t="s">
        <v>10</v>
      </c>
      <c r="I2395" s="4" t="s">
        <v>6</v>
      </c>
      <c r="J2395" s="4" t="s">
        <v>30</v>
      </c>
      <c r="K2395" s="4" t="s">
        <v>30</v>
      </c>
      <c r="L2395" s="4" t="s">
        <v>30</v>
      </c>
      <c r="M2395" s="4" t="s">
        <v>9</v>
      </c>
      <c r="N2395" s="4" t="s">
        <v>9</v>
      </c>
      <c r="O2395" s="4" t="s">
        <v>30</v>
      </c>
      <c r="P2395" s="4" t="s">
        <v>30</v>
      </c>
      <c r="Q2395" s="4" t="s">
        <v>30</v>
      </c>
      <c r="R2395" s="4" t="s">
        <v>30</v>
      </c>
      <c r="S2395" s="4" t="s">
        <v>13</v>
      </c>
    </row>
    <row r="2396" spans="1:19">
      <c r="A2396" t="n">
        <v>19382</v>
      </c>
      <c r="B2396" s="10" t="n">
        <v>39</v>
      </c>
      <c r="C2396" s="7" t="n">
        <v>12</v>
      </c>
      <c r="D2396" s="7" t="n">
        <v>65533</v>
      </c>
      <c r="E2396" s="7" t="n">
        <v>225</v>
      </c>
      <c r="F2396" s="7" t="n">
        <v>0</v>
      </c>
      <c r="G2396" s="7" t="n">
        <v>65533</v>
      </c>
      <c r="H2396" s="7" t="n">
        <v>0</v>
      </c>
      <c r="I2396" s="7" t="s">
        <v>20</v>
      </c>
      <c r="J2396" s="7" t="n">
        <v>96.7399978637695</v>
      </c>
      <c r="K2396" s="7" t="n">
        <v>508.213012695313</v>
      </c>
      <c r="L2396" s="7" t="n">
        <v>315.518005371094</v>
      </c>
      <c r="M2396" s="7" t="n">
        <v>0</v>
      </c>
      <c r="N2396" s="7" t="n">
        <v>1132920832</v>
      </c>
      <c r="O2396" s="7" t="n">
        <v>0</v>
      </c>
      <c r="P2396" s="7" t="n">
        <v>1</v>
      </c>
      <c r="Q2396" s="7" t="n">
        <v>1</v>
      </c>
      <c r="R2396" s="7" t="n">
        <v>1</v>
      </c>
      <c r="S2396" s="7" t="n">
        <v>125</v>
      </c>
    </row>
    <row r="2397" spans="1:19">
      <c r="A2397" t="s">
        <v>4</v>
      </c>
      <c r="B2397" s="4" t="s">
        <v>5</v>
      </c>
      <c r="C2397" s="4" t="s">
        <v>13</v>
      </c>
      <c r="D2397" s="4" t="s">
        <v>6</v>
      </c>
      <c r="E2397" s="4" t="s">
        <v>10</v>
      </c>
    </row>
    <row r="2398" spans="1:19">
      <c r="A2398" t="n">
        <v>19432</v>
      </c>
      <c r="B2398" s="22" t="n">
        <v>94</v>
      </c>
      <c r="C2398" s="7" t="n">
        <v>1</v>
      </c>
      <c r="D2398" s="7" t="s">
        <v>85</v>
      </c>
      <c r="E2398" s="7" t="n">
        <v>1</v>
      </c>
    </row>
    <row r="2399" spans="1:19">
      <c r="A2399" t="s">
        <v>4</v>
      </c>
      <c r="B2399" s="4" t="s">
        <v>5</v>
      </c>
      <c r="C2399" s="4" t="s">
        <v>13</v>
      </c>
      <c r="D2399" s="4" t="s">
        <v>6</v>
      </c>
      <c r="E2399" s="4" t="s">
        <v>10</v>
      </c>
    </row>
    <row r="2400" spans="1:19">
      <c r="A2400" t="n">
        <v>19446</v>
      </c>
      <c r="B2400" s="22" t="n">
        <v>94</v>
      </c>
      <c r="C2400" s="7" t="n">
        <v>1</v>
      </c>
      <c r="D2400" s="7" t="s">
        <v>85</v>
      </c>
      <c r="E2400" s="7" t="n">
        <v>2</v>
      </c>
    </row>
    <row r="2401" spans="1:19">
      <c r="A2401" t="s">
        <v>4</v>
      </c>
      <c r="B2401" s="4" t="s">
        <v>5</v>
      </c>
      <c r="C2401" s="4" t="s">
        <v>13</v>
      </c>
      <c r="D2401" s="4" t="s">
        <v>6</v>
      </c>
      <c r="E2401" s="4" t="s">
        <v>10</v>
      </c>
    </row>
    <row r="2402" spans="1:19">
      <c r="A2402" t="n">
        <v>19460</v>
      </c>
      <c r="B2402" s="22" t="n">
        <v>94</v>
      </c>
      <c r="C2402" s="7" t="n">
        <v>0</v>
      </c>
      <c r="D2402" s="7" t="s">
        <v>85</v>
      </c>
      <c r="E2402" s="7" t="n">
        <v>4</v>
      </c>
    </row>
    <row r="2403" spans="1:19">
      <c r="A2403" t="s">
        <v>4</v>
      </c>
      <c r="B2403" s="4" t="s">
        <v>5</v>
      </c>
      <c r="C2403" s="4" t="s">
        <v>13</v>
      </c>
      <c r="D2403" s="4" t="s">
        <v>10</v>
      </c>
      <c r="E2403" s="4" t="s">
        <v>30</v>
      </c>
      <c r="F2403" s="4" t="s">
        <v>10</v>
      </c>
      <c r="G2403" s="4" t="s">
        <v>9</v>
      </c>
      <c r="H2403" s="4" t="s">
        <v>9</v>
      </c>
      <c r="I2403" s="4" t="s">
        <v>10</v>
      </c>
      <c r="J2403" s="4" t="s">
        <v>10</v>
      </c>
      <c r="K2403" s="4" t="s">
        <v>9</v>
      </c>
      <c r="L2403" s="4" t="s">
        <v>9</v>
      </c>
      <c r="M2403" s="4" t="s">
        <v>9</v>
      </c>
      <c r="N2403" s="4" t="s">
        <v>9</v>
      </c>
      <c r="O2403" s="4" t="s">
        <v>6</v>
      </c>
    </row>
    <row r="2404" spans="1:19">
      <c r="A2404" t="n">
        <v>19474</v>
      </c>
      <c r="B2404" s="13" t="n">
        <v>50</v>
      </c>
      <c r="C2404" s="7" t="n">
        <v>0</v>
      </c>
      <c r="D2404" s="7" t="n">
        <v>15860</v>
      </c>
      <c r="E2404" s="7" t="n">
        <v>1</v>
      </c>
      <c r="F2404" s="7" t="n">
        <v>0</v>
      </c>
      <c r="G2404" s="7" t="n">
        <v>0</v>
      </c>
      <c r="H2404" s="7" t="n">
        <v>0</v>
      </c>
      <c r="I2404" s="7" t="n">
        <v>0</v>
      </c>
      <c r="J2404" s="7" t="n">
        <v>65533</v>
      </c>
      <c r="K2404" s="7" t="n">
        <v>0</v>
      </c>
      <c r="L2404" s="7" t="n">
        <v>0</v>
      </c>
      <c r="M2404" s="7" t="n">
        <v>0</v>
      </c>
      <c r="N2404" s="7" t="n">
        <v>0</v>
      </c>
      <c r="O2404" s="7" t="s">
        <v>20</v>
      </c>
    </row>
    <row r="2405" spans="1:19">
      <c r="A2405" t="s">
        <v>4</v>
      </c>
      <c r="B2405" s="4" t="s">
        <v>5</v>
      </c>
      <c r="C2405" s="4" t="s">
        <v>10</v>
      </c>
    </row>
    <row r="2406" spans="1:19">
      <c r="A2406" t="n">
        <v>19513</v>
      </c>
      <c r="B2406" s="30" t="n">
        <v>16</v>
      </c>
      <c r="C2406" s="7" t="n">
        <v>500</v>
      </c>
    </row>
    <row r="2407" spans="1:19">
      <c r="A2407" t="s">
        <v>4</v>
      </c>
      <c r="B2407" s="4" t="s">
        <v>5</v>
      </c>
      <c r="C2407" s="4" t="s">
        <v>13</v>
      </c>
      <c r="D2407" s="4" t="s">
        <v>10</v>
      </c>
      <c r="E2407" s="4" t="s">
        <v>30</v>
      </c>
      <c r="F2407" s="4" t="s">
        <v>10</v>
      </c>
      <c r="G2407" s="4" t="s">
        <v>9</v>
      </c>
      <c r="H2407" s="4" t="s">
        <v>9</v>
      </c>
      <c r="I2407" s="4" t="s">
        <v>10</v>
      </c>
      <c r="J2407" s="4" t="s">
        <v>10</v>
      </c>
      <c r="K2407" s="4" t="s">
        <v>9</v>
      </c>
      <c r="L2407" s="4" t="s">
        <v>9</v>
      </c>
      <c r="M2407" s="4" t="s">
        <v>9</v>
      </c>
      <c r="N2407" s="4" t="s">
        <v>9</v>
      </c>
      <c r="O2407" s="4" t="s">
        <v>6</v>
      </c>
    </row>
    <row r="2408" spans="1:19">
      <c r="A2408" t="n">
        <v>19516</v>
      </c>
      <c r="B2408" s="13" t="n">
        <v>50</v>
      </c>
      <c r="C2408" s="7" t="n">
        <v>0</v>
      </c>
      <c r="D2408" s="7" t="n">
        <v>4349</v>
      </c>
      <c r="E2408" s="7" t="n">
        <v>0.699999988079071</v>
      </c>
      <c r="F2408" s="7" t="n">
        <v>200</v>
      </c>
      <c r="G2408" s="7" t="n">
        <v>0</v>
      </c>
      <c r="H2408" s="7" t="n">
        <v>-1065353216</v>
      </c>
      <c r="I2408" s="7" t="n">
        <v>0</v>
      </c>
      <c r="J2408" s="7" t="n">
        <v>65533</v>
      </c>
      <c r="K2408" s="7" t="n">
        <v>0</v>
      </c>
      <c r="L2408" s="7" t="n">
        <v>0</v>
      </c>
      <c r="M2408" s="7" t="n">
        <v>0</v>
      </c>
      <c r="N2408" s="7" t="n">
        <v>0</v>
      </c>
      <c r="O2408" s="7" t="s">
        <v>20</v>
      </c>
    </row>
    <row r="2409" spans="1:19">
      <c r="A2409" t="s">
        <v>4</v>
      </c>
      <c r="B2409" s="4" t="s">
        <v>5</v>
      </c>
      <c r="C2409" s="4" t="s">
        <v>13</v>
      </c>
      <c r="D2409" s="4" t="s">
        <v>10</v>
      </c>
    </row>
    <row r="2410" spans="1:19">
      <c r="A2410" t="n">
        <v>19555</v>
      </c>
      <c r="B2410" s="37" t="n">
        <v>58</v>
      </c>
      <c r="C2410" s="7" t="n">
        <v>255</v>
      </c>
      <c r="D2410" s="7" t="n">
        <v>0</v>
      </c>
    </row>
    <row r="2411" spans="1:19">
      <c r="A2411" t="s">
        <v>4</v>
      </c>
      <c r="B2411" s="4" t="s">
        <v>5</v>
      </c>
      <c r="C2411" s="4" t="s">
        <v>10</v>
      </c>
    </row>
    <row r="2412" spans="1:19">
      <c r="A2412" t="n">
        <v>19559</v>
      </c>
      <c r="B2412" s="30" t="n">
        <v>16</v>
      </c>
      <c r="C2412" s="7" t="n">
        <v>1500</v>
      </c>
    </row>
    <row r="2413" spans="1:19">
      <c r="A2413" t="s">
        <v>4</v>
      </c>
      <c r="B2413" s="4" t="s">
        <v>5</v>
      </c>
      <c r="C2413" s="4" t="s">
        <v>13</v>
      </c>
      <c r="D2413" s="4" t="s">
        <v>10</v>
      </c>
      <c r="E2413" s="4" t="s">
        <v>30</v>
      </c>
    </row>
    <row r="2414" spans="1:19">
      <c r="A2414" t="n">
        <v>19562</v>
      </c>
      <c r="B2414" s="37" t="n">
        <v>58</v>
      </c>
      <c r="C2414" s="7" t="n">
        <v>101</v>
      </c>
      <c r="D2414" s="7" t="n">
        <v>1000</v>
      </c>
      <c r="E2414" s="7" t="n">
        <v>1</v>
      </c>
    </row>
    <row r="2415" spans="1:19">
      <c r="A2415" t="s">
        <v>4</v>
      </c>
      <c r="B2415" s="4" t="s">
        <v>5</v>
      </c>
      <c r="C2415" s="4" t="s">
        <v>13</v>
      </c>
      <c r="D2415" s="4" t="s">
        <v>10</v>
      </c>
    </row>
    <row r="2416" spans="1:19">
      <c r="A2416" t="n">
        <v>19570</v>
      </c>
      <c r="B2416" s="37" t="n">
        <v>58</v>
      </c>
      <c r="C2416" s="7" t="n">
        <v>254</v>
      </c>
      <c r="D2416" s="7" t="n">
        <v>0</v>
      </c>
    </row>
    <row r="2417" spans="1:15">
      <c r="A2417" t="s">
        <v>4</v>
      </c>
      <c r="B2417" s="4" t="s">
        <v>5</v>
      </c>
      <c r="C2417" s="4" t="s">
        <v>13</v>
      </c>
      <c r="D2417" s="4" t="s">
        <v>10</v>
      </c>
      <c r="E2417" s="4" t="s">
        <v>10</v>
      </c>
      <c r="F2417" s="4" t="s">
        <v>10</v>
      </c>
      <c r="G2417" s="4" t="s">
        <v>10</v>
      </c>
      <c r="H2417" s="4" t="s">
        <v>10</v>
      </c>
      <c r="I2417" s="4" t="s">
        <v>6</v>
      </c>
      <c r="J2417" s="4" t="s">
        <v>30</v>
      </c>
      <c r="K2417" s="4" t="s">
        <v>30</v>
      </c>
      <c r="L2417" s="4" t="s">
        <v>30</v>
      </c>
      <c r="M2417" s="4" t="s">
        <v>9</v>
      </c>
      <c r="N2417" s="4" t="s">
        <v>9</v>
      </c>
      <c r="O2417" s="4" t="s">
        <v>30</v>
      </c>
      <c r="P2417" s="4" t="s">
        <v>30</v>
      </c>
      <c r="Q2417" s="4" t="s">
        <v>30</v>
      </c>
      <c r="R2417" s="4" t="s">
        <v>30</v>
      </c>
      <c r="S2417" s="4" t="s">
        <v>13</v>
      </c>
    </row>
    <row r="2418" spans="1:15">
      <c r="A2418" t="n">
        <v>19574</v>
      </c>
      <c r="B2418" s="10" t="n">
        <v>39</v>
      </c>
      <c r="C2418" s="7" t="n">
        <v>12</v>
      </c>
      <c r="D2418" s="7" t="n">
        <v>65533</v>
      </c>
      <c r="E2418" s="7" t="n">
        <v>225</v>
      </c>
      <c r="F2418" s="7" t="n">
        <v>0</v>
      </c>
      <c r="G2418" s="7" t="n">
        <v>65533</v>
      </c>
      <c r="H2418" s="7" t="n">
        <v>0</v>
      </c>
      <c r="I2418" s="7" t="s">
        <v>20</v>
      </c>
      <c r="J2418" s="7" t="n">
        <v>96.7399978637695</v>
      </c>
      <c r="K2418" s="7" t="n">
        <v>508.213012695313</v>
      </c>
      <c r="L2418" s="7" t="n">
        <v>307.492004394531</v>
      </c>
      <c r="M2418" s="7" t="n">
        <v>0</v>
      </c>
      <c r="N2418" s="7" t="n">
        <v>1132920832</v>
      </c>
      <c r="O2418" s="7" t="n">
        <v>0</v>
      </c>
      <c r="P2418" s="7" t="n">
        <v>1</v>
      </c>
      <c r="Q2418" s="7" t="n">
        <v>1</v>
      </c>
      <c r="R2418" s="7" t="n">
        <v>1</v>
      </c>
      <c r="S2418" s="7" t="n">
        <v>125</v>
      </c>
    </row>
    <row r="2419" spans="1:15">
      <c r="A2419" t="s">
        <v>4</v>
      </c>
      <c r="B2419" s="4" t="s">
        <v>5</v>
      </c>
      <c r="C2419" s="4" t="s">
        <v>13</v>
      </c>
      <c r="D2419" s="4" t="s">
        <v>6</v>
      </c>
      <c r="E2419" s="4" t="s">
        <v>10</v>
      </c>
    </row>
    <row r="2420" spans="1:15">
      <c r="A2420" t="n">
        <v>19624</v>
      </c>
      <c r="B2420" s="22" t="n">
        <v>94</v>
      </c>
      <c r="C2420" s="7" t="n">
        <v>1</v>
      </c>
      <c r="D2420" s="7" t="s">
        <v>84</v>
      </c>
      <c r="E2420" s="7" t="n">
        <v>1</v>
      </c>
    </row>
    <row r="2421" spans="1:15">
      <c r="A2421" t="s">
        <v>4</v>
      </c>
      <c r="B2421" s="4" t="s">
        <v>5</v>
      </c>
      <c r="C2421" s="4" t="s">
        <v>13</v>
      </c>
      <c r="D2421" s="4" t="s">
        <v>6</v>
      </c>
      <c r="E2421" s="4" t="s">
        <v>10</v>
      </c>
    </row>
    <row r="2422" spans="1:15">
      <c r="A2422" t="n">
        <v>19638</v>
      </c>
      <c r="B2422" s="22" t="n">
        <v>94</v>
      </c>
      <c r="C2422" s="7" t="n">
        <v>1</v>
      </c>
      <c r="D2422" s="7" t="s">
        <v>84</v>
      </c>
      <c r="E2422" s="7" t="n">
        <v>2</v>
      </c>
    </row>
    <row r="2423" spans="1:15">
      <c r="A2423" t="s">
        <v>4</v>
      </c>
      <c r="B2423" s="4" t="s">
        <v>5</v>
      </c>
      <c r="C2423" s="4" t="s">
        <v>13</v>
      </c>
      <c r="D2423" s="4" t="s">
        <v>6</v>
      </c>
      <c r="E2423" s="4" t="s">
        <v>10</v>
      </c>
    </row>
    <row r="2424" spans="1:15">
      <c r="A2424" t="n">
        <v>19652</v>
      </c>
      <c r="B2424" s="22" t="n">
        <v>94</v>
      </c>
      <c r="C2424" s="7" t="n">
        <v>0</v>
      </c>
      <c r="D2424" s="7" t="s">
        <v>84</v>
      </c>
      <c r="E2424" s="7" t="n">
        <v>4</v>
      </c>
    </row>
    <row r="2425" spans="1:15">
      <c r="A2425" t="s">
        <v>4</v>
      </c>
      <c r="B2425" s="4" t="s">
        <v>5</v>
      </c>
      <c r="C2425" s="4" t="s">
        <v>13</v>
      </c>
      <c r="D2425" s="4" t="s">
        <v>10</v>
      </c>
      <c r="E2425" s="4" t="s">
        <v>30</v>
      </c>
      <c r="F2425" s="4" t="s">
        <v>10</v>
      </c>
      <c r="G2425" s="4" t="s">
        <v>9</v>
      </c>
      <c r="H2425" s="4" t="s">
        <v>9</v>
      </c>
      <c r="I2425" s="4" t="s">
        <v>10</v>
      </c>
      <c r="J2425" s="4" t="s">
        <v>10</v>
      </c>
      <c r="K2425" s="4" t="s">
        <v>9</v>
      </c>
      <c r="L2425" s="4" t="s">
        <v>9</v>
      </c>
      <c r="M2425" s="4" t="s">
        <v>9</v>
      </c>
      <c r="N2425" s="4" t="s">
        <v>9</v>
      </c>
      <c r="O2425" s="4" t="s">
        <v>6</v>
      </c>
    </row>
    <row r="2426" spans="1:15">
      <c r="A2426" t="n">
        <v>19666</v>
      </c>
      <c r="B2426" s="13" t="n">
        <v>50</v>
      </c>
      <c r="C2426" s="7" t="n">
        <v>0</v>
      </c>
      <c r="D2426" s="7" t="n">
        <v>15860</v>
      </c>
      <c r="E2426" s="7" t="n">
        <v>1</v>
      </c>
      <c r="F2426" s="7" t="n">
        <v>0</v>
      </c>
      <c r="G2426" s="7" t="n">
        <v>0</v>
      </c>
      <c r="H2426" s="7" t="n">
        <v>0</v>
      </c>
      <c r="I2426" s="7" t="n">
        <v>0</v>
      </c>
      <c r="J2426" s="7" t="n">
        <v>65533</v>
      </c>
      <c r="K2426" s="7" t="n">
        <v>0</v>
      </c>
      <c r="L2426" s="7" t="n">
        <v>0</v>
      </c>
      <c r="M2426" s="7" t="n">
        <v>0</v>
      </c>
      <c r="N2426" s="7" t="n">
        <v>0</v>
      </c>
      <c r="O2426" s="7" t="s">
        <v>20</v>
      </c>
    </row>
    <row r="2427" spans="1:15">
      <c r="A2427" t="s">
        <v>4</v>
      </c>
      <c r="B2427" s="4" t="s">
        <v>5</v>
      </c>
      <c r="C2427" s="4" t="s">
        <v>10</v>
      </c>
    </row>
    <row r="2428" spans="1:15">
      <c r="A2428" t="n">
        <v>19705</v>
      </c>
      <c r="B2428" s="30" t="n">
        <v>16</v>
      </c>
      <c r="C2428" s="7" t="n">
        <v>500</v>
      </c>
    </row>
    <row r="2429" spans="1:15">
      <c r="A2429" t="s">
        <v>4</v>
      </c>
      <c r="B2429" s="4" t="s">
        <v>5</v>
      </c>
      <c r="C2429" s="4" t="s">
        <v>13</v>
      </c>
      <c r="D2429" s="4" t="s">
        <v>10</v>
      </c>
      <c r="E2429" s="4" t="s">
        <v>30</v>
      </c>
      <c r="F2429" s="4" t="s">
        <v>10</v>
      </c>
      <c r="G2429" s="4" t="s">
        <v>9</v>
      </c>
      <c r="H2429" s="4" t="s">
        <v>9</v>
      </c>
      <c r="I2429" s="4" t="s">
        <v>10</v>
      </c>
      <c r="J2429" s="4" t="s">
        <v>10</v>
      </c>
      <c r="K2429" s="4" t="s">
        <v>9</v>
      </c>
      <c r="L2429" s="4" t="s">
        <v>9</v>
      </c>
      <c r="M2429" s="4" t="s">
        <v>9</v>
      </c>
      <c r="N2429" s="4" t="s">
        <v>9</v>
      </c>
      <c r="O2429" s="4" t="s">
        <v>6</v>
      </c>
    </row>
    <row r="2430" spans="1:15">
      <c r="A2430" t="n">
        <v>19708</v>
      </c>
      <c r="B2430" s="13" t="n">
        <v>50</v>
      </c>
      <c r="C2430" s="7" t="n">
        <v>0</v>
      </c>
      <c r="D2430" s="7" t="n">
        <v>4349</v>
      </c>
      <c r="E2430" s="7" t="n">
        <v>0.699999988079071</v>
      </c>
      <c r="F2430" s="7" t="n">
        <v>200</v>
      </c>
      <c r="G2430" s="7" t="n">
        <v>0</v>
      </c>
      <c r="H2430" s="7" t="n">
        <v>-1065353216</v>
      </c>
      <c r="I2430" s="7" t="n">
        <v>0</v>
      </c>
      <c r="J2430" s="7" t="n">
        <v>65533</v>
      </c>
      <c r="K2430" s="7" t="n">
        <v>0</v>
      </c>
      <c r="L2430" s="7" t="n">
        <v>0</v>
      </c>
      <c r="M2430" s="7" t="n">
        <v>0</v>
      </c>
      <c r="N2430" s="7" t="n">
        <v>0</v>
      </c>
      <c r="O2430" s="7" t="s">
        <v>20</v>
      </c>
    </row>
    <row r="2431" spans="1:15">
      <c r="A2431" t="s">
        <v>4</v>
      </c>
      <c r="B2431" s="4" t="s">
        <v>5</v>
      </c>
      <c r="C2431" s="4" t="s">
        <v>13</v>
      </c>
      <c r="D2431" s="4" t="s">
        <v>10</v>
      </c>
    </row>
    <row r="2432" spans="1:15">
      <c r="A2432" t="n">
        <v>19747</v>
      </c>
      <c r="B2432" s="37" t="n">
        <v>58</v>
      </c>
      <c r="C2432" s="7" t="n">
        <v>255</v>
      </c>
      <c r="D2432" s="7" t="n">
        <v>0</v>
      </c>
    </row>
    <row r="2433" spans="1:19">
      <c r="A2433" t="s">
        <v>4</v>
      </c>
      <c r="B2433" s="4" t="s">
        <v>5</v>
      </c>
      <c r="C2433" s="4" t="s">
        <v>10</v>
      </c>
    </row>
    <row r="2434" spans="1:19">
      <c r="A2434" t="n">
        <v>19751</v>
      </c>
      <c r="B2434" s="30" t="n">
        <v>16</v>
      </c>
      <c r="C2434" s="7" t="n">
        <v>1500</v>
      </c>
    </row>
    <row r="2435" spans="1:19">
      <c r="A2435" t="s">
        <v>4</v>
      </c>
      <c r="B2435" s="4" t="s">
        <v>5</v>
      </c>
      <c r="C2435" s="4" t="s">
        <v>13</v>
      </c>
      <c r="D2435" s="4" t="s">
        <v>6</v>
      </c>
      <c r="E2435" s="4" t="s">
        <v>10</v>
      </c>
    </row>
    <row r="2436" spans="1:19">
      <c r="A2436" t="n">
        <v>19754</v>
      </c>
      <c r="B2436" s="24" t="n">
        <v>62</v>
      </c>
      <c r="C2436" s="7" t="n">
        <v>1</v>
      </c>
      <c r="D2436" s="7" t="s">
        <v>72</v>
      </c>
      <c r="E2436" s="7" t="n">
        <v>1</v>
      </c>
    </row>
    <row r="2437" spans="1:19">
      <c r="A2437" t="s">
        <v>4</v>
      </c>
      <c r="B2437" s="4" t="s">
        <v>5</v>
      </c>
      <c r="C2437" s="4" t="s">
        <v>13</v>
      </c>
      <c r="D2437" s="4" t="s">
        <v>6</v>
      </c>
      <c r="E2437" s="4" t="s">
        <v>10</v>
      </c>
    </row>
    <row r="2438" spans="1:19">
      <c r="A2438" t="n">
        <v>19770</v>
      </c>
      <c r="B2438" s="24" t="n">
        <v>62</v>
      </c>
      <c r="C2438" s="7" t="n">
        <v>1</v>
      </c>
      <c r="D2438" s="7" t="s">
        <v>73</v>
      </c>
      <c r="E2438" s="7" t="n">
        <v>1</v>
      </c>
    </row>
    <row r="2439" spans="1:19">
      <c r="A2439" t="s">
        <v>4</v>
      </c>
      <c r="B2439" s="4" t="s">
        <v>5</v>
      </c>
      <c r="C2439" s="4" t="s">
        <v>13</v>
      </c>
      <c r="D2439" s="4" t="s">
        <v>6</v>
      </c>
      <c r="E2439" s="4" t="s">
        <v>10</v>
      </c>
    </row>
    <row r="2440" spans="1:19">
      <c r="A2440" t="n">
        <v>19786</v>
      </c>
      <c r="B2440" s="24" t="n">
        <v>62</v>
      </c>
      <c r="C2440" s="7" t="n">
        <v>1</v>
      </c>
      <c r="D2440" s="7" t="s">
        <v>74</v>
      </c>
      <c r="E2440" s="7" t="n">
        <v>1</v>
      </c>
    </row>
    <row r="2441" spans="1:19">
      <c r="A2441" t="s">
        <v>4</v>
      </c>
      <c r="B2441" s="4" t="s">
        <v>5</v>
      </c>
      <c r="C2441" s="4" t="s">
        <v>10</v>
      </c>
    </row>
    <row r="2442" spans="1:19">
      <c r="A2442" t="n">
        <v>19802</v>
      </c>
      <c r="B2442" s="17" t="n">
        <v>12</v>
      </c>
      <c r="C2442" s="7" t="n">
        <v>11129</v>
      </c>
    </row>
    <row r="2443" spans="1:19">
      <c r="A2443" t="s">
        <v>4</v>
      </c>
      <c r="B2443" s="4" t="s">
        <v>5</v>
      </c>
      <c r="C2443" s="4" t="s">
        <v>13</v>
      </c>
      <c r="D2443" s="4" t="s">
        <v>10</v>
      </c>
      <c r="E2443" s="4" t="s">
        <v>30</v>
      </c>
    </row>
    <row r="2444" spans="1:19">
      <c r="A2444" t="n">
        <v>19805</v>
      </c>
      <c r="B2444" s="37" t="n">
        <v>58</v>
      </c>
      <c r="C2444" s="7" t="n">
        <v>101</v>
      </c>
      <c r="D2444" s="7" t="n">
        <v>500</v>
      </c>
      <c r="E2444" s="7" t="n">
        <v>1</v>
      </c>
    </row>
    <row r="2445" spans="1:19">
      <c r="A2445" t="s">
        <v>4</v>
      </c>
      <c r="B2445" s="4" t="s">
        <v>5</v>
      </c>
      <c r="C2445" s="4" t="s">
        <v>13</v>
      </c>
      <c r="D2445" s="4" t="s">
        <v>10</v>
      </c>
    </row>
    <row r="2446" spans="1:19">
      <c r="A2446" t="n">
        <v>19813</v>
      </c>
      <c r="B2446" s="37" t="n">
        <v>58</v>
      </c>
      <c r="C2446" s="7" t="n">
        <v>254</v>
      </c>
      <c r="D2446" s="7" t="n">
        <v>0</v>
      </c>
    </row>
    <row r="2447" spans="1:19">
      <c r="A2447" t="s">
        <v>4</v>
      </c>
      <c r="B2447" s="4" t="s">
        <v>5</v>
      </c>
      <c r="C2447" s="4" t="s">
        <v>13</v>
      </c>
      <c r="D2447" s="4" t="s">
        <v>13</v>
      </c>
      <c r="E2447" s="4" t="s">
        <v>10</v>
      </c>
    </row>
    <row r="2448" spans="1:19">
      <c r="A2448" t="n">
        <v>19817</v>
      </c>
      <c r="B2448" s="41" t="n">
        <v>45</v>
      </c>
      <c r="C2448" s="7" t="n">
        <v>8</v>
      </c>
      <c r="D2448" s="7" t="n">
        <v>1</v>
      </c>
      <c r="E2448" s="7" t="n">
        <v>0</v>
      </c>
    </row>
    <row r="2449" spans="1:5">
      <c r="A2449" t="s">
        <v>4</v>
      </c>
      <c r="B2449" s="4" t="s">
        <v>5</v>
      </c>
      <c r="C2449" s="4" t="s">
        <v>13</v>
      </c>
      <c r="D2449" s="4" t="s">
        <v>10</v>
      </c>
    </row>
    <row r="2450" spans="1:5">
      <c r="A2450" t="n">
        <v>19822</v>
      </c>
      <c r="B2450" s="37" t="n">
        <v>58</v>
      </c>
      <c r="C2450" s="7" t="n">
        <v>255</v>
      </c>
      <c r="D2450" s="7" t="n">
        <v>0</v>
      </c>
    </row>
    <row r="2451" spans="1:5">
      <c r="A2451" t="s">
        <v>4</v>
      </c>
      <c r="B2451" s="4" t="s">
        <v>5</v>
      </c>
      <c r="C2451" s="4" t="s">
        <v>13</v>
      </c>
    </row>
    <row r="2452" spans="1:5">
      <c r="A2452" t="n">
        <v>19826</v>
      </c>
      <c r="B2452" s="35" t="n">
        <v>23</v>
      </c>
      <c r="C2452" s="7" t="n">
        <v>0</v>
      </c>
    </row>
    <row r="2453" spans="1:5">
      <c r="A2453" t="s">
        <v>4</v>
      </c>
      <c r="B2453" s="4" t="s">
        <v>5</v>
      </c>
    </row>
    <row r="2454" spans="1:5">
      <c r="A2454" t="n">
        <v>19828</v>
      </c>
      <c r="B2454" s="5" t="n">
        <v>1</v>
      </c>
    </row>
    <row r="2455" spans="1:5" s="3" customFormat="1" customHeight="0">
      <c r="A2455" s="3" t="s">
        <v>2</v>
      </c>
      <c r="B2455" s="3" t="s">
        <v>212</v>
      </c>
    </row>
    <row r="2456" spans="1:5">
      <c r="A2456" t="s">
        <v>4</v>
      </c>
      <c r="B2456" s="4" t="s">
        <v>5</v>
      </c>
      <c r="C2456" s="4" t="s">
        <v>13</v>
      </c>
      <c r="D2456" s="4" t="s">
        <v>10</v>
      </c>
    </row>
    <row r="2457" spans="1:5">
      <c r="A2457" t="n">
        <v>19832</v>
      </c>
      <c r="B2457" s="28" t="n">
        <v>22</v>
      </c>
      <c r="C2457" s="7" t="n">
        <v>0</v>
      </c>
      <c r="D2457" s="7" t="n">
        <v>0</v>
      </c>
    </row>
    <row r="2458" spans="1:5">
      <c r="A2458" t="s">
        <v>4</v>
      </c>
      <c r="B2458" s="4" t="s">
        <v>5</v>
      </c>
      <c r="C2458" s="4" t="s">
        <v>13</v>
      </c>
      <c r="D2458" s="4" t="s">
        <v>10</v>
      </c>
      <c r="E2458" s="4" t="s">
        <v>30</v>
      </c>
    </row>
    <row r="2459" spans="1:5">
      <c r="A2459" t="n">
        <v>19836</v>
      </c>
      <c r="B2459" s="37" t="n">
        <v>58</v>
      </c>
      <c r="C2459" s="7" t="n">
        <v>101</v>
      </c>
      <c r="D2459" s="7" t="n">
        <v>500</v>
      </c>
      <c r="E2459" s="7" t="n">
        <v>1</v>
      </c>
    </row>
    <row r="2460" spans="1:5">
      <c r="A2460" t="s">
        <v>4</v>
      </c>
      <c r="B2460" s="4" t="s">
        <v>5</v>
      </c>
      <c r="C2460" s="4" t="s">
        <v>13</v>
      </c>
      <c r="D2460" s="4" t="s">
        <v>10</v>
      </c>
    </row>
    <row r="2461" spans="1:5">
      <c r="A2461" t="n">
        <v>19844</v>
      </c>
      <c r="B2461" s="37" t="n">
        <v>58</v>
      </c>
      <c r="C2461" s="7" t="n">
        <v>254</v>
      </c>
      <c r="D2461" s="7" t="n">
        <v>0</v>
      </c>
    </row>
    <row r="2462" spans="1:5">
      <c r="A2462" t="s">
        <v>4</v>
      </c>
      <c r="B2462" s="4" t="s">
        <v>5</v>
      </c>
      <c r="C2462" s="4" t="s">
        <v>13</v>
      </c>
    </row>
    <row r="2463" spans="1:5">
      <c r="A2463" t="n">
        <v>19848</v>
      </c>
      <c r="B2463" s="40" t="n">
        <v>64</v>
      </c>
      <c r="C2463" s="7" t="n">
        <v>7</v>
      </c>
    </row>
    <row r="2464" spans="1:5">
      <c r="A2464" t="s">
        <v>4</v>
      </c>
      <c r="B2464" s="4" t="s">
        <v>5</v>
      </c>
      <c r="C2464" s="4" t="s">
        <v>10</v>
      </c>
      <c r="D2464" s="4" t="s">
        <v>30</v>
      </c>
      <c r="E2464" s="4" t="s">
        <v>30</v>
      </c>
      <c r="F2464" s="4" t="s">
        <v>30</v>
      </c>
      <c r="G2464" s="4" t="s">
        <v>30</v>
      </c>
    </row>
    <row r="2465" spans="1:7">
      <c r="A2465" t="n">
        <v>19850</v>
      </c>
      <c r="B2465" s="46" t="n">
        <v>46</v>
      </c>
      <c r="C2465" s="7" t="n">
        <v>61456</v>
      </c>
      <c r="D2465" s="7" t="n">
        <v>121.370002746582</v>
      </c>
      <c r="E2465" s="7" t="n">
        <v>508.170013427734</v>
      </c>
      <c r="F2465" s="7" t="n">
        <v>315.489990234375</v>
      </c>
      <c r="G2465" s="7" t="n">
        <v>83.9000015258789</v>
      </c>
    </row>
    <row r="2466" spans="1:7">
      <c r="A2466" t="s">
        <v>4</v>
      </c>
      <c r="B2466" s="4" t="s">
        <v>5</v>
      </c>
      <c r="C2466" s="4" t="s">
        <v>13</v>
      </c>
      <c r="D2466" s="4" t="s">
        <v>13</v>
      </c>
      <c r="E2466" s="4" t="s">
        <v>30</v>
      </c>
      <c r="F2466" s="4" t="s">
        <v>30</v>
      </c>
      <c r="G2466" s="4" t="s">
        <v>30</v>
      </c>
      <c r="H2466" s="4" t="s">
        <v>10</v>
      </c>
    </row>
    <row r="2467" spans="1:7">
      <c r="A2467" t="n">
        <v>19869</v>
      </c>
      <c r="B2467" s="41" t="n">
        <v>45</v>
      </c>
      <c r="C2467" s="7" t="n">
        <v>2</v>
      </c>
      <c r="D2467" s="7" t="n">
        <v>3</v>
      </c>
      <c r="E2467" s="7" t="n">
        <v>116.400001525879</v>
      </c>
      <c r="F2467" s="7" t="n">
        <v>512.130004882813</v>
      </c>
      <c r="G2467" s="7" t="n">
        <v>312.269989013672</v>
      </c>
      <c r="H2467" s="7" t="n">
        <v>0</v>
      </c>
    </row>
    <row r="2468" spans="1:7">
      <c r="A2468" t="s">
        <v>4</v>
      </c>
      <c r="B2468" s="4" t="s">
        <v>5</v>
      </c>
      <c r="C2468" s="4" t="s">
        <v>13</v>
      </c>
      <c r="D2468" s="4" t="s">
        <v>13</v>
      </c>
      <c r="E2468" s="4" t="s">
        <v>30</v>
      </c>
      <c r="F2468" s="4" t="s">
        <v>30</v>
      </c>
      <c r="G2468" s="4" t="s">
        <v>30</v>
      </c>
      <c r="H2468" s="4" t="s">
        <v>10</v>
      </c>
      <c r="I2468" s="4" t="s">
        <v>13</v>
      </c>
    </row>
    <row r="2469" spans="1:7">
      <c r="A2469" t="n">
        <v>19886</v>
      </c>
      <c r="B2469" s="41" t="n">
        <v>45</v>
      </c>
      <c r="C2469" s="7" t="n">
        <v>4</v>
      </c>
      <c r="D2469" s="7" t="n">
        <v>3</v>
      </c>
      <c r="E2469" s="7" t="n">
        <v>11.3900003433228</v>
      </c>
      <c r="F2469" s="7" t="n">
        <v>252.429992675781</v>
      </c>
      <c r="G2469" s="7" t="n">
        <v>0</v>
      </c>
      <c r="H2469" s="7" t="n">
        <v>0</v>
      </c>
      <c r="I2469" s="7" t="n">
        <v>1</v>
      </c>
    </row>
    <row r="2470" spans="1:7">
      <c r="A2470" t="s">
        <v>4</v>
      </c>
      <c r="B2470" s="4" t="s">
        <v>5</v>
      </c>
      <c r="C2470" s="4" t="s">
        <v>13</v>
      </c>
      <c r="D2470" s="4" t="s">
        <v>13</v>
      </c>
      <c r="E2470" s="4" t="s">
        <v>30</v>
      </c>
      <c r="F2470" s="4" t="s">
        <v>10</v>
      </c>
    </row>
    <row r="2471" spans="1:7">
      <c r="A2471" t="n">
        <v>19904</v>
      </c>
      <c r="B2471" s="41" t="n">
        <v>45</v>
      </c>
      <c r="C2471" s="7" t="n">
        <v>5</v>
      </c>
      <c r="D2471" s="7" t="n">
        <v>3</v>
      </c>
      <c r="E2471" s="7" t="n">
        <v>7.80000019073486</v>
      </c>
      <c r="F2471" s="7" t="n">
        <v>0</v>
      </c>
    </row>
    <row r="2472" spans="1:7">
      <c r="A2472" t="s">
        <v>4</v>
      </c>
      <c r="B2472" s="4" t="s">
        <v>5</v>
      </c>
      <c r="C2472" s="4" t="s">
        <v>13</v>
      </c>
      <c r="D2472" s="4" t="s">
        <v>13</v>
      </c>
      <c r="E2472" s="4" t="s">
        <v>30</v>
      </c>
      <c r="F2472" s="4" t="s">
        <v>10</v>
      </c>
    </row>
    <row r="2473" spans="1:7">
      <c r="A2473" t="n">
        <v>19913</v>
      </c>
      <c r="B2473" s="41" t="n">
        <v>45</v>
      </c>
      <c r="C2473" s="7" t="n">
        <v>11</v>
      </c>
      <c r="D2473" s="7" t="n">
        <v>3</v>
      </c>
      <c r="E2473" s="7" t="n">
        <v>47</v>
      </c>
      <c r="F2473" s="7" t="n">
        <v>0</v>
      </c>
    </row>
    <row r="2474" spans="1:7">
      <c r="A2474" t="s">
        <v>4</v>
      </c>
      <c r="B2474" s="4" t="s">
        <v>5</v>
      </c>
      <c r="C2474" s="4" t="s">
        <v>13</v>
      </c>
      <c r="D2474" s="4" t="s">
        <v>10</v>
      </c>
    </row>
    <row r="2475" spans="1:7">
      <c r="A2475" t="n">
        <v>19922</v>
      </c>
      <c r="B2475" s="37" t="n">
        <v>58</v>
      </c>
      <c r="C2475" s="7" t="n">
        <v>255</v>
      </c>
      <c r="D2475" s="7" t="n">
        <v>0</v>
      </c>
    </row>
    <row r="2476" spans="1:7">
      <c r="A2476" t="s">
        <v>4</v>
      </c>
      <c r="B2476" s="4" t="s">
        <v>5</v>
      </c>
      <c r="C2476" s="4" t="s">
        <v>13</v>
      </c>
      <c r="D2476" s="4" t="s">
        <v>10</v>
      </c>
      <c r="E2476" s="4" t="s">
        <v>30</v>
      </c>
    </row>
    <row r="2477" spans="1:7">
      <c r="A2477" t="n">
        <v>19926</v>
      </c>
      <c r="B2477" s="37" t="n">
        <v>58</v>
      </c>
      <c r="C2477" s="7" t="n">
        <v>101</v>
      </c>
      <c r="D2477" s="7" t="n">
        <v>1000</v>
      </c>
      <c r="E2477" s="7" t="n">
        <v>1</v>
      </c>
    </row>
    <row r="2478" spans="1:7">
      <c r="A2478" t="s">
        <v>4</v>
      </c>
      <c r="B2478" s="4" t="s">
        <v>5</v>
      </c>
      <c r="C2478" s="4" t="s">
        <v>13</v>
      </c>
      <c r="D2478" s="4" t="s">
        <v>10</v>
      </c>
    </row>
    <row r="2479" spans="1:7">
      <c r="A2479" t="n">
        <v>19934</v>
      </c>
      <c r="B2479" s="37" t="n">
        <v>58</v>
      </c>
      <c r="C2479" s="7" t="n">
        <v>254</v>
      </c>
      <c r="D2479" s="7" t="n">
        <v>0</v>
      </c>
    </row>
    <row r="2480" spans="1:7">
      <c r="A2480" t="s">
        <v>4</v>
      </c>
      <c r="B2480" s="4" t="s">
        <v>5</v>
      </c>
      <c r="C2480" s="4" t="s">
        <v>13</v>
      </c>
      <c r="D2480" s="4" t="s">
        <v>10</v>
      </c>
      <c r="E2480" s="4" t="s">
        <v>10</v>
      </c>
      <c r="F2480" s="4" t="s">
        <v>10</v>
      </c>
      <c r="G2480" s="4" t="s">
        <v>10</v>
      </c>
      <c r="H2480" s="4" t="s">
        <v>10</v>
      </c>
      <c r="I2480" s="4" t="s">
        <v>6</v>
      </c>
      <c r="J2480" s="4" t="s">
        <v>30</v>
      </c>
      <c r="K2480" s="4" t="s">
        <v>30</v>
      </c>
      <c r="L2480" s="4" t="s">
        <v>30</v>
      </c>
      <c r="M2480" s="4" t="s">
        <v>9</v>
      </c>
      <c r="N2480" s="4" t="s">
        <v>9</v>
      </c>
      <c r="O2480" s="4" t="s">
        <v>30</v>
      </c>
      <c r="P2480" s="4" t="s">
        <v>30</v>
      </c>
      <c r="Q2480" s="4" t="s">
        <v>30</v>
      </c>
      <c r="R2480" s="4" t="s">
        <v>30</v>
      </c>
      <c r="S2480" s="4" t="s">
        <v>13</v>
      </c>
    </row>
    <row r="2481" spans="1:19">
      <c r="A2481" t="n">
        <v>19938</v>
      </c>
      <c r="B2481" s="10" t="n">
        <v>39</v>
      </c>
      <c r="C2481" s="7" t="n">
        <v>12</v>
      </c>
      <c r="D2481" s="7" t="n">
        <v>65533</v>
      </c>
      <c r="E2481" s="7" t="n">
        <v>225</v>
      </c>
      <c r="F2481" s="7" t="n">
        <v>0</v>
      </c>
      <c r="G2481" s="7" t="n">
        <v>65533</v>
      </c>
      <c r="H2481" s="7" t="n">
        <v>0</v>
      </c>
      <c r="I2481" s="7" t="s">
        <v>20</v>
      </c>
      <c r="J2481" s="7" t="n">
        <v>124.639999389648</v>
      </c>
      <c r="K2481" s="7" t="n">
        <v>508.213012695313</v>
      </c>
      <c r="L2481" s="7" t="n">
        <v>315.472991943359</v>
      </c>
      <c r="M2481" s="7" t="n">
        <v>0</v>
      </c>
      <c r="N2481" s="7" t="n">
        <v>1132920832</v>
      </c>
      <c r="O2481" s="7" t="n">
        <v>0</v>
      </c>
      <c r="P2481" s="7" t="n">
        <v>1</v>
      </c>
      <c r="Q2481" s="7" t="n">
        <v>1</v>
      </c>
      <c r="R2481" s="7" t="n">
        <v>1</v>
      </c>
      <c r="S2481" s="7" t="n">
        <v>125</v>
      </c>
    </row>
    <row r="2482" spans="1:19">
      <c r="A2482" t="s">
        <v>4</v>
      </c>
      <c r="B2482" s="4" t="s">
        <v>5</v>
      </c>
      <c r="C2482" s="4" t="s">
        <v>13</v>
      </c>
      <c r="D2482" s="4" t="s">
        <v>6</v>
      </c>
      <c r="E2482" s="4" t="s">
        <v>10</v>
      </c>
    </row>
    <row r="2483" spans="1:19">
      <c r="A2483" t="n">
        <v>19988</v>
      </c>
      <c r="B2483" s="22" t="n">
        <v>94</v>
      </c>
      <c r="C2483" s="7" t="n">
        <v>1</v>
      </c>
      <c r="D2483" s="7" t="s">
        <v>88</v>
      </c>
      <c r="E2483" s="7" t="n">
        <v>1</v>
      </c>
    </row>
    <row r="2484" spans="1:19">
      <c r="A2484" t="s">
        <v>4</v>
      </c>
      <c r="B2484" s="4" t="s">
        <v>5</v>
      </c>
      <c r="C2484" s="4" t="s">
        <v>13</v>
      </c>
      <c r="D2484" s="4" t="s">
        <v>6</v>
      </c>
      <c r="E2484" s="4" t="s">
        <v>10</v>
      </c>
    </row>
    <row r="2485" spans="1:19">
      <c r="A2485" t="n">
        <v>20002</v>
      </c>
      <c r="B2485" s="22" t="n">
        <v>94</v>
      </c>
      <c r="C2485" s="7" t="n">
        <v>1</v>
      </c>
      <c r="D2485" s="7" t="s">
        <v>88</v>
      </c>
      <c r="E2485" s="7" t="n">
        <v>2</v>
      </c>
    </row>
    <row r="2486" spans="1:19">
      <c r="A2486" t="s">
        <v>4</v>
      </c>
      <c r="B2486" s="4" t="s">
        <v>5</v>
      </c>
      <c r="C2486" s="4" t="s">
        <v>13</v>
      </c>
      <c r="D2486" s="4" t="s">
        <v>6</v>
      </c>
      <c r="E2486" s="4" t="s">
        <v>10</v>
      </c>
    </row>
    <row r="2487" spans="1:19">
      <c r="A2487" t="n">
        <v>20016</v>
      </c>
      <c r="B2487" s="22" t="n">
        <v>94</v>
      </c>
      <c r="C2487" s="7" t="n">
        <v>0</v>
      </c>
      <c r="D2487" s="7" t="s">
        <v>88</v>
      </c>
      <c r="E2487" s="7" t="n">
        <v>4</v>
      </c>
    </row>
    <row r="2488" spans="1:19">
      <c r="A2488" t="s">
        <v>4</v>
      </c>
      <c r="B2488" s="4" t="s">
        <v>5</v>
      </c>
      <c r="C2488" s="4" t="s">
        <v>13</v>
      </c>
      <c r="D2488" s="4" t="s">
        <v>10</v>
      </c>
      <c r="E2488" s="4" t="s">
        <v>30</v>
      </c>
      <c r="F2488" s="4" t="s">
        <v>10</v>
      </c>
      <c r="G2488" s="4" t="s">
        <v>9</v>
      </c>
      <c r="H2488" s="4" t="s">
        <v>9</v>
      </c>
      <c r="I2488" s="4" t="s">
        <v>10</v>
      </c>
      <c r="J2488" s="4" t="s">
        <v>10</v>
      </c>
      <c r="K2488" s="4" t="s">
        <v>9</v>
      </c>
      <c r="L2488" s="4" t="s">
        <v>9</v>
      </c>
      <c r="M2488" s="4" t="s">
        <v>9</v>
      </c>
      <c r="N2488" s="4" t="s">
        <v>9</v>
      </c>
      <c r="O2488" s="4" t="s">
        <v>6</v>
      </c>
    </row>
    <row r="2489" spans="1:19">
      <c r="A2489" t="n">
        <v>20030</v>
      </c>
      <c r="B2489" s="13" t="n">
        <v>50</v>
      </c>
      <c r="C2489" s="7" t="n">
        <v>0</v>
      </c>
      <c r="D2489" s="7" t="n">
        <v>15860</v>
      </c>
      <c r="E2489" s="7" t="n">
        <v>1</v>
      </c>
      <c r="F2489" s="7" t="n">
        <v>0</v>
      </c>
      <c r="G2489" s="7" t="n">
        <v>0</v>
      </c>
      <c r="H2489" s="7" t="n">
        <v>0</v>
      </c>
      <c r="I2489" s="7" t="n">
        <v>0</v>
      </c>
      <c r="J2489" s="7" t="n">
        <v>65533</v>
      </c>
      <c r="K2489" s="7" t="n">
        <v>0</v>
      </c>
      <c r="L2489" s="7" t="n">
        <v>0</v>
      </c>
      <c r="M2489" s="7" t="n">
        <v>0</v>
      </c>
      <c r="N2489" s="7" t="n">
        <v>0</v>
      </c>
      <c r="O2489" s="7" t="s">
        <v>20</v>
      </c>
    </row>
    <row r="2490" spans="1:19">
      <c r="A2490" t="s">
        <v>4</v>
      </c>
      <c r="B2490" s="4" t="s">
        <v>5</v>
      </c>
      <c r="C2490" s="4" t="s">
        <v>10</v>
      </c>
    </row>
    <row r="2491" spans="1:19">
      <c r="A2491" t="n">
        <v>20069</v>
      </c>
      <c r="B2491" s="30" t="n">
        <v>16</v>
      </c>
      <c r="C2491" s="7" t="n">
        <v>500</v>
      </c>
    </row>
    <row r="2492" spans="1:19">
      <c r="A2492" t="s">
        <v>4</v>
      </c>
      <c r="B2492" s="4" t="s">
        <v>5</v>
      </c>
      <c r="C2492" s="4" t="s">
        <v>13</v>
      </c>
      <c r="D2492" s="4" t="s">
        <v>10</v>
      </c>
      <c r="E2492" s="4" t="s">
        <v>30</v>
      </c>
      <c r="F2492" s="4" t="s">
        <v>10</v>
      </c>
      <c r="G2492" s="4" t="s">
        <v>9</v>
      </c>
      <c r="H2492" s="4" t="s">
        <v>9</v>
      </c>
      <c r="I2492" s="4" t="s">
        <v>10</v>
      </c>
      <c r="J2492" s="4" t="s">
        <v>10</v>
      </c>
      <c r="K2492" s="4" t="s">
        <v>9</v>
      </c>
      <c r="L2492" s="4" t="s">
        <v>9</v>
      </c>
      <c r="M2492" s="4" t="s">
        <v>9</v>
      </c>
      <c r="N2492" s="4" t="s">
        <v>9</v>
      </c>
      <c r="O2492" s="4" t="s">
        <v>6</v>
      </c>
    </row>
    <row r="2493" spans="1:19">
      <c r="A2493" t="n">
        <v>20072</v>
      </c>
      <c r="B2493" s="13" t="n">
        <v>50</v>
      </c>
      <c r="C2493" s="7" t="n">
        <v>0</v>
      </c>
      <c r="D2493" s="7" t="n">
        <v>4349</v>
      </c>
      <c r="E2493" s="7" t="n">
        <v>0.699999988079071</v>
      </c>
      <c r="F2493" s="7" t="n">
        <v>200</v>
      </c>
      <c r="G2493" s="7" t="n">
        <v>0</v>
      </c>
      <c r="H2493" s="7" t="n">
        <v>-1065353216</v>
      </c>
      <c r="I2493" s="7" t="n">
        <v>0</v>
      </c>
      <c r="J2493" s="7" t="n">
        <v>65533</v>
      </c>
      <c r="K2493" s="7" t="n">
        <v>0</v>
      </c>
      <c r="L2493" s="7" t="n">
        <v>0</v>
      </c>
      <c r="M2493" s="7" t="n">
        <v>0</v>
      </c>
      <c r="N2493" s="7" t="n">
        <v>0</v>
      </c>
      <c r="O2493" s="7" t="s">
        <v>20</v>
      </c>
    </row>
    <row r="2494" spans="1:19">
      <c r="A2494" t="s">
        <v>4</v>
      </c>
      <c r="B2494" s="4" t="s">
        <v>5</v>
      </c>
      <c r="C2494" s="4" t="s">
        <v>13</v>
      </c>
      <c r="D2494" s="4" t="s">
        <v>10</v>
      </c>
    </row>
    <row r="2495" spans="1:19">
      <c r="A2495" t="n">
        <v>20111</v>
      </c>
      <c r="B2495" s="37" t="n">
        <v>58</v>
      </c>
      <c r="C2495" s="7" t="n">
        <v>255</v>
      </c>
      <c r="D2495" s="7" t="n">
        <v>0</v>
      </c>
    </row>
    <row r="2496" spans="1:19">
      <c r="A2496" t="s">
        <v>4</v>
      </c>
      <c r="B2496" s="4" t="s">
        <v>5</v>
      </c>
      <c r="C2496" s="4" t="s">
        <v>10</v>
      </c>
    </row>
    <row r="2497" spans="1:19">
      <c r="A2497" t="n">
        <v>20115</v>
      </c>
      <c r="B2497" s="30" t="n">
        <v>16</v>
      </c>
      <c r="C2497" s="7" t="n">
        <v>1500</v>
      </c>
    </row>
    <row r="2498" spans="1:19">
      <c r="A2498" t="s">
        <v>4</v>
      </c>
      <c r="B2498" s="4" t="s">
        <v>5</v>
      </c>
      <c r="C2498" s="4" t="s">
        <v>13</v>
      </c>
      <c r="D2498" s="4" t="s">
        <v>10</v>
      </c>
      <c r="E2498" s="4" t="s">
        <v>30</v>
      </c>
    </row>
    <row r="2499" spans="1:19">
      <c r="A2499" t="n">
        <v>20118</v>
      </c>
      <c r="B2499" s="37" t="n">
        <v>58</v>
      </c>
      <c r="C2499" s="7" t="n">
        <v>101</v>
      </c>
      <c r="D2499" s="7" t="n">
        <v>1000</v>
      </c>
      <c r="E2499" s="7" t="n">
        <v>1</v>
      </c>
    </row>
    <row r="2500" spans="1:19">
      <c r="A2500" t="s">
        <v>4</v>
      </c>
      <c r="B2500" s="4" t="s">
        <v>5</v>
      </c>
      <c r="C2500" s="4" t="s">
        <v>13</v>
      </c>
      <c r="D2500" s="4" t="s">
        <v>10</v>
      </c>
    </row>
    <row r="2501" spans="1:19">
      <c r="A2501" t="n">
        <v>20126</v>
      </c>
      <c r="B2501" s="37" t="n">
        <v>58</v>
      </c>
      <c r="C2501" s="7" t="n">
        <v>254</v>
      </c>
      <c r="D2501" s="7" t="n">
        <v>0</v>
      </c>
    </row>
    <row r="2502" spans="1:19">
      <c r="A2502" t="s">
        <v>4</v>
      </c>
      <c r="B2502" s="4" t="s">
        <v>5</v>
      </c>
      <c r="C2502" s="4" t="s">
        <v>13</v>
      </c>
      <c r="D2502" s="4" t="s">
        <v>10</v>
      </c>
      <c r="E2502" s="4" t="s">
        <v>10</v>
      </c>
      <c r="F2502" s="4" t="s">
        <v>10</v>
      </c>
      <c r="G2502" s="4" t="s">
        <v>10</v>
      </c>
      <c r="H2502" s="4" t="s">
        <v>10</v>
      </c>
      <c r="I2502" s="4" t="s">
        <v>6</v>
      </c>
      <c r="J2502" s="4" t="s">
        <v>30</v>
      </c>
      <c r="K2502" s="4" t="s">
        <v>30</v>
      </c>
      <c r="L2502" s="4" t="s">
        <v>30</v>
      </c>
      <c r="M2502" s="4" t="s">
        <v>9</v>
      </c>
      <c r="N2502" s="4" t="s">
        <v>9</v>
      </c>
      <c r="O2502" s="4" t="s">
        <v>30</v>
      </c>
      <c r="P2502" s="4" t="s">
        <v>30</v>
      </c>
      <c r="Q2502" s="4" t="s">
        <v>30</v>
      </c>
      <c r="R2502" s="4" t="s">
        <v>30</v>
      </c>
      <c r="S2502" s="4" t="s">
        <v>13</v>
      </c>
    </row>
    <row r="2503" spans="1:19">
      <c r="A2503" t="n">
        <v>20130</v>
      </c>
      <c r="B2503" s="10" t="n">
        <v>39</v>
      </c>
      <c r="C2503" s="7" t="n">
        <v>12</v>
      </c>
      <c r="D2503" s="7" t="n">
        <v>65533</v>
      </c>
      <c r="E2503" s="7" t="n">
        <v>225</v>
      </c>
      <c r="F2503" s="7" t="n">
        <v>0</v>
      </c>
      <c r="G2503" s="7" t="n">
        <v>65533</v>
      </c>
      <c r="H2503" s="7" t="n">
        <v>0</v>
      </c>
      <c r="I2503" s="7" t="s">
        <v>20</v>
      </c>
      <c r="J2503" s="7" t="n">
        <v>124.639999389648</v>
      </c>
      <c r="K2503" s="7" t="n">
        <v>508.213012695313</v>
      </c>
      <c r="L2503" s="7" t="n">
        <v>307.509002685547</v>
      </c>
      <c r="M2503" s="7" t="n">
        <v>0</v>
      </c>
      <c r="N2503" s="7" t="n">
        <v>1132920832</v>
      </c>
      <c r="O2503" s="7" t="n">
        <v>0</v>
      </c>
      <c r="P2503" s="7" t="n">
        <v>1</v>
      </c>
      <c r="Q2503" s="7" t="n">
        <v>1</v>
      </c>
      <c r="R2503" s="7" t="n">
        <v>1</v>
      </c>
      <c r="S2503" s="7" t="n">
        <v>125</v>
      </c>
    </row>
    <row r="2504" spans="1:19">
      <c r="A2504" t="s">
        <v>4</v>
      </c>
      <c r="B2504" s="4" t="s">
        <v>5</v>
      </c>
      <c r="C2504" s="4" t="s">
        <v>13</v>
      </c>
      <c r="D2504" s="4" t="s">
        <v>6</v>
      </c>
      <c r="E2504" s="4" t="s">
        <v>10</v>
      </c>
    </row>
    <row r="2505" spans="1:19">
      <c r="A2505" t="n">
        <v>20180</v>
      </c>
      <c r="B2505" s="22" t="n">
        <v>94</v>
      </c>
      <c r="C2505" s="7" t="n">
        <v>1</v>
      </c>
      <c r="D2505" s="7" t="s">
        <v>87</v>
      </c>
      <c r="E2505" s="7" t="n">
        <v>1</v>
      </c>
    </row>
    <row r="2506" spans="1:19">
      <c r="A2506" t="s">
        <v>4</v>
      </c>
      <c r="B2506" s="4" t="s">
        <v>5</v>
      </c>
      <c r="C2506" s="4" t="s">
        <v>13</v>
      </c>
      <c r="D2506" s="4" t="s">
        <v>6</v>
      </c>
      <c r="E2506" s="4" t="s">
        <v>10</v>
      </c>
    </row>
    <row r="2507" spans="1:19">
      <c r="A2507" t="n">
        <v>20194</v>
      </c>
      <c r="B2507" s="22" t="n">
        <v>94</v>
      </c>
      <c r="C2507" s="7" t="n">
        <v>1</v>
      </c>
      <c r="D2507" s="7" t="s">
        <v>87</v>
      </c>
      <c r="E2507" s="7" t="n">
        <v>2</v>
      </c>
    </row>
    <row r="2508" spans="1:19">
      <c r="A2508" t="s">
        <v>4</v>
      </c>
      <c r="B2508" s="4" t="s">
        <v>5</v>
      </c>
      <c r="C2508" s="4" t="s">
        <v>13</v>
      </c>
      <c r="D2508" s="4" t="s">
        <v>6</v>
      </c>
      <c r="E2508" s="4" t="s">
        <v>10</v>
      </c>
    </row>
    <row r="2509" spans="1:19">
      <c r="A2509" t="n">
        <v>20208</v>
      </c>
      <c r="B2509" s="22" t="n">
        <v>94</v>
      </c>
      <c r="C2509" s="7" t="n">
        <v>0</v>
      </c>
      <c r="D2509" s="7" t="s">
        <v>87</v>
      </c>
      <c r="E2509" s="7" t="n">
        <v>4</v>
      </c>
    </row>
    <row r="2510" spans="1:19">
      <c r="A2510" t="s">
        <v>4</v>
      </c>
      <c r="B2510" s="4" t="s">
        <v>5</v>
      </c>
      <c r="C2510" s="4" t="s">
        <v>13</v>
      </c>
      <c r="D2510" s="4" t="s">
        <v>10</v>
      </c>
      <c r="E2510" s="4" t="s">
        <v>30</v>
      </c>
      <c r="F2510" s="4" t="s">
        <v>10</v>
      </c>
      <c r="G2510" s="4" t="s">
        <v>9</v>
      </c>
      <c r="H2510" s="4" t="s">
        <v>9</v>
      </c>
      <c r="I2510" s="4" t="s">
        <v>10</v>
      </c>
      <c r="J2510" s="4" t="s">
        <v>10</v>
      </c>
      <c r="K2510" s="4" t="s">
        <v>9</v>
      </c>
      <c r="L2510" s="4" t="s">
        <v>9</v>
      </c>
      <c r="M2510" s="4" t="s">
        <v>9</v>
      </c>
      <c r="N2510" s="4" t="s">
        <v>9</v>
      </c>
      <c r="O2510" s="4" t="s">
        <v>6</v>
      </c>
    </row>
    <row r="2511" spans="1:19">
      <c r="A2511" t="n">
        <v>20222</v>
      </c>
      <c r="B2511" s="13" t="n">
        <v>50</v>
      </c>
      <c r="C2511" s="7" t="n">
        <v>0</v>
      </c>
      <c r="D2511" s="7" t="n">
        <v>15860</v>
      </c>
      <c r="E2511" s="7" t="n">
        <v>1</v>
      </c>
      <c r="F2511" s="7" t="n">
        <v>0</v>
      </c>
      <c r="G2511" s="7" t="n">
        <v>0</v>
      </c>
      <c r="H2511" s="7" t="n">
        <v>0</v>
      </c>
      <c r="I2511" s="7" t="n">
        <v>0</v>
      </c>
      <c r="J2511" s="7" t="n">
        <v>65533</v>
      </c>
      <c r="K2511" s="7" t="n">
        <v>0</v>
      </c>
      <c r="L2511" s="7" t="n">
        <v>0</v>
      </c>
      <c r="M2511" s="7" t="n">
        <v>0</v>
      </c>
      <c r="N2511" s="7" t="n">
        <v>0</v>
      </c>
      <c r="O2511" s="7" t="s">
        <v>20</v>
      </c>
    </row>
    <row r="2512" spans="1:19">
      <c r="A2512" t="s">
        <v>4</v>
      </c>
      <c r="B2512" s="4" t="s">
        <v>5</v>
      </c>
      <c r="C2512" s="4" t="s">
        <v>10</v>
      </c>
    </row>
    <row r="2513" spans="1:19">
      <c r="A2513" t="n">
        <v>20261</v>
      </c>
      <c r="B2513" s="30" t="n">
        <v>16</v>
      </c>
      <c r="C2513" s="7" t="n">
        <v>500</v>
      </c>
    </row>
    <row r="2514" spans="1:19">
      <c r="A2514" t="s">
        <v>4</v>
      </c>
      <c r="B2514" s="4" t="s">
        <v>5</v>
      </c>
      <c r="C2514" s="4" t="s">
        <v>13</v>
      </c>
      <c r="D2514" s="4" t="s">
        <v>10</v>
      </c>
      <c r="E2514" s="4" t="s">
        <v>30</v>
      </c>
      <c r="F2514" s="4" t="s">
        <v>10</v>
      </c>
      <c r="G2514" s="4" t="s">
        <v>9</v>
      </c>
      <c r="H2514" s="4" t="s">
        <v>9</v>
      </c>
      <c r="I2514" s="4" t="s">
        <v>10</v>
      </c>
      <c r="J2514" s="4" t="s">
        <v>10</v>
      </c>
      <c r="K2514" s="4" t="s">
        <v>9</v>
      </c>
      <c r="L2514" s="4" t="s">
        <v>9</v>
      </c>
      <c r="M2514" s="4" t="s">
        <v>9</v>
      </c>
      <c r="N2514" s="4" t="s">
        <v>9</v>
      </c>
      <c r="O2514" s="4" t="s">
        <v>6</v>
      </c>
    </row>
    <row r="2515" spans="1:19">
      <c r="A2515" t="n">
        <v>20264</v>
      </c>
      <c r="B2515" s="13" t="n">
        <v>50</v>
      </c>
      <c r="C2515" s="7" t="n">
        <v>0</v>
      </c>
      <c r="D2515" s="7" t="n">
        <v>4349</v>
      </c>
      <c r="E2515" s="7" t="n">
        <v>0.699999988079071</v>
      </c>
      <c r="F2515" s="7" t="n">
        <v>200</v>
      </c>
      <c r="G2515" s="7" t="n">
        <v>0</v>
      </c>
      <c r="H2515" s="7" t="n">
        <v>-1065353216</v>
      </c>
      <c r="I2515" s="7" t="n">
        <v>0</v>
      </c>
      <c r="J2515" s="7" t="n">
        <v>65533</v>
      </c>
      <c r="K2515" s="7" t="n">
        <v>0</v>
      </c>
      <c r="L2515" s="7" t="n">
        <v>0</v>
      </c>
      <c r="M2515" s="7" t="n">
        <v>0</v>
      </c>
      <c r="N2515" s="7" t="n">
        <v>0</v>
      </c>
      <c r="O2515" s="7" t="s">
        <v>20</v>
      </c>
    </row>
    <row r="2516" spans="1:19">
      <c r="A2516" t="s">
        <v>4</v>
      </c>
      <c r="B2516" s="4" t="s">
        <v>5</v>
      </c>
      <c r="C2516" s="4" t="s">
        <v>13</v>
      </c>
      <c r="D2516" s="4" t="s">
        <v>10</v>
      </c>
    </row>
    <row r="2517" spans="1:19">
      <c r="A2517" t="n">
        <v>20303</v>
      </c>
      <c r="B2517" s="37" t="n">
        <v>58</v>
      </c>
      <c r="C2517" s="7" t="n">
        <v>255</v>
      </c>
      <c r="D2517" s="7" t="n">
        <v>0</v>
      </c>
    </row>
    <row r="2518" spans="1:19">
      <c r="A2518" t="s">
        <v>4</v>
      </c>
      <c r="B2518" s="4" t="s">
        <v>5</v>
      </c>
      <c r="C2518" s="4" t="s">
        <v>10</v>
      </c>
    </row>
    <row r="2519" spans="1:19">
      <c r="A2519" t="n">
        <v>20307</v>
      </c>
      <c r="B2519" s="30" t="n">
        <v>16</v>
      </c>
      <c r="C2519" s="7" t="n">
        <v>1500</v>
      </c>
    </row>
    <row r="2520" spans="1:19">
      <c r="A2520" t="s">
        <v>4</v>
      </c>
      <c r="B2520" s="4" t="s">
        <v>5</v>
      </c>
      <c r="C2520" s="4" t="s">
        <v>13</v>
      </c>
      <c r="D2520" s="4" t="s">
        <v>10</v>
      </c>
      <c r="E2520" s="4" t="s">
        <v>30</v>
      </c>
    </row>
    <row r="2521" spans="1:19">
      <c r="A2521" t="n">
        <v>20310</v>
      </c>
      <c r="B2521" s="37" t="n">
        <v>58</v>
      </c>
      <c r="C2521" s="7" t="n">
        <v>101</v>
      </c>
      <c r="D2521" s="7" t="n">
        <v>1000</v>
      </c>
      <c r="E2521" s="7" t="n">
        <v>1</v>
      </c>
    </row>
    <row r="2522" spans="1:19">
      <c r="A2522" t="s">
        <v>4</v>
      </c>
      <c r="B2522" s="4" t="s">
        <v>5</v>
      </c>
      <c r="C2522" s="4" t="s">
        <v>13</v>
      </c>
      <c r="D2522" s="4" t="s">
        <v>10</v>
      </c>
    </row>
    <row r="2523" spans="1:19">
      <c r="A2523" t="n">
        <v>20318</v>
      </c>
      <c r="B2523" s="37" t="n">
        <v>58</v>
      </c>
      <c r="C2523" s="7" t="n">
        <v>254</v>
      </c>
      <c r="D2523" s="7" t="n">
        <v>0</v>
      </c>
    </row>
    <row r="2524" spans="1:19">
      <c r="A2524" t="s">
        <v>4</v>
      </c>
      <c r="B2524" s="4" t="s">
        <v>5</v>
      </c>
      <c r="C2524" s="4" t="s">
        <v>13</v>
      </c>
      <c r="D2524" s="4" t="s">
        <v>10</v>
      </c>
      <c r="E2524" s="4" t="s">
        <v>10</v>
      </c>
      <c r="F2524" s="4" t="s">
        <v>10</v>
      </c>
      <c r="G2524" s="4" t="s">
        <v>10</v>
      </c>
      <c r="H2524" s="4" t="s">
        <v>10</v>
      </c>
      <c r="I2524" s="4" t="s">
        <v>6</v>
      </c>
      <c r="J2524" s="4" t="s">
        <v>30</v>
      </c>
      <c r="K2524" s="4" t="s">
        <v>30</v>
      </c>
      <c r="L2524" s="4" t="s">
        <v>30</v>
      </c>
      <c r="M2524" s="4" t="s">
        <v>9</v>
      </c>
      <c r="N2524" s="4" t="s">
        <v>9</v>
      </c>
      <c r="O2524" s="4" t="s">
        <v>30</v>
      </c>
      <c r="P2524" s="4" t="s">
        <v>30</v>
      </c>
      <c r="Q2524" s="4" t="s">
        <v>30</v>
      </c>
      <c r="R2524" s="4" t="s">
        <v>30</v>
      </c>
      <c r="S2524" s="4" t="s">
        <v>13</v>
      </c>
    </row>
    <row r="2525" spans="1:19">
      <c r="A2525" t="n">
        <v>20322</v>
      </c>
      <c r="B2525" s="10" t="n">
        <v>39</v>
      </c>
      <c r="C2525" s="7" t="n">
        <v>12</v>
      </c>
      <c r="D2525" s="7" t="n">
        <v>65533</v>
      </c>
      <c r="E2525" s="7" t="n">
        <v>225</v>
      </c>
      <c r="F2525" s="7" t="n">
        <v>0</v>
      </c>
      <c r="G2525" s="7" t="n">
        <v>65533</v>
      </c>
      <c r="H2525" s="7" t="n">
        <v>0</v>
      </c>
      <c r="I2525" s="7" t="s">
        <v>20</v>
      </c>
      <c r="J2525" s="7" t="n">
        <v>124.639999389648</v>
      </c>
      <c r="K2525" s="7" t="n">
        <v>508.213012695313</v>
      </c>
      <c r="L2525" s="7" t="n">
        <v>323.438995361328</v>
      </c>
      <c r="M2525" s="7" t="n">
        <v>0</v>
      </c>
      <c r="N2525" s="7" t="n">
        <v>1132920832</v>
      </c>
      <c r="O2525" s="7" t="n">
        <v>0</v>
      </c>
      <c r="P2525" s="7" t="n">
        <v>1</v>
      </c>
      <c r="Q2525" s="7" t="n">
        <v>1</v>
      </c>
      <c r="R2525" s="7" t="n">
        <v>1</v>
      </c>
      <c r="S2525" s="7" t="n">
        <v>125</v>
      </c>
    </row>
    <row r="2526" spans="1:19">
      <c r="A2526" t="s">
        <v>4</v>
      </c>
      <c r="B2526" s="4" t="s">
        <v>5</v>
      </c>
      <c r="C2526" s="4" t="s">
        <v>13</v>
      </c>
      <c r="D2526" s="4" t="s">
        <v>6</v>
      </c>
      <c r="E2526" s="4" t="s">
        <v>10</v>
      </c>
    </row>
    <row r="2527" spans="1:19">
      <c r="A2527" t="n">
        <v>20372</v>
      </c>
      <c r="B2527" s="22" t="n">
        <v>94</v>
      </c>
      <c r="C2527" s="7" t="n">
        <v>1</v>
      </c>
      <c r="D2527" s="7" t="s">
        <v>89</v>
      </c>
      <c r="E2527" s="7" t="n">
        <v>1</v>
      </c>
    </row>
    <row r="2528" spans="1:19">
      <c r="A2528" t="s">
        <v>4</v>
      </c>
      <c r="B2528" s="4" t="s">
        <v>5</v>
      </c>
      <c r="C2528" s="4" t="s">
        <v>13</v>
      </c>
      <c r="D2528" s="4" t="s">
        <v>6</v>
      </c>
      <c r="E2528" s="4" t="s">
        <v>10</v>
      </c>
    </row>
    <row r="2529" spans="1:19">
      <c r="A2529" t="n">
        <v>20386</v>
      </c>
      <c r="B2529" s="22" t="n">
        <v>94</v>
      </c>
      <c r="C2529" s="7" t="n">
        <v>1</v>
      </c>
      <c r="D2529" s="7" t="s">
        <v>89</v>
      </c>
      <c r="E2529" s="7" t="n">
        <v>2</v>
      </c>
    </row>
    <row r="2530" spans="1:19">
      <c r="A2530" t="s">
        <v>4</v>
      </c>
      <c r="B2530" s="4" t="s">
        <v>5</v>
      </c>
      <c r="C2530" s="4" t="s">
        <v>13</v>
      </c>
      <c r="D2530" s="4" t="s">
        <v>6</v>
      </c>
      <c r="E2530" s="4" t="s">
        <v>10</v>
      </c>
    </row>
    <row r="2531" spans="1:19">
      <c r="A2531" t="n">
        <v>20400</v>
      </c>
      <c r="B2531" s="22" t="n">
        <v>94</v>
      </c>
      <c r="C2531" s="7" t="n">
        <v>0</v>
      </c>
      <c r="D2531" s="7" t="s">
        <v>89</v>
      </c>
      <c r="E2531" s="7" t="n">
        <v>4</v>
      </c>
    </row>
    <row r="2532" spans="1:19">
      <c r="A2532" t="s">
        <v>4</v>
      </c>
      <c r="B2532" s="4" t="s">
        <v>5</v>
      </c>
      <c r="C2532" s="4" t="s">
        <v>13</v>
      </c>
      <c r="D2532" s="4" t="s">
        <v>10</v>
      </c>
      <c r="E2532" s="4" t="s">
        <v>30</v>
      </c>
      <c r="F2532" s="4" t="s">
        <v>10</v>
      </c>
      <c r="G2532" s="4" t="s">
        <v>9</v>
      </c>
      <c r="H2532" s="4" t="s">
        <v>9</v>
      </c>
      <c r="I2532" s="4" t="s">
        <v>10</v>
      </c>
      <c r="J2532" s="4" t="s">
        <v>10</v>
      </c>
      <c r="K2532" s="4" t="s">
        <v>9</v>
      </c>
      <c r="L2532" s="4" t="s">
        <v>9</v>
      </c>
      <c r="M2532" s="4" t="s">
        <v>9</v>
      </c>
      <c r="N2532" s="4" t="s">
        <v>9</v>
      </c>
      <c r="O2532" s="4" t="s">
        <v>6</v>
      </c>
    </row>
    <row r="2533" spans="1:19">
      <c r="A2533" t="n">
        <v>20414</v>
      </c>
      <c r="B2533" s="13" t="n">
        <v>50</v>
      </c>
      <c r="C2533" s="7" t="n">
        <v>0</v>
      </c>
      <c r="D2533" s="7" t="n">
        <v>15860</v>
      </c>
      <c r="E2533" s="7" t="n">
        <v>1</v>
      </c>
      <c r="F2533" s="7" t="n">
        <v>0</v>
      </c>
      <c r="G2533" s="7" t="n">
        <v>0</v>
      </c>
      <c r="H2533" s="7" t="n">
        <v>0</v>
      </c>
      <c r="I2533" s="7" t="n">
        <v>0</v>
      </c>
      <c r="J2533" s="7" t="n">
        <v>65533</v>
      </c>
      <c r="K2533" s="7" t="n">
        <v>0</v>
      </c>
      <c r="L2533" s="7" t="n">
        <v>0</v>
      </c>
      <c r="M2533" s="7" t="n">
        <v>0</v>
      </c>
      <c r="N2533" s="7" t="n">
        <v>0</v>
      </c>
      <c r="O2533" s="7" t="s">
        <v>20</v>
      </c>
    </row>
    <row r="2534" spans="1:19">
      <c r="A2534" t="s">
        <v>4</v>
      </c>
      <c r="B2534" s="4" t="s">
        <v>5</v>
      </c>
      <c r="C2534" s="4" t="s">
        <v>10</v>
      </c>
    </row>
    <row r="2535" spans="1:19">
      <c r="A2535" t="n">
        <v>20453</v>
      </c>
      <c r="B2535" s="30" t="n">
        <v>16</v>
      </c>
      <c r="C2535" s="7" t="n">
        <v>500</v>
      </c>
    </row>
    <row r="2536" spans="1:19">
      <c r="A2536" t="s">
        <v>4</v>
      </c>
      <c r="B2536" s="4" t="s">
        <v>5</v>
      </c>
      <c r="C2536" s="4" t="s">
        <v>13</v>
      </c>
      <c r="D2536" s="4" t="s">
        <v>10</v>
      </c>
      <c r="E2536" s="4" t="s">
        <v>30</v>
      </c>
      <c r="F2536" s="4" t="s">
        <v>10</v>
      </c>
      <c r="G2536" s="4" t="s">
        <v>9</v>
      </c>
      <c r="H2536" s="4" t="s">
        <v>9</v>
      </c>
      <c r="I2536" s="4" t="s">
        <v>10</v>
      </c>
      <c r="J2536" s="4" t="s">
        <v>10</v>
      </c>
      <c r="K2536" s="4" t="s">
        <v>9</v>
      </c>
      <c r="L2536" s="4" t="s">
        <v>9</v>
      </c>
      <c r="M2536" s="4" t="s">
        <v>9</v>
      </c>
      <c r="N2536" s="4" t="s">
        <v>9</v>
      </c>
      <c r="O2536" s="4" t="s">
        <v>6</v>
      </c>
    </row>
    <row r="2537" spans="1:19">
      <c r="A2537" t="n">
        <v>20456</v>
      </c>
      <c r="B2537" s="13" t="n">
        <v>50</v>
      </c>
      <c r="C2537" s="7" t="n">
        <v>0</v>
      </c>
      <c r="D2537" s="7" t="n">
        <v>4349</v>
      </c>
      <c r="E2537" s="7" t="n">
        <v>0.699999988079071</v>
      </c>
      <c r="F2537" s="7" t="n">
        <v>200</v>
      </c>
      <c r="G2537" s="7" t="n">
        <v>0</v>
      </c>
      <c r="H2537" s="7" t="n">
        <v>-1065353216</v>
      </c>
      <c r="I2537" s="7" t="n">
        <v>0</v>
      </c>
      <c r="J2537" s="7" t="n">
        <v>65533</v>
      </c>
      <c r="K2537" s="7" t="n">
        <v>0</v>
      </c>
      <c r="L2537" s="7" t="n">
        <v>0</v>
      </c>
      <c r="M2537" s="7" t="n">
        <v>0</v>
      </c>
      <c r="N2537" s="7" t="n">
        <v>0</v>
      </c>
      <c r="O2537" s="7" t="s">
        <v>20</v>
      </c>
    </row>
    <row r="2538" spans="1:19">
      <c r="A2538" t="s">
        <v>4</v>
      </c>
      <c r="B2538" s="4" t="s">
        <v>5</v>
      </c>
      <c r="C2538" s="4" t="s">
        <v>13</v>
      </c>
      <c r="D2538" s="4" t="s">
        <v>10</v>
      </c>
    </row>
    <row r="2539" spans="1:19">
      <c r="A2539" t="n">
        <v>20495</v>
      </c>
      <c r="B2539" s="37" t="n">
        <v>58</v>
      </c>
      <c r="C2539" s="7" t="n">
        <v>255</v>
      </c>
      <c r="D2539" s="7" t="n">
        <v>0</v>
      </c>
    </row>
    <row r="2540" spans="1:19">
      <c r="A2540" t="s">
        <v>4</v>
      </c>
      <c r="B2540" s="4" t="s">
        <v>5</v>
      </c>
      <c r="C2540" s="4" t="s">
        <v>10</v>
      </c>
    </row>
    <row r="2541" spans="1:19">
      <c r="A2541" t="n">
        <v>20499</v>
      </c>
      <c r="B2541" s="30" t="n">
        <v>16</v>
      </c>
      <c r="C2541" s="7" t="n">
        <v>1500</v>
      </c>
    </row>
    <row r="2542" spans="1:19">
      <c r="A2542" t="s">
        <v>4</v>
      </c>
      <c r="B2542" s="4" t="s">
        <v>5</v>
      </c>
      <c r="C2542" s="4" t="s">
        <v>13</v>
      </c>
      <c r="D2542" s="4" t="s">
        <v>6</v>
      </c>
      <c r="E2542" s="4" t="s">
        <v>10</v>
      </c>
    </row>
    <row r="2543" spans="1:19">
      <c r="A2543" t="n">
        <v>20502</v>
      </c>
      <c r="B2543" s="24" t="n">
        <v>62</v>
      </c>
      <c r="C2543" s="7" t="n">
        <v>1</v>
      </c>
      <c r="D2543" s="7" t="s">
        <v>75</v>
      </c>
      <c r="E2543" s="7" t="n">
        <v>1</v>
      </c>
    </row>
    <row r="2544" spans="1:19">
      <c r="A2544" t="s">
        <v>4</v>
      </c>
      <c r="B2544" s="4" t="s">
        <v>5</v>
      </c>
      <c r="C2544" s="4" t="s">
        <v>13</v>
      </c>
      <c r="D2544" s="4" t="s">
        <v>6</v>
      </c>
      <c r="E2544" s="4" t="s">
        <v>10</v>
      </c>
    </row>
    <row r="2545" spans="1:15">
      <c r="A2545" t="n">
        <v>20518</v>
      </c>
      <c r="B2545" s="24" t="n">
        <v>62</v>
      </c>
      <c r="C2545" s="7" t="n">
        <v>1</v>
      </c>
      <c r="D2545" s="7" t="s">
        <v>76</v>
      </c>
      <c r="E2545" s="7" t="n">
        <v>1</v>
      </c>
    </row>
    <row r="2546" spans="1:15">
      <c r="A2546" t="s">
        <v>4</v>
      </c>
      <c r="B2546" s="4" t="s">
        <v>5</v>
      </c>
      <c r="C2546" s="4" t="s">
        <v>13</v>
      </c>
      <c r="D2546" s="4" t="s">
        <v>6</v>
      </c>
      <c r="E2546" s="4" t="s">
        <v>10</v>
      </c>
    </row>
    <row r="2547" spans="1:15">
      <c r="A2547" t="n">
        <v>20534</v>
      </c>
      <c r="B2547" s="24" t="n">
        <v>62</v>
      </c>
      <c r="C2547" s="7" t="n">
        <v>1</v>
      </c>
      <c r="D2547" s="7" t="s">
        <v>77</v>
      </c>
      <c r="E2547" s="7" t="n">
        <v>1</v>
      </c>
    </row>
    <row r="2548" spans="1:15">
      <c r="A2548" t="s">
        <v>4</v>
      </c>
      <c r="B2548" s="4" t="s">
        <v>5</v>
      </c>
      <c r="C2548" s="4" t="s">
        <v>10</v>
      </c>
    </row>
    <row r="2549" spans="1:15">
      <c r="A2549" t="n">
        <v>20550</v>
      </c>
      <c r="B2549" s="17" t="n">
        <v>12</v>
      </c>
      <c r="C2549" s="7" t="n">
        <v>11131</v>
      </c>
    </row>
    <row r="2550" spans="1:15">
      <c r="A2550" t="s">
        <v>4</v>
      </c>
      <c r="B2550" s="4" t="s">
        <v>5</v>
      </c>
      <c r="C2550" s="4" t="s">
        <v>13</v>
      </c>
      <c r="D2550" s="4" t="s">
        <v>10</v>
      </c>
      <c r="E2550" s="4" t="s">
        <v>30</v>
      </c>
    </row>
    <row r="2551" spans="1:15">
      <c r="A2551" t="n">
        <v>20553</v>
      </c>
      <c r="B2551" s="37" t="n">
        <v>58</v>
      </c>
      <c r="C2551" s="7" t="n">
        <v>101</v>
      </c>
      <c r="D2551" s="7" t="n">
        <v>500</v>
      </c>
      <c r="E2551" s="7" t="n">
        <v>1</v>
      </c>
    </row>
    <row r="2552" spans="1:15">
      <c r="A2552" t="s">
        <v>4</v>
      </c>
      <c r="B2552" s="4" t="s">
        <v>5</v>
      </c>
      <c r="C2552" s="4" t="s">
        <v>13</v>
      </c>
      <c r="D2552" s="4" t="s">
        <v>10</v>
      </c>
    </row>
    <row r="2553" spans="1:15">
      <c r="A2553" t="n">
        <v>20561</v>
      </c>
      <c r="B2553" s="37" t="n">
        <v>58</v>
      </c>
      <c r="C2553" s="7" t="n">
        <v>254</v>
      </c>
      <c r="D2553" s="7" t="n">
        <v>0</v>
      </c>
    </row>
    <row r="2554" spans="1:15">
      <c r="A2554" t="s">
        <v>4</v>
      </c>
      <c r="B2554" s="4" t="s">
        <v>5</v>
      </c>
      <c r="C2554" s="4" t="s">
        <v>13</v>
      </c>
      <c r="D2554" s="4" t="s">
        <v>13</v>
      </c>
      <c r="E2554" s="4" t="s">
        <v>10</v>
      </c>
    </row>
    <row r="2555" spans="1:15">
      <c r="A2555" t="n">
        <v>20565</v>
      </c>
      <c r="B2555" s="41" t="n">
        <v>45</v>
      </c>
      <c r="C2555" s="7" t="n">
        <v>8</v>
      </c>
      <c r="D2555" s="7" t="n">
        <v>1</v>
      </c>
      <c r="E2555" s="7" t="n">
        <v>0</v>
      </c>
    </row>
    <row r="2556" spans="1:15">
      <c r="A2556" t="s">
        <v>4</v>
      </c>
      <c r="B2556" s="4" t="s">
        <v>5</v>
      </c>
      <c r="C2556" s="4" t="s">
        <v>13</v>
      </c>
      <c r="D2556" s="4" t="s">
        <v>10</v>
      </c>
    </row>
    <row r="2557" spans="1:15">
      <c r="A2557" t="n">
        <v>20570</v>
      </c>
      <c r="B2557" s="37" t="n">
        <v>58</v>
      </c>
      <c r="C2557" s="7" t="n">
        <v>255</v>
      </c>
      <c r="D2557" s="7" t="n">
        <v>0</v>
      </c>
    </row>
    <row r="2558" spans="1:15">
      <c r="A2558" t="s">
        <v>4</v>
      </c>
      <c r="B2558" s="4" t="s">
        <v>5</v>
      </c>
      <c r="C2558" s="4" t="s">
        <v>13</v>
      </c>
    </row>
    <row r="2559" spans="1:15">
      <c r="A2559" t="n">
        <v>20574</v>
      </c>
      <c r="B2559" s="35" t="n">
        <v>23</v>
      </c>
      <c r="C2559" s="7" t="n">
        <v>0</v>
      </c>
    </row>
    <row r="2560" spans="1:15">
      <c r="A2560" t="s">
        <v>4</v>
      </c>
      <c r="B2560" s="4" t="s">
        <v>5</v>
      </c>
    </row>
    <row r="2561" spans="1:5">
      <c r="A2561" t="n">
        <v>20576</v>
      </c>
      <c r="B2561" s="5" t="n">
        <v>1</v>
      </c>
    </row>
    <row r="2562" spans="1:5" s="3" customFormat="1" customHeight="0">
      <c r="A2562" s="3" t="s">
        <v>2</v>
      </c>
      <c r="B2562" s="3" t="s">
        <v>213</v>
      </c>
    </row>
    <row r="2563" spans="1:5">
      <c r="A2563" t="s">
        <v>4</v>
      </c>
      <c r="B2563" s="4" t="s">
        <v>5</v>
      </c>
      <c r="C2563" s="4" t="s">
        <v>13</v>
      </c>
      <c r="D2563" s="4" t="s">
        <v>10</v>
      </c>
    </row>
    <row r="2564" spans="1:5">
      <c r="A2564" t="n">
        <v>20580</v>
      </c>
      <c r="B2564" s="28" t="n">
        <v>22</v>
      </c>
      <c r="C2564" s="7" t="n">
        <v>0</v>
      </c>
      <c r="D2564" s="7" t="n">
        <v>0</v>
      </c>
    </row>
    <row r="2565" spans="1:5">
      <c r="A2565" t="s">
        <v>4</v>
      </c>
      <c r="B2565" s="4" t="s">
        <v>5</v>
      </c>
      <c r="C2565" s="4" t="s">
        <v>13</v>
      </c>
      <c r="D2565" s="4" t="s">
        <v>10</v>
      </c>
      <c r="E2565" s="4" t="s">
        <v>30</v>
      </c>
    </row>
    <row r="2566" spans="1:5">
      <c r="A2566" t="n">
        <v>20584</v>
      </c>
      <c r="B2566" s="37" t="n">
        <v>58</v>
      </c>
      <c r="C2566" s="7" t="n">
        <v>101</v>
      </c>
      <c r="D2566" s="7" t="n">
        <v>500</v>
      </c>
      <c r="E2566" s="7" t="n">
        <v>1</v>
      </c>
    </row>
    <row r="2567" spans="1:5">
      <c r="A2567" t="s">
        <v>4</v>
      </c>
      <c r="B2567" s="4" t="s">
        <v>5</v>
      </c>
      <c r="C2567" s="4" t="s">
        <v>13</v>
      </c>
      <c r="D2567" s="4" t="s">
        <v>10</v>
      </c>
    </row>
    <row r="2568" spans="1:5">
      <c r="A2568" t="n">
        <v>20592</v>
      </c>
      <c r="B2568" s="37" t="n">
        <v>58</v>
      </c>
      <c r="C2568" s="7" t="n">
        <v>254</v>
      </c>
      <c r="D2568" s="7" t="n">
        <v>0</v>
      </c>
    </row>
    <row r="2569" spans="1:5">
      <c r="A2569" t="s">
        <v>4</v>
      </c>
      <c r="B2569" s="4" t="s">
        <v>5</v>
      </c>
      <c r="C2569" s="4" t="s">
        <v>13</v>
      </c>
    </row>
    <row r="2570" spans="1:5">
      <c r="A2570" t="n">
        <v>20596</v>
      </c>
      <c r="B2570" s="40" t="n">
        <v>64</v>
      </c>
      <c r="C2570" s="7" t="n">
        <v>7</v>
      </c>
    </row>
    <row r="2571" spans="1:5">
      <c r="A2571" t="s">
        <v>4</v>
      </c>
      <c r="B2571" s="4" t="s">
        <v>5</v>
      </c>
      <c r="C2571" s="4" t="s">
        <v>10</v>
      </c>
      <c r="D2571" s="4" t="s">
        <v>30</v>
      </c>
      <c r="E2571" s="4" t="s">
        <v>30</v>
      </c>
      <c r="F2571" s="4" t="s">
        <v>30</v>
      </c>
      <c r="G2571" s="4" t="s">
        <v>30</v>
      </c>
    </row>
    <row r="2572" spans="1:5">
      <c r="A2572" t="n">
        <v>20598</v>
      </c>
      <c r="B2572" s="46" t="n">
        <v>46</v>
      </c>
      <c r="C2572" s="7" t="n">
        <v>61456</v>
      </c>
      <c r="D2572" s="7" t="n">
        <v>149.770004272461</v>
      </c>
      <c r="E2572" s="7" t="n">
        <v>508.170013427734</v>
      </c>
      <c r="F2572" s="7" t="n">
        <v>315.559997558594</v>
      </c>
      <c r="G2572" s="7" t="n">
        <v>91.0999984741211</v>
      </c>
    </row>
    <row r="2573" spans="1:5">
      <c r="A2573" t="s">
        <v>4</v>
      </c>
      <c r="B2573" s="4" t="s">
        <v>5</v>
      </c>
      <c r="C2573" s="4" t="s">
        <v>13</v>
      </c>
      <c r="D2573" s="4" t="s">
        <v>13</v>
      </c>
      <c r="E2573" s="4" t="s">
        <v>30</v>
      </c>
      <c r="F2573" s="4" t="s">
        <v>30</v>
      </c>
      <c r="G2573" s="4" t="s">
        <v>30</v>
      </c>
      <c r="H2573" s="4" t="s">
        <v>10</v>
      </c>
    </row>
    <row r="2574" spans="1:5">
      <c r="A2574" t="n">
        <v>20617</v>
      </c>
      <c r="B2574" s="41" t="n">
        <v>45</v>
      </c>
      <c r="C2574" s="7" t="n">
        <v>2</v>
      </c>
      <c r="D2574" s="7" t="n">
        <v>3</v>
      </c>
      <c r="E2574" s="7" t="n">
        <v>144.539993286133</v>
      </c>
      <c r="F2574" s="7" t="n">
        <v>511.540008544922</v>
      </c>
      <c r="G2574" s="7" t="n">
        <v>320.359985351563</v>
      </c>
      <c r="H2574" s="7" t="n">
        <v>0</v>
      </c>
    </row>
    <row r="2575" spans="1:5">
      <c r="A2575" t="s">
        <v>4</v>
      </c>
      <c r="B2575" s="4" t="s">
        <v>5</v>
      </c>
      <c r="C2575" s="4" t="s">
        <v>13</v>
      </c>
      <c r="D2575" s="4" t="s">
        <v>13</v>
      </c>
      <c r="E2575" s="4" t="s">
        <v>30</v>
      </c>
      <c r="F2575" s="4" t="s">
        <v>30</v>
      </c>
      <c r="G2575" s="4" t="s">
        <v>30</v>
      </c>
      <c r="H2575" s="4" t="s">
        <v>10</v>
      </c>
      <c r="I2575" s="4" t="s">
        <v>13</v>
      </c>
    </row>
    <row r="2576" spans="1:5">
      <c r="A2576" t="n">
        <v>20634</v>
      </c>
      <c r="B2576" s="41" t="n">
        <v>45</v>
      </c>
      <c r="C2576" s="7" t="n">
        <v>4</v>
      </c>
      <c r="D2576" s="7" t="n">
        <v>3</v>
      </c>
      <c r="E2576" s="7" t="n">
        <v>8.13000011444092</v>
      </c>
      <c r="F2576" s="7" t="n">
        <v>284.359985351563</v>
      </c>
      <c r="G2576" s="7" t="n">
        <v>0</v>
      </c>
      <c r="H2576" s="7" t="n">
        <v>0</v>
      </c>
      <c r="I2576" s="7" t="n">
        <v>1</v>
      </c>
    </row>
    <row r="2577" spans="1:9">
      <c r="A2577" t="s">
        <v>4</v>
      </c>
      <c r="B2577" s="4" t="s">
        <v>5</v>
      </c>
      <c r="C2577" s="4" t="s">
        <v>13</v>
      </c>
      <c r="D2577" s="4" t="s">
        <v>13</v>
      </c>
      <c r="E2577" s="4" t="s">
        <v>30</v>
      </c>
      <c r="F2577" s="4" t="s">
        <v>10</v>
      </c>
    </row>
    <row r="2578" spans="1:9">
      <c r="A2578" t="n">
        <v>20652</v>
      </c>
      <c r="B2578" s="41" t="n">
        <v>45</v>
      </c>
      <c r="C2578" s="7" t="n">
        <v>5</v>
      </c>
      <c r="D2578" s="7" t="n">
        <v>3</v>
      </c>
      <c r="E2578" s="7" t="n">
        <v>7.90000009536743</v>
      </c>
      <c r="F2578" s="7" t="n">
        <v>0</v>
      </c>
    </row>
    <row r="2579" spans="1:9">
      <c r="A2579" t="s">
        <v>4</v>
      </c>
      <c r="B2579" s="4" t="s">
        <v>5</v>
      </c>
      <c r="C2579" s="4" t="s">
        <v>13</v>
      </c>
      <c r="D2579" s="4" t="s">
        <v>13</v>
      </c>
      <c r="E2579" s="4" t="s">
        <v>30</v>
      </c>
      <c r="F2579" s="4" t="s">
        <v>10</v>
      </c>
    </row>
    <row r="2580" spans="1:9">
      <c r="A2580" t="n">
        <v>20661</v>
      </c>
      <c r="B2580" s="41" t="n">
        <v>45</v>
      </c>
      <c r="C2580" s="7" t="n">
        <v>11</v>
      </c>
      <c r="D2580" s="7" t="n">
        <v>3</v>
      </c>
      <c r="E2580" s="7" t="n">
        <v>47</v>
      </c>
      <c r="F2580" s="7" t="n">
        <v>0</v>
      </c>
    </row>
    <row r="2581" spans="1:9">
      <c r="A2581" t="s">
        <v>4</v>
      </c>
      <c r="B2581" s="4" t="s">
        <v>5</v>
      </c>
      <c r="C2581" s="4" t="s">
        <v>13</v>
      </c>
      <c r="D2581" s="4" t="s">
        <v>10</v>
      </c>
    </row>
    <row r="2582" spans="1:9">
      <c r="A2582" t="n">
        <v>20670</v>
      </c>
      <c r="B2582" s="37" t="n">
        <v>58</v>
      </c>
      <c r="C2582" s="7" t="n">
        <v>255</v>
      </c>
      <c r="D2582" s="7" t="n">
        <v>0</v>
      </c>
    </row>
    <row r="2583" spans="1:9">
      <c r="A2583" t="s">
        <v>4</v>
      </c>
      <c r="B2583" s="4" t="s">
        <v>5</v>
      </c>
      <c r="C2583" s="4" t="s">
        <v>13</v>
      </c>
      <c r="D2583" s="4" t="s">
        <v>10</v>
      </c>
      <c r="E2583" s="4" t="s">
        <v>30</v>
      </c>
    </row>
    <row r="2584" spans="1:9">
      <c r="A2584" t="n">
        <v>20674</v>
      </c>
      <c r="B2584" s="37" t="n">
        <v>58</v>
      </c>
      <c r="C2584" s="7" t="n">
        <v>101</v>
      </c>
      <c r="D2584" s="7" t="n">
        <v>1000</v>
      </c>
      <c r="E2584" s="7" t="n">
        <v>1</v>
      </c>
    </row>
    <row r="2585" spans="1:9">
      <c r="A2585" t="s">
        <v>4</v>
      </c>
      <c r="B2585" s="4" t="s">
        <v>5</v>
      </c>
      <c r="C2585" s="4" t="s">
        <v>13</v>
      </c>
      <c r="D2585" s="4" t="s">
        <v>10</v>
      </c>
    </row>
    <row r="2586" spans="1:9">
      <c r="A2586" t="n">
        <v>20682</v>
      </c>
      <c r="B2586" s="37" t="n">
        <v>58</v>
      </c>
      <c r="C2586" s="7" t="n">
        <v>254</v>
      </c>
      <c r="D2586" s="7" t="n">
        <v>0</v>
      </c>
    </row>
    <row r="2587" spans="1:9">
      <c r="A2587" t="s">
        <v>4</v>
      </c>
      <c r="B2587" s="4" t="s">
        <v>5</v>
      </c>
      <c r="C2587" s="4" t="s">
        <v>13</v>
      </c>
      <c r="D2587" s="4" t="s">
        <v>10</v>
      </c>
      <c r="E2587" s="4" t="s">
        <v>10</v>
      </c>
      <c r="F2587" s="4" t="s">
        <v>10</v>
      </c>
      <c r="G2587" s="4" t="s">
        <v>10</v>
      </c>
      <c r="H2587" s="4" t="s">
        <v>10</v>
      </c>
      <c r="I2587" s="4" t="s">
        <v>6</v>
      </c>
      <c r="J2587" s="4" t="s">
        <v>30</v>
      </c>
      <c r="K2587" s="4" t="s">
        <v>30</v>
      </c>
      <c r="L2587" s="4" t="s">
        <v>30</v>
      </c>
      <c r="M2587" s="4" t="s">
        <v>9</v>
      </c>
      <c r="N2587" s="4" t="s">
        <v>9</v>
      </c>
      <c r="O2587" s="4" t="s">
        <v>30</v>
      </c>
      <c r="P2587" s="4" t="s">
        <v>30</v>
      </c>
      <c r="Q2587" s="4" t="s">
        <v>30</v>
      </c>
      <c r="R2587" s="4" t="s">
        <v>30</v>
      </c>
      <c r="S2587" s="4" t="s">
        <v>13</v>
      </c>
    </row>
    <row r="2588" spans="1:9">
      <c r="A2588" t="n">
        <v>20686</v>
      </c>
      <c r="B2588" s="10" t="n">
        <v>39</v>
      </c>
      <c r="C2588" s="7" t="n">
        <v>12</v>
      </c>
      <c r="D2588" s="7" t="n">
        <v>65533</v>
      </c>
      <c r="E2588" s="7" t="n">
        <v>225</v>
      </c>
      <c r="F2588" s="7" t="n">
        <v>0</v>
      </c>
      <c r="G2588" s="7" t="n">
        <v>65533</v>
      </c>
      <c r="H2588" s="7" t="n">
        <v>0</v>
      </c>
      <c r="I2588" s="7" t="s">
        <v>20</v>
      </c>
      <c r="J2588" s="7" t="n">
        <v>152.824005126953</v>
      </c>
      <c r="K2588" s="7" t="n">
        <v>508.213012695313</v>
      </c>
      <c r="L2588" s="7" t="n">
        <v>315.462005615234</v>
      </c>
      <c r="M2588" s="7" t="n">
        <v>0</v>
      </c>
      <c r="N2588" s="7" t="n">
        <v>1132920832</v>
      </c>
      <c r="O2588" s="7" t="n">
        <v>0</v>
      </c>
      <c r="P2588" s="7" t="n">
        <v>1</v>
      </c>
      <c r="Q2588" s="7" t="n">
        <v>1</v>
      </c>
      <c r="R2588" s="7" t="n">
        <v>1</v>
      </c>
      <c r="S2588" s="7" t="n">
        <v>125</v>
      </c>
    </row>
    <row r="2589" spans="1:9">
      <c r="A2589" t="s">
        <v>4</v>
      </c>
      <c r="B2589" s="4" t="s">
        <v>5</v>
      </c>
      <c r="C2589" s="4" t="s">
        <v>13</v>
      </c>
      <c r="D2589" s="4" t="s">
        <v>6</v>
      </c>
      <c r="E2589" s="4" t="s">
        <v>10</v>
      </c>
    </row>
    <row r="2590" spans="1:9">
      <c r="A2590" t="n">
        <v>20736</v>
      </c>
      <c r="B2590" s="22" t="n">
        <v>94</v>
      </c>
      <c r="C2590" s="7" t="n">
        <v>1</v>
      </c>
      <c r="D2590" s="7" t="s">
        <v>91</v>
      </c>
      <c r="E2590" s="7" t="n">
        <v>1</v>
      </c>
    </row>
    <row r="2591" spans="1:9">
      <c r="A2591" t="s">
        <v>4</v>
      </c>
      <c r="B2591" s="4" t="s">
        <v>5</v>
      </c>
      <c r="C2591" s="4" t="s">
        <v>13</v>
      </c>
      <c r="D2591" s="4" t="s">
        <v>6</v>
      </c>
      <c r="E2591" s="4" t="s">
        <v>10</v>
      </c>
    </row>
    <row r="2592" spans="1:9">
      <c r="A2592" t="n">
        <v>20750</v>
      </c>
      <c r="B2592" s="22" t="n">
        <v>94</v>
      </c>
      <c r="C2592" s="7" t="n">
        <v>1</v>
      </c>
      <c r="D2592" s="7" t="s">
        <v>91</v>
      </c>
      <c r="E2592" s="7" t="n">
        <v>2</v>
      </c>
    </row>
    <row r="2593" spans="1:19">
      <c r="A2593" t="s">
        <v>4</v>
      </c>
      <c r="B2593" s="4" t="s">
        <v>5</v>
      </c>
      <c r="C2593" s="4" t="s">
        <v>13</v>
      </c>
      <c r="D2593" s="4" t="s">
        <v>6</v>
      </c>
      <c r="E2593" s="4" t="s">
        <v>10</v>
      </c>
    </row>
    <row r="2594" spans="1:19">
      <c r="A2594" t="n">
        <v>20764</v>
      </c>
      <c r="B2594" s="22" t="n">
        <v>94</v>
      </c>
      <c r="C2594" s="7" t="n">
        <v>0</v>
      </c>
      <c r="D2594" s="7" t="s">
        <v>91</v>
      </c>
      <c r="E2594" s="7" t="n">
        <v>4</v>
      </c>
    </row>
    <row r="2595" spans="1:19">
      <c r="A2595" t="s">
        <v>4</v>
      </c>
      <c r="B2595" s="4" t="s">
        <v>5</v>
      </c>
      <c r="C2595" s="4" t="s">
        <v>13</v>
      </c>
      <c r="D2595" s="4" t="s">
        <v>10</v>
      </c>
      <c r="E2595" s="4" t="s">
        <v>30</v>
      </c>
      <c r="F2595" s="4" t="s">
        <v>10</v>
      </c>
      <c r="G2595" s="4" t="s">
        <v>9</v>
      </c>
      <c r="H2595" s="4" t="s">
        <v>9</v>
      </c>
      <c r="I2595" s="4" t="s">
        <v>10</v>
      </c>
      <c r="J2595" s="4" t="s">
        <v>10</v>
      </c>
      <c r="K2595" s="4" t="s">
        <v>9</v>
      </c>
      <c r="L2595" s="4" t="s">
        <v>9</v>
      </c>
      <c r="M2595" s="4" t="s">
        <v>9</v>
      </c>
      <c r="N2595" s="4" t="s">
        <v>9</v>
      </c>
      <c r="O2595" s="4" t="s">
        <v>6</v>
      </c>
    </row>
    <row r="2596" spans="1:19">
      <c r="A2596" t="n">
        <v>20778</v>
      </c>
      <c r="B2596" s="13" t="n">
        <v>50</v>
      </c>
      <c r="C2596" s="7" t="n">
        <v>0</v>
      </c>
      <c r="D2596" s="7" t="n">
        <v>15860</v>
      </c>
      <c r="E2596" s="7" t="n">
        <v>1</v>
      </c>
      <c r="F2596" s="7" t="n">
        <v>0</v>
      </c>
      <c r="G2596" s="7" t="n">
        <v>0</v>
      </c>
      <c r="H2596" s="7" t="n">
        <v>0</v>
      </c>
      <c r="I2596" s="7" t="n">
        <v>0</v>
      </c>
      <c r="J2596" s="7" t="n">
        <v>65533</v>
      </c>
      <c r="K2596" s="7" t="n">
        <v>0</v>
      </c>
      <c r="L2596" s="7" t="n">
        <v>0</v>
      </c>
      <c r="M2596" s="7" t="n">
        <v>0</v>
      </c>
      <c r="N2596" s="7" t="n">
        <v>0</v>
      </c>
      <c r="O2596" s="7" t="s">
        <v>20</v>
      </c>
    </row>
    <row r="2597" spans="1:19">
      <c r="A2597" t="s">
        <v>4</v>
      </c>
      <c r="B2597" s="4" t="s">
        <v>5</v>
      </c>
      <c r="C2597" s="4" t="s">
        <v>10</v>
      </c>
    </row>
    <row r="2598" spans="1:19">
      <c r="A2598" t="n">
        <v>20817</v>
      </c>
      <c r="B2598" s="30" t="n">
        <v>16</v>
      </c>
      <c r="C2598" s="7" t="n">
        <v>500</v>
      </c>
    </row>
    <row r="2599" spans="1:19">
      <c r="A2599" t="s">
        <v>4</v>
      </c>
      <c r="B2599" s="4" t="s">
        <v>5</v>
      </c>
      <c r="C2599" s="4" t="s">
        <v>13</v>
      </c>
      <c r="D2599" s="4" t="s">
        <v>10</v>
      </c>
      <c r="E2599" s="4" t="s">
        <v>30</v>
      </c>
      <c r="F2599" s="4" t="s">
        <v>10</v>
      </c>
      <c r="G2599" s="4" t="s">
        <v>9</v>
      </c>
      <c r="H2599" s="4" t="s">
        <v>9</v>
      </c>
      <c r="I2599" s="4" t="s">
        <v>10</v>
      </c>
      <c r="J2599" s="4" t="s">
        <v>10</v>
      </c>
      <c r="K2599" s="4" t="s">
        <v>9</v>
      </c>
      <c r="L2599" s="4" t="s">
        <v>9</v>
      </c>
      <c r="M2599" s="4" t="s">
        <v>9</v>
      </c>
      <c r="N2599" s="4" t="s">
        <v>9</v>
      </c>
      <c r="O2599" s="4" t="s">
        <v>6</v>
      </c>
    </row>
    <row r="2600" spans="1:19">
      <c r="A2600" t="n">
        <v>20820</v>
      </c>
      <c r="B2600" s="13" t="n">
        <v>50</v>
      </c>
      <c r="C2600" s="7" t="n">
        <v>0</v>
      </c>
      <c r="D2600" s="7" t="n">
        <v>4349</v>
      </c>
      <c r="E2600" s="7" t="n">
        <v>0.699999988079071</v>
      </c>
      <c r="F2600" s="7" t="n">
        <v>200</v>
      </c>
      <c r="G2600" s="7" t="n">
        <v>0</v>
      </c>
      <c r="H2600" s="7" t="n">
        <v>-1065353216</v>
      </c>
      <c r="I2600" s="7" t="n">
        <v>0</v>
      </c>
      <c r="J2600" s="7" t="n">
        <v>65533</v>
      </c>
      <c r="K2600" s="7" t="n">
        <v>0</v>
      </c>
      <c r="L2600" s="7" t="n">
        <v>0</v>
      </c>
      <c r="M2600" s="7" t="n">
        <v>0</v>
      </c>
      <c r="N2600" s="7" t="n">
        <v>0</v>
      </c>
      <c r="O2600" s="7" t="s">
        <v>20</v>
      </c>
    </row>
    <row r="2601" spans="1:19">
      <c r="A2601" t="s">
        <v>4</v>
      </c>
      <c r="B2601" s="4" t="s">
        <v>5</v>
      </c>
      <c r="C2601" s="4" t="s">
        <v>13</v>
      </c>
      <c r="D2601" s="4" t="s">
        <v>10</v>
      </c>
    </row>
    <row r="2602" spans="1:19">
      <c r="A2602" t="n">
        <v>20859</v>
      </c>
      <c r="B2602" s="37" t="n">
        <v>58</v>
      </c>
      <c r="C2602" s="7" t="n">
        <v>255</v>
      </c>
      <c r="D2602" s="7" t="n">
        <v>0</v>
      </c>
    </row>
    <row r="2603" spans="1:19">
      <c r="A2603" t="s">
        <v>4</v>
      </c>
      <c r="B2603" s="4" t="s">
        <v>5</v>
      </c>
      <c r="C2603" s="4" t="s">
        <v>10</v>
      </c>
    </row>
    <row r="2604" spans="1:19">
      <c r="A2604" t="n">
        <v>20863</v>
      </c>
      <c r="B2604" s="30" t="n">
        <v>16</v>
      </c>
      <c r="C2604" s="7" t="n">
        <v>1500</v>
      </c>
    </row>
    <row r="2605" spans="1:19">
      <c r="A2605" t="s">
        <v>4</v>
      </c>
      <c r="B2605" s="4" t="s">
        <v>5</v>
      </c>
      <c r="C2605" s="4" t="s">
        <v>13</v>
      </c>
      <c r="D2605" s="4" t="s">
        <v>10</v>
      </c>
      <c r="E2605" s="4" t="s">
        <v>30</v>
      </c>
    </row>
    <row r="2606" spans="1:19">
      <c r="A2606" t="n">
        <v>20866</v>
      </c>
      <c r="B2606" s="37" t="n">
        <v>58</v>
      </c>
      <c r="C2606" s="7" t="n">
        <v>101</v>
      </c>
      <c r="D2606" s="7" t="n">
        <v>1000</v>
      </c>
      <c r="E2606" s="7" t="n">
        <v>1</v>
      </c>
    </row>
    <row r="2607" spans="1:19">
      <c r="A2607" t="s">
        <v>4</v>
      </c>
      <c r="B2607" s="4" t="s">
        <v>5</v>
      </c>
      <c r="C2607" s="4" t="s">
        <v>13</v>
      </c>
      <c r="D2607" s="4" t="s">
        <v>10</v>
      </c>
    </row>
    <row r="2608" spans="1:19">
      <c r="A2608" t="n">
        <v>20874</v>
      </c>
      <c r="B2608" s="37" t="n">
        <v>58</v>
      </c>
      <c r="C2608" s="7" t="n">
        <v>254</v>
      </c>
      <c r="D2608" s="7" t="n">
        <v>0</v>
      </c>
    </row>
    <row r="2609" spans="1:15">
      <c r="A2609" t="s">
        <v>4</v>
      </c>
      <c r="B2609" s="4" t="s">
        <v>5</v>
      </c>
      <c r="C2609" s="4" t="s">
        <v>13</v>
      </c>
      <c r="D2609" s="4" t="s">
        <v>10</v>
      </c>
      <c r="E2609" s="4" t="s">
        <v>10</v>
      </c>
      <c r="F2609" s="4" t="s">
        <v>10</v>
      </c>
      <c r="G2609" s="4" t="s">
        <v>10</v>
      </c>
      <c r="H2609" s="4" t="s">
        <v>10</v>
      </c>
      <c r="I2609" s="4" t="s">
        <v>6</v>
      </c>
      <c r="J2609" s="4" t="s">
        <v>30</v>
      </c>
      <c r="K2609" s="4" t="s">
        <v>30</v>
      </c>
      <c r="L2609" s="4" t="s">
        <v>30</v>
      </c>
      <c r="M2609" s="4" t="s">
        <v>9</v>
      </c>
      <c r="N2609" s="4" t="s">
        <v>9</v>
      </c>
      <c r="O2609" s="4" t="s">
        <v>30</v>
      </c>
      <c r="P2609" s="4" t="s">
        <v>30</v>
      </c>
      <c r="Q2609" s="4" t="s">
        <v>30</v>
      </c>
      <c r="R2609" s="4" t="s">
        <v>30</v>
      </c>
      <c r="S2609" s="4" t="s">
        <v>13</v>
      </c>
    </row>
    <row r="2610" spans="1:15">
      <c r="A2610" t="n">
        <v>20878</v>
      </c>
      <c r="B2610" s="10" t="n">
        <v>39</v>
      </c>
      <c r="C2610" s="7" t="n">
        <v>12</v>
      </c>
      <c r="D2610" s="7" t="n">
        <v>65533</v>
      </c>
      <c r="E2610" s="7" t="n">
        <v>225</v>
      </c>
      <c r="F2610" s="7" t="n">
        <v>0</v>
      </c>
      <c r="G2610" s="7" t="n">
        <v>65533</v>
      </c>
      <c r="H2610" s="7" t="n">
        <v>0</v>
      </c>
      <c r="I2610" s="7" t="s">
        <v>20</v>
      </c>
      <c r="J2610" s="7" t="n">
        <v>152.804000854492</v>
      </c>
      <c r="K2610" s="7" t="n">
        <v>508.213012695313</v>
      </c>
      <c r="L2610" s="7" t="n">
        <v>323.503997802734</v>
      </c>
      <c r="M2610" s="7" t="n">
        <v>0</v>
      </c>
      <c r="N2610" s="7" t="n">
        <v>1132920832</v>
      </c>
      <c r="O2610" s="7" t="n">
        <v>0</v>
      </c>
      <c r="P2610" s="7" t="n">
        <v>1</v>
      </c>
      <c r="Q2610" s="7" t="n">
        <v>1</v>
      </c>
      <c r="R2610" s="7" t="n">
        <v>1</v>
      </c>
      <c r="S2610" s="7" t="n">
        <v>125</v>
      </c>
    </row>
    <row r="2611" spans="1:15">
      <c r="A2611" t="s">
        <v>4</v>
      </c>
      <c r="B2611" s="4" t="s">
        <v>5</v>
      </c>
      <c r="C2611" s="4" t="s">
        <v>13</v>
      </c>
      <c r="D2611" s="4" t="s">
        <v>6</v>
      </c>
      <c r="E2611" s="4" t="s">
        <v>10</v>
      </c>
    </row>
    <row r="2612" spans="1:15">
      <c r="A2612" t="n">
        <v>20928</v>
      </c>
      <c r="B2612" s="22" t="n">
        <v>94</v>
      </c>
      <c r="C2612" s="7" t="n">
        <v>1</v>
      </c>
      <c r="D2612" s="7" t="s">
        <v>92</v>
      </c>
      <c r="E2612" s="7" t="n">
        <v>1</v>
      </c>
    </row>
    <row r="2613" spans="1:15">
      <c r="A2613" t="s">
        <v>4</v>
      </c>
      <c r="B2613" s="4" t="s">
        <v>5</v>
      </c>
      <c r="C2613" s="4" t="s">
        <v>13</v>
      </c>
      <c r="D2613" s="4" t="s">
        <v>6</v>
      </c>
      <c r="E2613" s="4" t="s">
        <v>10</v>
      </c>
    </row>
    <row r="2614" spans="1:15">
      <c r="A2614" t="n">
        <v>20942</v>
      </c>
      <c r="B2614" s="22" t="n">
        <v>94</v>
      </c>
      <c r="C2614" s="7" t="n">
        <v>1</v>
      </c>
      <c r="D2614" s="7" t="s">
        <v>92</v>
      </c>
      <c r="E2614" s="7" t="n">
        <v>2</v>
      </c>
    </row>
    <row r="2615" spans="1:15">
      <c r="A2615" t="s">
        <v>4</v>
      </c>
      <c r="B2615" s="4" t="s">
        <v>5</v>
      </c>
      <c r="C2615" s="4" t="s">
        <v>13</v>
      </c>
      <c r="D2615" s="4" t="s">
        <v>6</v>
      </c>
      <c r="E2615" s="4" t="s">
        <v>10</v>
      </c>
    </row>
    <row r="2616" spans="1:15">
      <c r="A2616" t="n">
        <v>20956</v>
      </c>
      <c r="B2616" s="22" t="n">
        <v>94</v>
      </c>
      <c r="C2616" s="7" t="n">
        <v>0</v>
      </c>
      <c r="D2616" s="7" t="s">
        <v>92</v>
      </c>
      <c r="E2616" s="7" t="n">
        <v>4</v>
      </c>
    </row>
    <row r="2617" spans="1:15">
      <c r="A2617" t="s">
        <v>4</v>
      </c>
      <c r="B2617" s="4" t="s">
        <v>5</v>
      </c>
      <c r="C2617" s="4" t="s">
        <v>13</v>
      </c>
      <c r="D2617" s="4" t="s">
        <v>10</v>
      </c>
      <c r="E2617" s="4" t="s">
        <v>30</v>
      </c>
      <c r="F2617" s="4" t="s">
        <v>10</v>
      </c>
      <c r="G2617" s="4" t="s">
        <v>9</v>
      </c>
      <c r="H2617" s="4" t="s">
        <v>9</v>
      </c>
      <c r="I2617" s="4" t="s">
        <v>10</v>
      </c>
      <c r="J2617" s="4" t="s">
        <v>10</v>
      </c>
      <c r="K2617" s="4" t="s">
        <v>9</v>
      </c>
      <c r="L2617" s="4" t="s">
        <v>9</v>
      </c>
      <c r="M2617" s="4" t="s">
        <v>9</v>
      </c>
      <c r="N2617" s="4" t="s">
        <v>9</v>
      </c>
      <c r="O2617" s="4" t="s">
        <v>6</v>
      </c>
    </row>
    <row r="2618" spans="1:15">
      <c r="A2618" t="n">
        <v>20970</v>
      </c>
      <c r="B2618" s="13" t="n">
        <v>50</v>
      </c>
      <c r="C2618" s="7" t="n">
        <v>0</v>
      </c>
      <c r="D2618" s="7" t="n">
        <v>15860</v>
      </c>
      <c r="E2618" s="7" t="n">
        <v>1</v>
      </c>
      <c r="F2618" s="7" t="n">
        <v>0</v>
      </c>
      <c r="G2618" s="7" t="n">
        <v>0</v>
      </c>
      <c r="H2618" s="7" t="n">
        <v>0</v>
      </c>
      <c r="I2618" s="7" t="n">
        <v>0</v>
      </c>
      <c r="J2618" s="7" t="n">
        <v>65533</v>
      </c>
      <c r="K2618" s="7" t="n">
        <v>0</v>
      </c>
      <c r="L2618" s="7" t="n">
        <v>0</v>
      </c>
      <c r="M2618" s="7" t="n">
        <v>0</v>
      </c>
      <c r="N2618" s="7" t="n">
        <v>0</v>
      </c>
      <c r="O2618" s="7" t="s">
        <v>20</v>
      </c>
    </row>
    <row r="2619" spans="1:15">
      <c r="A2619" t="s">
        <v>4</v>
      </c>
      <c r="B2619" s="4" t="s">
        <v>5</v>
      </c>
      <c r="C2619" s="4" t="s">
        <v>10</v>
      </c>
    </row>
    <row r="2620" spans="1:15">
      <c r="A2620" t="n">
        <v>21009</v>
      </c>
      <c r="B2620" s="30" t="n">
        <v>16</v>
      </c>
      <c r="C2620" s="7" t="n">
        <v>500</v>
      </c>
    </row>
    <row r="2621" spans="1:15">
      <c r="A2621" t="s">
        <v>4</v>
      </c>
      <c r="B2621" s="4" t="s">
        <v>5</v>
      </c>
      <c r="C2621" s="4" t="s">
        <v>13</v>
      </c>
      <c r="D2621" s="4" t="s">
        <v>10</v>
      </c>
      <c r="E2621" s="4" t="s">
        <v>30</v>
      </c>
      <c r="F2621" s="4" t="s">
        <v>10</v>
      </c>
      <c r="G2621" s="4" t="s">
        <v>9</v>
      </c>
      <c r="H2621" s="4" t="s">
        <v>9</v>
      </c>
      <c r="I2621" s="4" t="s">
        <v>10</v>
      </c>
      <c r="J2621" s="4" t="s">
        <v>10</v>
      </c>
      <c r="K2621" s="4" t="s">
        <v>9</v>
      </c>
      <c r="L2621" s="4" t="s">
        <v>9</v>
      </c>
      <c r="M2621" s="4" t="s">
        <v>9</v>
      </c>
      <c r="N2621" s="4" t="s">
        <v>9</v>
      </c>
      <c r="O2621" s="4" t="s">
        <v>6</v>
      </c>
    </row>
    <row r="2622" spans="1:15">
      <c r="A2622" t="n">
        <v>21012</v>
      </c>
      <c r="B2622" s="13" t="n">
        <v>50</v>
      </c>
      <c r="C2622" s="7" t="n">
        <v>0</v>
      </c>
      <c r="D2622" s="7" t="n">
        <v>4349</v>
      </c>
      <c r="E2622" s="7" t="n">
        <v>0.699999988079071</v>
      </c>
      <c r="F2622" s="7" t="n">
        <v>200</v>
      </c>
      <c r="G2622" s="7" t="n">
        <v>0</v>
      </c>
      <c r="H2622" s="7" t="n">
        <v>-1065353216</v>
      </c>
      <c r="I2622" s="7" t="n">
        <v>0</v>
      </c>
      <c r="J2622" s="7" t="n">
        <v>65533</v>
      </c>
      <c r="K2622" s="7" t="n">
        <v>0</v>
      </c>
      <c r="L2622" s="7" t="n">
        <v>0</v>
      </c>
      <c r="M2622" s="7" t="n">
        <v>0</v>
      </c>
      <c r="N2622" s="7" t="n">
        <v>0</v>
      </c>
      <c r="O2622" s="7" t="s">
        <v>20</v>
      </c>
    </row>
    <row r="2623" spans="1:15">
      <c r="A2623" t="s">
        <v>4</v>
      </c>
      <c r="B2623" s="4" t="s">
        <v>5</v>
      </c>
      <c r="C2623" s="4" t="s">
        <v>13</v>
      </c>
      <c r="D2623" s="4" t="s">
        <v>10</v>
      </c>
    </row>
    <row r="2624" spans="1:15">
      <c r="A2624" t="n">
        <v>21051</v>
      </c>
      <c r="B2624" s="37" t="n">
        <v>58</v>
      </c>
      <c r="C2624" s="7" t="n">
        <v>255</v>
      </c>
      <c r="D2624" s="7" t="n">
        <v>0</v>
      </c>
    </row>
    <row r="2625" spans="1:19">
      <c r="A2625" t="s">
        <v>4</v>
      </c>
      <c r="B2625" s="4" t="s">
        <v>5</v>
      </c>
      <c r="C2625" s="4" t="s">
        <v>10</v>
      </c>
    </row>
    <row r="2626" spans="1:19">
      <c r="A2626" t="n">
        <v>21055</v>
      </c>
      <c r="B2626" s="30" t="n">
        <v>16</v>
      </c>
      <c r="C2626" s="7" t="n">
        <v>1500</v>
      </c>
    </row>
    <row r="2627" spans="1:19">
      <c r="A2627" t="s">
        <v>4</v>
      </c>
      <c r="B2627" s="4" t="s">
        <v>5</v>
      </c>
      <c r="C2627" s="4" t="s">
        <v>13</v>
      </c>
      <c r="D2627" s="4" t="s">
        <v>10</v>
      </c>
      <c r="E2627" s="4" t="s">
        <v>30</v>
      </c>
    </row>
    <row r="2628" spans="1:19">
      <c r="A2628" t="n">
        <v>21058</v>
      </c>
      <c r="B2628" s="37" t="n">
        <v>58</v>
      </c>
      <c r="C2628" s="7" t="n">
        <v>101</v>
      </c>
      <c r="D2628" s="7" t="n">
        <v>1000</v>
      </c>
      <c r="E2628" s="7" t="n">
        <v>1</v>
      </c>
    </row>
    <row r="2629" spans="1:19">
      <c r="A2629" t="s">
        <v>4</v>
      </c>
      <c r="B2629" s="4" t="s">
        <v>5</v>
      </c>
      <c r="C2629" s="4" t="s">
        <v>13</v>
      </c>
      <c r="D2629" s="4" t="s">
        <v>10</v>
      </c>
    </row>
    <row r="2630" spans="1:19">
      <c r="A2630" t="n">
        <v>21066</v>
      </c>
      <c r="B2630" s="37" t="n">
        <v>58</v>
      </c>
      <c r="C2630" s="7" t="n">
        <v>254</v>
      </c>
      <c r="D2630" s="7" t="n">
        <v>0</v>
      </c>
    </row>
    <row r="2631" spans="1:19">
      <c r="A2631" t="s">
        <v>4</v>
      </c>
      <c r="B2631" s="4" t="s">
        <v>5</v>
      </c>
      <c r="C2631" s="4" t="s">
        <v>13</v>
      </c>
      <c r="D2631" s="4" t="s">
        <v>10</v>
      </c>
      <c r="E2631" s="4" t="s">
        <v>10</v>
      </c>
      <c r="F2631" s="4" t="s">
        <v>10</v>
      </c>
      <c r="G2631" s="4" t="s">
        <v>10</v>
      </c>
      <c r="H2631" s="4" t="s">
        <v>10</v>
      </c>
      <c r="I2631" s="4" t="s">
        <v>6</v>
      </c>
      <c r="J2631" s="4" t="s">
        <v>30</v>
      </c>
      <c r="K2631" s="4" t="s">
        <v>30</v>
      </c>
      <c r="L2631" s="4" t="s">
        <v>30</v>
      </c>
      <c r="M2631" s="4" t="s">
        <v>9</v>
      </c>
      <c r="N2631" s="4" t="s">
        <v>9</v>
      </c>
      <c r="O2631" s="4" t="s">
        <v>30</v>
      </c>
      <c r="P2631" s="4" t="s">
        <v>30</v>
      </c>
      <c r="Q2631" s="4" t="s">
        <v>30</v>
      </c>
      <c r="R2631" s="4" t="s">
        <v>30</v>
      </c>
      <c r="S2631" s="4" t="s">
        <v>13</v>
      </c>
    </row>
    <row r="2632" spans="1:19">
      <c r="A2632" t="n">
        <v>21070</v>
      </c>
      <c r="B2632" s="10" t="n">
        <v>39</v>
      </c>
      <c r="C2632" s="7" t="n">
        <v>12</v>
      </c>
      <c r="D2632" s="7" t="n">
        <v>65533</v>
      </c>
      <c r="E2632" s="7" t="n">
        <v>225</v>
      </c>
      <c r="F2632" s="7" t="n">
        <v>0</v>
      </c>
      <c r="G2632" s="7" t="n">
        <v>65533</v>
      </c>
      <c r="H2632" s="7" t="n">
        <v>0</v>
      </c>
      <c r="I2632" s="7" t="s">
        <v>20</v>
      </c>
      <c r="J2632" s="7" t="n">
        <v>152.824005126953</v>
      </c>
      <c r="K2632" s="7" t="n">
        <v>508.213012695313</v>
      </c>
      <c r="L2632" s="7" t="n">
        <v>307.509002685547</v>
      </c>
      <c r="M2632" s="7" t="n">
        <v>0</v>
      </c>
      <c r="N2632" s="7" t="n">
        <v>1132920832</v>
      </c>
      <c r="O2632" s="7" t="n">
        <v>0</v>
      </c>
      <c r="P2632" s="7" t="n">
        <v>1</v>
      </c>
      <c r="Q2632" s="7" t="n">
        <v>1</v>
      </c>
      <c r="R2632" s="7" t="n">
        <v>1</v>
      </c>
      <c r="S2632" s="7" t="n">
        <v>125</v>
      </c>
    </row>
    <row r="2633" spans="1:19">
      <c r="A2633" t="s">
        <v>4</v>
      </c>
      <c r="B2633" s="4" t="s">
        <v>5</v>
      </c>
      <c r="C2633" s="4" t="s">
        <v>13</v>
      </c>
      <c r="D2633" s="4" t="s">
        <v>6</v>
      </c>
      <c r="E2633" s="4" t="s">
        <v>10</v>
      </c>
    </row>
    <row r="2634" spans="1:19">
      <c r="A2634" t="n">
        <v>21120</v>
      </c>
      <c r="B2634" s="22" t="n">
        <v>94</v>
      </c>
      <c r="C2634" s="7" t="n">
        <v>1</v>
      </c>
      <c r="D2634" s="7" t="s">
        <v>90</v>
      </c>
      <c r="E2634" s="7" t="n">
        <v>1</v>
      </c>
    </row>
    <row r="2635" spans="1:19">
      <c r="A2635" t="s">
        <v>4</v>
      </c>
      <c r="B2635" s="4" t="s">
        <v>5</v>
      </c>
      <c r="C2635" s="4" t="s">
        <v>13</v>
      </c>
      <c r="D2635" s="4" t="s">
        <v>6</v>
      </c>
      <c r="E2635" s="4" t="s">
        <v>10</v>
      </c>
    </row>
    <row r="2636" spans="1:19">
      <c r="A2636" t="n">
        <v>21134</v>
      </c>
      <c r="B2636" s="22" t="n">
        <v>94</v>
      </c>
      <c r="C2636" s="7" t="n">
        <v>1</v>
      </c>
      <c r="D2636" s="7" t="s">
        <v>90</v>
      </c>
      <c r="E2636" s="7" t="n">
        <v>2</v>
      </c>
    </row>
    <row r="2637" spans="1:19">
      <c r="A2637" t="s">
        <v>4</v>
      </c>
      <c r="B2637" s="4" t="s">
        <v>5</v>
      </c>
      <c r="C2637" s="4" t="s">
        <v>13</v>
      </c>
      <c r="D2637" s="4" t="s">
        <v>6</v>
      </c>
      <c r="E2637" s="4" t="s">
        <v>10</v>
      </c>
    </row>
    <row r="2638" spans="1:19">
      <c r="A2638" t="n">
        <v>21148</v>
      </c>
      <c r="B2638" s="22" t="n">
        <v>94</v>
      </c>
      <c r="C2638" s="7" t="n">
        <v>0</v>
      </c>
      <c r="D2638" s="7" t="s">
        <v>90</v>
      </c>
      <c r="E2638" s="7" t="n">
        <v>4</v>
      </c>
    </row>
    <row r="2639" spans="1:19">
      <c r="A2639" t="s">
        <v>4</v>
      </c>
      <c r="B2639" s="4" t="s">
        <v>5</v>
      </c>
      <c r="C2639" s="4" t="s">
        <v>13</v>
      </c>
      <c r="D2639" s="4" t="s">
        <v>10</v>
      </c>
      <c r="E2639" s="4" t="s">
        <v>30</v>
      </c>
      <c r="F2639" s="4" t="s">
        <v>10</v>
      </c>
      <c r="G2639" s="4" t="s">
        <v>9</v>
      </c>
      <c r="H2639" s="4" t="s">
        <v>9</v>
      </c>
      <c r="I2639" s="4" t="s">
        <v>10</v>
      </c>
      <c r="J2639" s="4" t="s">
        <v>10</v>
      </c>
      <c r="K2639" s="4" t="s">
        <v>9</v>
      </c>
      <c r="L2639" s="4" t="s">
        <v>9</v>
      </c>
      <c r="M2639" s="4" t="s">
        <v>9</v>
      </c>
      <c r="N2639" s="4" t="s">
        <v>9</v>
      </c>
      <c r="O2639" s="4" t="s">
        <v>6</v>
      </c>
    </row>
    <row r="2640" spans="1:19">
      <c r="A2640" t="n">
        <v>21162</v>
      </c>
      <c r="B2640" s="13" t="n">
        <v>50</v>
      </c>
      <c r="C2640" s="7" t="n">
        <v>0</v>
      </c>
      <c r="D2640" s="7" t="n">
        <v>15860</v>
      </c>
      <c r="E2640" s="7" t="n">
        <v>1</v>
      </c>
      <c r="F2640" s="7" t="n">
        <v>0</v>
      </c>
      <c r="G2640" s="7" t="n">
        <v>0</v>
      </c>
      <c r="H2640" s="7" t="n">
        <v>0</v>
      </c>
      <c r="I2640" s="7" t="n">
        <v>0</v>
      </c>
      <c r="J2640" s="7" t="n">
        <v>65533</v>
      </c>
      <c r="K2640" s="7" t="n">
        <v>0</v>
      </c>
      <c r="L2640" s="7" t="n">
        <v>0</v>
      </c>
      <c r="M2640" s="7" t="n">
        <v>0</v>
      </c>
      <c r="N2640" s="7" t="n">
        <v>0</v>
      </c>
      <c r="O2640" s="7" t="s">
        <v>20</v>
      </c>
    </row>
    <row r="2641" spans="1:19">
      <c r="A2641" t="s">
        <v>4</v>
      </c>
      <c r="B2641" s="4" t="s">
        <v>5</v>
      </c>
      <c r="C2641" s="4" t="s">
        <v>10</v>
      </c>
    </row>
    <row r="2642" spans="1:19">
      <c r="A2642" t="n">
        <v>21201</v>
      </c>
      <c r="B2642" s="30" t="n">
        <v>16</v>
      </c>
      <c r="C2642" s="7" t="n">
        <v>500</v>
      </c>
    </row>
    <row r="2643" spans="1:19">
      <c r="A2643" t="s">
        <v>4</v>
      </c>
      <c r="B2643" s="4" t="s">
        <v>5</v>
      </c>
      <c r="C2643" s="4" t="s">
        <v>13</v>
      </c>
      <c r="D2643" s="4" t="s">
        <v>10</v>
      </c>
      <c r="E2643" s="4" t="s">
        <v>30</v>
      </c>
      <c r="F2643" s="4" t="s">
        <v>10</v>
      </c>
      <c r="G2643" s="4" t="s">
        <v>9</v>
      </c>
      <c r="H2643" s="4" t="s">
        <v>9</v>
      </c>
      <c r="I2643" s="4" t="s">
        <v>10</v>
      </c>
      <c r="J2643" s="4" t="s">
        <v>10</v>
      </c>
      <c r="K2643" s="4" t="s">
        <v>9</v>
      </c>
      <c r="L2643" s="4" t="s">
        <v>9</v>
      </c>
      <c r="M2643" s="4" t="s">
        <v>9</v>
      </c>
      <c r="N2643" s="4" t="s">
        <v>9</v>
      </c>
      <c r="O2643" s="4" t="s">
        <v>6</v>
      </c>
    </row>
    <row r="2644" spans="1:19">
      <c r="A2644" t="n">
        <v>21204</v>
      </c>
      <c r="B2644" s="13" t="n">
        <v>50</v>
      </c>
      <c r="C2644" s="7" t="n">
        <v>0</v>
      </c>
      <c r="D2644" s="7" t="n">
        <v>4349</v>
      </c>
      <c r="E2644" s="7" t="n">
        <v>0.699999988079071</v>
      </c>
      <c r="F2644" s="7" t="n">
        <v>200</v>
      </c>
      <c r="G2644" s="7" t="n">
        <v>0</v>
      </c>
      <c r="H2644" s="7" t="n">
        <v>-1065353216</v>
      </c>
      <c r="I2644" s="7" t="n">
        <v>0</v>
      </c>
      <c r="J2644" s="7" t="n">
        <v>65533</v>
      </c>
      <c r="K2644" s="7" t="n">
        <v>0</v>
      </c>
      <c r="L2644" s="7" t="n">
        <v>0</v>
      </c>
      <c r="M2644" s="7" t="n">
        <v>0</v>
      </c>
      <c r="N2644" s="7" t="n">
        <v>0</v>
      </c>
      <c r="O2644" s="7" t="s">
        <v>20</v>
      </c>
    </row>
    <row r="2645" spans="1:19">
      <c r="A2645" t="s">
        <v>4</v>
      </c>
      <c r="B2645" s="4" t="s">
        <v>5</v>
      </c>
      <c r="C2645" s="4" t="s">
        <v>13</v>
      </c>
      <c r="D2645" s="4" t="s">
        <v>10</v>
      </c>
    </row>
    <row r="2646" spans="1:19">
      <c r="A2646" t="n">
        <v>21243</v>
      </c>
      <c r="B2646" s="37" t="n">
        <v>58</v>
      </c>
      <c r="C2646" s="7" t="n">
        <v>255</v>
      </c>
      <c r="D2646" s="7" t="n">
        <v>0</v>
      </c>
    </row>
    <row r="2647" spans="1:19">
      <c r="A2647" t="s">
        <v>4</v>
      </c>
      <c r="B2647" s="4" t="s">
        <v>5</v>
      </c>
      <c r="C2647" s="4" t="s">
        <v>10</v>
      </c>
    </row>
    <row r="2648" spans="1:19">
      <c r="A2648" t="n">
        <v>21247</v>
      </c>
      <c r="B2648" s="30" t="n">
        <v>16</v>
      </c>
      <c r="C2648" s="7" t="n">
        <v>1500</v>
      </c>
    </row>
    <row r="2649" spans="1:19">
      <c r="A2649" t="s">
        <v>4</v>
      </c>
      <c r="B2649" s="4" t="s">
        <v>5</v>
      </c>
      <c r="C2649" s="4" t="s">
        <v>13</v>
      </c>
      <c r="D2649" s="4" t="s">
        <v>6</v>
      </c>
      <c r="E2649" s="4" t="s">
        <v>10</v>
      </c>
    </row>
    <row r="2650" spans="1:19">
      <c r="A2650" t="n">
        <v>21250</v>
      </c>
      <c r="B2650" s="24" t="n">
        <v>62</v>
      </c>
      <c r="C2650" s="7" t="n">
        <v>1</v>
      </c>
      <c r="D2650" s="7" t="s">
        <v>78</v>
      </c>
      <c r="E2650" s="7" t="n">
        <v>1</v>
      </c>
    </row>
    <row r="2651" spans="1:19">
      <c r="A2651" t="s">
        <v>4</v>
      </c>
      <c r="B2651" s="4" t="s">
        <v>5</v>
      </c>
      <c r="C2651" s="4" t="s">
        <v>13</v>
      </c>
      <c r="D2651" s="4" t="s">
        <v>6</v>
      </c>
      <c r="E2651" s="4" t="s">
        <v>10</v>
      </c>
    </row>
    <row r="2652" spans="1:19">
      <c r="A2652" t="n">
        <v>21266</v>
      </c>
      <c r="B2652" s="24" t="n">
        <v>62</v>
      </c>
      <c r="C2652" s="7" t="n">
        <v>1</v>
      </c>
      <c r="D2652" s="7" t="s">
        <v>79</v>
      </c>
      <c r="E2652" s="7" t="n">
        <v>1</v>
      </c>
    </row>
    <row r="2653" spans="1:19">
      <c r="A2653" t="s">
        <v>4</v>
      </c>
      <c r="B2653" s="4" t="s">
        <v>5</v>
      </c>
      <c r="C2653" s="4" t="s">
        <v>13</v>
      </c>
      <c r="D2653" s="4" t="s">
        <v>6</v>
      </c>
      <c r="E2653" s="4" t="s">
        <v>10</v>
      </c>
    </row>
    <row r="2654" spans="1:19">
      <c r="A2654" t="n">
        <v>21282</v>
      </c>
      <c r="B2654" s="24" t="n">
        <v>62</v>
      </c>
      <c r="C2654" s="7" t="n">
        <v>1</v>
      </c>
      <c r="D2654" s="7" t="s">
        <v>80</v>
      </c>
      <c r="E2654" s="7" t="n">
        <v>1</v>
      </c>
    </row>
    <row r="2655" spans="1:19">
      <c r="A2655" t="s">
        <v>4</v>
      </c>
      <c r="B2655" s="4" t="s">
        <v>5</v>
      </c>
      <c r="C2655" s="4" t="s">
        <v>10</v>
      </c>
    </row>
    <row r="2656" spans="1:19">
      <c r="A2656" t="n">
        <v>21298</v>
      </c>
      <c r="B2656" s="17" t="n">
        <v>12</v>
      </c>
      <c r="C2656" s="7" t="n">
        <v>11134</v>
      </c>
    </row>
    <row r="2657" spans="1:15">
      <c r="A2657" t="s">
        <v>4</v>
      </c>
      <c r="B2657" s="4" t="s">
        <v>5</v>
      </c>
      <c r="C2657" s="4" t="s">
        <v>13</v>
      </c>
      <c r="D2657" s="4" t="s">
        <v>10</v>
      </c>
      <c r="E2657" s="4" t="s">
        <v>30</v>
      </c>
    </row>
    <row r="2658" spans="1:15">
      <c r="A2658" t="n">
        <v>21301</v>
      </c>
      <c r="B2658" s="37" t="n">
        <v>58</v>
      </c>
      <c r="C2658" s="7" t="n">
        <v>101</v>
      </c>
      <c r="D2658" s="7" t="n">
        <v>500</v>
      </c>
      <c r="E2658" s="7" t="n">
        <v>1</v>
      </c>
    </row>
    <row r="2659" spans="1:15">
      <c r="A2659" t="s">
        <v>4</v>
      </c>
      <c r="B2659" s="4" t="s">
        <v>5</v>
      </c>
      <c r="C2659" s="4" t="s">
        <v>13</v>
      </c>
      <c r="D2659" s="4" t="s">
        <v>10</v>
      </c>
    </row>
    <row r="2660" spans="1:15">
      <c r="A2660" t="n">
        <v>21309</v>
      </c>
      <c r="B2660" s="37" t="n">
        <v>58</v>
      </c>
      <c r="C2660" s="7" t="n">
        <v>254</v>
      </c>
      <c r="D2660" s="7" t="n">
        <v>0</v>
      </c>
    </row>
    <row r="2661" spans="1:15">
      <c r="A2661" t="s">
        <v>4</v>
      </c>
      <c r="B2661" s="4" t="s">
        <v>5</v>
      </c>
      <c r="C2661" s="4" t="s">
        <v>13</v>
      </c>
      <c r="D2661" s="4" t="s">
        <v>13</v>
      </c>
      <c r="E2661" s="4" t="s">
        <v>10</v>
      </c>
    </row>
    <row r="2662" spans="1:15">
      <c r="A2662" t="n">
        <v>21313</v>
      </c>
      <c r="B2662" s="41" t="n">
        <v>45</v>
      </c>
      <c r="C2662" s="7" t="n">
        <v>8</v>
      </c>
      <c r="D2662" s="7" t="n">
        <v>1</v>
      </c>
      <c r="E2662" s="7" t="n">
        <v>0</v>
      </c>
    </row>
    <row r="2663" spans="1:15">
      <c r="A2663" t="s">
        <v>4</v>
      </c>
      <c r="B2663" s="4" t="s">
        <v>5</v>
      </c>
      <c r="C2663" s="4" t="s">
        <v>13</v>
      </c>
      <c r="D2663" s="4" t="s">
        <v>10</v>
      </c>
    </row>
    <row r="2664" spans="1:15">
      <c r="A2664" t="n">
        <v>21318</v>
      </c>
      <c r="B2664" s="37" t="n">
        <v>58</v>
      </c>
      <c r="C2664" s="7" t="n">
        <v>255</v>
      </c>
      <c r="D2664" s="7" t="n">
        <v>0</v>
      </c>
    </row>
    <row r="2665" spans="1:15">
      <c r="A2665" t="s">
        <v>4</v>
      </c>
      <c r="B2665" s="4" t="s">
        <v>5</v>
      </c>
      <c r="C2665" s="4" t="s">
        <v>13</v>
      </c>
    </row>
    <row r="2666" spans="1:15">
      <c r="A2666" t="n">
        <v>21322</v>
      </c>
      <c r="B2666" s="35" t="n">
        <v>23</v>
      </c>
      <c r="C2666" s="7" t="n">
        <v>0</v>
      </c>
    </row>
    <row r="2667" spans="1:15">
      <c r="A2667" t="s">
        <v>4</v>
      </c>
      <c r="B2667" s="4" t="s">
        <v>5</v>
      </c>
    </row>
    <row r="2668" spans="1:15">
      <c r="A2668" t="n">
        <v>21324</v>
      </c>
      <c r="B2668" s="5" t="n">
        <v>1</v>
      </c>
    </row>
    <row r="2669" spans="1:15" s="3" customFormat="1" customHeight="0">
      <c r="A2669" s="3" t="s">
        <v>2</v>
      </c>
      <c r="B2669" s="3" t="s">
        <v>214</v>
      </c>
    </row>
    <row r="2670" spans="1:15">
      <c r="A2670" t="s">
        <v>4</v>
      </c>
      <c r="B2670" s="4" t="s">
        <v>5</v>
      </c>
      <c r="C2670" s="4" t="s">
        <v>13</v>
      </c>
      <c r="D2670" s="4" t="s">
        <v>10</v>
      </c>
    </row>
    <row r="2671" spans="1:15">
      <c r="A2671" t="n">
        <v>21328</v>
      </c>
      <c r="B2671" s="28" t="n">
        <v>22</v>
      </c>
      <c r="C2671" s="7" t="n">
        <v>0</v>
      </c>
      <c r="D2671" s="7" t="n">
        <v>0</v>
      </c>
    </row>
    <row r="2672" spans="1:15">
      <c r="A2672" t="s">
        <v>4</v>
      </c>
      <c r="B2672" s="4" t="s">
        <v>5</v>
      </c>
      <c r="C2672" s="4" t="s">
        <v>13</v>
      </c>
      <c r="D2672" s="4" t="s">
        <v>10</v>
      </c>
      <c r="E2672" s="4" t="s">
        <v>30</v>
      </c>
    </row>
    <row r="2673" spans="1:5">
      <c r="A2673" t="n">
        <v>21332</v>
      </c>
      <c r="B2673" s="37" t="n">
        <v>58</v>
      </c>
      <c r="C2673" s="7" t="n">
        <v>0</v>
      </c>
      <c r="D2673" s="7" t="n">
        <v>300</v>
      </c>
      <c r="E2673" s="7" t="n">
        <v>1</v>
      </c>
    </row>
    <row r="2674" spans="1:5">
      <c r="A2674" t="s">
        <v>4</v>
      </c>
      <c r="B2674" s="4" t="s">
        <v>5</v>
      </c>
      <c r="C2674" s="4" t="s">
        <v>13</v>
      </c>
      <c r="D2674" s="4" t="s">
        <v>10</v>
      </c>
    </row>
    <row r="2675" spans="1:5">
      <c r="A2675" t="n">
        <v>21340</v>
      </c>
      <c r="B2675" s="37" t="n">
        <v>58</v>
      </c>
      <c r="C2675" s="7" t="n">
        <v>255</v>
      </c>
      <c r="D2675" s="7" t="n">
        <v>0</v>
      </c>
    </row>
    <row r="2676" spans="1:5">
      <c r="A2676" t="s">
        <v>4</v>
      </c>
      <c r="B2676" s="4" t="s">
        <v>5</v>
      </c>
      <c r="C2676" s="4" t="s">
        <v>13</v>
      </c>
    </row>
    <row r="2677" spans="1:5">
      <c r="A2677" t="n">
        <v>21344</v>
      </c>
      <c r="B2677" s="40" t="n">
        <v>64</v>
      </c>
      <c r="C2677" s="7" t="n">
        <v>7</v>
      </c>
    </row>
    <row r="2678" spans="1:5">
      <c r="A2678" t="s">
        <v>4</v>
      </c>
      <c r="B2678" s="4" t="s">
        <v>5</v>
      </c>
      <c r="C2678" s="4" t="s">
        <v>10</v>
      </c>
      <c r="D2678" s="4" t="s">
        <v>30</v>
      </c>
      <c r="E2678" s="4" t="s">
        <v>30</v>
      </c>
      <c r="F2678" s="4" t="s">
        <v>30</v>
      </c>
      <c r="G2678" s="4" t="s">
        <v>30</v>
      </c>
    </row>
    <row r="2679" spans="1:5">
      <c r="A2679" t="n">
        <v>21346</v>
      </c>
      <c r="B2679" s="46" t="n">
        <v>46</v>
      </c>
      <c r="C2679" s="7" t="n">
        <v>61456</v>
      </c>
      <c r="D2679" s="7" t="n">
        <v>64.6100006103516</v>
      </c>
      <c r="E2679" s="7" t="n">
        <v>508.170013427734</v>
      </c>
      <c r="F2679" s="7" t="n">
        <v>315.480010986328</v>
      </c>
      <c r="G2679" s="7" t="n">
        <v>88</v>
      </c>
    </row>
    <row r="2680" spans="1:5">
      <c r="A2680" t="s">
        <v>4</v>
      </c>
      <c r="B2680" s="4" t="s">
        <v>5</v>
      </c>
      <c r="C2680" s="4" t="s">
        <v>13</v>
      </c>
      <c r="D2680" s="4" t="s">
        <v>13</v>
      </c>
      <c r="E2680" s="4" t="s">
        <v>30</v>
      </c>
      <c r="F2680" s="4" t="s">
        <v>30</v>
      </c>
      <c r="G2680" s="4" t="s">
        <v>30</v>
      </c>
      <c r="H2680" s="4" t="s">
        <v>10</v>
      </c>
    </row>
    <row r="2681" spans="1:5">
      <c r="A2681" t="n">
        <v>21365</v>
      </c>
      <c r="B2681" s="41" t="n">
        <v>45</v>
      </c>
      <c r="C2681" s="7" t="n">
        <v>2</v>
      </c>
      <c r="D2681" s="7" t="n">
        <v>3</v>
      </c>
      <c r="E2681" s="7" t="n">
        <v>65.8000030517578</v>
      </c>
      <c r="F2681" s="7" t="n">
        <v>511.399993896484</v>
      </c>
      <c r="G2681" s="7" t="n">
        <v>313.809997558594</v>
      </c>
      <c r="H2681" s="7" t="n">
        <v>0</v>
      </c>
    </row>
    <row r="2682" spans="1:5">
      <c r="A2682" t="s">
        <v>4</v>
      </c>
      <c r="B2682" s="4" t="s">
        <v>5</v>
      </c>
      <c r="C2682" s="4" t="s">
        <v>13</v>
      </c>
      <c r="D2682" s="4" t="s">
        <v>13</v>
      </c>
      <c r="E2682" s="4" t="s">
        <v>30</v>
      </c>
      <c r="F2682" s="4" t="s">
        <v>30</v>
      </c>
      <c r="G2682" s="4" t="s">
        <v>30</v>
      </c>
      <c r="H2682" s="4" t="s">
        <v>10</v>
      </c>
      <c r="I2682" s="4" t="s">
        <v>13</v>
      </c>
    </row>
    <row r="2683" spans="1:5">
      <c r="A2683" t="n">
        <v>21382</v>
      </c>
      <c r="B2683" s="41" t="n">
        <v>45</v>
      </c>
      <c r="C2683" s="7" t="n">
        <v>4</v>
      </c>
      <c r="D2683" s="7" t="n">
        <v>3</v>
      </c>
      <c r="E2683" s="7" t="n">
        <v>12.0500001907349</v>
      </c>
      <c r="F2683" s="7" t="n">
        <v>242.960006713867</v>
      </c>
      <c r="G2683" s="7" t="n">
        <v>0</v>
      </c>
      <c r="H2683" s="7" t="n">
        <v>0</v>
      </c>
      <c r="I2683" s="7" t="n">
        <v>1</v>
      </c>
    </row>
    <row r="2684" spans="1:5">
      <c r="A2684" t="s">
        <v>4</v>
      </c>
      <c r="B2684" s="4" t="s">
        <v>5</v>
      </c>
      <c r="C2684" s="4" t="s">
        <v>13</v>
      </c>
      <c r="D2684" s="4" t="s">
        <v>13</v>
      </c>
      <c r="E2684" s="4" t="s">
        <v>30</v>
      </c>
      <c r="F2684" s="4" t="s">
        <v>10</v>
      </c>
    </row>
    <row r="2685" spans="1:5">
      <c r="A2685" t="n">
        <v>21400</v>
      </c>
      <c r="B2685" s="41" t="n">
        <v>45</v>
      </c>
      <c r="C2685" s="7" t="n">
        <v>5</v>
      </c>
      <c r="D2685" s="7" t="n">
        <v>3</v>
      </c>
      <c r="E2685" s="7" t="n">
        <v>7.59999990463257</v>
      </c>
      <c r="F2685" s="7" t="n">
        <v>0</v>
      </c>
    </row>
    <row r="2686" spans="1:5">
      <c r="A2686" t="s">
        <v>4</v>
      </c>
      <c r="B2686" s="4" t="s">
        <v>5</v>
      </c>
      <c r="C2686" s="4" t="s">
        <v>13</v>
      </c>
      <c r="D2686" s="4" t="s">
        <v>13</v>
      </c>
      <c r="E2686" s="4" t="s">
        <v>30</v>
      </c>
      <c r="F2686" s="4" t="s">
        <v>10</v>
      </c>
    </row>
    <row r="2687" spans="1:5">
      <c r="A2687" t="n">
        <v>21409</v>
      </c>
      <c r="B2687" s="41" t="n">
        <v>45</v>
      </c>
      <c r="C2687" s="7" t="n">
        <v>11</v>
      </c>
      <c r="D2687" s="7" t="n">
        <v>3</v>
      </c>
      <c r="E2687" s="7" t="n">
        <v>47</v>
      </c>
      <c r="F2687" s="7" t="n">
        <v>0</v>
      </c>
    </row>
    <row r="2688" spans="1:5">
      <c r="A2688" t="s">
        <v>4</v>
      </c>
      <c r="B2688" s="4" t="s">
        <v>5</v>
      </c>
      <c r="C2688" s="4" t="s">
        <v>13</v>
      </c>
      <c r="D2688" s="4" t="s">
        <v>10</v>
      </c>
      <c r="E2688" s="4" t="s">
        <v>30</v>
      </c>
    </row>
    <row r="2689" spans="1:9">
      <c r="A2689" t="n">
        <v>21418</v>
      </c>
      <c r="B2689" s="37" t="n">
        <v>58</v>
      </c>
      <c r="C2689" s="7" t="n">
        <v>100</v>
      </c>
      <c r="D2689" s="7" t="n">
        <v>500</v>
      </c>
      <c r="E2689" s="7" t="n">
        <v>1</v>
      </c>
    </row>
    <row r="2690" spans="1:9">
      <c r="A2690" t="s">
        <v>4</v>
      </c>
      <c r="B2690" s="4" t="s">
        <v>5</v>
      </c>
      <c r="C2690" s="4" t="s">
        <v>13</v>
      </c>
      <c r="D2690" s="4" t="s">
        <v>10</v>
      </c>
    </row>
    <row r="2691" spans="1:9">
      <c r="A2691" t="n">
        <v>21426</v>
      </c>
      <c r="B2691" s="37" t="n">
        <v>58</v>
      </c>
      <c r="C2691" s="7" t="n">
        <v>255</v>
      </c>
      <c r="D2691" s="7" t="n">
        <v>0</v>
      </c>
    </row>
    <row r="2692" spans="1:9">
      <c r="A2692" t="s">
        <v>4</v>
      </c>
      <c r="B2692" s="4" t="s">
        <v>5</v>
      </c>
      <c r="C2692" s="4" t="s">
        <v>13</v>
      </c>
      <c r="D2692" s="4" t="s">
        <v>13</v>
      </c>
      <c r="E2692" s="4" t="s">
        <v>30</v>
      </c>
      <c r="F2692" s="4" t="s">
        <v>30</v>
      </c>
      <c r="G2692" s="4" t="s">
        <v>30</v>
      </c>
      <c r="H2692" s="4" t="s">
        <v>10</v>
      </c>
      <c r="I2692" s="4" t="s">
        <v>13</v>
      </c>
    </row>
    <row r="2693" spans="1:9">
      <c r="A2693" t="n">
        <v>21430</v>
      </c>
      <c r="B2693" s="41" t="n">
        <v>45</v>
      </c>
      <c r="C2693" s="7" t="n">
        <v>4</v>
      </c>
      <c r="D2693" s="7" t="n">
        <v>3</v>
      </c>
      <c r="E2693" s="7" t="n">
        <v>7.05000019073486</v>
      </c>
      <c r="F2693" s="7" t="n">
        <v>242.960006713867</v>
      </c>
      <c r="G2693" s="7" t="n">
        <v>0</v>
      </c>
      <c r="H2693" s="7" t="n">
        <v>5000</v>
      </c>
      <c r="I2693" s="7" t="n">
        <v>1</v>
      </c>
    </row>
    <row r="2694" spans="1:9">
      <c r="A2694" t="s">
        <v>4</v>
      </c>
      <c r="B2694" s="4" t="s">
        <v>5</v>
      </c>
      <c r="C2694" s="4" t="s">
        <v>13</v>
      </c>
      <c r="D2694" s="4" t="s">
        <v>13</v>
      </c>
      <c r="E2694" s="4" t="s">
        <v>30</v>
      </c>
      <c r="F2694" s="4" t="s">
        <v>10</v>
      </c>
    </row>
    <row r="2695" spans="1:9">
      <c r="A2695" t="n">
        <v>21448</v>
      </c>
      <c r="B2695" s="41" t="n">
        <v>45</v>
      </c>
      <c r="C2695" s="7" t="n">
        <v>5</v>
      </c>
      <c r="D2695" s="7" t="n">
        <v>3</v>
      </c>
      <c r="E2695" s="7" t="n">
        <v>6.59999990463257</v>
      </c>
      <c r="F2695" s="7" t="n">
        <v>5000</v>
      </c>
    </row>
    <row r="2696" spans="1:9">
      <c r="A2696" t="s">
        <v>4</v>
      </c>
      <c r="B2696" s="4" t="s">
        <v>5</v>
      </c>
      <c r="C2696" s="4" t="s">
        <v>10</v>
      </c>
    </row>
    <row r="2697" spans="1:9">
      <c r="A2697" t="n">
        <v>21457</v>
      </c>
      <c r="B2697" s="30" t="n">
        <v>16</v>
      </c>
      <c r="C2697" s="7" t="n">
        <v>500</v>
      </c>
    </row>
    <row r="2698" spans="1:9">
      <c r="A2698" t="s">
        <v>4</v>
      </c>
      <c r="B2698" s="4" t="s">
        <v>5</v>
      </c>
      <c r="C2698" s="4" t="s">
        <v>13</v>
      </c>
      <c r="D2698" s="4" t="s">
        <v>10</v>
      </c>
      <c r="E2698" s="4" t="s">
        <v>10</v>
      </c>
      <c r="F2698" s="4" t="s">
        <v>10</v>
      </c>
      <c r="G2698" s="4" t="s">
        <v>10</v>
      </c>
      <c r="H2698" s="4" t="s">
        <v>10</v>
      </c>
      <c r="I2698" s="4" t="s">
        <v>6</v>
      </c>
      <c r="J2698" s="4" t="s">
        <v>30</v>
      </c>
      <c r="K2698" s="4" t="s">
        <v>30</v>
      </c>
      <c r="L2698" s="4" t="s">
        <v>30</v>
      </c>
      <c r="M2698" s="4" t="s">
        <v>9</v>
      </c>
      <c r="N2698" s="4" t="s">
        <v>9</v>
      </c>
      <c r="O2698" s="4" t="s">
        <v>30</v>
      </c>
      <c r="P2698" s="4" t="s">
        <v>30</v>
      </c>
      <c r="Q2698" s="4" t="s">
        <v>30</v>
      </c>
      <c r="R2698" s="4" t="s">
        <v>30</v>
      </c>
      <c r="S2698" s="4" t="s">
        <v>13</v>
      </c>
    </row>
    <row r="2699" spans="1:9">
      <c r="A2699" t="n">
        <v>21460</v>
      </c>
      <c r="B2699" s="10" t="n">
        <v>39</v>
      </c>
      <c r="C2699" s="7" t="n">
        <v>12</v>
      </c>
      <c r="D2699" s="7" t="n">
        <v>65533</v>
      </c>
      <c r="E2699" s="7" t="n">
        <v>226</v>
      </c>
      <c r="F2699" s="7" t="n">
        <v>0</v>
      </c>
      <c r="G2699" s="7" t="n">
        <v>65533</v>
      </c>
      <c r="H2699" s="7" t="n">
        <v>0</v>
      </c>
      <c r="I2699" s="7" t="s">
        <v>20</v>
      </c>
      <c r="J2699" s="7" t="n">
        <v>68.6399993896484</v>
      </c>
      <c r="K2699" s="7" t="n">
        <v>508.213012695313</v>
      </c>
      <c r="L2699" s="7" t="n">
        <v>315.447998046875</v>
      </c>
      <c r="M2699" s="7" t="n">
        <v>0</v>
      </c>
      <c r="N2699" s="7" t="n">
        <v>1132920832</v>
      </c>
      <c r="O2699" s="7" t="n">
        <v>0</v>
      </c>
      <c r="P2699" s="7" t="n">
        <v>1</v>
      </c>
      <c r="Q2699" s="7" t="n">
        <v>1</v>
      </c>
      <c r="R2699" s="7" t="n">
        <v>1</v>
      </c>
      <c r="S2699" s="7" t="n">
        <v>126</v>
      </c>
    </row>
    <row r="2700" spans="1:9">
      <c r="A2700" t="s">
        <v>4</v>
      </c>
      <c r="B2700" s="4" t="s">
        <v>5</v>
      </c>
      <c r="C2700" s="4" t="s">
        <v>13</v>
      </c>
      <c r="D2700" s="4" t="s">
        <v>10</v>
      </c>
      <c r="E2700" s="4" t="s">
        <v>30</v>
      </c>
      <c r="F2700" s="4" t="s">
        <v>10</v>
      </c>
      <c r="G2700" s="4" t="s">
        <v>9</v>
      </c>
      <c r="H2700" s="4" t="s">
        <v>9</v>
      </c>
      <c r="I2700" s="4" t="s">
        <v>10</v>
      </c>
      <c r="J2700" s="4" t="s">
        <v>10</v>
      </c>
      <c r="K2700" s="4" t="s">
        <v>9</v>
      </c>
      <c r="L2700" s="4" t="s">
        <v>9</v>
      </c>
      <c r="M2700" s="4" t="s">
        <v>9</v>
      </c>
      <c r="N2700" s="4" t="s">
        <v>9</v>
      </c>
      <c r="O2700" s="4" t="s">
        <v>6</v>
      </c>
    </row>
    <row r="2701" spans="1:9">
      <c r="A2701" t="n">
        <v>21510</v>
      </c>
      <c r="B2701" s="13" t="n">
        <v>50</v>
      </c>
      <c r="C2701" s="7" t="n">
        <v>0</v>
      </c>
      <c r="D2701" s="7" t="n">
        <v>15860</v>
      </c>
      <c r="E2701" s="7" t="n">
        <v>1</v>
      </c>
      <c r="F2701" s="7" t="n">
        <v>0</v>
      </c>
      <c r="G2701" s="7" t="n">
        <v>0</v>
      </c>
      <c r="H2701" s="7" t="n">
        <v>0</v>
      </c>
      <c r="I2701" s="7" t="n">
        <v>0</v>
      </c>
      <c r="J2701" s="7" t="n">
        <v>65533</v>
      </c>
      <c r="K2701" s="7" t="n">
        <v>0</v>
      </c>
      <c r="L2701" s="7" t="n">
        <v>0</v>
      </c>
      <c r="M2701" s="7" t="n">
        <v>0</v>
      </c>
      <c r="N2701" s="7" t="n">
        <v>0</v>
      </c>
      <c r="O2701" s="7" t="s">
        <v>20</v>
      </c>
    </row>
    <row r="2702" spans="1:9">
      <c r="A2702" t="s">
        <v>4</v>
      </c>
      <c r="B2702" s="4" t="s">
        <v>5</v>
      </c>
      <c r="C2702" s="4" t="s">
        <v>13</v>
      </c>
      <c r="D2702" s="4" t="s">
        <v>10</v>
      </c>
      <c r="E2702" s="4" t="s">
        <v>30</v>
      </c>
      <c r="F2702" s="4" t="s">
        <v>10</v>
      </c>
      <c r="G2702" s="4" t="s">
        <v>9</v>
      </c>
      <c r="H2702" s="4" t="s">
        <v>9</v>
      </c>
      <c r="I2702" s="4" t="s">
        <v>10</v>
      </c>
      <c r="J2702" s="4" t="s">
        <v>10</v>
      </c>
      <c r="K2702" s="4" t="s">
        <v>9</v>
      </c>
      <c r="L2702" s="4" t="s">
        <v>9</v>
      </c>
      <c r="M2702" s="4" t="s">
        <v>9</v>
      </c>
      <c r="N2702" s="4" t="s">
        <v>9</v>
      </c>
      <c r="O2702" s="4" t="s">
        <v>6</v>
      </c>
    </row>
    <row r="2703" spans="1:9">
      <c r="A2703" t="n">
        <v>21549</v>
      </c>
      <c r="B2703" s="13" t="n">
        <v>50</v>
      </c>
      <c r="C2703" s="7" t="n">
        <v>0</v>
      </c>
      <c r="D2703" s="7" t="n">
        <v>4405</v>
      </c>
      <c r="E2703" s="7" t="n">
        <v>1</v>
      </c>
      <c r="F2703" s="7" t="n">
        <v>0</v>
      </c>
      <c r="G2703" s="7" t="n">
        <v>0</v>
      </c>
      <c r="H2703" s="7" t="n">
        <v>-1082130432</v>
      </c>
      <c r="I2703" s="7" t="n">
        <v>0</v>
      </c>
      <c r="J2703" s="7" t="n">
        <v>65533</v>
      </c>
      <c r="K2703" s="7" t="n">
        <v>0</v>
      </c>
      <c r="L2703" s="7" t="n">
        <v>0</v>
      </c>
      <c r="M2703" s="7" t="n">
        <v>0</v>
      </c>
      <c r="N2703" s="7" t="n">
        <v>0</v>
      </c>
      <c r="O2703" s="7" t="s">
        <v>20</v>
      </c>
    </row>
    <row r="2704" spans="1:9">
      <c r="A2704" t="s">
        <v>4</v>
      </c>
      <c r="B2704" s="4" t="s">
        <v>5</v>
      </c>
      <c r="C2704" s="4" t="s">
        <v>10</v>
      </c>
    </row>
    <row r="2705" spans="1:19">
      <c r="A2705" t="n">
        <v>21588</v>
      </c>
      <c r="B2705" s="30" t="n">
        <v>16</v>
      </c>
      <c r="C2705" s="7" t="n">
        <v>500</v>
      </c>
    </row>
    <row r="2706" spans="1:19">
      <c r="A2706" t="s">
        <v>4</v>
      </c>
      <c r="B2706" s="4" t="s">
        <v>5</v>
      </c>
      <c r="C2706" s="4" t="s">
        <v>13</v>
      </c>
      <c r="D2706" s="4" t="s">
        <v>10</v>
      </c>
      <c r="E2706" s="4" t="s">
        <v>30</v>
      </c>
      <c r="F2706" s="4" t="s">
        <v>10</v>
      </c>
      <c r="G2706" s="4" t="s">
        <v>9</v>
      </c>
      <c r="H2706" s="4" t="s">
        <v>9</v>
      </c>
      <c r="I2706" s="4" t="s">
        <v>10</v>
      </c>
      <c r="J2706" s="4" t="s">
        <v>10</v>
      </c>
      <c r="K2706" s="4" t="s">
        <v>9</v>
      </c>
      <c r="L2706" s="4" t="s">
        <v>9</v>
      </c>
      <c r="M2706" s="4" t="s">
        <v>9</v>
      </c>
      <c r="N2706" s="4" t="s">
        <v>9</v>
      </c>
      <c r="O2706" s="4" t="s">
        <v>6</v>
      </c>
    </row>
    <row r="2707" spans="1:19">
      <c r="A2707" t="n">
        <v>21591</v>
      </c>
      <c r="B2707" s="13" t="n">
        <v>50</v>
      </c>
      <c r="C2707" s="7" t="n">
        <v>0</v>
      </c>
      <c r="D2707" s="7" t="n">
        <v>2204</v>
      </c>
      <c r="E2707" s="7" t="n">
        <v>0.699999988079071</v>
      </c>
      <c r="F2707" s="7" t="n">
        <v>100</v>
      </c>
      <c r="G2707" s="7" t="n">
        <v>0</v>
      </c>
      <c r="H2707" s="7" t="n">
        <v>-1052770304</v>
      </c>
      <c r="I2707" s="7" t="n">
        <v>0</v>
      </c>
      <c r="J2707" s="7" t="n">
        <v>65533</v>
      </c>
      <c r="K2707" s="7" t="n">
        <v>0</v>
      </c>
      <c r="L2707" s="7" t="n">
        <v>0</v>
      </c>
      <c r="M2707" s="7" t="n">
        <v>0</v>
      </c>
      <c r="N2707" s="7" t="n">
        <v>0</v>
      </c>
      <c r="O2707" s="7" t="s">
        <v>20</v>
      </c>
    </row>
    <row r="2708" spans="1:19">
      <c r="A2708" t="s">
        <v>4</v>
      </c>
      <c r="B2708" s="4" t="s">
        <v>5</v>
      </c>
      <c r="C2708" s="4" t="s">
        <v>6</v>
      </c>
      <c r="D2708" s="4" t="s">
        <v>6</v>
      </c>
    </row>
    <row r="2709" spans="1:19">
      <c r="A2709" t="n">
        <v>21630</v>
      </c>
      <c r="B2709" s="21" t="n">
        <v>70</v>
      </c>
      <c r="C2709" s="7" t="s">
        <v>82</v>
      </c>
      <c r="D2709" s="7" t="s">
        <v>206</v>
      </c>
    </row>
    <row r="2710" spans="1:19">
      <c r="A2710" t="s">
        <v>4</v>
      </c>
      <c r="B2710" s="4" t="s">
        <v>5</v>
      </c>
      <c r="C2710" s="4" t="s">
        <v>10</v>
      </c>
    </row>
    <row r="2711" spans="1:19">
      <c r="A2711" t="n">
        <v>21647</v>
      </c>
      <c r="B2711" s="30" t="n">
        <v>16</v>
      </c>
      <c r="C2711" s="7" t="n">
        <v>5500</v>
      </c>
    </row>
    <row r="2712" spans="1:19">
      <c r="A2712" t="s">
        <v>4</v>
      </c>
      <c r="B2712" s="4" t="s">
        <v>5</v>
      </c>
      <c r="C2712" s="4" t="s">
        <v>13</v>
      </c>
      <c r="D2712" s="4" t="s">
        <v>10</v>
      </c>
    </row>
    <row r="2713" spans="1:19">
      <c r="A2713" t="n">
        <v>21650</v>
      </c>
      <c r="B2713" s="41" t="n">
        <v>45</v>
      </c>
      <c r="C2713" s="7" t="n">
        <v>7</v>
      </c>
      <c r="D2713" s="7" t="n">
        <v>255</v>
      </c>
    </row>
    <row r="2714" spans="1:19">
      <c r="A2714" t="s">
        <v>4</v>
      </c>
      <c r="B2714" s="4" t="s">
        <v>5</v>
      </c>
      <c r="C2714" s="4" t="s">
        <v>13</v>
      </c>
      <c r="D2714" s="4" t="s">
        <v>6</v>
      </c>
      <c r="E2714" s="4" t="s">
        <v>10</v>
      </c>
    </row>
    <row r="2715" spans="1:19">
      <c r="A2715" t="n">
        <v>21654</v>
      </c>
      <c r="B2715" s="24" t="n">
        <v>62</v>
      </c>
      <c r="C2715" s="7" t="n">
        <v>1</v>
      </c>
      <c r="D2715" s="7" t="s">
        <v>70</v>
      </c>
      <c r="E2715" s="7" t="n">
        <v>1</v>
      </c>
    </row>
    <row r="2716" spans="1:19">
      <c r="A2716" t="s">
        <v>4</v>
      </c>
      <c r="B2716" s="4" t="s">
        <v>5</v>
      </c>
      <c r="C2716" s="4" t="s">
        <v>10</v>
      </c>
    </row>
    <row r="2717" spans="1:19">
      <c r="A2717" t="n">
        <v>21670</v>
      </c>
      <c r="B2717" s="17" t="n">
        <v>12</v>
      </c>
      <c r="C2717" s="7" t="n">
        <v>11125</v>
      </c>
    </row>
    <row r="2718" spans="1:19">
      <c r="A2718" t="s">
        <v>4</v>
      </c>
      <c r="B2718" s="4" t="s">
        <v>5</v>
      </c>
      <c r="C2718" s="4" t="s">
        <v>13</v>
      </c>
      <c r="D2718" s="4" t="s">
        <v>9</v>
      </c>
      <c r="E2718" s="4" t="s">
        <v>13</v>
      </c>
      <c r="F2718" s="4" t="s">
        <v>13</v>
      </c>
      <c r="G2718" s="4" t="s">
        <v>9</v>
      </c>
      <c r="H2718" s="4" t="s">
        <v>13</v>
      </c>
      <c r="I2718" s="4" t="s">
        <v>9</v>
      </c>
      <c r="J2718" s="4" t="s">
        <v>13</v>
      </c>
    </row>
    <row r="2719" spans="1:19">
      <c r="A2719" t="n">
        <v>21673</v>
      </c>
      <c r="B2719" s="65" t="n">
        <v>33</v>
      </c>
      <c r="C2719" s="7" t="n">
        <v>0</v>
      </c>
      <c r="D2719" s="7" t="n">
        <v>4</v>
      </c>
      <c r="E2719" s="7" t="n">
        <v>0</v>
      </c>
      <c r="F2719" s="7" t="n">
        <v>0</v>
      </c>
      <c r="G2719" s="7" t="n">
        <v>-1</v>
      </c>
      <c r="H2719" s="7" t="n">
        <v>0</v>
      </c>
      <c r="I2719" s="7" t="n">
        <v>-1</v>
      </c>
      <c r="J2719" s="7" t="n">
        <v>0</v>
      </c>
    </row>
    <row r="2720" spans="1:19">
      <c r="A2720" t="s">
        <v>4</v>
      </c>
      <c r="B2720" s="4" t="s">
        <v>5</v>
      </c>
    </row>
    <row r="2721" spans="1:15">
      <c r="A2721" t="n">
        <v>21691</v>
      </c>
      <c r="B2721" s="5" t="n">
        <v>1</v>
      </c>
    </row>
    <row r="2722" spans="1:15" s="3" customFormat="1" customHeight="0">
      <c r="A2722" s="3" t="s">
        <v>2</v>
      </c>
      <c r="B2722" s="3" t="s">
        <v>215</v>
      </c>
    </row>
    <row r="2723" spans="1:15">
      <c r="A2723" t="s">
        <v>4</v>
      </c>
      <c r="B2723" s="4" t="s">
        <v>5</v>
      </c>
      <c r="C2723" s="4" t="s">
        <v>13</v>
      </c>
      <c r="D2723" s="4" t="s">
        <v>10</v>
      </c>
    </row>
    <row r="2724" spans="1:15">
      <c r="A2724" t="n">
        <v>21692</v>
      </c>
      <c r="B2724" s="28" t="n">
        <v>22</v>
      </c>
      <c r="C2724" s="7" t="n">
        <v>0</v>
      </c>
      <c r="D2724" s="7" t="n">
        <v>0</v>
      </c>
    </row>
    <row r="2725" spans="1:15">
      <c r="A2725" t="s">
        <v>4</v>
      </c>
      <c r="B2725" s="4" t="s">
        <v>5</v>
      </c>
      <c r="C2725" s="4" t="s">
        <v>13</v>
      </c>
      <c r="D2725" s="4" t="s">
        <v>10</v>
      </c>
      <c r="E2725" s="4" t="s">
        <v>30</v>
      </c>
    </row>
    <row r="2726" spans="1:15">
      <c r="A2726" t="n">
        <v>21696</v>
      </c>
      <c r="B2726" s="37" t="n">
        <v>58</v>
      </c>
      <c r="C2726" s="7" t="n">
        <v>0</v>
      </c>
      <c r="D2726" s="7" t="n">
        <v>300</v>
      </c>
      <c r="E2726" s="7" t="n">
        <v>1</v>
      </c>
    </row>
    <row r="2727" spans="1:15">
      <c r="A2727" t="s">
        <v>4</v>
      </c>
      <c r="B2727" s="4" t="s">
        <v>5</v>
      </c>
      <c r="C2727" s="4" t="s">
        <v>13</v>
      </c>
      <c r="D2727" s="4" t="s">
        <v>10</v>
      </c>
    </row>
    <row r="2728" spans="1:15">
      <c r="A2728" t="n">
        <v>21704</v>
      </c>
      <c r="B2728" s="37" t="n">
        <v>58</v>
      </c>
      <c r="C2728" s="7" t="n">
        <v>255</v>
      </c>
      <c r="D2728" s="7" t="n">
        <v>0</v>
      </c>
    </row>
    <row r="2729" spans="1:15">
      <c r="A2729" t="s">
        <v>4</v>
      </c>
      <c r="B2729" s="4" t="s">
        <v>5</v>
      </c>
      <c r="C2729" s="4" t="s">
        <v>13</v>
      </c>
    </row>
    <row r="2730" spans="1:15">
      <c r="A2730" t="n">
        <v>21708</v>
      </c>
      <c r="B2730" s="40" t="n">
        <v>64</v>
      </c>
      <c r="C2730" s="7" t="n">
        <v>7</v>
      </c>
    </row>
    <row r="2731" spans="1:15">
      <c r="A2731" t="s">
        <v>4</v>
      </c>
      <c r="B2731" s="4" t="s">
        <v>5</v>
      </c>
      <c r="C2731" s="4" t="s">
        <v>10</v>
      </c>
      <c r="D2731" s="4" t="s">
        <v>30</v>
      </c>
      <c r="E2731" s="4" t="s">
        <v>30</v>
      </c>
      <c r="F2731" s="4" t="s">
        <v>30</v>
      </c>
      <c r="G2731" s="4" t="s">
        <v>30</v>
      </c>
    </row>
    <row r="2732" spans="1:15">
      <c r="A2732" t="n">
        <v>21710</v>
      </c>
      <c r="B2732" s="46" t="n">
        <v>46</v>
      </c>
      <c r="C2732" s="7" t="n">
        <v>61456</v>
      </c>
      <c r="D2732" s="7" t="n">
        <v>65.629997253418</v>
      </c>
      <c r="E2732" s="7" t="n">
        <v>508.170013427734</v>
      </c>
      <c r="F2732" s="7" t="n">
        <v>323.489990234375</v>
      </c>
      <c r="G2732" s="7" t="n">
        <v>94.1999969482422</v>
      </c>
    </row>
    <row r="2733" spans="1:15">
      <c r="A2733" t="s">
        <v>4</v>
      </c>
      <c r="B2733" s="4" t="s">
        <v>5</v>
      </c>
      <c r="C2733" s="4" t="s">
        <v>13</v>
      </c>
      <c r="D2733" s="4" t="s">
        <v>13</v>
      </c>
      <c r="E2733" s="4" t="s">
        <v>30</v>
      </c>
      <c r="F2733" s="4" t="s">
        <v>30</v>
      </c>
      <c r="G2733" s="4" t="s">
        <v>30</v>
      </c>
      <c r="H2733" s="4" t="s">
        <v>10</v>
      </c>
    </row>
    <row r="2734" spans="1:15">
      <c r="A2734" t="n">
        <v>21729</v>
      </c>
      <c r="B2734" s="41" t="n">
        <v>45</v>
      </c>
      <c r="C2734" s="7" t="n">
        <v>2</v>
      </c>
      <c r="D2734" s="7" t="n">
        <v>3</v>
      </c>
      <c r="E2734" s="7" t="n">
        <v>66.3300018310547</v>
      </c>
      <c r="F2734" s="7" t="n">
        <v>511.820007324219</v>
      </c>
      <c r="G2734" s="7" t="n">
        <v>321.739990234375</v>
      </c>
      <c r="H2734" s="7" t="n">
        <v>0</v>
      </c>
    </row>
    <row r="2735" spans="1:15">
      <c r="A2735" t="s">
        <v>4</v>
      </c>
      <c r="B2735" s="4" t="s">
        <v>5</v>
      </c>
      <c r="C2735" s="4" t="s">
        <v>13</v>
      </c>
      <c r="D2735" s="4" t="s">
        <v>13</v>
      </c>
      <c r="E2735" s="4" t="s">
        <v>30</v>
      </c>
      <c r="F2735" s="4" t="s">
        <v>30</v>
      </c>
      <c r="G2735" s="4" t="s">
        <v>30</v>
      </c>
      <c r="H2735" s="4" t="s">
        <v>10</v>
      </c>
      <c r="I2735" s="4" t="s">
        <v>13</v>
      </c>
    </row>
    <row r="2736" spans="1:15">
      <c r="A2736" t="n">
        <v>21746</v>
      </c>
      <c r="B2736" s="41" t="n">
        <v>45</v>
      </c>
      <c r="C2736" s="7" t="n">
        <v>4</v>
      </c>
      <c r="D2736" s="7" t="n">
        <v>3</v>
      </c>
      <c r="E2736" s="7" t="n">
        <v>13.0100002288818</v>
      </c>
      <c r="F2736" s="7" t="n">
        <v>244.330001831055</v>
      </c>
      <c r="G2736" s="7" t="n">
        <v>0</v>
      </c>
      <c r="H2736" s="7" t="n">
        <v>0</v>
      </c>
      <c r="I2736" s="7" t="n">
        <v>1</v>
      </c>
    </row>
    <row r="2737" spans="1:9">
      <c r="A2737" t="s">
        <v>4</v>
      </c>
      <c r="B2737" s="4" t="s">
        <v>5</v>
      </c>
      <c r="C2737" s="4" t="s">
        <v>13</v>
      </c>
      <c r="D2737" s="4" t="s">
        <v>13</v>
      </c>
      <c r="E2737" s="4" t="s">
        <v>30</v>
      </c>
      <c r="F2737" s="4" t="s">
        <v>10</v>
      </c>
    </row>
    <row r="2738" spans="1:9">
      <c r="A2738" t="n">
        <v>21764</v>
      </c>
      <c r="B2738" s="41" t="n">
        <v>45</v>
      </c>
      <c r="C2738" s="7" t="n">
        <v>5</v>
      </c>
      <c r="D2738" s="7" t="n">
        <v>3</v>
      </c>
      <c r="E2738" s="7" t="n">
        <v>7.59999990463257</v>
      </c>
      <c r="F2738" s="7" t="n">
        <v>0</v>
      </c>
    </row>
    <row r="2739" spans="1:9">
      <c r="A2739" t="s">
        <v>4</v>
      </c>
      <c r="B2739" s="4" t="s">
        <v>5</v>
      </c>
      <c r="C2739" s="4" t="s">
        <v>13</v>
      </c>
      <c r="D2739" s="4" t="s">
        <v>13</v>
      </c>
      <c r="E2739" s="4" t="s">
        <v>30</v>
      </c>
      <c r="F2739" s="4" t="s">
        <v>10</v>
      </c>
    </row>
    <row r="2740" spans="1:9">
      <c r="A2740" t="n">
        <v>21773</v>
      </c>
      <c r="B2740" s="41" t="n">
        <v>45</v>
      </c>
      <c r="C2740" s="7" t="n">
        <v>11</v>
      </c>
      <c r="D2740" s="7" t="n">
        <v>3</v>
      </c>
      <c r="E2740" s="7" t="n">
        <v>47</v>
      </c>
      <c r="F2740" s="7" t="n">
        <v>0</v>
      </c>
    </row>
    <row r="2741" spans="1:9">
      <c r="A2741" t="s">
        <v>4</v>
      </c>
      <c r="B2741" s="4" t="s">
        <v>5</v>
      </c>
      <c r="C2741" s="4" t="s">
        <v>13</v>
      </c>
      <c r="D2741" s="4" t="s">
        <v>10</v>
      </c>
      <c r="E2741" s="4" t="s">
        <v>30</v>
      </c>
    </row>
    <row r="2742" spans="1:9">
      <c r="A2742" t="n">
        <v>21782</v>
      </c>
      <c r="B2742" s="37" t="n">
        <v>58</v>
      </c>
      <c r="C2742" s="7" t="n">
        <v>100</v>
      </c>
      <c r="D2742" s="7" t="n">
        <v>500</v>
      </c>
      <c r="E2742" s="7" t="n">
        <v>1</v>
      </c>
    </row>
    <row r="2743" spans="1:9">
      <c r="A2743" t="s">
        <v>4</v>
      </c>
      <c r="B2743" s="4" t="s">
        <v>5</v>
      </c>
      <c r="C2743" s="4" t="s">
        <v>13</v>
      </c>
      <c r="D2743" s="4" t="s">
        <v>10</v>
      </c>
    </row>
    <row r="2744" spans="1:9">
      <c r="A2744" t="n">
        <v>21790</v>
      </c>
      <c r="B2744" s="37" t="n">
        <v>58</v>
      </c>
      <c r="C2744" s="7" t="n">
        <v>255</v>
      </c>
      <c r="D2744" s="7" t="n">
        <v>0</v>
      </c>
    </row>
    <row r="2745" spans="1:9">
      <c r="A2745" t="s">
        <v>4</v>
      </c>
      <c r="B2745" s="4" t="s">
        <v>5</v>
      </c>
      <c r="C2745" s="4" t="s">
        <v>13</v>
      </c>
      <c r="D2745" s="4" t="s">
        <v>13</v>
      </c>
      <c r="E2745" s="4" t="s">
        <v>30</v>
      </c>
      <c r="F2745" s="4" t="s">
        <v>30</v>
      </c>
      <c r="G2745" s="4" t="s">
        <v>30</v>
      </c>
      <c r="H2745" s="4" t="s">
        <v>10</v>
      </c>
      <c r="I2745" s="4" t="s">
        <v>13</v>
      </c>
    </row>
    <row r="2746" spans="1:9">
      <c r="A2746" t="n">
        <v>21794</v>
      </c>
      <c r="B2746" s="41" t="n">
        <v>45</v>
      </c>
      <c r="C2746" s="7" t="n">
        <v>4</v>
      </c>
      <c r="D2746" s="7" t="n">
        <v>3</v>
      </c>
      <c r="E2746" s="7" t="n">
        <v>8.01000022888184</v>
      </c>
      <c r="F2746" s="7" t="n">
        <v>244.330001831055</v>
      </c>
      <c r="G2746" s="7" t="n">
        <v>0</v>
      </c>
      <c r="H2746" s="7" t="n">
        <v>5000</v>
      </c>
      <c r="I2746" s="7" t="n">
        <v>1</v>
      </c>
    </row>
    <row r="2747" spans="1:9">
      <c r="A2747" t="s">
        <v>4</v>
      </c>
      <c r="B2747" s="4" t="s">
        <v>5</v>
      </c>
      <c r="C2747" s="4" t="s">
        <v>13</v>
      </c>
      <c r="D2747" s="4" t="s">
        <v>13</v>
      </c>
      <c r="E2747" s="4" t="s">
        <v>30</v>
      </c>
      <c r="F2747" s="4" t="s">
        <v>10</v>
      </c>
    </row>
    <row r="2748" spans="1:9">
      <c r="A2748" t="n">
        <v>21812</v>
      </c>
      <c r="B2748" s="41" t="n">
        <v>45</v>
      </c>
      <c r="C2748" s="7" t="n">
        <v>5</v>
      </c>
      <c r="D2748" s="7" t="n">
        <v>3</v>
      </c>
      <c r="E2748" s="7" t="n">
        <v>6.59999990463257</v>
      </c>
      <c r="F2748" s="7" t="n">
        <v>5000</v>
      </c>
    </row>
    <row r="2749" spans="1:9">
      <c r="A2749" t="s">
        <v>4</v>
      </c>
      <c r="B2749" s="4" t="s">
        <v>5</v>
      </c>
      <c r="C2749" s="4" t="s">
        <v>10</v>
      </c>
    </row>
    <row r="2750" spans="1:9">
      <c r="A2750" t="n">
        <v>21821</v>
      </c>
      <c r="B2750" s="30" t="n">
        <v>16</v>
      </c>
      <c r="C2750" s="7" t="n">
        <v>500</v>
      </c>
    </row>
    <row r="2751" spans="1:9">
      <c r="A2751" t="s">
        <v>4</v>
      </c>
      <c r="B2751" s="4" t="s">
        <v>5</v>
      </c>
      <c r="C2751" s="4" t="s">
        <v>13</v>
      </c>
      <c r="D2751" s="4" t="s">
        <v>10</v>
      </c>
      <c r="E2751" s="4" t="s">
        <v>10</v>
      </c>
      <c r="F2751" s="4" t="s">
        <v>10</v>
      </c>
      <c r="G2751" s="4" t="s">
        <v>10</v>
      </c>
      <c r="H2751" s="4" t="s">
        <v>10</v>
      </c>
      <c r="I2751" s="4" t="s">
        <v>6</v>
      </c>
      <c r="J2751" s="4" t="s">
        <v>30</v>
      </c>
      <c r="K2751" s="4" t="s">
        <v>30</v>
      </c>
      <c r="L2751" s="4" t="s">
        <v>30</v>
      </c>
      <c r="M2751" s="4" t="s">
        <v>9</v>
      </c>
      <c r="N2751" s="4" t="s">
        <v>9</v>
      </c>
      <c r="O2751" s="4" t="s">
        <v>30</v>
      </c>
      <c r="P2751" s="4" t="s">
        <v>30</v>
      </c>
      <c r="Q2751" s="4" t="s">
        <v>30</v>
      </c>
      <c r="R2751" s="4" t="s">
        <v>30</v>
      </c>
      <c r="S2751" s="4" t="s">
        <v>13</v>
      </c>
    </row>
    <row r="2752" spans="1:9">
      <c r="A2752" t="n">
        <v>21824</v>
      </c>
      <c r="B2752" s="10" t="n">
        <v>39</v>
      </c>
      <c r="C2752" s="7" t="n">
        <v>12</v>
      </c>
      <c r="D2752" s="7" t="n">
        <v>65533</v>
      </c>
      <c r="E2752" s="7" t="n">
        <v>226</v>
      </c>
      <c r="F2752" s="7" t="n">
        <v>0</v>
      </c>
      <c r="G2752" s="7" t="n">
        <v>65533</v>
      </c>
      <c r="H2752" s="7" t="n">
        <v>0</v>
      </c>
      <c r="I2752" s="7" t="s">
        <v>20</v>
      </c>
      <c r="J2752" s="7" t="n">
        <v>68.6399993896484</v>
      </c>
      <c r="K2752" s="7" t="n">
        <v>508.213012695313</v>
      </c>
      <c r="L2752" s="7" t="n">
        <v>323.463012695313</v>
      </c>
      <c r="M2752" s="7" t="n">
        <v>0</v>
      </c>
      <c r="N2752" s="7" t="n">
        <v>1132920832</v>
      </c>
      <c r="O2752" s="7" t="n">
        <v>0</v>
      </c>
      <c r="P2752" s="7" t="n">
        <v>1</v>
      </c>
      <c r="Q2752" s="7" t="n">
        <v>1</v>
      </c>
      <c r="R2752" s="7" t="n">
        <v>1</v>
      </c>
      <c r="S2752" s="7" t="n">
        <v>126</v>
      </c>
    </row>
    <row r="2753" spans="1:19">
      <c r="A2753" t="s">
        <v>4</v>
      </c>
      <c r="B2753" s="4" t="s">
        <v>5</v>
      </c>
      <c r="C2753" s="4" t="s">
        <v>13</v>
      </c>
      <c r="D2753" s="4" t="s">
        <v>10</v>
      </c>
      <c r="E2753" s="4" t="s">
        <v>30</v>
      </c>
      <c r="F2753" s="4" t="s">
        <v>10</v>
      </c>
      <c r="G2753" s="4" t="s">
        <v>9</v>
      </c>
      <c r="H2753" s="4" t="s">
        <v>9</v>
      </c>
      <c r="I2753" s="4" t="s">
        <v>10</v>
      </c>
      <c r="J2753" s="4" t="s">
        <v>10</v>
      </c>
      <c r="K2753" s="4" t="s">
        <v>9</v>
      </c>
      <c r="L2753" s="4" t="s">
        <v>9</v>
      </c>
      <c r="M2753" s="4" t="s">
        <v>9</v>
      </c>
      <c r="N2753" s="4" t="s">
        <v>9</v>
      </c>
      <c r="O2753" s="4" t="s">
        <v>6</v>
      </c>
    </row>
    <row r="2754" spans="1:19">
      <c r="A2754" t="n">
        <v>21874</v>
      </c>
      <c r="B2754" s="13" t="n">
        <v>50</v>
      </c>
      <c r="C2754" s="7" t="n">
        <v>0</v>
      </c>
      <c r="D2754" s="7" t="n">
        <v>15860</v>
      </c>
      <c r="E2754" s="7" t="n">
        <v>1</v>
      </c>
      <c r="F2754" s="7" t="n">
        <v>0</v>
      </c>
      <c r="G2754" s="7" t="n">
        <v>0</v>
      </c>
      <c r="H2754" s="7" t="n">
        <v>0</v>
      </c>
      <c r="I2754" s="7" t="n">
        <v>0</v>
      </c>
      <c r="J2754" s="7" t="n">
        <v>65533</v>
      </c>
      <c r="K2754" s="7" t="n">
        <v>0</v>
      </c>
      <c r="L2754" s="7" t="n">
        <v>0</v>
      </c>
      <c r="M2754" s="7" t="n">
        <v>0</v>
      </c>
      <c r="N2754" s="7" t="n">
        <v>0</v>
      </c>
      <c r="O2754" s="7" t="s">
        <v>20</v>
      </c>
    </row>
    <row r="2755" spans="1:19">
      <c r="A2755" t="s">
        <v>4</v>
      </c>
      <c r="B2755" s="4" t="s">
        <v>5</v>
      </c>
      <c r="C2755" s="4" t="s">
        <v>13</v>
      </c>
      <c r="D2755" s="4" t="s">
        <v>10</v>
      </c>
      <c r="E2755" s="4" t="s">
        <v>30</v>
      </c>
      <c r="F2755" s="4" t="s">
        <v>10</v>
      </c>
      <c r="G2755" s="4" t="s">
        <v>9</v>
      </c>
      <c r="H2755" s="4" t="s">
        <v>9</v>
      </c>
      <c r="I2755" s="4" t="s">
        <v>10</v>
      </c>
      <c r="J2755" s="4" t="s">
        <v>10</v>
      </c>
      <c r="K2755" s="4" t="s">
        <v>9</v>
      </c>
      <c r="L2755" s="4" t="s">
        <v>9</v>
      </c>
      <c r="M2755" s="4" t="s">
        <v>9</v>
      </c>
      <c r="N2755" s="4" t="s">
        <v>9</v>
      </c>
      <c r="O2755" s="4" t="s">
        <v>6</v>
      </c>
    </row>
    <row r="2756" spans="1:19">
      <c r="A2756" t="n">
        <v>21913</v>
      </c>
      <c r="B2756" s="13" t="n">
        <v>50</v>
      </c>
      <c r="C2756" s="7" t="n">
        <v>0</v>
      </c>
      <c r="D2756" s="7" t="n">
        <v>4405</v>
      </c>
      <c r="E2756" s="7" t="n">
        <v>1</v>
      </c>
      <c r="F2756" s="7" t="n">
        <v>0</v>
      </c>
      <c r="G2756" s="7" t="n">
        <v>0</v>
      </c>
      <c r="H2756" s="7" t="n">
        <v>-1082130432</v>
      </c>
      <c r="I2756" s="7" t="n">
        <v>0</v>
      </c>
      <c r="J2756" s="7" t="n">
        <v>65533</v>
      </c>
      <c r="K2756" s="7" t="n">
        <v>0</v>
      </c>
      <c r="L2756" s="7" t="n">
        <v>0</v>
      </c>
      <c r="M2756" s="7" t="n">
        <v>0</v>
      </c>
      <c r="N2756" s="7" t="n">
        <v>0</v>
      </c>
      <c r="O2756" s="7" t="s">
        <v>20</v>
      </c>
    </row>
    <row r="2757" spans="1:19">
      <c r="A2757" t="s">
        <v>4</v>
      </c>
      <c r="B2757" s="4" t="s">
        <v>5</v>
      </c>
      <c r="C2757" s="4" t="s">
        <v>10</v>
      </c>
    </row>
    <row r="2758" spans="1:19">
      <c r="A2758" t="n">
        <v>21952</v>
      </c>
      <c r="B2758" s="30" t="n">
        <v>16</v>
      </c>
      <c r="C2758" s="7" t="n">
        <v>500</v>
      </c>
    </row>
    <row r="2759" spans="1:19">
      <c r="A2759" t="s">
        <v>4</v>
      </c>
      <c r="B2759" s="4" t="s">
        <v>5</v>
      </c>
      <c r="C2759" s="4" t="s">
        <v>13</v>
      </c>
      <c r="D2759" s="4" t="s">
        <v>10</v>
      </c>
      <c r="E2759" s="4" t="s">
        <v>30</v>
      </c>
      <c r="F2759" s="4" t="s">
        <v>10</v>
      </c>
      <c r="G2759" s="4" t="s">
        <v>9</v>
      </c>
      <c r="H2759" s="4" t="s">
        <v>9</v>
      </c>
      <c r="I2759" s="4" t="s">
        <v>10</v>
      </c>
      <c r="J2759" s="4" t="s">
        <v>10</v>
      </c>
      <c r="K2759" s="4" t="s">
        <v>9</v>
      </c>
      <c r="L2759" s="4" t="s">
        <v>9</v>
      </c>
      <c r="M2759" s="4" t="s">
        <v>9</v>
      </c>
      <c r="N2759" s="4" t="s">
        <v>9</v>
      </c>
      <c r="O2759" s="4" t="s">
        <v>6</v>
      </c>
    </row>
    <row r="2760" spans="1:19">
      <c r="A2760" t="n">
        <v>21955</v>
      </c>
      <c r="B2760" s="13" t="n">
        <v>50</v>
      </c>
      <c r="C2760" s="7" t="n">
        <v>0</v>
      </c>
      <c r="D2760" s="7" t="n">
        <v>2204</v>
      </c>
      <c r="E2760" s="7" t="n">
        <v>0.699999988079071</v>
      </c>
      <c r="F2760" s="7" t="n">
        <v>100</v>
      </c>
      <c r="G2760" s="7" t="n">
        <v>0</v>
      </c>
      <c r="H2760" s="7" t="n">
        <v>-1052770304</v>
      </c>
      <c r="I2760" s="7" t="n">
        <v>0</v>
      </c>
      <c r="J2760" s="7" t="n">
        <v>65533</v>
      </c>
      <c r="K2760" s="7" t="n">
        <v>0</v>
      </c>
      <c r="L2760" s="7" t="n">
        <v>0</v>
      </c>
      <c r="M2760" s="7" t="n">
        <v>0</v>
      </c>
      <c r="N2760" s="7" t="n">
        <v>0</v>
      </c>
      <c r="O2760" s="7" t="s">
        <v>20</v>
      </c>
    </row>
    <row r="2761" spans="1:19">
      <c r="A2761" t="s">
        <v>4</v>
      </c>
      <c r="B2761" s="4" t="s">
        <v>5</v>
      </c>
      <c r="C2761" s="4" t="s">
        <v>6</v>
      </c>
      <c r="D2761" s="4" t="s">
        <v>6</v>
      </c>
    </row>
    <row r="2762" spans="1:19">
      <c r="A2762" t="n">
        <v>21994</v>
      </c>
      <c r="B2762" s="21" t="n">
        <v>70</v>
      </c>
      <c r="C2762" s="7" t="s">
        <v>83</v>
      </c>
      <c r="D2762" s="7" t="s">
        <v>206</v>
      </c>
    </row>
    <row r="2763" spans="1:19">
      <c r="A2763" t="s">
        <v>4</v>
      </c>
      <c r="B2763" s="4" t="s">
        <v>5</v>
      </c>
      <c r="C2763" s="4" t="s">
        <v>10</v>
      </c>
    </row>
    <row r="2764" spans="1:19">
      <c r="A2764" t="n">
        <v>22011</v>
      </c>
      <c r="B2764" s="30" t="n">
        <v>16</v>
      </c>
      <c r="C2764" s="7" t="n">
        <v>5500</v>
      </c>
    </row>
    <row r="2765" spans="1:19">
      <c r="A2765" t="s">
        <v>4</v>
      </c>
      <c r="B2765" s="4" t="s">
        <v>5</v>
      </c>
      <c r="C2765" s="4" t="s">
        <v>13</v>
      </c>
      <c r="D2765" s="4" t="s">
        <v>10</v>
      </c>
    </row>
    <row r="2766" spans="1:19">
      <c r="A2766" t="n">
        <v>22014</v>
      </c>
      <c r="B2766" s="41" t="n">
        <v>45</v>
      </c>
      <c r="C2766" s="7" t="n">
        <v>7</v>
      </c>
      <c r="D2766" s="7" t="n">
        <v>255</v>
      </c>
    </row>
    <row r="2767" spans="1:19">
      <c r="A2767" t="s">
        <v>4</v>
      </c>
      <c r="B2767" s="4" t="s">
        <v>5</v>
      </c>
      <c r="C2767" s="4" t="s">
        <v>13</v>
      </c>
      <c r="D2767" s="4" t="s">
        <v>6</v>
      </c>
      <c r="E2767" s="4" t="s">
        <v>10</v>
      </c>
    </row>
    <row r="2768" spans="1:19">
      <c r="A2768" t="n">
        <v>22018</v>
      </c>
      <c r="B2768" s="24" t="n">
        <v>62</v>
      </c>
      <c r="C2768" s="7" t="n">
        <v>1</v>
      </c>
      <c r="D2768" s="7" t="s">
        <v>71</v>
      </c>
      <c r="E2768" s="7" t="n">
        <v>1</v>
      </c>
    </row>
    <row r="2769" spans="1:15">
      <c r="A2769" t="s">
        <v>4</v>
      </c>
      <c r="B2769" s="4" t="s">
        <v>5</v>
      </c>
      <c r="C2769" s="4" t="s">
        <v>10</v>
      </c>
    </row>
    <row r="2770" spans="1:15">
      <c r="A2770" t="n">
        <v>22034</v>
      </c>
      <c r="B2770" s="17" t="n">
        <v>12</v>
      </c>
      <c r="C2770" s="7" t="n">
        <v>11126</v>
      </c>
    </row>
    <row r="2771" spans="1:15">
      <c r="A2771" t="s">
        <v>4</v>
      </c>
      <c r="B2771" s="4" t="s">
        <v>5</v>
      </c>
      <c r="C2771" s="4" t="s">
        <v>13</v>
      </c>
      <c r="D2771" s="4" t="s">
        <v>9</v>
      </c>
      <c r="E2771" s="4" t="s">
        <v>13</v>
      </c>
      <c r="F2771" s="4" t="s">
        <v>13</v>
      </c>
      <c r="G2771" s="4" t="s">
        <v>9</v>
      </c>
      <c r="H2771" s="4" t="s">
        <v>13</v>
      </c>
      <c r="I2771" s="4" t="s">
        <v>9</v>
      </c>
      <c r="J2771" s="4" t="s">
        <v>13</v>
      </c>
    </row>
    <row r="2772" spans="1:15">
      <c r="A2772" t="n">
        <v>22037</v>
      </c>
      <c r="B2772" s="65" t="n">
        <v>33</v>
      </c>
      <c r="C2772" s="7" t="n">
        <v>0</v>
      </c>
      <c r="D2772" s="7" t="n">
        <v>4</v>
      </c>
      <c r="E2772" s="7" t="n">
        <v>0</v>
      </c>
      <c r="F2772" s="7" t="n">
        <v>0</v>
      </c>
      <c r="G2772" s="7" t="n">
        <v>-1</v>
      </c>
      <c r="H2772" s="7" t="n">
        <v>0</v>
      </c>
      <c r="I2772" s="7" t="n">
        <v>-1</v>
      </c>
      <c r="J2772" s="7" t="n">
        <v>0</v>
      </c>
    </row>
    <row r="2773" spans="1:15">
      <c r="A2773" t="s">
        <v>4</v>
      </c>
      <c r="B2773" s="4" t="s">
        <v>5</v>
      </c>
    </row>
    <row r="2774" spans="1:15">
      <c r="A2774" t="n">
        <v>22055</v>
      </c>
      <c r="B2774" s="5" t="n">
        <v>1</v>
      </c>
    </row>
    <row r="2775" spans="1:15" s="3" customFormat="1" customHeight="0">
      <c r="A2775" s="3" t="s">
        <v>2</v>
      </c>
      <c r="B2775" s="3" t="s">
        <v>216</v>
      </c>
    </row>
    <row r="2776" spans="1:15">
      <c r="A2776" t="s">
        <v>4</v>
      </c>
      <c r="B2776" s="4" t="s">
        <v>5</v>
      </c>
      <c r="C2776" s="4" t="s">
        <v>13</v>
      </c>
      <c r="D2776" s="4" t="s">
        <v>10</v>
      </c>
    </row>
    <row r="2777" spans="1:15">
      <c r="A2777" t="n">
        <v>22056</v>
      </c>
      <c r="B2777" s="28" t="n">
        <v>22</v>
      </c>
      <c r="C2777" s="7" t="n">
        <v>0</v>
      </c>
      <c r="D2777" s="7" t="n">
        <v>0</v>
      </c>
    </row>
    <row r="2778" spans="1:15">
      <c r="A2778" t="s">
        <v>4</v>
      </c>
      <c r="B2778" s="4" t="s">
        <v>5</v>
      </c>
      <c r="C2778" s="4" t="s">
        <v>13</v>
      </c>
      <c r="D2778" s="4" t="s">
        <v>10</v>
      </c>
      <c r="E2778" s="4" t="s">
        <v>30</v>
      </c>
    </row>
    <row r="2779" spans="1:15">
      <c r="A2779" t="n">
        <v>22060</v>
      </c>
      <c r="B2779" s="37" t="n">
        <v>58</v>
      </c>
      <c r="C2779" s="7" t="n">
        <v>0</v>
      </c>
      <c r="D2779" s="7" t="n">
        <v>300</v>
      </c>
      <c r="E2779" s="7" t="n">
        <v>1</v>
      </c>
    </row>
    <row r="2780" spans="1:15">
      <c r="A2780" t="s">
        <v>4</v>
      </c>
      <c r="B2780" s="4" t="s">
        <v>5</v>
      </c>
      <c r="C2780" s="4" t="s">
        <v>13</v>
      </c>
      <c r="D2780" s="4" t="s">
        <v>10</v>
      </c>
    </row>
    <row r="2781" spans="1:15">
      <c r="A2781" t="n">
        <v>22068</v>
      </c>
      <c r="B2781" s="37" t="n">
        <v>58</v>
      </c>
      <c r="C2781" s="7" t="n">
        <v>255</v>
      </c>
      <c r="D2781" s="7" t="n">
        <v>0</v>
      </c>
    </row>
    <row r="2782" spans="1:15">
      <c r="A2782" t="s">
        <v>4</v>
      </c>
      <c r="B2782" s="4" t="s">
        <v>5</v>
      </c>
      <c r="C2782" s="4" t="s">
        <v>13</v>
      </c>
    </row>
    <row r="2783" spans="1:15">
      <c r="A2783" t="n">
        <v>22072</v>
      </c>
      <c r="B2783" s="40" t="n">
        <v>64</v>
      </c>
      <c r="C2783" s="7" t="n">
        <v>7</v>
      </c>
    </row>
    <row r="2784" spans="1:15">
      <c r="A2784" t="s">
        <v>4</v>
      </c>
      <c r="B2784" s="4" t="s">
        <v>5</v>
      </c>
      <c r="C2784" s="4" t="s">
        <v>10</v>
      </c>
      <c r="D2784" s="4" t="s">
        <v>30</v>
      </c>
      <c r="E2784" s="4" t="s">
        <v>30</v>
      </c>
      <c r="F2784" s="4" t="s">
        <v>30</v>
      </c>
      <c r="G2784" s="4" t="s">
        <v>30</v>
      </c>
    </row>
    <row r="2785" spans="1:10">
      <c r="A2785" t="n">
        <v>22074</v>
      </c>
      <c r="B2785" s="46" t="n">
        <v>46</v>
      </c>
      <c r="C2785" s="7" t="n">
        <v>61456</v>
      </c>
      <c r="D2785" s="7" t="n">
        <v>93.4300003051758</v>
      </c>
      <c r="E2785" s="7" t="n">
        <v>508.170013427734</v>
      </c>
      <c r="F2785" s="7" t="n">
        <v>307.369995117188</v>
      </c>
      <c r="G2785" s="7" t="n">
        <v>89.4000015258789</v>
      </c>
    </row>
    <row r="2786" spans="1:10">
      <c r="A2786" t="s">
        <v>4</v>
      </c>
      <c r="B2786" s="4" t="s">
        <v>5</v>
      </c>
      <c r="C2786" s="4" t="s">
        <v>13</v>
      </c>
      <c r="D2786" s="4" t="s">
        <v>13</v>
      </c>
      <c r="E2786" s="4" t="s">
        <v>30</v>
      </c>
      <c r="F2786" s="4" t="s">
        <v>30</v>
      </c>
      <c r="G2786" s="4" t="s">
        <v>30</v>
      </c>
      <c r="H2786" s="4" t="s">
        <v>10</v>
      </c>
    </row>
    <row r="2787" spans="1:10">
      <c r="A2787" t="n">
        <v>22093</v>
      </c>
      <c r="B2787" s="41" t="n">
        <v>45</v>
      </c>
      <c r="C2787" s="7" t="n">
        <v>2</v>
      </c>
      <c r="D2787" s="7" t="n">
        <v>3</v>
      </c>
      <c r="E2787" s="7" t="n">
        <v>96.1100006103516</v>
      </c>
      <c r="F2787" s="7" t="n">
        <v>510.709991455078</v>
      </c>
      <c r="G2787" s="7" t="n">
        <v>308.179992675781</v>
      </c>
      <c r="H2787" s="7" t="n">
        <v>0</v>
      </c>
    </row>
    <row r="2788" spans="1:10">
      <c r="A2788" t="s">
        <v>4</v>
      </c>
      <c r="B2788" s="4" t="s">
        <v>5</v>
      </c>
      <c r="C2788" s="4" t="s">
        <v>13</v>
      </c>
      <c r="D2788" s="4" t="s">
        <v>13</v>
      </c>
      <c r="E2788" s="4" t="s">
        <v>30</v>
      </c>
      <c r="F2788" s="4" t="s">
        <v>30</v>
      </c>
      <c r="G2788" s="4" t="s">
        <v>30</v>
      </c>
      <c r="H2788" s="4" t="s">
        <v>10</v>
      </c>
      <c r="I2788" s="4" t="s">
        <v>13</v>
      </c>
    </row>
    <row r="2789" spans="1:10">
      <c r="A2789" t="n">
        <v>22110</v>
      </c>
      <c r="B2789" s="41" t="n">
        <v>45</v>
      </c>
      <c r="C2789" s="7" t="n">
        <v>4</v>
      </c>
      <c r="D2789" s="7" t="n">
        <v>3</v>
      </c>
      <c r="E2789" s="7" t="n">
        <v>351.649993896484</v>
      </c>
      <c r="F2789" s="7" t="n">
        <v>298.850006103516</v>
      </c>
      <c r="G2789" s="7" t="n">
        <v>0</v>
      </c>
      <c r="H2789" s="7" t="n">
        <v>0</v>
      </c>
      <c r="I2789" s="7" t="n">
        <v>1</v>
      </c>
    </row>
    <row r="2790" spans="1:10">
      <c r="A2790" t="s">
        <v>4</v>
      </c>
      <c r="B2790" s="4" t="s">
        <v>5</v>
      </c>
      <c r="C2790" s="4" t="s">
        <v>13</v>
      </c>
      <c r="D2790" s="4" t="s">
        <v>13</v>
      </c>
      <c r="E2790" s="4" t="s">
        <v>30</v>
      </c>
      <c r="F2790" s="4" t="s">
        <v>10</v>
      </c>
    </row>
    <row r="2791" spans="1:10">
      <c r="A2791" t="n">
        <v>22128</v>
      </c>
      <c r="B2791" s="41" t="n">
        <v>45</v>
      </c>
      <c r="C2791" s="7" t="n">
        <v>5</v>
      </c>
      <c r="D2791" s="7" t="n">
        <v>3</v>
      </c>
      <c r="E2791" s="7" t="n">
        <v>7.59999990463257</v>
      </c>
      <c r="F2791" s="7" t="n">
        <v>0</v>
      </c>
    </row>
    <row r="2792" spans="1:10">
      <c r="A2792" t="s">
        <v>4</v>
      </c>
      <c r="B2792" s="4" t="s">
        <v>5</v>
      </c>
      <c r="C2792" s="4" t="s">
        <v>13</v>
      </c>
      <c r="D2792" s="4" t="s">
        <v>13</v>
      </c>
      <c r="E2792" s="4" t="s">
        <v>30</v>
      </c>
      <c r="F2792" s="4" t="s">
        <v>10</v>
      </c>
    </row>
    <row r="2793" spans="1:10">
      <c r="A2793" t="n">
        <v>22137</v>
      </c>
      <c r="B2793" s="41" t="n">
        <v>45</v>
      </c>
      <c r="C2793" s="7" t="n">
        <v>11</v>
      </c>
      <c r="D2793" s="7" t="n">
        <v>3</v>
      </c>
      <c r="E2793" s="7" t="n">
        <v>47</v>
      </c>
      <c r="F2793" s="7" t="n">
        <v>0</v>
      </c>
    </row>
    <row r="2794" spans="1:10">
      <c r="A2794" t="s">
        <v>4</v>
      </c>
      <c r="B2794" s="4" t="s">
        <v>5</v>
      </c>
      <c r="C2794" s="4" t="s">
        <v>13</v>
      </c>
      <c r="D2794" s="4" t="s">
        <v>10</v>
      </c>
      <c r="E2794" s="4" t="s">
        <v>30</v>
      </c>
    </row>
    <row r="2795" spans="1:10">
      <c r="A2795" t="n">
        <v>22146</v>
      </c>
      <c r="B2795" s="37" t="n">
        <v>58</v>
      </c>
      <c r="C2795" s="7" t="n">
        <v>100</v>
      </c>
      <c r="D2795" s="7" t="n">
        <v>500</v>
      </c>
      <c r="E2795" s="7" t="n">
        <v>1</v>
      </c>
    </row>
    <row r="2796" spans="1:10">
      <c r="A2796" t="s">
        <v>4</v>
      </c>
      <c r="B2796" s="4" t="s">
        <v>5</v>
      </c>
      <c r="C2796" s="4" t="s">
        <v>13</v>
      </c>
      <c r="D2796" s="4" t="s">
        <v>10</v>
      </c>
    </row>
    <row r="2797" spans="1:10">
      <c r="A2797" t="n">
        <v>22154</v>
      </c>
      <c r="B2797" s="37" t="n">
        <v>58</v>
      </c>
      <c r="C2797" s="7" t="n">
        <v>255</v>
      </c>
      <c r="D2797" s="7" t="n">
        <v>0</v>
      </c>
    </row>
    <row r="2798" spans="1:10">
      <c r="A2798" t="s">
        <v>4</v>
      </c>
      <c r="B2798" s="4" t="s">
        <v>5</v>
      </c>
      <c r="C2798" s="4" t="s">
        <v>13</v>
      </c>
      <c r="D2798" s="4" t="s">
        <v>13</v>
      </c>
      <c r="E2798" s="4" t="s">
        <v>30</v>
      </c>
      <c r="F2798" s="4" t="s">
        <v>30</v>
      </c>
      <c r="G2798" s="4" t="s">
        <v>30</v>
      </c>
      <c r="H2798" s="4" t="s">
        <v>10</v>
      </c>
      <c r="I2798" s="4" t="s">
        <v>13</v>
      </c>
    </row>
    <row r="2799" spans="1:10">
      <c r="A2799" t="n">
        <v>22158</v>
      </c>
      <c r="B2799" s="41" t="n">
        <v>45</v>
      </c>
      <c r="C2799" s="7" t="n">
        <v>4</v>
      </c>
      <c r="D2799" s="7" t="n">
        <v>3</v>
      </c>
      <c r="E2799" s="7" t="n">
        <v>361.649993896484</v>
      </c>
      <c r="F2799" s="7" t="n">
        <v>298.850006103516</v>
      </c>
      <c r="G2799" s="7" t="n">
        <v>0</v>
      </c>
      <c r="H2799" s="7" t="n">
        <v>5000</v>
      </c>
      <c r="I2799" s="7" t="n">
        <v>1</v>
      </c>
    </row>
    <row r="2800" spans="1:10">
      <c r="A2800" t="s">
        <v>4</v>
      </c>
      <c r="B2800" s="4" t="s">
        <v>5</v>
      </c>
      <c r="C2800" s="4" t="s">
        <v>13</v>
      </c>
      <c r="D2800" s="4" t="s">
        <v>13</v>
      </c>
      <c r="E2800" s="4" t="s">
        <v>30</v>
      </c>
      <c r="F2800" s="4" t="s">
        <v>10</v>
      </c>
    </row>
    <row r="2801" spans="1:9">
      <c r="A2801" t="n">
        <v>22176</v>
      </c>
      <c r="B2801" s="41" t="n">
        <v>45</v>
      </c>
      <c r="C2801" s="7" t="n">
        <v>5</v>
      </c>
      <c r="D2801" s="7" t="n">
        <v>3</v>
      </c>
      <c r="E2801" s="7" t="n">
        <v>6.59999990463257</v>
      </c>
      <c r="F2801" s="7" t="n">
        <v>5000</v>
      </c>
    </row>
    <row r="2802" spans="1:9">
      <c r="A2802" t="s">
        <v>4</v>
      </c>
      <c r="B2802" s="4" t="s">
        <v>5</v>
      </c>
      <c r="C2802" s="4" t="s">
        <v>10</v>
      </c>
    </row>
    <row r="2803" spans="1:9">
      <c r="A2803" t="n">
        <v>22185</v>
      </c>
      <c r="B2803" s="30" t="n">
        <v>16</v>
      </c>
      <c r="C2803" s="7" t="n">
        <v>500</v>
      </c>
    </row>
    <row r="2804" spans="1:9">
      <c r="A2804" t="s">
        <v>4</v>
      </c>
      <c r="B2804" s="4" t="s">
        <v>5</v>
      </c>
      <c r="C2804" s="4" t="s">
        <v>13</v>
      </c>
      <c r="D2804" s="4" t="s">
        <v>10</v>
      </c>
      <c r="E2804" s="4" t="s">
        <v>10</v>
      </c>
      <c r="F2804" s="4" t="s">
        <v>10</v>
      </c>
      <c r="G2804" s="4" t="s">
        <v>10</v>
      </c>
      <c r="H2804" s="4" t="s">
        <v>10</v>
      </c>
      <c r="I2804" s="4" t="s">
        <v>6</v>
      </c>
      <c r="J2804" s="4" t="s">
        <v>30</v>
      </c>
      <c r="K2804" s="4" t="s">
        <v>30</v>
      </c>
      <c r="L2804" s="4" t="s">
        <v>30</v>
      </c>
      <c r="M2804" s="4" t="s">
        <v>9</v>
      </c>
      <c r="N2804" s="4" t="s">
        <v>9</v>
      </c>
      <c r="O2804" s="4" t="s">
        <v>30</v>
      </c>
      <c r="P2804" s="4" t="s">
        <v>30</v>
      </c>
      <c r="Q2804" s="4" t="s">
        <v>30</v>
      </c>
      <c r="R2804" s="4" t="s">
        <v>30</v>
      </c>
      <c r="S2804" s="4" t="s">
        <v>13</v>
      </c>
    </row>
    <row r="2805" spans="1:9">
      <c r="A2805" t="n">
        <v>22188</v>
      </c>
      <c r="B2805" s="10" t="n">
        <v>39</v>
      </c>
      <c r="C2805" s="7" t="n">
        <v>12</v>
      </c>
      <c r="D2805" s="7" t="n">
        <v>65533</v>
      </c>
      <c r="E2805" s="7" t="n">
        <v>226</v>
      </c>
      <c r="F2805" s="7" t="n">
        <v>0</v>
      </c>
      <c r="G2805" s="7" t="n">
        <v>65533</v>
      </c>
      <c r="H2805" s="7" t="n">
        <v>0</v>
      </c>
      <c r="I2805" s="7" t="s">
        <v>20</v>
      </c>
      <c r="J2805" s="7" t="n">
        <v>96.7399978637695</v>
      </c>
      <c r="K2805" s="7" t="n">
        <v>508.213012695313</v>
      </c>
      <c r="L2805" s="7" t="n">
        <v>307.492004394531</v>
      </c>
      <c r="M2805" s="7" t="n">
        <v>0</v>
      </c>
      <c r="N2805" s="7" t="n">
        <v>1132920832</v>
      </c>
      <c r="O2805" s="7" t="n">
        <v>0</v>
      </c>
      <c r="P2805" s="7" t="n">
        <v>1</v>
      </c>
      <c r="Q2805" s="7" t="n">
        <v>1</v>
      </c>
      <c r="R2805" s="7" t="n">
        <v>1</v>
      </c>
      <c r="S2805" s="7" t="n">
        <v>126</v>
      </c>
    </row>
    <row r="2806" spans="1:9">
      <c r="A2806" t="s">
        <v>4</v>
      </c>
      <c r="B2806" s="4" t="s">
        <v>5</v>
      </c>
      <c r="C2806" s="4" t="s">
        <v>13</v>
      </c>
      <c r="D2806" s="4" t="s">
        <v>10</v>
      </c>
      <c r="E2806" s="4" t="s">
        <v>30</v>
      </c>
      <c r="F2806" s="4" t="s">
        <v>10</v>
      </c>
      <c r="G2806" s="4" t="s">
        <v>9</v>
      </c>
      <c r="H2806" s="4" t="s">
        <v>9</v>
      </c>
      <c r="I2806" s="4" t="s">
        <v>10</v>
      </c>
      <c r="J2806" s="4" t="s">
        <v>10</v>
      </c>
      <c r="K2806" s="4" t="s">
        <v>9</v>
      </c>
      <c r="L2806" s="4" t="s">
        <v>9</v>
      </c>
      <c r="M2806" s="4" t="s">
        <v>9</v>
      </c>
      <c r="N2806" s="4" t="s">
        <v>9</v>
      </c>
      <c r="O2806" s="4" t="s">
        <v>6</v>
      </c>
    </row>
    <row r="2807" spans="1:9">
      <c r="A2807" t="n">
        <v>22238</v>
      </c>
      <c r="B2807" s="13" t="n">
        <v>50</v>
      </c>
      <c r="C2807" s="7" t="n">
        <v>0</v>
      </c>
      <c r="D2807" s="7" t="n">
        <v>15860</v>
      </c>
      <c r="E2807" s="7" t="n">
        <v>1</v>
      </c>
      <c r="F2807" s="7" t="n">
        <v>0</v>
      </c>
      <c r="G2807" s="7" t="n">
        <v>0</v>
      </c>
      <c r="H2807" s="7" t="n">
        <v>0</v>
      </c>
      <c r="I2807" s="7" t="n">
        <v>0</v>
      </c>
      <c r="J2807" s="7" t="n">
        <v>65533</v>
      </c>
      <c r="K2807" s="7" t="n">
        <v>0</v>
      </c>
      <c r="L2807" s="7" t="n">
        <v>0</v>
      </c>
      <c r="M2807" s="7" t="n">
        <v>0</v>
      </c>
      <c r="N2807" s="7" t="n">
        <v>0</v>
      </c>
      <c r="O2807" s="7" t="s">
        <v>20</v>
      </c>
    </row>
    <row r="2808" spans="1:9">
      <c r="A2808" t="s">
        <v>4</v>
      </c>
      <c r="B2808" s="4" t="s">
        <v>5</v>
      </c>
      <c r="C2808" s="4" t="s">
        <v>13</v>
      </c>
      <c r="D2808" s="4" t="s">
        <v>10</v>
      </c>
      <c r="E2808" s="4" t="s">
        <v>30</v>
      </c>
      <c r="F2808" s="4" t="s">
        <v>10</v>
      </c>
      <c r="G2808" s="4" t="s">
        <v>9</v>
      </c>
      <c r="H2808" s="4" t="s">
        <v>9</v>
      </c>
      <c r="I2808" s="4" t="s">
        <v>10</v>
      </c>
      <c r="J2808" s="4" t="s">
        <v>10</v>
      </c>
      <c r="K2808" s="4" t="s">
        <v>9</v>
      </c>
      <c r="L2808" s="4" t="s">
        <v>9</v>
      </c>
      <c r="M2808" s="4" t="s">
        <v>9</v>
      </c>
      <c r="N2808" s="4" t="s">
        <v>9</v>
      </c>
      <c r="O2808" s="4" t="s">
        <v>6</v>
      </c>
    </row>
    <row r="2809" spans="1:9">
      <c r="A2809" t="n">
        <v>22277</v>
      </c>
      <c r="B2809" s="13" t="n">
        <v>50</v>
      </c>
      <c r="C2809" s="7" t="n">
        <v>0</v>
      </c>
      <c r="D2809" s="7" t="n">
        <v>4405</v>
      </c>
      <c r="E2809" s="7" t="n">
        <v>1</v>
      </c>
      <c r="F2809" s="7" t="n">
        <v>0</v>
      </c>
      <c r="G2809" s="7" t="n">
        <v>0</v>
      </c>
      <c r="H2809" s="7" t="n">
        <v>-1082130432</v>
      </c>
      <c r="I2809" s="7" t="n">
        <v>0</v>
      </c>
      <c r="J2809" s="7" t="n">
        <v>65533</v>
      </c>
      <c r="K2809" s="7" t="n">
        <v>0</v>
      </c>
      <c r="L2809" s="7" t="n">
        <v>0</v>
      </c>
      <c r="M2809" s="7" t="n">
        <v>0</v>
      </c>
      <c r="N2809" s="7" t="n">
        <v>0</v>
      </c>
      <c r="O2809" s="7" t="s">
        <v>20</v>
      </c>
    </row>
    <row r="2810" spans="1:9">
      <c r="A2810" t="s">
        <v>4</v>
      </c>
      <c r="B2810" s="4" t="s">
        <v>5</v>
      </c>
      <c r="C2810" s="4" t="s">
        <v>10</v>
      </c>
    </row>
    <row r="2811" spans="1:9">
      <c r="A2811" t="n">
        <v>22316</v>
      </c>
      <c r="B2811" s="30" t="n">
        <v>16</v>
      </c>
      <c r="C2811" s="7" t="n">
        <v>500</v>
      </c>
    </row>
    <row r="2812" spans="1:9">
      <c r="A2812" t="s">
        <v>4</v>
      </c>
      <c r="B2812" s="4" t="s">
        <v>5</v>
      </c>
      <c r="C2812" s="4" t="s">
        <v>13</v>
      </c>
      <c r="D2812" s="4" t="s">
        <v>10</v>
      </c>
      <c r="E2812" s="4" t="s">
        <v>30</v>
      </c>
      <c r="F2812" s="4" t="s">
        <v>10</v>
      </c>
      <c r="G2812" s="4" t="s">
        <v>9</v>
      </c>
      <c r="H2812" s="4" t="s">
        <v>9</v>
      </c>
      <c r="I2812" s="4" t="s">
        <v>10</v>
      </c>
      <c r="J2812" s="4" t="s">
        <v>10</v>
      </c>
      <c r="K2812" s="4" t="s">
        <v>9</v>
      </c>
      <c r="L2812" s="4" t="s">
        <v>9</v>
      </c>
      <c r="M2812" s="4" t="s">
        <v>9</v>
      </c>
      <c r="N2812" s="4" t="s">
        <v>9</v>
      </c>
      <c r="O2812" s="4" t="s">
        <v>6</v>
      </c>
    </row>
    <row r="2813" spans="1:9">
      <c r="A2813" t="n">
        <v>22319</v>
      </c>
      <c r="B2813" s="13" t="n">
        <v>50</v>
      </c>
      <c r="C2813" s="7" t="n">
        <v>0</v>
      </c>
      <c r="D2813" s="7" t="n">
        <v>2204</v>
      </c>
      <c r="E2813" s="7" t="n">
        <v>0.699999988079071</v>
      </c>
      <c r="F2813" s="7" t="n">
        <v>100</v>
      </c>
      <c r="G2813" s="7" t="n">
        <v>0</v>
      </c>
      <c r="H2813" s="7" t="n">
        <v>-1052770304</v>
      </c>
      <c r="I2813" s="7" t="n">
        <v>0</v>
      </c>
      <c r="J2813" s="7" t="n">
        <v>65533</v>
      </c>
      <c r="K2813" s="7" t="n">
        <v>0</v>
      </c>
      <c r="L2813" s="7" t="n">
        <v>0</v>
      </c>
      <c r="M2813" s="7" t="n">
        <v>0</v>
      </c>
      <c r="N2813" s="7" t="n">
        <v>0</v>
      </c>
      <c r="O2813" s="7" t="s">
        <v>20</v>
      </c>
    </row>
    <row r="2814" spans="1:9">
      <c r="A2814" t="s">
        <v>4</v>
      </c>
      <c r="B2814" s="4" t="s">
        <v>5</v>
      </c>
      <c r="C2814" s="4" t="s">
        <v>6</v>
      </c>
      <c r="D2814" s="4" t="s">
        <v>6</v>
      </c>
    </row>
    <row r="2815" spans="1:9">
      <c r="A2815" t="n">
        <v>22358</v>
      </c>
      <c r="B2815" s="21" t="n">
        <v>70</v>
      </c>
      <c r="C2815" s="7" t="s">
        <v>84</v>
      </c>
      <c r="D2815" s="7" t="s">
        <v>206</v>
      </c>
    </row>
    <row r="2816" spans="1:9">
      <c r="A2816" t="s">
        <v>4</v>
      </c>
      <c r="B2816" s="4" t="s">
        <v>5</v>
      </c>
      <c r="C2816" s="4" t="s">
        <v>10</v>
      </c>
    </row>
    <row r="2817" spans="1:19">
      <c r="A2817" t="n">
        <v>22375</v>
      </c>
      <c r="B2817" s="30" t="n">
        <v>16</v>
      </c>
      <c r="C2817" s="7" t="n">
        <v>5500</v>
      </c>
    </row>
    <row r="2818" spans="1:19">
      <c r="A2818" t="s">
        <v>4</v>
      </c>
      <c r="B2818" s="4" t="s">
        <v>5</v>
      </c>
      <c r="C2818" s="4" t="s">
        <v>13</v>
      </c>
      <c r="D2818" s="4" t="s">
        <v>10</v>
      </c>
    </row>
    <row r="2819" spans="1:19">
      <c r="A2819" t="n">
        <v>22378</v>
      </c>
      <c r="B2819" s="41" t="n">
        <v>45</v>
      </c>
      <c r="C2819" s="7" t="n">
        <v>7</v>
      </c>
      <c r="D2819" s="7" t="n">
        <v>255</v>
      </c>
    </row>
    <row r="2820" spans="1:19">
      <c r="A2820" t="s">
        <v>4</v>
      </c>
      <c r="B2820" s="4" t="s">
        <v>5</v>
      </c>
      <c r="C2820" s="4" t="s">
        <v>13</v>
      </c>
      <c r="D2820" s="4" t="s">
        <v>6</v>
      </c>
      <c r="E2820" s="4" t="s">
        <v>10</v>
      </c>
    </row>
    <row r="2821" spans="1:19">
      <c r="A2821" t="n">
        <v>22382</v>
      </c>
      <c r="B2821" s="24" t="n">
        <v>62</v>
      </c>
      <c r="C2821" s="7" t="n">
        <v>1</v>
      </c>
      <c r="D2821" s="7" t="s">
        <v>72</v>
      </c>
      <c r="E2821" s="7" t="n">
        <v>1</v>
      </c>
    </row>
    <row r="2822" spans="1:19">
      <c r="A2822" t="s">
        <v>4</v>
      </c>
      <c r="B2822" s="4" t="s">
        <v>5</v>
      </c>
      <c r="C2822" s="4" t="s">
        <v>10</v>
      </c>
    </row>
    <row r="2823" spans="1:19">
      <c r="A2823" t="n">
        <v>22398</v>
      </c>
      <c r="B2823" s="17" t="n">
        <v>12</v>
      </c>
      <c r="C2823" s="7" t="n">
        <v>11127</v>
      </c>
    </row>
    <row r="2824" spans="1:19">
      <c r="A2824" t="s">
        <v>4</v>
      </c>
      <c r="B2824" s="4" t="s">
        <v>5</v>
      </c>
      <c r="C2824" s="4" t="s">
        <v>13</v>
      </c>
      <c r="D2824" s="4" t="s">
        <v>9</v>
      </c>
      <c r="E2824" s="4" t="s">
        <v>13</v>
      </c>
      <c r="F2824" s="4" t="s">
        <v>13</v>
      </c>
      <c r="G2824" s="4" t="s">
        <v>9</v>
      </c>
      <c r="H2824" s="4" t="s">
        <v>13</v>
      </c>
      <c r="I2824" s="4" t="s">
        <v>9</v>
      </c>
      <c r="J2824" s="4" t="s">
        <v>13</v>
      </c>
    </row>
    <row r="2825" spans="1:19">
      <c r="A2825" t="n">
        <v>22401</v>
      </c>
      <c r="B2825" s="65" t="n">
        <v>33</v>
      </c>
      <c r="C2825" s="7" t="n">
        <v>0</v>
      </c>
      <c r="D2825" s="7" t="n">
        <v>4</v>
      </c>
      <c r="E2825" s="7" t="n">
        <v>0</v>
      </c>
      <c r="F2825" s="7" t="n">
        <v>0</v>
      </c>
      <c r="G2825" s="7" t="n">
        <v>-1</v>
      </c>
      <c r="H2825" s="7" t="n">
        <v>0</v>
      </c>
      <c r="I2825" s="7" t="n">
        <v>-1</v>
      </c>
      <c r="J2825" s="7" t="n">
        <v>0</v>
      </c>
    </row>
    <row r="2826" spans="1:19">
      <c r="A2826" t="s">
        <v>4</v>
      </c>
      <c r="B2826" s="4" t="s">
        <v>5</v>
      </c>
    </row>
    <row r="2827" spans="1:19">
      <c r="A2827" t="n">
        <v>22419</v>
      </c>
      <c r="B2827" s="5" t="n">
        <v>1</v>
      </c>
    </row>
    <row r="2828" spans="1:19" s="3" customFormat="1" customHeight="0">
      <c r="A2828" s="3" t="s">
        <v>2</v>
      </c>
      <c r="B2828" s="3" t="s">
        <v>217</v>
      </c>
    </row>
    <row r="2829" spans="1:19">
      <c r="A2829" t="s">
        <v>4</v>
      </c>
      <c r="B2829" s="4" t="s">
        <v>5</v>
      </c>
      <c r="C2829" s="4" t="s">
        <v>13</v>
      </c>
      <c r="D2829" s="4" t="s">
        <v>10</v>
      </c>
    </row>
    <row r="2830" spans="1:19">
      <c r="A2830" t="n">
        <v>22420</v>
      </c>
      <c r="B2830" s="28" t="n">
        <v>22</v>
      </c>
      <c r="C2830" s="7" t="n">
        <v>0</v>
      </c>
      <c r="D2830" s="7" t="n">
        <v>0</v>
      </c>
    </row>
    <row r="2831" spans="1:19">
      <c r="A2831" t="s">
        <v>4</v>
      </c>
      <c r="B2831" s="4" t="s">
        <v>5</v>
      </c>
      <c r="C2831" s="4" t="s">
        <v>13</v>
      </c>
      <c r="D2831" s="4" t="s">
        <v>10</v>
      </c>
      <c r="E2831" s="4" t="s">
        <v>30</v>
      </c>
    </row>
    <row r="2832" spans="1:19">
      <c r="A2832" t="n">
        <v>22424</v>
      </c>
      <c r="B2832" s="37" t="n">
        <v>58</v>
      </c>
      <c r="C2832" s="7" t="n">
        <v>0</v>
      </c>
      <c r="D2832" s="7" t="n">
        <v>300</v>
      </c>
      <c r="E2832" s="7" t="n">
        <v>1</v>
      </c>
    </row>
    <row r="2833" spans="1:10">
      <c r="A2833" t="s">
        <v>4</v>
      </c>
      <c r="B2833" s="4" t="s">
        <v>5</v>
      </c>
      <c r="C2833" s="4" t="s">
        <v>13</v>
      </c>
      <c r="D2833" s="4" t="s">
        <v>10</v>
      </c>
    </row>
    <row r="2834" spans="1:10">
      <c r="A2834" t="n">
        <v>22432</v>
      </c>
      <c r="B2834" s="37" t="n">
        <v>58</v>
      </c>
      <c r="C2834" s="7" t="n">
        <v>255</v>
      </c>
      <c r="D2834" s="7" t="n">
        <v>0</v>
      </c>
    </row>
    <row r="2835" spans="1:10">
      <c r="A2835" t="s">
        <v>4</v>
      </c>
      <c r="B2835" s="4" t="s">
        <v>5</v>
      </c>
      <c r="C2835" s="4" t="s">
        <v>13</v>
      </c>
    </row>
    <row r="2836" spans="1:10">
      <c r="A2836" t="n">
        <v>22436</v>
      </c>
      <c r="B2836" s="40" t="n">
        <v>64</v>
      </c>
      <c r="C2836" s="7" t="n">
        <v>7</v>
      </c>
    </row>
    <row r="2837" spans="1:10">
      <c r="A2837" t="s">
        <v>4</v>
      </c>
      <c r="B2837" s="4" t="s">
        <v>5</v>
      </c>
      <c r="C2837" s="4" t="s">
        <v>10</v>
      </c>
      <c r="D2837" s="4" t="s">
        <v>30</v>
      </c>
      <c r="E2837" s="4" t="s">
        <v>30</v>
      </c>
      <c r="F2837" s="4" t="s">
        <v>30</v>
      </c>
      <c r="G2837" s="4" t="s">
        <v>30</v>
      </c>
    </row>
    <row r="2838" spans="1:10">
      <c r="A2838" t="n">
        <v>22438</v>
      </c>
      <c r="B2838" s="46" t="n">
        <v>46</v>
      </c>
      <c r="C2838" s="7" t="n">
        <v>61456</v>
      </c>
      <c r="D2838" s="7" t="n">
        <v>93.4800033569336</v>
      </c>
      <c r="E2838" s="7" t="n">
        <v>508.170013427734</v>
      </c>
      <c r="F2838" s="7" t="n">
        <v>315.440002441406</v>
      </c>
      <c r="G2838" s="7" t="n">
        <v>82.1999969482422</v>
      </c>
    </row>
    <row r="2839" spans="1:10">
      <c r="A2839" t="s">
        <v>4</v>
      </c>
      <c r="B2839" s="4" t="s">
        <v>5</v>
      </c>
      <c r="C2839" s="4" t="s">
        <v>13</v>
      </c>
      <c r="D2839" s="4" t="s">
        <v>13</v>
      </c>
      <c r="E2839" s="4" t="s">
        <v>30</v>
      </c>
      <c r="F2839" s="4" t="s">
        <v>30</v>
      </c>
      <c r="G2839" s="4" t="s">
        <v>30</v>
      </c>
      <c r="H2839" s="4" t="s">
        <v>10</v>
      </c>
    </row>
    <row r="2840" spans="1:10">
      <c r="A2840" t="n">
        <v>22457</v>
      </c>
      <c r="B2840" s="41" t="n">
        <v>45</v>
      </c>
      <c r="C2840" s="7" t="n">
        <v>2</v>
      </c>
      <c r="D2840" s="7" t="n">
        <v>3</v>
      </c>
      <c r="E2840" s="7" t="n">
        <v>97.7399978637695</v>
      </c>
      <c r="F2840" s="7" t="n">
        <v>511.320007324219</v>
      </c>
      <c r="G2840" s="7" t="n">
        <v>315.820007324219</v>
      </c>
      <c r="H2840" s="7" t="n">
        <v>0</v>
      </c>
    </row>
    <row r="2841" spans="1:10">
      <c r="A2841" t="s">
        <v>4</v>
      </c>
      <c r="B2841" s="4" t="s">
        <v>5</v>
      </c>
      <c r="C2841" s="4" t="s">
        <v>13</v>
      </c>
      <c r="D2841" s="4" t="s">
        <v>13</v>
      </c>
      <c r="E2841" s="4" t="s">
        <v>30</v>
      </c>
      <c r="F2841" s="4" t="s">
        <v>30</v>
      </c>
      <c r="G2841" s="4" t="s">
        <v>30</v>
      </c>
      <c r="H2841" s="4" t="s">
        <v>10</v>
      </c>
      <c r="I2841" s="4" t="s">
        <v>13</v>
      </c>
    </row>
    <row r="2842" spans="1:10">
      <c r="A2842" t="n">
        <v>22474</v>
      </c>
      <c r="B2842" s="41" t="n">
        <v>45</v>
      </c>
      <c r="C2842" s="7" t="n">
        <v>4</v>
      </c>
      <c r="D2842" s="7" t="n">
        <v>3</v>
      </c>
      <c r="E2842" s="7" t="n">
        <v>348.070007324219</v>
      </c>
      <c r="F2842" s="7" t="n">
        <v>290.589996337891</v>
      </c>
      <c r="G2842" s="7" t="n">
        <v>0</v>
      </c>
      <c r="H2842" s="7" t="n">
        <v>0</v>
      </c>
      <c r="I2842" s="7" t="n">
        <v>1</v>
      </c>
    </row>
    <row r="2843" spans="1:10">
      <c r="A2843" t="s">
        <v>4</v>
      </c>
      <c r="B2843" s="4" t="s">
        <v>5</v>
      </c>
      <c r="C2843" s="4" t="s">
        <v>13</v>
      </c>
      <c r="D2843" s="4" t="s">
        <v>13</v>
      </c>
      <c r="E2843" s="4" t="s">
        <v>30</v>
      </c>
      <c r="F2843" s="4" t="s">
        <v>10</v>
      </c>
    </row>
    <row r="2844" spans="1:10">
      <c r="A2844" t="n">
        <v>22492</v>
      </c>
      <c r="B2844" s="41" t="n">
        <v>45</v>
      </c>
      <c r="C2844" s="7" t="n">
        <v>5</v>
      </c>
      <c r="D2844" s="7" t="n">
        <v>3</v>
      </c>
      <c r="E2844" s="7" t="n">
        <v>7.59999990463257</v>
      </c>
      <c r="F2844" s="7" t="n">
        <v>0</v>
      </c>
    </row>
    <row r="2845" spans="1:10">
      <c r="A2845" t="s">
        <v>4</v>
      </c>
      <c r="B2845" s="4" t="s">
        <v>5</v>
      </c>
      <c r="C2845" s="4" t="s">
        <v>13</v>
      </c>
      <c r="D2845" s="4" t="s">
        <v>13</v>
      </c>
      <c r="E2845" s="4" t="s">
        <v>30</v>
      </c>
      <c r="F2845" s="4" t="s">
        <v>10</v>
      </c>
    </row>
    <row r="2846" spans="1:10">
      <c r="A2846" t="n">
        <v>22501</v>
      </c>
      <c r="B2846" s="41" t="n">
        <v>45</v>
      </c>
      <c r="C2846" s="7" t="n">
        <v>11</v>
      </c>
      <c r="D2846" s="7" t="n">
        <v>3</v>
      </c>
      <c r="E2846" s="7" t="n">
        <v>47</v>
      </c>
      <c r="F2846" s="7" t="n">
        <v>0</v>
      </c>
    </row>
    <row r="2847" spans="1:10">
      <c r="A2847" t="s">
        <v>4</v>
      </c>
      <c r="B2847" s="4" t="s">
        <v>5</v>
      </c>
      <c r="C2847" s="4" t="s">
        <v>13</v>
      </c>
      <c r="D2847" s="4" t="s">
        <v>10</v>
      </c>
      <c r="E2847" s="4" t="s">
        <v>30</v>
      </c>
    </row>
    <row r="2848" spans="1:10">
      <c r="A2848" t="n">
        <v>22510</v>
      </c>
      <c r="B2848" s="37" t="n">
        <v>58</v>
      </c>
      <c r="C2848" s="7" t="n">
        <v>100</v>
      </c>
      <c r="D2848" s="7" t="n">
        <v>500</v>
      </c>
      <c r="E2848" s="7" t="n">
        <v>1</v>
      </c>
    </row>
    <row r="2849" spans="1:9">
      <c r="A2849" t="s">
        <v>4</v>
      </c>
      <c r="B2849" s="4" t="s">
        <v>5</v>
      </c>
      <c r="C2849" s="4" t="s">
        <v>13</v>
      </c>
      <c r="D2849" s="4" t="s">
        <v>10</v>
      </c>
    </row>
    <row r="2850" spans="1:9">
      <c r="A2850" t="n">
        <v>22518</v>
      </c>
      <c r="B2850" s="37" t="n">
        <v>58</v>
      </c>
      <c r="C2850" s="7" t="n">
        <v>255</v>
      </c>
      <c r="D2850" s="7" t="n">
        <v>0</v>
      </c>
    </row>
    <row r="2851" spans="1:9">
      <c r="A2851" t="s">
        <v>4</v>
      </c>
      <c r="B2851" s="4" t="s">
        <v>5</v>
      </c>
      <c r="C2851" s="4" t="s">
        <v>13</v>
      </c>
      <c r="D2851" s="4" t="s">
        <v>13</v>
      </c>
      <c r="E2851" s="4" t="s">
        <v>30</v>
      </c>
      <c r="F2851" s="4" t="s">
        <v>30</v>
      </c>
      <c r="G2851" s="4" t="s">
        <v>30</v>
      </c>
      <c r="H2851" s="4" t="s">
        <v>10</v>
      </c>
      <c r="I2851" s="4" t="s">
        <v>13</v>
      </c>
    </row>
    <row r="2852" spans="1:9">
      <c r="A2852" t="n">
        <v>22522</v>
      </c>
      <c r="B2852" s="41" t="n">
        <v>45</v>
      </c>
      <c r="C2852" s="7" t="n">
        <v>4</v>
      </c>
      <c r="D2852" s="7" t="n">
        <v>3</v>
      </c>
      <c r="E2852" s="7" t="n">
        <v>368.070007324219</v>
      </c>
      <c r="F2852" s="7" t="n">
        <v>290.589996337891</v>
      </c>
      <c r="G2852" s="7" t="n">
        <v>0</v>
      </c>
      <c r="H2852" s="7" t="n">
        <v>5000</v>
      </c>
      <c r="I2852" s="7" t="n">
        <v>1</v>
      </c>
    </row>
    <row r="2853" spans="1:9">
      <c r="A2853" t="s">
        <v>4</v>
      </c>
      <c r="B2853" s="4" t="s">
        <v>5</v>
      </c>
      <c r="C2853" s="4" t="s">
        <v>13</v>
      </c>
      <c r="D2853" s="4" t="s">
        <v>13</v>
      </c>
      <c r="E2853" s="4" t="s">
        <v>30</v>
      </c>
      <c r="F2853" s="4" t="s">
        <v>10</v>
      </c>
    </row>
    <row r="2854" spans="1:9">
      <c r="A2854" t="n">
        <v>22540</v>
      </c>
      <c r="B2854" s="41" t="n">
        <v>45</v>
      </c>
      <c r="C2854" s="7" t="n">
        <v>5</v>
      </c>
      <c r="D2854" s="7" t="n">
        <v>3</v>
      </c>
      <c r="E2854" s="7" t="n">
        <v>6.59999990463257</v>
      </c>
      <c r="F2854" s="7" t="n">
        <v>5000</v>
      </c>
    </row>
    <row r="2855" spans="1:9">
      <c r="A2855" t="s">
        <v>4</v>
      </c>
      <c r="B2855" s="4" t="s">
        <v>5</v>
      </c>
      <c r="C2855" s="4" t="s">
        <v>10</v>
      </c>
    </row>
    <row r="2856" spans="1:9">
      <c r="A2856" t="n">
        <v>22549</v>
      </c>
      <c r="B2856" s="30" t="n">
        <v>16</v>
      </c>
      <c r="C2856" s="7" t="n">
        <v>500</v>
      </c>
    </row>
    <row r="2857" spans="1:9">
      <c r="A2857" t="s">
        <v>4</v>
      </c>
      <c r="B2857" s="4" t="s">
        <v>5</v>
      </c>
      <c r="C2857" s="4" t="s">
        <v>13</v>
      </c>
      <c r="D2857" s="4" t="s">
        <v>10</v>
      </c>
      <c r="E2857" s="4" t="s">
        <v>10</v>
      </c>
      <c r="F2857" s="4" t="s">
        <v>10</v>
      </c>
      <c r="G2857" s="4" t="s">
        <v>10</v>
      </c>
      <c r="H2857" s="4" t="s">
        <v>10</v>
      </c>
      <c r="I2857" s="4" t="s">
        <v>6</v>
      </c>
      <c r="J2857" s="4" t="s">
        <v>30</v>
      </c>
      <c r="K2857" s="4" t="s">
        <v>30</v>
      </c>
      <c r="L2857" s="4" t="s">
        <v>30</v>
      </c>
      <c r="M2857" s="4" t="s">
        <v>9</v>
      </c>
      <c r="N2857" s="4" t="s">
        <v>9</v>
      </c>
      <c r="O2857" s="4" t="s">
        <v>30</v>
      </c>
      <c r="P2857" s="4" t="s">
        <v>30</v>
      </c>
      <c r="Q2857" s="4" t="s">
        <v>30</v>
      </c>
      <c r="R2857" s="4" t="s">
        <v>30</v>
      </c>
      <c r="S2857" s="4" t="s">
        <v>13</v>
      </c>
    </row>
    <row r="2858" spans="1:9">
      <c r="A2858" t="n">
        <v>22552</v>
      </c>
      <c r="B2858" s="10" t="n">
        <v>39</v>
      </c>
      <c r="C2858" s="7" t="n">
        <v>12</v>
      </c>
      <c r="D2858" s="7" t="n">
        <v>65533</v>
      </c>
      <c r="E2858" s="7" t="n">
        <v>226</v>
      </c>
      <c r="F2858" s="7" t="n">
        <v>0</v>
      </c>
      <c r="G2858" s="7" t="n">
        <v>65533</v>
      </c>
      <c r="H2858" s="7" t="n">
        <v>0</v>
      </c>
      <c r="I2858" s="7" t="s">
        <v>20</v>
      </c>
      <c r="J2858" s="7" t="n">
        <v>96.7399978637695</v>
      </c>
      <c r="K2858" s="7" t="n">
        <v>508.213012695313</v>
      </c>
      <c r="L2858" s="7" t="n">
        <v>315.518005371094</v>
      </c>
      <c r="M2858" s="7" t="n">
        <v>0</v>
      </c>
      <c r="N2858" s="7" t="n">
        <v>1132920832</v>
      </c>
      <c r="O2858" s="7" t="n">
        <v>0</v>
      </c>
      <c r="P2858" s="7" t="n">
        <v>1</v>
      </c>
      <c r="Q2858" s="7" t="n">
        <v>1</v>
      </c>
      <c r="R2858" s="7" t="n">
        <v>1</v>
      </c>
      <c r="S2858" s="7" t="n">
        <v>126</v>
      </c>
    </row>
    <row r="2859" spans="1:9">
      <c r="A2859" t="s">
        <v>4</v>
      </c>
      <c r="B2859" s="4" t="s">
        <v>5</v>
      </c>
      <c r="C2859" s="4" t="s">
        <v>13</v>
      </c>
      <c r="D2859" s="4" t="s">
        <v>10</v>
      </c>
      <c r="E2859" s="4" t="s">
        <v>30</v>
      </c>
      <c r="F2859" s="4" t="s">
        <v>10</v>
      </c>
      <c r="G2859" s="4" t="s">
        <v>9</v>
      </c>
      <c r="H2859" s="4" t="s">
        <v>9</v>
      </c>
      <c r="I2859" s="4" t="s">
        <v>10</v>
      </c>
      <c r="J2859" s="4" t="s">
        <v>10</v>
      </c>
      <c r="K2859" s="4" t="s">
        <v>9</v>
      </c>
      <c r="L2859" s="4" t="s">
        <v>9</v>
      </c>
      <c r="M2859" s="4" t="s">
        <v>9</v>
      </c>
      <c r="N2859" s="4" t="s">
        <v>9</v>
      </c>
      <c r="O2859" s="4" t="s">
        <v>6</v>
      </c>
    </row>
    <row r="2860" spans="1:9">
      <c r="A2860" t="n">
        <v>22602</v>
      </c>
      <c r="B2860" s="13" t="n">
        <v>50</v>
      </c>
      <c r="C2860" s="7" t="n">
        <v>0</v>
      </c>
      <c r="D2860" s="7" t="n">
        <v>15860</v>
      </c>
      <c r="E2860" s="7" t="n">
        <v>1</v>
      </c>
      <c r="F2860" s="7" t="n">
        <v>0</v>
      </c>
      <c r="G2860" s="7" t="n">
        <v>0</v>
      </c>
      <c r="H2860" s="7" t="n">
        <v>0</v>
      </c>
      <c r="I2860" s="7" t="n">
        <v>0</v>
      </c>
      <c r="J2860" s="7" t="n">
        <v>65533</v>
      </c>
      <c r="K2860" s="7" t="n">
        <v>0</v>
      </c>
      <c r="L2860" s="7" t="n">
        <v>0</v>
      </c>
      <c r="M2860" s="7" t="n">
        <v>0</v>
      </c>
      <c r="N2860" s="7" t="n">
        <v>0</v>
      </c>
      <c r="O2860" s="7" t="s">
        <v>20</v>
      </c>
    </row>
    <row r="2861" spans="1:9">
      <c r="A2861" t="s">
        <v>4</v>
      </c>
      <c r="B2861" s="4" t="s">
        <v>5</v>
      </c>
      <c r="C2861" s="4" t="s">
        <v>13</v>
      </c>
      <c r="D2861" s="4" t="s">
        <v>10</v>
      </c>
      <c r="E2861" s="4" t="s">
        <v>30</v>
      </c>
      <c r="F2861" s="4" t="s">
        <v>10</v>
      </c>
      <c r="G2861" s="4" t="s">
        <v>9</v>
      </c>
      <c r="H2861" s="4" t="s">
        <v>9</v>
      </c>
      <c r="I2861" s="4" t="s">
        <v>10</v>
      </c>
      <c r="J2861" s="4" t="s">
        <v>10</v>
      </c>
      <c r="K2861" s="4" t="s">
        <v>9</v>
      </c>
      <c r="L2861" s="4" t="s">
        <v>9</v>
      </c>
      <c r="M2861" s="4" t="s">
        <v>9</v>
      </c>
      <c r="N2861" s="4" t="s">
        <v>9</v>
      </c>
      <c r="O2861" s="4" t="s">
        <v>6</v>
      </c>
    </row>
    <row r="2862" spans="1:9">
      <c r="A2862" t="n">
        <v>22641</v>
      </c>
      <c r="B2862" s="13" t="n">
        <v>50</v>
      </c>
      <c r="C2862" s="7" t="n">
        <v>0</v>
      </c>
      <c r="D2862" s="7" t="n">
        <v>4405</v>
      </c>
      <c r="E2862" s="7" t="n">
        <v>1</v>
      </c>
      <c r="F2862" s="7" t="n">
        <v>0</v>
      </c>
      <c r="G2862" s="7" t="n">
        <v>0</v>
      </c>
      <c r="H2862" s="7" t="n">
        <v>-1082130432</v>
      </c>
      <c r="I2862" s="7" t="n">
        <v>0</v>
      </c>
      <c r="J2862" s="7" t="n">
        <v>65533</v>
      </c>
      <c r="K2862" s="7" t="n">
        <v>0</v>
      </c>
      <c r="L2862" s="7" t="n">
        <v>0</v>
      </c>
      <c r="M2862" s="7" t="n">
        <v>0</v>
      </c>
      <c r="N2862" s="7" t="n">
        <v>0</v>
      </c>
      <c r="O2862" s="7" t="s">
        <v>20</v>
      </c>
    </row>
    <row r="2863" spans="1:9">
      <c r="A2863" t="s">
        <v>4</v>
      </c>
      <c r="B2863" s="4" t="s">
        <v>5</v>
      </c>
      <c r="C2863" s="4" t="s">
        <v>10</v>
      </c>
    </row>
    <row r="2864" spans="1:9">
      <c r="A2864" t="n">
        <v>22680</v>
      </c>
      <c r="B2864" s="30" t="n">
        <v>16</v>
      </c>
      <c r="C2864" s="7" t="n">
        <v>500</v>
      </c>
    </row>
    <row r="2865" spans="1:19">
      <c r="A2865" t="s">
        <v>4</v>
      </c>
      <c r="B2865" s="4" t="s">
        <v>5</v>
      </c>
      <c r="C2865" s="4" t="s">
        <v>13</v>
      </c>
      <c r="D2865" s="4" t="s">
        <v>10</v>
      </c>
      <c r="E2865" s="4" t="s">
        <v>30</v>
      </c>
      <c r="F2865" s="4" t="s">
        <v>10</v>
      </c>
      <c r="G2865" s="4" t="s">
        <v>9</v>
      </c>
      <c r="H2865" s="4" t="s">
        <v>9</v>
      </c>
      <c r="I2865" s="4" t="s">
        <v>10</v>
      </c>
      <c r="J2865" s="4" t="s">
        <v>10</v>
      </c>
      <c r="K2865" s="4" t="s">
        <v>9</v>
      </c>
      <c r="L2865" s="4" t="s">
        <v>9</v>
      </c>
      <c r="M2865" s="4" t="s">
        <v>9</v>
      </c>
      <c r="N2865" s="4" t="s">
        <v>9</v>
      </c>
      <c r="O2865" s="4" t="s">
        <v>6</v>
      </c>
    </row>
    <row r="2866" spans="1:19">
      <c r="A2866" t="n">
        <v>22683</v>
      </c>
      <c r="B2866" s="13" t="n">
        <v>50</v>
      </c>
      <c r="C2866" s="7" t="n">
        <v>0</v>
      </c>
      <c r="D2866" s="7" t="n">
        <v>2204</v>
      </c>
      <c r="E2866" s="7" t="n">
        <v>0.699999988079071</v>
      </c>
      <c r="F2866" s="7" t="n">
        <v>100</v>
      </c>
      <c r="G2866" s="7" t="n">
        <v>0</v>
      </c>
      <c r="H2866" s="7" t="n">
        <v>-1052770304</v>
      </c>
      <c r="I2866" s="7" t="n">
        <v>0</v>
      </c>
      <c r="J2866" s="7" t="n">
        <v>65533</v>
      </c>
      <c r="K2866" s="7" t="n">
        <v>0</v>
      </c>
      <c r="L2866" s="7" t="n">
        <v>0</v>
      </c>
      <c r="M2866" s="7" t="n">
        <v>0</v>
      </c>
      <c r="N2866" s="7" t="n">
        <v>0</v>
      </c>
      <c r="O2866" s="7" t="s">
        <v>20</v>
      </c>
    </row>
    <row r="2867" spans="1:19">
      <c r="A2867" t="s">
        <v>4</v>
      </c>
      <c r="B2867" s="4" t="s">
        <v>5</v>
      </c>
      <c r="C2867" s="4" t="s">
        <v>6</v>
      </c>
      <c r="D2867" s="4" t="s">
        <v>6</v>
      </c>
    </row>
    <row r="2868" spans="1:19">
      <c r="A2868" t="n">
        <v>22722</v>
      </c>
      <c r="B2868" s="21" t="n">
        <v>70</v>
      </c>
      <c r="C2868" s="7" t="s">
        <v>85</v>
      </c>
      <c r="D2868" s="7" t="s">
        <v>206</v>
      </c>
    </row>
    <row r="2869" spans="1:19">
      <c r="A2869" t="s">
        <v>4</v>
      </c>
      <c r="B2869" s="4" t="s">
        <v>5</v>
      </c>
      <c r="C2869" s="4" t="s">
        <v>10</v>
      </c>
    </row>
    <row r="2870" spans="1:19">
      <c r="A2870" t="n">
        <v>22739</v>
      </c>
      <c r="B2870" s="30" t="n">
        <v>16</v>
      </c>
      <c r="C2870" s="7" t="n">
        <v>5500</v>
      </c>
    </row>
    <row r="2871" spans="1:19">
      <c r="A2871" t="s">
        <v>4</v>
      </c>
      <c r="B2871" s="4" t="s">
        <v>5</v>
      </c>
      <c r="C2871" s="4" t="s">
        <v>13</v>
      </c>
      <c r="D2871" s="4" t="s">
        <v>10</v>
      </c>
    </row>
    <row r="2872" spans="1:19">
      <c r="A2872" t="n">
        <v>22742</v>
      </c>
      <c r="B2872" s="41" t="n">
        <v>45</v>
      </c>
      <c r="C2872" s="7" t="n">
        <v>7</v>
      </c>
      <c r="D2872" s="7" t="n">
        <v>255</v>
      </c>
    </row>
    <row r="2873" spans="1:19">
      <c r="A2873" t="s">
        <v>4</v>
      </c>
      <c r="B2873" s="4" t="s">
        <v>5</v>
      </c>
      <c r="C2873" s="4" t="s">
        <v>13</v>
      </c>
      <c r="D2873" s="4" t="s">
        <v>6</v>
      </c>
      <c r="E2873" s="4" t="s">
        <v>10</v>
      </c>
    </row>
    <row r="2874" spans="1:19">
      <c r="A2874" t="n">
        <v>22746</v>
      </c>
      <c r="B2874" s="24" t="n">
        <v>62</v>
      </c>
      <c r="C2874" s="7" t="n">
        <v>1</v>
      </c>
      <c r="D2874" s="7" t="s">
        <v>73</v>
      </c>
      <c r="E2874" s="7" t="n">
        <v>1</v>
      </c>
    </row>
    <row r="2875" spans="1:19">
      <c r="A2875" t="s">
        <v>4</v>
      </c>
      <c r="B2875" s="4" t="s">
        <v>5</v>
      </c>
      <c r="C2875" s="4" t="s">
        <v>10</v>
      </c>
    </row>
    <row r="2876" spans="1:19">
      <c r="A2876" t="n">
        <v>22762</v>
      </c>
      <c r="B2876" s="17" t="n">
        <v>12</v>
      </c>
      <c r="C2876" s="7" t="n">
        <v>11128</v>
      </c>
    </row>
    <row r="2877" spans="1:19">
      <c r="A2877" t="s">
        <v>4</v>
      </c>
      <c r="B2877" s="4" t="s">
        <v>5</v>
      </c>
      <c r="C2877" s="4" t="s">
        <v>13</v>
      </c>
      <c r="D2877" s="4" t="s">
        <v>9</v>
      </c>
      <c r="E2877" s="4" t="s">
        <v>13</v>
      </c>
      <c r="F2877" s="4" t="s">
        <v>13</v>
      </c>
      <c r="G2877" s="4" t="s">
        <v>9</v>
      </c>
      <c r="H2877" s="4" t="s">
        <v>13</v>
      </c>
      <c r="I2877" s="4" t="s">
        <v>9</v>
      </c>
      <c r="J2877" s="4" t="s">
        <v>13</v>
      </c>
    </row>
    <row r="2878" spans="1:19">
      <c r="A2878" t="n">
        <v>22765</v>
      </c>
      <c r="B2878" s="65" t="n">
        <v>33</v>
      </c>
      <c r="C2878" s="7" t="n">
        <v>0</v>
      </c>
      <c r="D2878" s="7" t="n">
        <v>4</v>
      </c>
      <c r="E2878" s="7" t="n">
        <v>0</v>
      </c>
      <c r="F2878" s="7" t="n">
        <v>0</v>
      </c>
      <c r="G2878" s="7" t="n">
        <v>-1</v>
      </c>
      <c r="H2878" s="7" t="n">
        <v>0</v>
      </c>
      <c r="I2878" s="7" t="n">
        <v>-1</v>
      </c>
      <c r="J2878" s="7" t="n">
        <v>0</v>
      </c>
    </row>
    <row r="2879" spans="1:19">
      <c r="A2879" t="s">
        <v>4</v>
      </c>
      <c r="B2879" s="4" t="s">
        <v>5</v>
      </c>
    </row>
    <row r="2880" spans="1:19">
      <c r="A2880" t="n">
        <v>22783</v>
      </c>
      <c r="B2880" s="5" t="n">
        <v>1</v>
      </c>
    </row>
    <row r="2881" spans="1:15" s="3" customFormat="1" customHeight="0">
      <c r="A2881" s="3" t="s">
        <v>2</v>
      </c>
      <c r="B2881" s="3" t="s">
        <v>218</v>
      </c>
    </row>
    <row r="2882" spans="1:15">
      <c r="A2882" t="s">
        <v>4</v>
      </c>
      <c r="B2882" s="4" t="s">
        <v>5</v>
      </c>
      <c r="C2882" s="4" t="s">
        <v>13</v>
      </c>
      <c r="D2882" s="4" t="s">
        <v>10</v>
      </c>
    </row>
    <row r="2883" spans="1:15">
      <c r="A2883" t="n">
        <v>22784</v>
      </c>
      <c r="B2883" s="28" t="n">
        <v>22</v>
      </c>
      <c r="C2883" s="7" t="n">
        <v>0</v>
      </c>
      <c r="D2883" s="7" t="n">
        <v>0</v>
      </c>
    </row>
    <row r="2884" spans="1:15">
      <c r="A2884" t="s">
        <v>4</v>
      </c>
      <c r="B2884" s="4" t="s">
        <v>5</v>
      </c>
      <c r="C2884" s="4" t="s">
        <v>13</v>
      </c>
      <c r="D2884" s="4" t="s">
        <v>10</v>
      </c>
      <c r="E2884" s="4" t="s">
        <v>30</v>
      </c>
    </row>
    <row r="2885" spans="1:15">
      <c r="A2885" t="n">
        <v>22788</v>
      </c>
      <c r="B2885" s="37" t="n">
        <v>58</v>
      </c>
      <c r="C2885" s="7" t="n">
        <v>0</v>
      </c>
      <c r="D2885" s="7" t="n">
        <v>300</v>
      </c>
      <c r="E2885" s="7" t="n">
        <v>1</v>
      </c>
    </row>
    <row r="2886" spans="1:15">
      <c r="A2886" t="s">
        <v>4</v>
      </c>
      <c r="B2886" s="4" t="s">
        <v>5</v>
      </c>
      <c r="C2886" s="4" t="s">
        <v>13</v>
      </c>
      <c r="D2886" s="4" t="s">
        <v>10</v>
      </c>
    </row>
    <row r="2887" spans="1:15">
      <c r="A2887" t="n">
        <v>22796</v>
      </c>
      <c r="B2887" s="37" t="n">
        <v>58</v>
      </c>
      <c r="C2887" s="7" t="n">
        <v>255</v>
      </c>
      <c r="D2887" s="7" t="n">
        <v>0</v>
      </c>
    </row>
    <row r="2888" spans="1:15">
      <c r="A2888" t="s">
        <v>4</v>
      </c>
      <c r="B2888" s="4" t="s">
        <v>5</v>
      </c>
      <c r="C2888" s="4" t="s">
        <v>13</v>
      </c>
    </row>
    <row r="2889" spans="1:15">
      <c r="A2889" t="n">
        <v>22800</v>
      </c>
      <c r="B2889" s="40" t="n">
        <v>64</v>
      </c>
      <c r="C2889" s="7" t="n">
        <v>7</v>
      </c>
    </row>
    <row r="2890" spans="1:15">
      <c r="A2890" t="s">
        <v>4</v>
      </c>
      <c r="B2890" s="4" t="s">
        <v>5</v>
      </c>
      <c r="C2890" s="4" t="s">
        <v>10</v>
      </c>
      <c r="D2890" s="4" t="s">
        <v>30</v>
      </c>
      <c r="E2890" s="4" t="s">
        <v>30</v>
      </c>
      <c r="F2890" s="4" t="s">
        <v>30</v>
      </c>
      <c r="G2890" s="4" t="s">
        <v>30</v>
      </c>
    </row>
    <row r="2891" spans="1:15">
      <c r="A2891" t="n">
        <v>22802</v>
      </c>
      <c r="B2891" s="46" t="n">
        <v>46</v>
      </c>
      <c r="C2891" s="7" t="n">
        <v>61456</v>
      </c>
      <c r="D2891" s="7" t="n">
        <v>121.680000305176</v>
      </c>
      <c r="E2891" s="7" t="n">
        <v>508.170013427734</v>
      </c>
      <c r="F2891" s="7" t="n">
        <v>307.429992675781</v>
      </c>
      <c r="G2891" s="7" t="n">
        <v>85</v>
      </c>
    </row>
    <row r="2892" spans="1:15">
      <c r="A2892" t="s">
        <v>4</v>
      </c>
      <c r="B2892" s="4" t="s">
        <v>5</v>
      </c>
      <c r="C2892" s="4" t="s">
        <v>13</v>
      </c>
      <c r="D2892" s="4" t="s">
        <v>13</v>
      </c>
      <c r="E2892" s="4" t="s">
        <v>30</v>
      </c>
      <c r="F2892" s="4" t="s">
        <v>30</v>
      </c>
      <c r="G2892" s="4" t="s">
        <v>30</v>
      </c>
      <c r="H2892" s="4" t="s">
        <v>10</v>
      </c>
    </row>
    <row r="2893" spans="1:15">
      <c r="A2893" t="n">
        <v>22821</v>
      </c>
      <c r="B2893" s="41" t="n">
        <v>45</v>
      </c>
      <c r="C2893" s="7" t="n">
        <v>2</v>
      </c>
      <c r="D2893" s="7" t="n">
        <v>3</v>
      </c>
      <c r="E2893" s="7" t="n">
        <v>123.080001831055</v>
      </c>
      <c r="F2893" s="7" t="n">
        <v>511.850006103516</v>
      </c>
      <c r="G2893" s="7" t="n">
        <v>309.809997558594</v>
      </c>
      <c r="H2893" s="7" t="n">
        <v>0</v>
      </c>
    </row>
    <row r="2894" spans="1:15">
      <c r="A2894" t="s">
        <v>4</v>
      </c>
      <c r="B2894" s="4" t="s">
        <v>5</v>
      </c>
      <c r="C2894" s="4" t="s">
        <v>13</v>
      </c>
      <c r="D2894" s="4" t="s">
        <v>13</v>
      </c>
      <c r="E2894" s="4" t="s">
        <v>30</v>
      </c>
      <c r="F2894" s="4" t="s">
        <v>30</v>
      </c>
      <c r="G2894" s="4" t="s">
        <v>30</v>
      </c>
      <c r="H2894" s="4" t="s">
        <v>10</v>
      </c>
      <c r="I2894" s="4" t="s">
        <v>13</v>
      </c>
    </row>
    <row r="2895" spans="1:15">
      <c r="A2895" t="n">
        <v>22838</v>
      </c>
      <c r="B2895" s="41" t="n">
        <v>45</v>
      </c>
      <c r="C2895" s="7" t="n">
        <v>4</v>
      </c>
      <c r="D2895" s="7" t="n">
        <v>3</v>
      </c>
      <c r="E2895" s="7" t="n">
        <v>16.6599998474121</v>
      </c>
      <c r="F2895" s="7" t="n">
        <v>310.899993896484</v>
      </c>
      <c r="G2895" s="7" t="n">
        <v>0</v>
      </c>
      <c r="H2895" s="7" t="n">
        <v>0</v>
      </c>
      <c r="I2895" s="7" t="n">
        <v>1</v>
      </c>
    </row>
    <row r="2896" spans="1:15">
      <c r="A2896" t="s">
        <v>4</v>
      </c>
      <c r="B2896" s="4" t="s">
        <v>5</v>
      </c>
      <c r="C2896" s="4" t="s">
        <v>13</v>
      </c>
      <c r="D2896" s="4" t="s">
        <v>13</v>
      </c>
      <c r="E2896" s="4" t="s">
        <v>30</v>
      </c>
      <c r="F2896" s="4" t="s">
        <v>10</v>
      </c>
    </row>
    <row r="2897" spans="1:9">
      <c r="A2897" t="n">
        <v>22856</v>
      </c>
      <c r="B2897" s="41" t="n">
        <v>45</v>
      </c>
      <c r="C2897" s="7" t="n">
        <v>5</v>
      </c>
      <c r="D2897" s="7" t="n">
        <v>3</v>
      </c>
      <c r="E2897" s="7" t="n">
        <v>7.90000009536743</v>
      </c>
      <c r="F2897" s="7" t="n">
        <v>0</v>
      </c>
    </row>
    <row r="2898" spans="1:9">
      <c r="A2898" t="s">
        <v>4</v>
      </c>
      <c r="B2898" s="4" t="s">
        <v>5</v>
      </c>
      <c r="C2898" s="4" t="s">
        <v>13</v>
      </c>
      <c r="D2898" s="4" t="s">
        <v>13</v>
      </c>
      <c r="E2898" s="4" t="s">
        <v>30</v>
      </c>
      <c r="F2898" s="4" t="s">
        <v>10</v>
      </c>
    </row>
    <row r="2899" spans="1:9">
      <c r="A2899" t="n">
        <v>22865</v>
      </c>
      <c r="B2899" s="41" t="n">
        <v>45</v>
      </c>
      <c r="C2899" s="7" t="n">
        <v>11</v>
      </c>
      <c r="D2899" s="7" t="n">
        <v>3</v>
      </c>
      <c r="E2899" s="7" t="n">
        <v>47</v>
      </c>
      <c r="F2899" s="7" t="n">
        <v>0</v>
      </c>
    </row>
    <row r="2900" spans="1:9">
      <c r="A2900" t="s">
        <v>4</v>
      </c>
      <c r="B2900" s="4" t="s">
        <v>5</v>
      </c>
      <c r="C2900" s="4" t="s">
        <v>13</v>
      </c>
      <c r="D2900" s="4" t="s">
        <v>10</v>
      </c>
      <c r="E2900" s="4" t="s">
        <v>30</v>
      </c>
    </row>
    <row r="2901" spans="1:9">
      <c r="A2901" t="n">
        <v>22874</v>
      </c>
      <c r="B2901" s="37" t="n">
        <v>58</v>
      </c>
      <c r="C2901" s="7" t="n">
        <v>100</v>
      </c>
      <c r="D2901" s="7" t="n">
        <v>500</v>
      </c>
      <c r="E2901" s="7" t="n">
        <v>1</v>
      </c>
    </row>
    <row r="2902" spans="1:9">
      <c r="A2902" t="s">
        <v>4</v>
      </c>
      <c r="B2902" s="4" t="s">
        <v>5</v>
      </c>
      <c r="C2902" s="4" t="s">
        <v>13</v>
      </c>
      <c r="D2902" s="4" t="s">
        <v>10</v>
      </c>
    </row>
    <row r="2903" spans="1:9">
      <c r="A2903" t="n">
        <v>22882</v>
      </c>
      <c r="B2903" s="37" t="n">
        <v>58</v>
      </c>
      <c r="C2903" s="7" t="n">
        <v>255</v>
      </c>
      <c r="D2903" s="7" t="n">
        <v>0</v>
      </c>
    </row>
    <row r="2904" spans="1:9">
      <c r="A2904" t="s">
        <v>4</v>
      </c>
      <c r="B2904" s="4" t="s">
        <v>5</v>
      </c>
      <c r="C2904" s="4" t="s">
        <v>13</v>
      </c>
      <c r="D2904" s="4" t="s">
        <v>13</v>
      </c>
      <c r="E2904" s="4" t="s">
        <v>30</v>
      </c>
      <c r="F2904" s="4" t="s">
        <v>30</v>
      </c>
      <c r="G2904" s="4" t="s">
        <v>30</v>
      </c>
      <c r="H2904" s="4" t="s">
        <v>10</v>
      </c>
      <c r="I2904" s="4" t="s">
        <v>13</v>
      </c>
    </row>
    <row r="2905" spans="1:9">
      <c r="A2905" t="n">
        <v>22886</v>
      </c>
      <c r="B2905" s="41" t="n">
        <v>45</v>
      </c>
      <c r="C2905" s="7" t="n">
        <v>4</v>
      </c>
      <c r="D2905" s="7" t="n">
        <v>3</v>
      </c>
      <c r="E2905" s="7" t="n">
        <v>6.65999984741211</v>
      </c>
      <c r="F2905" s="7" t="n">
        <v>310.899993896484</v>
      </c>
      <c r="G2905" s="7" t="n">
        <v>0</v>
      </c>
      <c r="H2905" s="7" t="n">
        <v>5000</v>
      </c>
      <c r="I2905" s="7" t="n">
        <v>1</v>
      </c>
    </row>
    <row r="2906" spans="1:9">
      <c r="A2906" t="s">
        <v>4</v>
      </c>
      <c r="B2906" s="4" t="s">
        <v>5</v>
      </c>
      <c r="C2906" s="4" t="s">
        <v>13</v>
      </c>
      <c r="D2906" s="4" t="s">
        <v>13</v>
      </c>
      <c r="E2906" s="4" t="s">
        <v>30</v>
      </c>
      <c r="F2906" s="4" t="s">
        <v>10</v>
      </c>
    </row>
    <row r="2907" spans="1:9">
      <c r="A2907" t="n">
        <v>22904</v>
      </c>
      <c r="B2907" s="41" t="n">
        <v>45</v>
      </c>
      <c r="C2907" s="7" t="n">
        <v>5</v>
      </c>
      <c r="D2907" s="7" t="n">
        <v>3</v>
      </c>
      <c r="E2907" s="7" t="n">
        <v>6.90000009536743</v>
      </c>
      <c r="F2907" s="7" t="n">
        <v>5000</v>
      </c>
    </row>
    <row r="2908" spans="1:9">
      <c r="A2908" t="s">
        <v>4</v>
      </c>
      <c r="B2908" s="4" t="s">
        <v>5</v>
      </c>
      <c r="C2908" s="4" t="s">
        <v>10</v>
      </c>
    </row>
    <row r="2909" spans="1:9">
      <c r="A2909" t="n">
        <v>22913</v>
      </c>
      <c r="B2909" s="30" t="n">
        <v>16</v>
      </c>
      <c r="C2909" s="7" t="n">
        <v>500</v>
      </c>
    </row>
    <row r="2910" spans="1:9">
      <c r="A2910" t="s">
        <v>4</v>
      </c>
      <c r="B2910" s="4" t="s">
        <v>5</v>
      </c>
      <c r="C2910" s="4" t="s">
        <v>13</v>
      </c>
      <c r="D2910" s="4" t="s">
        <v>10</v>
      </c>
      <c r="E2910" s="4" t="s">
        <v>10</v>
      </c>
      <c r="F2910" s="4" t="s">
        <v>10</v>
      </c>
      <c r="G2910" s="4" t="s">
        <v>10</v>
      </c>
      <c r="H2910" s="4" t="s">
        <v>10</v>
      </c>
      <c r="I2910" s="4" t="s">
        <v>6</v>
      </c>
      <c r="J2910" s="4" t="s">
        <v>30</v>
      </c>
      <c r="K2910" s="4" t="s">
        <v>30</v>
      </c>
      <c r="L2910" s="4" t="s">
        <v>30</v>
      </c>
      <c r="M2910" s="4" t="s">
        <v>9</v>
      </c>
      <c r="N2910" s="4" t="s">
        <v>9</v>
      </c>
      <c r="O2910" s="4" t="s">
        <v>30</v>
      </c>
      <c r="P2910" s="4" t="s">
        <v>30</v>
      </c>
      <c r="Q2910" s="4" t="s">
        <v>30</v>
      </c>
      <c r="R2910" s="4" t="s">
        <v>30</v>
      </c>
      <c r="S2910" s="4" t="s">
        <v>13</v>
      </c>
    </row>
    <row r="2911" spans="1:9">
      <c r="A2911" t="n">
        <v>22916</v>
      </c>
      <c r="B2911" s="10" t="n">
        <v>39</v>
      </c>
      <c r="C2911" s="7" t="n">
        <v>12</v>
      </c>
      <c r="D2911" s="7" t="n">
        <v>65533</v>
      </c>
      <c r="E2911" s="7" t="n">
        <v>226</v>
      </c>
      <c r="F2911" s="7" t="n">
        <v>0</v>
      </c>
      <c r="G2911" s="7" t="n">
        <v>65533</v>
      </c>
      <c r="H2911" s="7" t="n">
        <v>0</v>
      </c>
      <c r="I2911" s="7" t="s">
        <v>20</v>
      </c>
      <c r="J2911" s="7" t="n">
        <v>124.639999389648</v>
      </c>
      <c r="K2911" s="7" t="n">
        <v>508.213012695313</v>
      </c>
      <c r="L2911" s="7" t="n">
        <v>307.509002685547</v>
      </c>
      <c r="M2911" s="7" t="n">
        <v>0</v>
      </c>
      <c r="N2911" s="7" t="n">
        <v>1132920832</v>
      </c>
      <c r="O2911" s="7" t="n">
        <v>0</v>
      </c>
      <c r="P2911" s="7" t="n">
        <v>1</v>
      </c>
      <c r="Q2911" s="7" t="n">
        <v>1</v>
      </c>
      <c r="R2911" s="7" t="n">
        <v>1</v>
      </c>
      <c r="S2911" s="7" t="n">
        <v>126</v>
      </c>
    </row>
    <row r="2912" spans="1:9">
      <c r="A2912" t="s">
        <v>4</v>
      </c>
      <c r="B2912" s="4" t="s">
        <v>5</v>
      </c>
      <c r="C2912" s="4" t="s">
        <v>13</v>
      </c>
      <c r="D2912" s="4" t="s">
        <v>10</v>
      </c>
      <c r="E2912" s="4" t="s">
        <v>30</v>
      </c>
      <c r="F2912" s="4" t="s">
        <v>10</v>
      </c>
      <c r="G2912" s="4" t="s">
        <v>9</v>
      </c>
      <c r="H2912" s="4" t="s">
        <v>9</v>
      </c>
      <c r="I2912" s="4" t="s">
        <v>10</v>
      </c>
      <c r="J2912" s="4" t="s">
        <v>10</v>
      </c>
      <c r="K2912" s="4" t="s">
        <v>9</v>
      </c>
      <c r="L2912" s="4" t="s">
        <v>9</v>
      </c>
      <c r="M2912" s="4" t="s">
        <v>9</v>
      </c>
      <c r="N2912" s="4" t="s">
        <v>9</v>
      </c>
      <c r="O2912" s="4" t="s">
        <v>6</v>
      </c>
    </row>
    <row r="2913" spans="1:19">
      <c r="A2913" t="n">
        <v>22966</v>
      </c>
      <c r="B2913" s="13" t="n">
        <v>50</v>
      </c>
      <c r="C2913" s="7" t="n">
        <v>0</v>
      </c>
      <c r="D2913" s="7" t="n">
        <v>15860</v>
      </c>
      <c r="E2913" s="7" t="n">
        <v>1</v>
      </c>
      <c r="F2913" s="7" t="n">
        <v>0</v>
      </c>
      <c r="G2913" s="7" t="n">
        <v>0</v>
      </c>
      <c r="H2913" s="7" t="n">
        <v>0</v>
      </c>
      <c r="I2913" s="7" t="n">
        <v>0</v>
      </c>
      <c r="J2913" s="7" t="n">
        <v>65533</v>
      </c>
      <c r="K2913" s="7" t="n">
        <v>0</v>
      </c>
      <c r="L2913" s="7" t="n">
        <v>0</v>
      </c>
      <c r="M2913" s="7" t="n">
        <v>0</v>
      </c>
      <c r="N2913" s="7" t="n">
        <v>0</v>
      </c>
      <c r="O2913" s="7" t="s">
        <v>20</v>
      </c>
    </row>
    <row r="2914" spans="1:19">
      <c r="A2914" t="s">
        <v>4</v>
      </c>
      <c r="B2914" s="4" t="s">
        <v>5</v>
      </c>
      <c r="C2914" s="4" t="s">
        <v>13</v>
      </c>
      <c r="D2914" s="4" t="s">
        <v>10</v>
      </c>
      <c r="E2914" s="4" t="s">
        <v>30</v>
      </c>
      <c r="F2914" s="4" t="s">
        <v>10</v>
      </c>
      <c r="G2914" s="4" t="s">
        <v>9</v>
      </c>
      <c r="H2914" s="4" t="s">
        <v>9</v>
      </c>
      <c r="I2914" s="4" t="s">
        <v>10</v>
      </c>
      <c r="J2914" s="4" t="s">
        <v>10</v>
      </c>
      <c r="K2914" s="4" t="s">
        <v>9</v>
      </c>
      <c r="L2914" s="4" t="s">
        <v>9</v>
      </c>
      <c r="M2914" s="4" t="s">
        <v>9</v>
      </c>
      <c r="N2914" s="4" t="s">
        <v>9</v>
      </c>
      <c r="O2914" s="4" t="s">
        <v>6</v>
      </c>
    </row>
    <row r="2915" spans="1:19">
      <c r="A2915" t="n">
        <v>23005</v>
      </c>
      <c r="B2915" s="13" t="n">
        <v>50</v>
      </c>
      <c r="C2915" s="7" t="n">
        <v>0</v>
      </c>
      <c r="D2915" s="7" t="n">
        <v>4405</v>
      </c>
      <c r="E2915" s="7" t="n">
        <v>1</v>
      </c>
      <c r="F2915" s="7" t="n">
        <v>0</v>
      </c>
      <c r="G2915" s="7" t="n">
        <v>0</v>
      </c>
      <c r="H2915" s="7" t="n">
        <v>-1082130432</v>
      </c>
      <c r="I2915" s="7" t="n">
        <v>0</v>
      </c>
      <c r="J2915" s="7" t="n">
        <v>65533</v>
      </c>
      <c r="K2915" s="7" t="n">
        <v>0</v>
      </c>
      <c r="L2915" s="7" t="n">
        <v>0</v>
      </c>
      <c r="M2915" s="7" t="n">
        <v>0</v>
      </c>
      <c r="N2915" s="7" t="n">
        <v>0</v>
      </c>
      <c r="O2915" s="7" t="s">
        <v>20</v>
      </c>
    </row>
    <row r="2916" spans="1:19">
      <c r="A2916" t="s">
        <v>4</v>
      </c>
      <c r="B2916" s="4" t="s">
        <v>5</v>
      </c>
      <c r="C2916" s="4" t="s">
        <v>10</v>
      </c>
    </row>
    <row r="2917" spans="1:19">
      <c r="A2917" t="n">
        <v>23044</v>
      </c>
      <c r="B2917" s="30" t="n">
        <v>16</v>
      </c>
      <c r="C2917" s="7" t="n">
        <v>500</v>
      </c>
    </row>
    <row r="2918" spans="1:19">
      <c r="A2918" t="s">
        <v>4</v>
      </c>
      <c r="B2918" s="4" t="s">
        <v>5</v>
      </c>
      <c r="C2918" s="4" t="s">
        <v>13</v>
      </c>
      <c r="D2918" s="4" t="s">
        <v>10</v>
      </c>
      <c r="E2918" s="4" t="s">
        <v>30</v>
      </c>
      <c r="F2918" s="4" t="s">
        <v>10</v>
      </c>
      <c r="G2918" s="4" t="s">
        <v>9</v>
      </c>
      <c r="H2918" s="4" t="s">
        <v>9</v>
      </c>
      <c r="I2918" s="4" t="s">
        <v>10</v>
      </c>
      <c r="J2918" s="4" t="s">
        <v>10</v>
      </c>
      <c r="K2918" s="4" t="s">
        <v>9</v>
      </c>
      <c r="L2918" s="4" t="s">
        <v>9</v>
      </c>
      <c r="M2918" s="4" t="s">
        <v>9</v>
      </c>
      <c r="N2918" s="4" t="s">
        <v>9</v>
      </c>
      <c r="O2918" s="4" t="s">
        <v>6</v>
      </c>
    </row>
    <row r="2919" spans="1:19">
      <c r="A2919" t="n">
        <v>23047</v>
      </c>
      <c r="B2919" s="13" t="n">
        <v>50</v>
      </c>
      <c r="C2919" s="7" t="n">
        <v>0</v>
      </c>
      <c r="D2919" s="7" t="n">
        <v>2204</v>
      </c>
      <c r="E2919" s="7" t="n">
        <v>0.699999988079071</v>
      </c>
      <c r="F2919" s="7" t="n">
        <v>100</v>
      </c>
      <c r="G2919" s="7" t="n">
        <v>0</v>
      </c>
      <c r="H2919" s="7" t="n">
        <v>-1052770304</v>
      </c>
      <c r="I2919" s="7" t="n">
        <v>0</v>
      </c>
      <c r="J2919" s="7" t="n">
        <v>65533</v>
      </c>
      <c r="K2919" s="7" t="n">
        <v>0</v>
      </c>
      <c r="L2919" s="7" t="n">
        <v>0</v>
      </c>
      <c r="M2919" s="7" t="n">
        <v>0</v>
      </c>
      <c r="N2919" s="7" t="n">
        <v>0</v>
      </c>
      <c r="O2919" s="7" t="s">
        <v>20</v>
      </c>
    </row>
    <row r="2920" spans="1:19">
      <c r="A2920" t="s">
        <v>4</v>
      </c>
      <c r="B2920" s="4" t="s">
        <v>5</v>
      </c>
      <c r="C2920" s="4" t="s">
        <v>6</v>
      </c>
      <c r="D2920" s="4" t="s">
        <v>6</v>
      </c>
    </row>
    <row r="2921" spans="1:19">
      <c r="A2921" t="n">
        <v>23086</v>
      </c>
      <c r="B2921" s="21" t="n">
        <v>70</v>
      </c>
      <c r="C2921" s="7" t="s">
        <v>87</v>
      </c>
      <c r="D2921" s="7" t="s">
        <v>206</v>
      </c>
    </row>
    <row r="2922" spans="1:19">
      <c r="A2922" t="s">
        <v>4</v>
      </c>
      <c r="B2922" s="4" t="s">
        <v>5</v>
      </c>
      <c r="C2922" s="4" t="s">
        <v>10</v>
      </c>
    </row>
    <row r="2923" spans="1:19">
      <c r="A2923" t="n">
        <v>23103</v>
      </c>
      <c r="B2923" s="30" t="n">
        <v>16</v>
      </c>
      <c r="C2923" s="7" t="n">
        <v>5500</v>
      </c>
    </row>
    <row r="2924" spans="1:19">
      <c r="A2924" t="s">
        <v>4</v>
      </c>
      <c r="B2924" s="4" t="s">
        <v>5</v>
      </c>
      <c r="C2924" s="4" t="s">
        <v>13</v>
      </c>
      <c r="D2924" s="4" t="s">
        <v>10</v>
      </c>
    </row>
    <row r="2925" spans="1:19">
      <c r="A2925" t="n">
        <v>23106</v>
      </c>
      <c r="B2925" s="41" t="n">
        <v>45</v>
      </c>
      <c r="C2925" s="7" t="n">
        <v>7</v>
      </c>
      <c r="D2925" s="7" t="n">
        <v>255</v>
      </c>
    </row>
    <row r="2926" spans="1:19">
      <c r="A2926" t="s">
        <v>4</v>
      </c>
      <c r="B2926" s="4" t="s">
        <v>5</v>
      </c>
      <c r="C2926" s="4" t="s">
        <v>13</v>
      </c>
      <c r="D2926" s="4" t="s">
        <v>6</v>
      </c>
      <c r="E2926" s="4" t="s">
        <v>10</v>
      </c>
    </row>
    <row r="2927" spans="1:19">
      <c r="A2927" t="n">
        <v>23110</v>
      </c>
      <c r="B2927" s="24" t="n">
        <v>62</v>
      </c>
      <c r="C2927" s="7" t="n">
        <v>1</v>
      </c>
      <c r="D2927" s="7" t="s">
        <v>75</v>
      </c>
      <c r="E2927" s="7" t="n">
        <v>1</v>
      </c>
    </row>
    <row r="2928" spans="1:19">
      <c r="A2928" t="s">
        <v>4</v>
      </c>
      <c r="B2928" s="4" t="s">
        <v>5</v>
      </c>
      <c r="C2928" s="4" t="s">
        <v>10</v>
      </c>
    </row>
    <row r="2929" spans="1:15">
      <c r="A2929" t="n">
        <v>23126</v>
      </c>
      <c r="B2929" s="17" t="n">
        <v>12</v>
      </c>
      <c r="C2929" s="7" t="n">
        <v>11130</v>
      </c>
    </row>
    <row r="2930" spans="1:15">
      <c r="A2930" t="s">
        <v>4</v>
      </c>
      <c r="B2930" s="4" t="s">
        <v>5</v>
      </c>
      <c r="C2930" s="4" t="s">
        <v>13</v>
      </c>
      <c r="D2930" s="4" t="s">
        <v>9</v>
      </c>
      <c r="E2930" s="4" t="s">
        <v>13</v>
      </c>
      <c r="F2930" s="4" t="s">
        <v>13</v>
      </c>
      <c r="G2930" s="4" t="s">
        <v>9</v>
      </c>
      <c r="H2930" s="4" t="s">
        <v>13</v>
      </c>
      <c r="I2930" s="4" t="s">
        <v>9</v>
      </c>
      <c r="J2930" s="4" t="s">
        <v>13</v>
      </c>
    </row>
    <row r="2931" spans="1:15">
      <c r="A2931" t="n">
        <v>23129</v>
      </c>
      <c r="B2931" s="65" t="n">
        <v>33</v>
      </c>
      <c r="C2931" s="7" t="n">
        <v>0</v>
      </c>
      <c r="D2931" s="7" t="n">
        <v>4</v>
      </c>
      <c r="E2931" s="7" t="n">
        <v>0</v>
      </c>
      <c r="F2931" s="7" t="n">
        <v>0</v>
      </c>
      <c r="G2931" s="7" t="n">
        <v>-1</v>
      </c>
      <c r="H2931" s="7" t="n">
        <v>0</v>
      </c>
      <c r="I2931" s="7" t="n">
        <v>-1</v>
      </c>
      <c r="J2931" s="7" t="n">
        <v>0</v>
      </c>
    </row>
    <row r="2932" spans="1:15">
      <c r="A2932" t="s">
        <v>4</v>
      </c>
      <c r="B2932" s="4" t="s">
        <v>5</v>
      </c>
    </row>
    <row r="2933" spans="1:15">
      <c r="A2933" t="n">
        <v>23147</v>
      </c>
      <c r="B2933" s="5" t="n">
        <v>1</v>
      </c>
    </row>
    <row r="2934" spans="1:15" s="3" customFormat="1" customHeight="0">
      <c r="A2934" s="3" t="s">
        <v>2</v>
      </c>
      <c r="B2934" s="3" t="s">
        <v>219</v>
      </c>
    </row>
    <row r="2935" spans="1:15">
      <c r="A2935" t="s">
        <v>4</v>
      </c>
      <c r="B2935" s="4" t="s">
        <v>5</v>
      </c>
      <c r="C2935" s="4" t="s">
        <v>13</v>
      </c>
      <c r="D2935" s="4" t="s">
        <v>10</v>
      </c>
    </row>
    <row r="2936" spans="1:15">
      <c r="A2936" t="n">
        <v>23148</v>
      </c>
      <c r="B2936" s="28" t="n">
        <v>22</v>
      </c>
      <c r="C2936" s="7" t="n">
        <v>0</v>
      </c>
      <c r="D2936" s="7" t="n">
        <v>0</v>
      </c>
    </row>
    <row r="2937" spans="1:15">
      <c r="A2937" t="s">
        <v>4</v>
      </c>
      <c r="B2937" s="4" t="s">
        <v>5</v>
      </c>
      <c r="C2937" s="4" t="s">
        <v>13</v>
      </c>
      <c r="D2937" s="4" t="s">
        <v>10</v>
      </c>
      <c r="E2937" s="4" t="s">
        <v>30</v>
      </c>
    </row>
    <row r="2938" spans="1:15">
      <c r="A2938" t="n">
        <v>23152</v>
      </c>
      <c r="B2938" s="37" t="n">
        <v>58</v>
      </c>
      <c r="C2938" s="7" t="n">
        <v>0</v>
      </c>
      <c r="D2938" s="7" t="n">
        <v>300</v>
      </c>
      <c r="E2938" s="7" t="n">
        <v>1</v>
      </c>
    </row>
    <row r="2939" spans="1:15">
      <c r="A2939" t="s">
        <v>4</v>
      </c>
      <c r="B2939" s="4" t="s">
        <v>5</v>
      </c>
      <c r="C2939" s="4" t="s">
        <v>13</v>
      </c>
      <c r="D2939" s="4" t="s">
        <v>10</v>
      </c>
    </row>
    <row r="2940" spans="1:15">
      <c r="A2940" t="n">
        <v>23160</v>
      </c>
      <c r="B2940" s="37" t="n">
        <v>58</v>
      </c>
      <c r="C2940" s="7" t="n">
        <v>255</v>
      </c>
      <c r="D2940" s="7" t="n">
        <v>0</v>
      </c>
    </row>
    <row r="2941" spans="1:15">
      <c r="A2941" t="s">
        <v>4</v>
      </c>
      <c r="B2941" s="4" t="s">
        <v>5</v>
      </c>
      <c r="C2941" s="4" t="s">
        <v>13</v>
      </c>
    </row>
    <row r="2942" spans="1:15">
      <c r="A2942" t="n">
        <v>23164</v>
      </c>
      <c r="B2942" s="40" t="n">
        <v>64</v>
      </c>
      <c r="C2942" s="7" t="n">
        <v>7</v>
      </c>
    </row>
    <row r="2943" spans="1:15">
      <c r="A2943" t="s">
        <v>4</v>
      </c>
      <c r="B2943" s="4" t="s">
        <v>5</v>
      </c>
      <c r="C2943" s="4" t="s">
        <v>10</v>
      </c>
      <c r="D2943" s="4" t="s">
        <v>30</v>
      </c>
      <c r="E2943" s="4" t="s">
        <v>30</v>
      </c>
      <c r="F2943" s="4" t="s">
        <v>30</v>
      </c>
      <c r="G2943" s="4" t="s">
        <v>30</v>
      </c>
    </row>
    <row r="2944" spans="1:15">
      <c r="A2944" t="n">
        <v>23166</v>
      </c>
      <c r="B2944" s="46" t="n">
        <v>46</v>
      </c>
      <c r="C2944" s="7" t="n">
        <v>61456</v>
      </c>
      <c r="D2944" s="7" t="n">
        <v>121.709999084473</v>
      </c>
      <c r="E2944" s="7" t="n">
        <v>508.170013427734</v>
      </c>
      <c r="F2944" s="7" t="n">
        <v>323.519989013672</v>
      </c>
      <c r="G2944" s="7" t="n">
        <v>87.5999984741211</v>
      </c>
    </row>
    <row r="2945" spans="1:10">
      <c r="A2945" t="s">
        <v>4</v>
      </c>
      <c r="B2945" s="4" t="s">
        <v>5</v>
      </c>
      <c r="C2945" s="4" t="s">
        <v>13</v>
      </c>
      <c r="D2945" s="4" t="s">
        <v>13</v>
      </c>
      <c r="E2945" s="4" t="s">
        <v>30</v>
      </c>
      <c r="F2945" s="4" t="s">
        <v>30</v>
      </c>
      <c r="G2945" s="4" t="s">
        <v>30</v>
      </c>
      <c r="H2945" s="4" t="s">
        <v>10</v>
      </c>
    </row>
    <row r="2946" spans="1:10">
      <c r="A2946" t="n">
        <v>23185</v>
      </c>
      <c r="B2946" s="41" t="n">
        <v>45</v>
      </c>
      <c r="C2946" s="7" t="n">
        <v>2</v>
      </c>
      <c r="D2946" s="7" t="n">
        <v>3</v>
      </c>
      <c r="E2946" s="7" t="n">
        <v>124.449996948242</v>
      </c>
      <c r="F2946" s="7" t="n">
        <v>510.820007324219</v>
      </c>
      <c r="G2946" s="7" t="n">
        <v>322.880004882813</v>
      </c>
      <c r="H2946" s="7" t="n">
        <v>0</v>
      </c>
    </row>
    <row r="2947" spans="1:10">
      <c r="A2947" t="s">
        <v>4</v>
      </c>
      <c r="B2947" s="4" t="s">
        <v>5</v>
      </c>
      <c r="C2947" s="4" t="s">
        <v>13</v>
      </c>
      <c r="D2947" s="4" t="s">
        <v>13</v>
      </c>
      <c r="E2947" s="4" t="s">
        <v>30</v>
      </c>
      <c r="F2947" s="4" t="s">
        <v>30</v>
      </c>
      <c r="G2947" s="4" t="s">
        <v>30</v>
      </c>
      <c r="H2947" s="4" t="s">
        <v>10</v>
      </c>
      <c r="I2947" s="4" t="s">
        <v>13</v>
      </c>
    </row>
    <row r="2948" spans="1:10">
      <c r="A2948" t="n">
        <v>23202</v>
      </c>
      <c r="B2948" s="41" t="n">
        <v>45</v>
      </c>
      <c r="C2948" s="7" t="n">
        <v>4</v>
      </c>
      <c r="D2948" s="7" t="n">
        <v>3</v>
      </c>
      <c r="E2948" s="7" t="n">
        <v>349.179992675781</v>
      </c>
      <c r="F2948" s="7" t="n">
        <v>244.869995117188</v>
      </c>
      <c r="G2948" s="7" t="n">
        <v>0</v>
      </c>
      <c r="H2948" s="7" t="n">
        <v>0</v>
      </c>
      <c r="I2948" s="7" t="n">
        <v>1</v>
      </c>
    </row>
    <row r="2949" spans="1:10">
      <c r="A2949" t="s">
        <v>4</v>
      </c>
      <c r="B2949" s="4" t="s">
        <v>5</v>
      </c>
      <c r="C2949" s="4" t="s">
        <v>13</v>
      </c>
      <c r="D2949" s="4" t="s">
        <v>13</v>
      </c>
      <c r="E2949" s="4" t="s">
        <v>30</v>
      </c>
      <c r="F2949" s="4" t="s">
        <v>10</v>
      </c>
    </row>
    <row r="2950" spans="1:10">
      <c r="A2950" t="n">
        <v>23220</v>
      </c>
      <c r="B2950" s="41" t="n">
        <v>45</v>
      </c>
      <c r="C2950" s="7" t="n">
        <v>5</v>
      </c>
      <c r="D2950" s="7" t="n">
        <v>3</v>
      </c>
      <c r="E2950" s="7" t="n">
        <v>7.90000009536743</v>
      </c>
      <c r="F2950" s="7" t="n">
        <v>0</v>
      </c>
    </row>
    <row r="2951" spans="1:10">
      <c r="A2951" t="s">
        <v>4</v>
      </c>
      <c r="B2951" s="4" t="s">
        <v>5</v>
      </c>
      <c r="C2951" s="4" t="s">
        <v>13</v>
      </c>
      <c r="D2951" s="4" t="s">
        <v>13</v>
      </c>
      <c r="E2951" s="4" t="s">
        <v>30</v>
      </c>
      <c r="F2951" s="4" t="s">
        <v>10</v>
      </c>
    </row>
    <row r="2952" spans="1:10">
      <c r="A2952" t="n">
        <v>23229</v>
      </c>
      <c r="B2952" s="41" t="n">
        <v>45</v>
      </c>
      <c r="C2952" s="7" t="n">
        <v>11</v>
      </c>
      <c r="D2952" s="7" t="n">
        <v>3</v>
      </c>
      <c r="E2952" s="7" t="n">
        <v>47</v>
      </c>
      <c r="F2952" s="7" t="n">
        <v>0</v>
      </c>
    </row>
    <row r="2953" spans="1:10">
      <c r="A2953" t="s">
        <v>4</v>
      </c>
      <c r="B2953" s="4" t="s">
        <v>5</v>
      </c>
      <c r="C2953" s="4" t="s">
        <v>13</v>
      </c>
      <c r="D2953" s="4" t="s">
        <v>10</v>
      </c>
      <c r="E2953" s="4" t="s">
        <v>30</v>
      </c>
    </row>
    <row r="2954" spans="1:10">
      <c r="A2954" t="n">
        <v>23238</v>
      </c>
      <c r="B2954" s="37" t="n">
        <v>58</v>
      </c>
      <c r="C2954" s="7" t="n">
        <v>100</v>
      </c>
      <c r="D2954" s="7" t="n">
        <v>500</v>
      </c>
      <c r="E2954" s="7" t="n">
        <v>1</v>
      </c>
    </row>
    <row r="2955" spans="1:10">
      <c r="A2955" t="s">
        <v>4</v>
      </c>
      <c r="B2955" s="4" t="s">
        <v>5</v>
      </c>
      <c r="C2955" s="4" t="s">
        <v>13</v>
      </c>
      <c r="D2955" s="4" t="s">
        <v>10</v>
      </c>
    </row>
    <row r="2956" spans="1:10">
      <c r="A2956" t="n">
        <v>23246</v>
      </c>
      <c r="B2956" s="37" t="n">
        <v>58</v>
      </c>
      <c r="C2956" s="7" t="n">
        <v>255</v>
      </c>
      <c r="D2956" s="7" t="n">
        <v>0</v>
      </c>
    </row>
    <row r="2957" spans="1:10">
      <c r="A2957" t="s">
        <v>4</v>
      </c>
      <c r="B2957" s="4" t="s">
        <v>5</v>
      </c>
      <c r="C2957" s="4" t="s">
        <v>13</v>
      </c>
      <c r="D2957" s="4" t="s">
        <v>13</v>
      </c>
      <c r="E2957" s="4" t="s">
        <v>30</v>
      </c>
      <c r="F2957" s="4" t="s">
        <v>30</v>
      </c>
      <c r="G2957" s="4" t="s">
        <v>30</v>
      </c>
      <c r="H2957" s="4" t="s">
        <v>10</v>
      </c>
      <c r="I2957" s="4" t="s">
        <v>13</v>
      </c>
    </row>
    <row r="2958" spans="1:10">
      <c r="A2958" t="n">
        <v>23250</v>
      </c>
      <c r="B2958" s="41" t="n">
        <v>45</v>
      </c>
      <c r="C2958" s="7" t="n">
        <v>4</v>
      </c>
      <c r="D2958" s="7" t="n">
        <v>3</v>
      </c>
      <c r="E2958" s="7" t="n">
        <v>359.179992675781</v>
      </c>
      <c r="F2958" s="7" t="n">
        <v>244.869995117188</v>
      </c>
      <c r="G2958" s="7" t="n">
        <v>0</v>
      </c>
      <c r="H2958" s="7" t="n">
        <v>5000</v>
      </c>
      <c r="I2958" s="7" t="n">
        <v>1</v>
      </c>
    </row>
    <row r="2959" spans="1:10">
      <c r="A2959" t="s">
        <v>4</v>
      </c>
      <c r="B2959" s="4" t="s">
        <v>5</v>
      </c>
      <c r="C2959" s="4" t="s">
        <v>13</v>
      </c>
      <c r="D2959" s="4" t="s">
        <v>13</v>
      </c>
      <c r="E2959" s="4" t="s">
        <v>30</v>
      </c>
      <c r="F2959" s="4" t="s">
        <v>10</v>
      </c>
    </row>
    <row r="2960" spans="1:10">
      <c r="A2960" t="n">
        <v>23268</v>
      </c>
      <c r="B2960" s="41" t="n">
        <v>45</v>
      </c>
      <c r="C2960" s="7" t="n">
        <v>5</v>
      </c>
      <c r="D2960" s="7" t="n">
        <v>3</v>
      </c>
      <c r="E2960" s="7" t="n">
        <v>6.90000009536743</v>
      </c>
      <c r="F2960" s="7" t="n">
        <v>5000</v>
      </c>
    </row>
    <row r="2961" spans="1:9">
      <c r="A2961" t="s">
        <v>4</v>
      </c>
      <c r="B2961" s="4" t="s">
        <v>5</v>
      </c>
      <c r="C2961" s="4" t="s">
        <v>10</v>
      </c>
    </row>
    <row r="2962" spans="1:9">
      <c r="A2962" t="n">
        <v>23277</v>
      </c>
      <c r="B2962" s="30" t="n">
        <v>16</v>
      </c>
      <c r="C2962" s="7" t="n">
        <v>500</v>
      </c>
    </row>
    <row r="2963" spans="1:9">
      <c r="A2963" t="s">
        <v>4</v>
      </c>
      <c r="B2963" s="4" t="s">
        <v>5</v>
      </c>
      <c r="C2963" s="4" t="s">
        <v>13</v>
      </c>
      <c r="D2963" s="4" t="s">
        <v>10</v>
      </c>
      <c r="E2963" s="4" t="s">
        <v>10</v>
      </c>
      <c r="F2963" s="4" t="s">
        <v>10</v>
      </c>
      <c r="G2963" s="4" t="s">
        <v>10</v>
      </c>
      <c r="H2963" s="4" t="s">
        <v>10</v>
      </c>
      <c r="I2963" s="4" t="s">
        <v>6</v>
      </c>
      <c r="J2963" s="4" t="s">
        <v>30</v>
      </c>
      <c r="K2963" s="4" t="s">
        <v>30</v>
      </c>
      <c r="L2963" s="4" t="s">
        <v>30</v>
      </c>
      <c r="M2963" s="4" t="s">
        <v>9</v>
      </c>
      <c r="N2963" s="4" t="s">
        <v>9</v>
      </c>
      <c r="O2963" s="4" t="s">
        <v>30</v>
      </c>
      <c r="P2963" s="4" t="s">
        <v>30</v>
      </c>
      <c r="Q2963" s="4" t="s">
        <v>30</v>
      </c>
      <c r="R2963" s="4" t="s">
        <v>30</v>
      </c>
      <c r="S2963" s="4" t="s">
        <v>13</v>
      </c>
    </row>
    <row r="2964" spans="1:9">
      <c r="A2964" t="n">
        <v>23280</v>
      </c>
      <c r="B2964" s="10" t="n">
        <v>39</v>
      </c>
      <c r="C2964" s="7" t="n">
        <v>12</v>
      </c>
      <c r="D2964" s="7" t="n">
        <v>65533</v>
      </c>
      <c r="E2964" s="7" t="n">
        <v>226</v>
      </c>
      <c r="F2964" s="7" t="n">
        <v>0</v>
      </c>
      <c r="G2964" s="7" t="n">
        <v>65533</v>
      </c>
      <c r="H2964" s="7" t="n">
        <v>0</v>
      </c>
      <c r="I2964" s="7" t="s">
        <v>20</v>
      </c>
      <c r="J2964" s="7" t="n">
        <v>124.639999389648</v>
      </c>
      <c r="K2964" s="7" t="n">
        <v>508.213012695313</v>
      </c>
      <c r="L2964" s="7" t="n">
        <v>323.438995361328</v>
      </c>
      <c r="M2964" s="7" t="n">
        <v>0</v>
      </c>
      <c r="N2964" s="7" t="n">
        <v>1132920832</v>
      </c>
      <c r="O2964" s="7" t="n">
        <v>0</v>
      </c>
      <c r="P2964" s="7" t="n">
        <v>1</v>
      </c>
      <c r="Q2964" s="7" t="n">
        <v>1</v>
      </c>
      <c r="R2964" s="7" t="n">
        <v>1</v>
      </c>
      <c r="S2964" s="7" t="n">
        <v>126</v>
      </c>
    </row>
    <row r="2965" spans="1:9">
      <c r="A2965" t="s">
        <v>4</v>
      </c>
      <c r="B2965" s="4" t="s">
        <v>5</v>
      </c>
      <c r="C2965" s="4" t="s">
        <v>13</v>
      </c>
      <c r="D2965" s="4" t="s">
        <v>10</v>
      </c>
      <c r="E2965" s="4" t="s">
        <v>30</v>
      </c>
      <c r="F2965" s="4" t="s">
        <v>10</v>
      </c>
      <c r="G2965" s="4" t="s">
        <v>9</v>
      </c>
      <c r="H2965" s="4" t="s">
        <v>9</v>
      </c>
      <c r="I2965" s="4" t="s">
        <v>10</v>
      </c>
      <c r="J2965" s="4" t="s">
        <v>10</v>
      </c>
      <c r="K2965" s="4" t="s">
        <v>9</v>
      </c>
      <c r="L2965" s="4" t="s">
        <v>9</v>
      </c>
      <c r="M2965" s="4" t="s">
        <v>9</v>
      </c>
      <c r="N2965" s="4" t="s">
        <v>9</v>
      </c>
      <c r="O2965" s="4" t="s">
        <v>6</v>
      </c>
    </row>
    <row r="2966" spans="1:9">
      <c r="A2966" t="n">
        <v>23330</v>
      </c>
      <c r="B2966" s="13" t="n">
        <v>50</v>
      </c>
      <c r="C2966" s="7" t="n">
        <v>0</v>
      </c>
      <c r="D2966" s="7" t="n">
        <v>15860</v>
      </c>
      <c r="E2966" s="7" t="n">
        <v>1</v>
      </c>
      <c r="F2966" s="7" t="n">
        <v>0</v>
      </c>
      <c r="G2966" s="7" t="n">
        <v>0</v>
      </c>
      <c r="H2966" s="7" t="n">
        <v>0</v>
      </c>
      <c r="I2966" s="7" t="n">
        <v>0</v>
      </c>
      <c r="J2966" s="7" t="n">
        <v>65533</v>
      </c>
      <c r="K2966" s="7" t="n">
        <v>0</v>
      </c>
      <c r="L2966" s="7" t="n">
        <v>0</v>
      </c>
      <c r="M2966" s="7" t="n">
        <v>0</v>
      </c>
      <c r="N2966" s="7" t="n">
        <v>0</v>
      </c>
      <c r="O2966" s="7" t="s">
        <v>20</v>
      </c>
    </row>
    <row r="2967" spans="1:9">
      <c r="A2967" t="s">
        <v>4</v>
      </c>
      <c r="B2967" s="4" t="s">
        <v>5</v>
      </c>
      <c r="C2967" s="4" t="s">
        <v>13</v>
      </c>
      <c r="D2967" s="4" t="s">
        <v>10</v>
      </c>
      <c r="E2967" s="4" t="s">
        <v>30</v>
      </c>
      <c r="F2967" s="4" t="s">
        <v>10</v>
      </c>
      <c r="G2967" s="4" t="s">
        <v>9</v>
      </c>
      <c r="H2967" s="4" t="s">
        <v>9</v>
      </c>
      <c r="I2967" s="4" t="s">
        <v>10</v>
      </c>
      <c r="J2967" s="4" t="s">
        <v>10</v>
      </c>
      <c r="K2967" s="4" t="s">
        <v>9</v>
      </c>
      <c r="L2967" s="4" t="s">
        <v>9</v>
      </c>
      <c r="M2967" s="4" t="s">
        <v>9</v>
      </c>
      <c r="N2967" s="4" t="s">
        <v>9</v>
      </c>
      <c r="O2967" s="4" t="s">
        <v>6</v>
      </c>
    </row>
    <row r="2968" spans="1:9">
      <c r="A2968" t="n">
        <v>23369</v>
      </c>
      <c r="B2968" s="13" t="n">
        <v>50</v>
      </c>
      <c r="C2968" s="7" t="n">
        <v>0</v>
      </c>
      <c r="D2968" s="7" t="n">
        <v>4405</v>
      </c>
      <c r="E2968" s="7" t="n">
        <v>1</v>
      </c>
      <c r="F2968" s="7" t="n">
        <v>0</v>
      </c>
      <c r="G2968" s="7" t="n">
        <v>0</v>
      </c>
      <c r="H2968" s="7" t="n">
        <v>-1082130432</v>
      </c>
      <c r="I2968" s="7" t="n">
        <v>0</v>
      </c>
      <c r="J2968" s="7" t="n">
        <v>65533</v>
      </c>
      <c r="K2968" s="7" t="n">
        <v>0</v>
      </c>
      <c r="L2968" s="7" t="n">
        <v>0</v>
      </c>
      <c r="M2968" s="7" t="n">
        <v>0</v>
      </c>
      <c r="N2968" s="7" t="n">
        <v>0</v>
      </c>
      <c r="O2968" s="7" t="s">
        <v>20</v>
      </c>
    </row>
    <row r="2969" spans="1:9">
      <c r="A2969" t="s">
        <v>4</v>
      </c>
      <c r="B2969" s="4" t="s">
        <v>5</v>
      </c>
      <c r="C2969" s="4" t="s">
        <v>10</v>
      </c>
    </row>
    <row r="2970" spans="1:9">
      <c r="A2970" t="n">
        <v>23408</v>
      </c>
      <c r="B2970" s="30" t="n">
        <v>16</v>
      </c>
      <c r="C2970" s="7" t="n">
        <v>500</v>
      </c>
    </row>
    <row r="2971" spans="1:9">
      <c r="A2971" t="s">
        <v>4</v>
      </c>
      <c r="B2971" s="4" t="s">
        <v>5</v>
      </c>
      <c r="C2971" s="4" t="s">
        <v>13</v>
      </c>
      <c r="D2971" s="4" t="s">
        <v>10</v>
      </c>
      <c r="E2971" s="4" t="s">
        <v>30</v>
      </c>
      <c r="F2971" s="4" t="s">
        <v>10</v>
      </c>
      <c r="G2971" s="4" t="s">
        <v>9</v>
      </c>
      <c r="H2971" s="4" t="s">
        <v>9</v>
      </c>
      <c r="I2971" s="4" t="s">
        <v>10</v>
      </c>
      <c r="J2971" s="4" t="s">
        <v>10</v>
      </c>
      <c r="K2971" s="4" t="s">
        <v>9</v>
      </c>
      <c r="L2971" s="4" t="s">
        <v>9</v>
      </c>
      <c r="M2971" s="4" t="s">
        <v>9</v>
      </c>
      <c r="N2971" s="4" t="s">
        <v>9</v>
      </c>
      <c r="O2971" s="4" t="s">
        <v>6</v>
      </c>
    </row>
    <row r="2972" spans="1:9">
      <c r="A2972" t="n">
        <v>23411</v>
      </c>
      <c r="B2972" s="13" t="n">
        <v>50</v>
      </c>
      <c r="C2972" s="7" t="n">
        <v>0</v>
      </c>
      <c r="D2972" s="7" t="n">
        <v>2204</v>
      </c>
      <c r="E2972" s="7" t="n">
        <v>0.699999988079071</v>
      </c>
      <c r="F2972" s="7" t="n">
        <v>100</v>
      </c>
      <c r="G2972" s="7" t="n">
        <v>0</v>
      </c>
      <c r="H2972" s="7" t="n">
        <v>-1052770304</v>
      </c>
      <c r="I2972" s="7" t="n">
        <v>0</v>
      </c>
      <c r="J2972" s="7" t="n">
        <v>65533</v>
      </c>
      <c r="K2972" s="7" t="n">
        <v>0</v>
      </c>
      <c r="L2972" s="7" t="n">
        <v>0</v>
      </c>
      <c r="M2972" s="7" t="n">
        <v>0</v>
      </c>
      <c r="N2972" s="7" t="n">
        <v>0</v>
      </c>
      <c r="O2972" s="7" t="s">
        <v>20</v>
      </c>
    </row>
    <row r="2973" spans="1:9">
      <c r="A2973" t="s">
        <v>4</v>
      </c>
      <c r="B2973" s="4" t="s">
        <v>5</v>
      </c>
      <c r="C2973" s="4" t="s">
        <v>6</v>
      </c>
      <c r="D2973" s="4" t="s">
        <v>6</v>
      </c>
    </row>
    <row r="2974" spans="1:9">
      <c r="A2974" t="n">
        <v>23450</v>
      </c>
      <c r="B2974" s="21" t="n">
        <v>70</v>
      </c>
      <c r="C2974" s="7" t="s">
        <v>89</v>
      </c>
      <c r="D2974" s="7" t="s">
        <v>206</v>
      </c>
    </row>
    <row r="2975" spans="1:9">
      <c r="A2975" t="s">
        <v>4</v>
      </c>
      <c r="B2975" s="4" t="s">
        <v>5</v>
      </c>
      <c r="C2975" s="4" t="s">
        <v>10</v>
      </c>
    </row>
    <row r="2976" spans="1:9">
      <c r="A2976" t="n">
        <v>23467</v>
      </c>
      <c r="B2976" s="30" t="n">
        <v>16</v>
      </c>
      <c r="C2976" s="7" t="n">
        <v>5500</v>
      </c>
    </row>
    <row r="2977" spans="1:19">
      <c r="A2977" t="s">
        <v>4</v>
      </c>
      <c r="B2977" s="4" t="s">
        <v>5</v>
      </c>
      <c r="C2977" s="4" t="s">
        <v>13</v>
      </c>
      <c r="D2977" s="4" t="s">
        <v>10</v>
      </c>
    </row>
    <row r="2978" spans="1:19">
      <c r="A2978" t="n">
        <v>23470</v>
      </c>
      <c r="B2978" s="41" t="n">
        <v>45</v>
      </c>
      <c r="C2978" s="7" t="n">
        <v>7</v>
      </c>
      <c r="D2978" s="7" t="n">
        <v>255</v>
      </c>
    </row>
    <row r="2979" spans="1:19">
      <c r="A2979" t="s">
        <v>4</v>
      </c>
      <c r="B2979" s="4" t="s">
        <v>5</v>
      </c>
      <c r="C2979" s="4" t="s">
        <v>13</v>
      </c>
      <c r="D2979" s="4" t="s">
        <v>6</v>
      </c>
      <c r="E2979" s="4" t="s">
        <v>10</v>
      </c>
    </row>
    <row r="2980" spans="1:19">
      <c r="A2980" t="n">
        <v>23474</v>
      </c>
      <c r="B2980" s="24" t="n">
        <v>62</v>
      </c>
      <c r="C2980" s="7" t="n">
        <v>1</v>
      </c>
      <c r="D2980" s="7" t="s">
        <v>77</v>
      </c>
      <c r="E2980" s="7" t="n">
        <v>1</v>
      </c>
    </row>
    <row r="2981" spans="1:19">
      <c r="A2981" t="s">
        <v>4</v>
      </c>
      <c r="B2981" s="4" t="s">
        <v>5</v>
      </c>
      <c r="C2981" s="4" t="s">
        <v>10</v>
      </c>
    </row>
    <row r="2982" spans="1:19">
      <c r="A2982" t="n">
        <v>23490</v>
      </c>
      <c r="B2982" s="17" t="n">
        <v>12</v>
      </c>
      <c r="C2982" s="7" t="n">
        <v>11132</v>
      </c>
    </row>
    <row r="2983" spans="1:19">
      <c r="A2983" t="s">
        <v>4</v>
      </c>
      <c r="B2983" s="4" t="s">
        <v>5</v>
      </c>
      <c r="C2983" s="4" t="s">
        <v>13</v>
      </c>
      <c r="D2983" s="4" t="s">
        <v>9</v>
      </c>
      <c r="E2983" s="4" t="s">
        <v>13</v>
      </c>
      <c r="F2983" s="4" t="s">
        <v>13</v>
      </c>
      <c r="G2983" s="4" t="s">
        <v>9</v>
      </c>
      <c r="H2983" s="4" t="s">
        <v>13</v>
      </c>
      <c r="I2983" s="4" t="s">
        <v>9</v>
      </c>
      <c r="J2983" s="4" t="s">
        <v>13</v>
      </c>
    </row>
    <row r="2984" spans="1:19">
      <c r="A2984" t="n">
        <v>23493</v>
      </c>
      <c r="B2984" s="65" t="n">
        <v>33</v>
      </c>
      <c r="C2984" s="7" t="n">
        <v>0</v>
      </c>
      <c r="D2984" s="7" t="n">
        <v>4</v>
      </c>
      <c r="E2984" s="7" t="n">
        <v>0</v>
      </c>
      <c r="F2984" s="7" t="n">
        <v>0</v>
      </c>
      <c r="G2984" s="7" t="n">
        <v>-1</v>
      </c>
      <c r="H2984" s="7" t="n">
        <v>0</v>
      </c>
      <c r="I2984" s="7" t="n">
        <v>-1</v>
      </c>
      <c r="J2984" s="7" t="n">
        <v>0</v>
      </c>
    </row>
    <row r="2985" spans="1:19">
      <c r="A2985" t="s">
        <v>4</v>
      </c>
      <c r="B2985" s="4" t="s">
        <v>5</v>
      </c>
    </row>
    <row r="2986" spans="1:19">
      <c r="A2986" t="n">
        <v>23511</v>
      </c>
      <c r="B2986" s="5" t="n">
        <v>1</v>
      </c>
    </row>
    <row r="2987" spans="1:19" s="3" customFormat="1" customHeight="0">
      <c r="A2987" s="3" t="s">
        <v>2</v>
      </c>
      <c r="B2987" s="3" t="s">
        <v>220</v>
      </c>
    </row>
    <row r="2988" spans="1:19">
      <c r="A2988" t="s">
        <v>4</v>
      </c>
      <c r="B2988" s="4" t="s">
        <v>5</v>
      </c>
      <c r="C2988" s="4" t="s">
        <v>13</v>
      </c>
      <c r="D2988" s="4" t="s">
        <v>10</v>
      </c>
    </row>
    <row r="2989" spans="1:19">
      <c r="A2989" t="n">
        <v>23512</v>
      </c>
      <c r="B2989" s="28" t="n">
        <v>22</v>
      </c>
      <c r="C2989" s="7" t="n">
        <v>0</v>
      </c>
      <c r="D2989" s="7" t="n">
        <v>0</v>
      </c>
    </row>
    <row r="2990" spans="1:19">
      <c r="A2990" t="s">
        <v>4</v>
      </c>
      <c r="B2990" s="4" t="s">
        <v>5</v>
      </c>
      <c r="C2990" s="4" t="s">
        <v>13</v>
      </c>
      <c r="D2990" s="4" t="s">
        <v>10</v>
      </c>
      <c r="E2990" s="4" t="s">
        <v>30</v>
      </c>
    </row>
    <row r="2991" spans="1:19">
      <c r="A2991" t="n">
        <v>23516</v>
      </c>
      <c r="B2991" s="37" t="n">
        <v>58</v>
      </c>
      <c r="C2991" s="7" t="n">
        <v>0</v>
      </c>
      <c r="D2991" s="7" t="n">
        <v>300</v>
      </c>
      <c r="E2991" s="7" t="n">
        <v>1</v>
      </c>
    </row>
    <row r="2992" spans="1:19">
      <c r="A2992" t="s">
        <v>4</v>
      </c>
      <c r="B2992" s="4" t="s">
        <v>5</v>
      </c>
      <c r="C2992" s="4" t="s">
        <v>13</v>
      </c>
      <c r="D2992" s="4" t="s">
        <v>10</v>
      </c>
    </row>
    <row r="2993" spans="1:10">
      <c r="A2993" t="n">
        <v>23524</v>
      </c>
      <c r="B2993" s="37" t="n">
        <v>58</v>
      </c>
      <c r="C2993" s="7" t="n">
        <v>255</v>
      </c>
      <c r="D2993" s="7" t="n">
        <v>0</v>
      </c>
    </row>
    <row r="2994" spans="1:10">
      <c r="A2994" t="s">
        <v>4</v>
      </c>
      <c r="B2994" s="4" t="s">
        <v>5</v>
      </c>
      <c r="C2994" s="4" t="s">
        <v>13</v>
      </c>
    </row>
    <row r="2995" spans="1:10">
      <c r="A2995" t="n">
        <v>23528</v>
      </c>
      <c r="B2995" s="40" t="n">
        <v>64</v>
      </c>
      <c r="C2995" s="7" t="n">
        <v>7</v>
      </c>
    </row>
    <row r="2996" spans="1:10">
      <c r="A2996" t="s">
        <v>4</v>
      </c>
      <c r="B2996" s="4" t="s">
        <v>5</v>
      </c>
      <c r="C2996" s="4" t="s">
        <v>10</v>
      </c>
      <c r="D2996" s="4" t="s">
        <v>30</v>
      </c>
      <c r="E2996" s="4" t="s">
        <v>30</v>
      </c>
      <c r="F2996" s="4" t="s">
        <v>30</v>
      </c>
      <c r="G2996" s="4" t="s">
        <v>30</v>
      </c>
    </row>
    <row r="2997" spans="1:10">
      <c r="A2997" t="n">
        <v>23530</v>
      </c>
      <c r="B2997" s="46" t="n">
        <v>46</v>
      </c>
      <c r="C2997" s="7" t="n">
        <v>61456</v>
      </c>
      <c r="D2997" s="7" t="n">
        <v>149.520004272461</v>
      </c>
      <c r="E2997" s="7" t="n">
        <v>508.170013427734</v>
      </c>
      <c r="F2997" s="7" t="n">
        <v>307.440002441406</v>
      </c>
      <c r="G2997" s="7" t="n">
        <v>91.5999984741211</v>
      </c>
    </row>
    <row r="2998" spans="1:10">
      <c r="A2998" t="s">
        <v>4</v>
      </c>
      <c r="B2998" s="4" t="s">
        <v>5</v>
      </c>
      <c r="C2998" s="4" t="s">
        <v>13</v>
      </c>
      <c r="D2998" s="4" t="s">
        <v>13</v>
      </c>
      <c r="E2998" s="4" t="s">
        <v>30</v>
      </c>
      <c r="F2998" s="4" t="s">
        <v>30</v>
      </c>
      <c r="G2998" s="4" t="s">
        <v>30</v>
      </c>
      <c r="H2998" s="4" t="s">
        <v>10</v>
      </c>
    </row>
    <row r="2999" spans="1:10">
      <c r="A2999" t="n">
        <v>23549</v>
      </c>
      <c r="B2999" s="41" t="n">
        <v>45</v>
      </c>
      <c r="C2999" s="7" t="n">
        <v>2</v>
      </c>
      <c r="D2999" s="7" t="n">
        <v>3</v>
      </c>
      <c r="E2999" s="7" t="n">
        <v>153.779998779297</v>
      </c>
      <c r="F2999" s="7" t="n">
        <v>510.820007324219</v>
      </c>
      <c r="G2999" s="7" t="n">
        <v>307.649993896484</v>
      </c>
      <c r="H2999" s="7" t="n">
        <v>0</v>
      </c>
    </row>
    <row r="3000" spans="1:10">
      <c r="A3000" t="s">
        <v>4</v>
      </c>
      <c r="B3000" s="4" t="s">
        <v>5</v>
      </c>
      <c r="C3000" s="4" t="s">
        <v>13</v>
      </c>
      <c r="D3000" s="4" t="s">
        <v>13</v>
      </c>
      <c r="E3000" s="4" t="s">
        <v>30</v>
      </c>
      <c r="F3000" s="4" t="s">
        <v>30</v>
      </c>
      <c r="G3000" s="4" t="s">
        <v>30</v>
      </c>
      <c r="H3000" s="4" t="s">
        <v>10</v>
      </c>
      <c r="I3000" s="4" t="s">
        <v>13</v>
      </c>
    </row>
    <row r="3001" spans="1:10">
      <c r="A3001" t="n">
        <v>23566</v>
      </c>
      <c r="B3001" s="41" t="n">
        <v>45</v>
      </c>
      <c r="C3001" s="7" t="n">
        <v>4</v>
      </c>
      <c r="D3001" s="7" t="n">
        <v>3</v>
      </c>
      <c r="E3001" s="7" t="n">
        <v>350.429992675781</v>
      </c>
      <c r="F3001" s="7" t="n">
        <v>267.929992675781</v>
      </c>
      <c r="G3001" s="7" t="n">
        <v>0</v>
      </c>
      <c r="H3001" s="7" t="n">
        <v>0</v>
      </c>
      <c r="I3001" s="7" t="n">
        <v>1</v>
      </c>
    </row>
    <row r="3002" spans="1:10">
      <c r="A3002" t="s">
        <v>4</v>
      </c>
      <c r="B3002" s="4" t="s">
        <v>5</v>
      </c>
      <c r="C3002" s="4" t="s">
        <v>13</v>
      </c>
      <c r="D3002" s="4" t="s">
        <v>13</v>
      </c>
      <c r="E3002" s="4" t="s">
        <v>30</v>
      </c>
      <c r="F3002" s="4" t="s">
        <v>10</v>
      </c>
    </row>
    <row r="3003" spans="1:10">
      <c r="A3003" t="n">
        <v>23584</v>
      </c>
      <c r="B3003" s="41" t="n">
        <v>45</v>
      </c>
      <c r="C3003" s="7" t="n">
        <v>5</v>
      </c>
      <c r="D3003" s="7" t="n">
        <v>3</v>
      </c>
      <c r="E3003" s="7" t="n">
        <v>9.10000038146973</v>
      </c>
      <c r="F3003" s="7" t="n">
        <v>0</v>
      </c>
    </row>
    <row r="3004" spans="1:10">
      <c r="A3004" t="s">
        <v>4</v>
      </c>
      <c r="B3004" s="4" t="s">
        <v>5</v>
      </c>
      <c r="C3004" s="4" t="s">
        <v>13</v>
      </c>
      <c r="D3004" s="4" t="s">
        <v>13</v>
      </c>
      <c r="E3004" s="4" t="s">
        <v>30</v>
      </c>
      <c r="F3004" s="4" t="s">
        <v>10</v>
      </c>
    </row>
    <row r="3005" spans="1:10">
      <c r="A3005" t="n">
        <v>23593</v>
      </c>
      <c r="B3005" s="41" t="n">
        <v>45</v>
      </c>
      <c r="C3005" s="7" t="n">
        <v>11</v>
      </c>
      <c r="D3005" s="7" t="n">
        <v>3</v>
      </c>
      <c r="E3005" s="7" t="n">
        <v>47</v>
      </c>
      <c r="F3005" s="7" t="n">
        <v>0</v>
      </c>
    </row>
    <row r="3006" spans="1:10">
      <c r="A3006" t="s">
        <v>4</v>
      </c>
      <c r="B3006" s="4" t="s">
        <v>5</v>
      </c>
      <c r="C3006" s="4" t="s">
        <v>13</v>
      </c>
      <c r="D3006" s="4" t="s">
        <v>10</v>
      </c>
      <c r="E3006" s="4" t="s">
        <v>30</v>
      </c>
    </row>
    <row r="3007" spans="1:10">
      <c r="A3007" t="n">
        <v>23602</v>
      </c>
      <c r="B3007" s="37" t="n">
        <v>58</v>
      </c>
      <c r="C3007" s="7" t="n">
        <v>100</v>
      </c>
      <c r="D3007" s="7" t="n">
        <v>500</v>
      </c>
      <c r="E3007" s="7" t="n">
        <v>1</v>
      </c>
    </row>
    <row r="3008" spans="1:10">
      <c r="A3008" t="s">
        <v>4</v>
      </c>
      <c r="B3008" s="4" t="s">
        <v>5</v>
      </c>
      <c r="C3008" s="4" t="s">
        <v>13</v>
      </c>
      <c r="D3008" s="4" t="s">
        <v>10</v>
      </c>
    </row>
    <row r="3009" spans="1:9">
      <c r="A3009" t="n">
        <v>23610</v>
      </c>
      <c r="B3009" s="37" t="n">
        <v>58</v>
      </c>
      <c r="C3009" s="7" t="n">
        <v>255</v>
      </c>
      <c r="D3009" s="7" t="n">
        <v>0</v>
      </c>
    </row>
    <row r="3010" spans="1:9">
      <c r="A3010" t="s">
        <v>4</v>
      </c>
      <c r="B3010" s="4" t="s">
        <v>5</v>
      </c>
      <c r="C3010" s="4" t="s">
        <v>13</v>
      </c>
      <c r="D3010" s="4" t="s">
        <v>13</v>
      </c>
      <c r="E3010" s="4" t="s">
        <v>30</v>
      </c>
      <c r="F3010" s="4" t="s">
        <v>30</v>
      </c>
      <c r="G3010" s="4" t="s">
        <v>30</v>
      </c>
      <c r="H3010" s="4" t="s">
        <v>10</v>
      </c>
      <c r="I3010" s="4" t="s">
        <v>13</v>
      </c>
    </row>
    <row r="3011" spans="1:9">
      <c r="A3011" t="n">
        <v>23614</v>
      </c>
      <c r="B3011" s="41" t="n">
        <v>45</v>
      </c>
      <c r="C3011" s="7" t="n">
        <v>4</v>
      </c>
      <c r="D3011" s="7" t="n">
        <v>3</v>
      </c>
      <c r="E3011" s="7" t="n">
        <v>370.429992675781</v>
      </c>
      <c r="F3011" s="7" t="n">
        <v>267.929992675781</v>
      </c>
      <c r="G3011" s="7" t="n">
        <v>0</v>
      </c>
      <c r="H3011" s="7" t="n">
        <v>5000</v>
      </c>
      <c r="I3011" s="7" t="n">
        <v>1</v>
      </c>
    </row>
    <row r="3012" spans="1:9">
      <c r="A3012" t="s">
        <v>4</v>
      </c>
      <c r="B3012" s="4" t="s">
        <v>5</v>
      </c>
      <c r="C3012" s="4" t="s">
        <v>13</v>
      </c>
      <c r="D3012" s="4" t="s">
        <v>13</v>
      </c>
      <c r="E3012" s="4" t="s">
        <v>30</v>
      </c>
      <c r="F3012" s="4" t="s">
        <v>10</v>
      </c>
    </row>
    <row r="3013" spans="1:9">
      <c r="A3013" t="n">
        <v>23632</v>
      </c>
      <c r="B3013" s="41" t="n">
        <v>45</v>
      </c>
      <c r="C3013" s="7" t="n">
        <v>5</v>
      </c>
      <c r="D3013" s="7" t="n">
        <v>3</v>
      </c>
      <c r="E3013" s="7" t="n">
        <v>8.10000038146973</v>
      </c>
      <c r="F3013" s="7" t="n">
        <v>5000</v>
      </c>
    </row>
    <row r="3014" spans="1:9">
      <c r="A3014" t="s">
        <v>4</v>
      </c>
      <c r="B3014" s="4" t="s">
        <v>5</v>
      </c>
      <c r="C3014" s="4" t="s">
        <v>10</v>
      </c>
    </row>
    <row r="3015" spans="1:9">
      <c r="A3015" t="n">
        <v>23641</v>
      </c>
      <c r="B3015" s="30" t="n">
        <v>16</v>
      </c>
      <c r="C3015" s="7" t="n">
        <v>500</v>
      </c>
    </row>
    <row r="3016" spans="1:9">
      <c r="A3016" t="s">
        <v>4</v>
      </c>
      <c r="B3016" s="4" t="s">
        <v>5</v>
      </c>
      <c r="C3016" s="4" t="s">
        <v>13</v>
      </c>
      <c r="D3016" s="4" t="s">
        <v>10</v>
      </c>
      <c r="E3016" s="4" t="s">
        <v>10</v>
      </c>
      <c r="F3016" s="4" t="s">
        <v>10</v>
      </c>
      <c r="G3016" s="4" t="s">
        <v>10</v>
      </c>
      <c r="H3016" s="4" t="s">
        <v>10</v>
      </c>
      <c r="I3016" s="4" t="s">
        <v>6</v>
      </c>
      <c r="J3016" s="4" t="s">
        <v>30</v>
      </c>
      <c r="K3016" s="4" t="s">
        <v>30</v>
      </c>
      <c r="L3016" s="4" t="s">
        <v>30</v>
      </c>
      <c r="M3016" s="4" t="s">
        <v>9</v>
      </c>
      <c r="N3016" s="4" t="s">
        <v>9</v>
      </c>
      <c r="O3016" s="4" t="s">
        <v>30</v>
      </c>
      <c r="P3016" s="4" t="s">
        <v>30</v>
      </c>
      <c r="Q3016" s="4" t="s">
        <v>30</v>
      </c>
      <c r="R3016" s="4" t="s">
        <v>30</v>
      </c>
      <c r="S3016" s="4" t="s">
        <v>13</v>
      </c>
    </row>
    <row r="3017" spans="1:9">
      <c r="A3017" t="n">
        <v>23644</v>
      </c>
      <c r="B3017" s="10" t="n">
        <v>39</v>
      </c>
      <c r="C3017" s="7" t="n">
        <v>12</v>
      </c>
      <c r="D3017" s="7" t="n">
        <v>65533</v>
      </c>
      <c r="E3017" s="7" t="n">
        <v>226</v>
      </c>
      <c r="F3017" s="7" t="n">
        <v>0</v>
      </c>
      <c r="G3017" s="7" t="n">
        <v>65533</v>
      </c>
      <c r="H3017" s="7" t="n">
        <v>0</v>
      </c>
      <c r="I3017" s="7" t="s">
        <v>20</v>
      </c>
      <c r="J3017" s="7" t="n">
        <v>152.824005126953</v>
      </c>
      <c r="K3017" s="7" t="n">
        <v>508.213012695313</v>
      </c>
      <c r="L3017" s="7" t="n">
        <v>307.509002685547</v>
      </c>
      <c r="M3017" s="7" t="n">
        <v>0</v>
      </c>
      <c r="N3017" s="7" t="n">
        <v>1132920832</v>
      </c>
      <c r="O3017" s="7" t="n">
        <v>0</v>
      </c>
      <c r="P3017" s="7" t="n">
        <v>1</v>
      </c>
      <c r="Q3017" s="7" t="n">
        <v>1</v>
      </c>
      <c r="R3017" s="7" t="n">
        <v>1</v>
      </c>
      <c r="S3017" s="7" t="n">
        <v>126</v>
      </c>
    </row>
    <row r="3018" spans="1:9">
      <c r="A3018" t="s">
        <v>4</v>
      </c>
      <c r="B3018" s="4" t="s">
        <v>5</v>
      </c>
      <c r="C3018" s="4" t="s">
        <v>13</v>
      </c>
      <c r="D3018" s="4" t="s">
        <v>10</v>
      </c>
      <c r="E3018" s="4" t="s">
        <v>30</v>
      </c>
      <c r="F3018" s="4" t="s">
        <v>10</v>
      </c>
      <c r="G3018" s="4" t="s">
        <v>9</v>
      </c>
      <c r="H3018" s="4" t="s">
        <v>9</v>
      </c>
      <c r="I3018" s="4" t="s">
        <v>10</v>
      </c>
      <c r="J3018" s="4" t="s">
        <v>10</v>
      </c>
      <c r="K3018" s="4" t="s">
        <v>9</v>
      </c>
      <c r="L3018" s="4" t="s">
        <v>9</v>
      </c>
      <c r="M3018" s="4" t="s">
        <v>9</v>
      </c>
      <c r="N3018" s="4" t="s">
        <v>9</v>
      </c>
      <c r="O3018" s="4" t="s">
        <v>6</v>
      </c>
    </row>
    <row r="3019" spans="1:9">
      <c r="A3019" t="n">
        <v>23694</v>
      </c>
      <c r="B3019" s="13" t="n">
        <v>50</v>
      </c>
      <c r="C3019" s="7" t="n">
        <v>0</v>
      </c>
      <c r="D3019" s="7" t="n">
        <v>15860</v>
      </c>
      <c r="E3019" s="7" t="n">
        <v>1</v>
      </c>
      <c r="F3019" s="7" t="n">
        <v>0</v>
      </c>
      <c r="G3019" s="7" t="n">
        <v>0</v>
      </c>
      <c r="H3019" s="7" t="n">
        <v>0</v>
      </c>
      <c r="I3019" s="7" t="n">
        <v>0</v>
      </c>
      <c r="J3019" s="7" t="n">
        <v>65533</v>
      </c>
      <c r="K3019" s="7" t="n">
        <v>0</v>
      </c>
      <c r="L3019" s="7" t="n">
        <v>0</v>
      </c>
      <c r="M3019" s="7" t="n">
        <v>0</v>
      </c>
      <c r="N3019" s="7" t="n">
        <v>0</v>
      </c>
      <c r="O3019" s="7" t="s">
        <v>20</v>
      </c>
    </row>
    <row r="3020" spans="1:9">
      <c r="A3020" t="s">
        <v>4</v>
      </c>
      <c r="B3020" s="4" t="s">
        <v>5</v>
      </c>
      <c r="C3020" s="4" t="s">
        <v>13</v>
      </c>
      <c r="D3020" s="4" t="s">
        <v>10</v>
      </c>
      <c r="E3020" s="4" t="s">
        <v>30</v>
      </c>
      <c r="F3020" s="4" t="s">
        <v>10</v>
      </c>
      <c r="G3020" s="4" t="s">
        <v>9</v>
      </c>
      <c r="H3020" s="4" t="s">
        <v>9</v>
      </c>
      <c r="I3020" s="4" t="s">
        <v>10</v>
      </c>
      <c r="J3020" s="4" t="s">
        <v>10</v>
      </c>
      <c r="K3020" s="4" t="s">
        <v>9</v>
      </c>
      <c r="L3020" s="4" t="s">
        <v>9</v>
      </c>
      <c r="M3020" s="4" t="s">
        <v>9</v>
      </c>
      <c r="N3020" s="4" t="s">
        <v>9</v>
      </c>
      <c r="O3020" s="4" t="s">
        <v>6</v>
      </c>
    </row>
    <row r="3021" spans="1:9">
      <c r="A3021" t="n">
        <v>23733</v>
      </c>
      <c r="B3021" s="13" t="n">
        <v>50</v>
      </c>
      <c r="C3021" s="7" t="n">
        <v>0</v>
      </c>
      <c r="D3021" s="7" t="n">
        <v>4405</v>
      </c>
      <c r="E3021" s="7" t="n">
        <v>1</v>
      </c>
      <c r="F3021" s="7" t="n">
        <v>0</v>
      </c>
      <c r="G3021" s="7" t="n">
        <v>0</v>
      </c>
      <c r="H3021" s="7" t="n">
        <v>-1082130432</v>
      </c>
      <c r="I3021" s="7" t="n">
        <v>0</v>
      </c>
      <c r="J3021" s="7" t="n">
        <v>65533</v>
      </c>
      <c r="K3021" s="7" t="n">
        <v>0</v>
      </c>
      <c r="L3021" s="7" t="n">
        <v>0</v>
      </c>
      <c r="M3021" s="7" t="n">
        <v>0</v>
      </c>
      <c r="N3021" s="7" t="n">
        <v>0</v>
      </c>
      <c r="O3021" s="7" t="s">
        <v>20</v>
      </c>
    </row>
    <row r="3022" spans="1:9">
      <c r="A3022" t="s">
        <v>4</v>
      </c>
      <c r="B3022" s="4" t="s">
        <v>5</v>
      </c>
      <c r="C3022" s="4" t="s">
        <v>10</v>
      </c>
    </row>
    <row r="3023" spans="1:9">
      <c r="A3023" t="n">
        <v>23772</v>
      </c>
      <c r="B3023" s="30" t="n">
        <v>16</v>
      </c>
      <c r="C3023" s="7" t="n">
        <v>500</v>
      </c>
    </row>
    <row r="3024" spans="1:9">
      <c r="A3024" t="s">
        <v>4</v>
      </c>
      <c r="B3024" s="4" t="s">
        <v>5</v>
      </c>
      <c r="C3024" s="4" t="s">
        <v>13</v>
      </c>
      <c r="D3024" s="4" t="s">
        <v>10</v>
      </c>
      <c r="E3024" s="4" t="s">
        <v>30</v>
      </c>
      <c r="F3024" s="4" t="s">
        <v>10</v>
      </c>
      <c r="G3024" s="4" t="s">
        <v>9</v>
      </c>
      <c r="H3024" s="4" t="s">
        <v>9</v>
      </c>
      <c r="I3024" s="4" t="s">
        <v>10</v>
      </c>
      <c r="J3024" s="4" t="s">
        <v>10</v>
      </c>
      <c r="K3024" s="4" t="s">
        <v>9</v>
      </c>
      <c r="L3024" s="4" t="s">
        <v>9</v>
      </c>
      <c r="M3024" s="4" t="s">
        <v>9</v>
      </c>
      <c r="N3024" s="4" t="s">
        <v>9</v>
      </c>
      <c r="O3024" s="4" t="s">
        <v>6</v>
      </c>
    </row>
    <row r="3025" spans="1:19">
      <c r="A3025" t="n">
        <v>23775</v>
      </c>
      <c r="B3025" s="13" t="n">
        <v>50</v>
      </c>
      <c r="C3025" s="7" t="n">
        <v>0</v>
      </c>
      <c r="D3025" s="7" t="n">
        <v>2204</v>
      </c>
      <c r="E3025" s="7" t="n">
        <v>0.699999988079071</v>
      </c>
      <c r="F3025" s="7" t="n">
        <v>100</v>
      </c>
      <c r="G3025" s="7" t="n">
        <v>0</v>
      </c>
      <c r="H3025" s="7" t="n">
        <v>-1052770304</v>
      </c>
      <c r="I3025" s="7" t="n">
        <v>0</v>
      </c>
      <c r="J3025" s="7" t="n">
        <v>65533</v>
      </c>
      <c r="K3025" s="7" t="n">
        <v>0</v>
      </c>
      <c r="L3025" s="7" t="n">
        <v>0</v>
      </c>
      <c r="M3025" s="7" t="n">
        <v>0</v>
      </c>
      <c r="N3025" s="7" t="n">
        <v>0</v>
      </c>
      <c r="O3025" s="7" t="s">
        <v>20</v>
      </c>
    </row>
    <row r="3026" spans="1:19">
      <c r="A3026" t="s">
        <v>4</v>
      </c>
      <c r="B3026" s="4" t="s">
        <v>5</v>
      </c>
      <c r="C3026" s="4" t="s">
        <v>6</v>
      </c>
      <c r="D3026" s="4" t="s">
        <v>6</v>
      </c>
    </row>
    <row r="3027" spans="1:19">
      <c r="A3027" t="n">
        <v>23814</v>
      </c>
      <c r="B3027" s="21" t="n">
        <v>70</v>
      </c>
      <c r="C3027" s="7" t="s">
        <v>90</v>
      </c>
      <c r="D3027" s="7" t="s">
        <v>206</v>
      </c>
    </row>
    <row r="3028" spans="1:19">
      <c r="A3028" t="s">
        <v>4</v>
      </c>
      <c r="B3028" s="4" t="s">
        <v>5</v>
      </c>
      <c r="C3028" s="4" t="s">
        <v>10</v>
      </c>
    </row>
    <row r="3029" spans="1:19">
      <c r="A3029" t="n">
        <v>23831</v>
      </c>
      <c r="B3029" s="30" t="n">
        <v>16</v>
      </c>
      <c r="C3029" s="7" t="n">
        <v>5500</v>
      </c>
    </row>
    <row r="3030" spans="1:19">
      <c r="A3030" t="s">
        <v>4</v>
      </c>
      <c r="B3030" s="4" t="s">
        <v>5</v>
      </c>
      <c r="C3030" s="4" t="s">
        <v>13</v>
      </c>
      <c r="D3030" s="4" t="s">
        <v>10</v>
      </c>
    </row>
    <row r="3031" spans="1:19">
      <c r="A3031" t="n">
        <v>23834</v>
      </c>
      <c r="B3031" s="41" t="n">
        <v>45</v>
      </c>
      <c r="C3031" s="7" t="n">
        <v>7</v>
      </c>
      <c r="D3031" s="7" t="n">
        <v>255</v>
      </c>
    </row>
    <row r="3032" spans="1:19">
      <c r="A3032" t="s">
        <v>4</v>
      </c>
      <c r="B3032" s="4" t="s">
        <v>5</v>
      </c>
      <c r="C3032" s="4" t="s">
        <v>13</v>
      </c>
      <c r="D3032" s="4" t="s">
        <v>6</v>
      </c>
      <c r="E3032" s="4" t="s">
        <v>10</v>
      </c>
    </row>
    <row r="3033" spans="1:19">
      <c r="A3033" t="n">
        <v>23838</v>
      </c>
      <c r="B3033" s="24" t="n">
        <v>62</v>
      </c>
      <c r="C3033" s="7" t="n">
        <v>1</v>
      </c>
      <c r="D3033" s="7" t="s">
        <v>78</v>
      </c>
      <c r="E3033" s="7" t="n">
        <v>1</v>
      </c>
    </row>
    <row r="3034" spans="1:19">
      <c r="A3034" t="s">
        <v>4</v>
      </c>
      <c r="B3034" s="4" t="s">
        <v>5</v>
      </c>
      <c r="C3034" s="4" t="s">
        <v>10</v>
      </c>
    </row>
    <row r="3035" spans="1:19">
      <c r="A3035" t="n">
        <v>23854</v>
      </c>
      <c r="B3035" s="17" t="n">
        <v>12</v>
      </c>
      <c r="C3035" s="7" t="n">
        <v>11133</v>
      </c>
    </row>
    <row r="3036" spans="1:19">
      <c r="A3036" t="s">
        <v>4</v>
      </c>
      <c r="B3036" s="4" t="s">
        <v>5</v>
      </c>
      <c r="C3036" s="4" t="s">
        <v>13</v>
      </c>
      <c r="D3036" s="4" t="s">
        <v>9</v>
      </c>
      <c r="E3036" s="4" t="s">
        <v>13</v>
      </c>
      <c r="F3036" s="4" t="s">
        <v>13</v>
      </c>
      <c r="G3036" s="4" t="s">
        <v>9</v>
      </c>
      <c r="H3036" s="4" t="s">
        <v>13</v>
      </c>
      <c r="I3036" s="4" t="s">
        <v>9</v>
      </c>
      <c r="J3036" s="4" t="s">
        <v>13</v>
      </c>
    </row>
    <row r="3037" spans="1:19">
      <c r="A3037" t="n">
        <v>23857</v>
      </c>
      <c r="B3037" s="65" t="n">
        <v>33</v>
      </c>
      <c r="C3037" s="7" t="n">
        <v>0</v>
      </c>
      <c r="D3037" s="7" t="n">
        <v>4</v>
      </c>
      <c r="E3037" s="7" t="n">
        <v>0</v>
      </c>
      <c r="F3037" s="7" t="n">
        <v>0</v>
      </c>
      <c r="G3037" s="7" t="n">
        <v>-1</v>
      </c>
      <c r="H3037" s="7" t="n">
        <v>0</v>
      </c>
      <c r="I3037" s="7" t="n">
        <v>-1</v>
      </c>
      <c r="J3037" s="7" t="n">
        <v>0</v>
      </c>
    </row>
    <row r="3038" spans="1:19">
      <c r="A3038" t="s">
        <v>4</v>
      </c>
      <c r="B3038" s="4" t="s">
        <v>5</v>
      </c>
    </row>
    <row r="3039" spans="1:19">
      <c r="A3039" t="n">
        <v>23875</v>
      </c>
      <c r="B3039" s="5" t="n">
        <v>1</v>
      </c>
    </row>
    <row r="3040" spans="1:19" s="3" customFormat="1" customHeight="0">
      <c r="A3040" s="3" t="s">
        <v>2</v>
      </c>
      <c r="B3040" s="3" t="s">
        <v>221</v>
      </c>
    </row>
    <row r="3041" spans="1:15">
      <c r="A3041" t="s">
        <v>4</v>
      </c>
      <c r="B3041" s="4" t="s">
        <v>5</v>
      </c>
      <c r="C3041" s="4" t="s">
        <v>13</v>
      </c>
      <c r="D3041" s="4" t="s">
        <v>10</v>
      </c>
    </row>
    <row r="3042" spans="1:15">
      <c r="A3042" t="n">
        <v>23876</v>
      </c>
      <c r="B3042" s="28" t="n">
        <v>22</v>
      </c>
      <c r="C3042" s="7" t="n">
        <v>0</v>
      </c>
      <c r="D3042" s="7" t="n">
        <v>0</v>
      </c>
    </row>
    <row r="3043" spans="1:15">
      <c r="A3043" t="s">
        <v>4</v>
      </c>
      <c r="B3043" s="4" t="s">
        <v>5</v>
      </c>
      <c r="C3043" s="4" t="s">
        <v>13</v>
      </c>
      <c r="D3043" s="4" t="s">
        <v>10</v>
      </c>
      <c r="E3043" s="4" t="s">
        <v>30</v>
      </c>
    </row>
    <row r="3044" spans="1:15">
      <c r="A3044" t="n">
        <v>23880</v>
      </c>
      <c r="B3044" s="37" t="n">
        <v>58</v>
      </c>
      <c r="C3044" s="7" t="n">
        <v>0</v>
      </c>
      <c r="D3044" s="7" t="n">
        <v>300</v>
      </c>
      <c r="E3044" s="7" t="n">
        <v>1</v>
      </c>
    </row>
    <row r="3045" spans="1:15">
      <c r="A3045" t="s">
        <v>4</v>
      </c>
      <c r="B3045" s="4" t="s">
        <v>5</v>
      </c>
      <c r="C3045" s="4" t="s">
        <v>13</v>
      </c>
      <c r="D3045" s="4" t="s">
        <v>10</v>
      </c>
    </row>
    <row r="3046" spans="1:15">
      <c r="A3046" t="n">
        <v>23888</v>
      </c>
      <c r="B3046" s="37" t="n">
        <v>58</v>
      </c>
      <c r="C3046" s="7" t="n">
        <v>255</v>
      </c>
      <c r="D3046" s="7" t="n">
        <v>0</v>
      </c>
    </row>
    <row r="3047" spans="1:15">
      <c r="A3047" t="s">
        <v>4</v>
      </c>
      <c r="B3047" s="4" t="s">
        <v>5</v>
      </c>
      <c r="C3047" s="4" t="s">
        <v>13</v>
      </c>
    </row>
    <row r="3048" spans="1:15">
      <c r="A3048" t="n">
        <v>23892</v>
      </c>
      <c r="B3048" s="40" t="n">
        <v>64</v>
      </c>
      <c r="C3048" s="7" t="n">
        <v>7</v>
      </c>
    </row>
    <row r="3049" spans="1:15">
      <c r="A3049" t="s">
        <v>4</v>
      </c>
      <c r="B3049" s="4" t="s">
        <v>5</v>
      </c>
      <c r="C3049" s="4" t="s">
        <v>10</v>
      </c>
      <c r="D3049" s="4" t="s">
        <v>30</v>
      </c>
      <c r="E3049" s="4" t="s">
        <v>30</v>
      </c>
      <c r="F3049" s="4" t="s">
        <v>30</v>
      </c>
      <c r="G3049" s="4" t="s">
        <v>30</v>
      </c>
    </row>
    <row r="3050" spans="1:15">
      <c r="A3050" t="n">
        <v>23894</v>
      </c>
      <c r="B3050" s="46" t="n">
        <v>46</v>
      </c>
      <c r="C3050" s="7" t="n">
        <v>61456</v>
      </c>
      <c r="D3050" s="7" t="n">
        <v>148.399993896484</v>
      </c>
      <c r="E3050" s="7" t="n">
        <v>508.170013427734</v>
      </c>
      <c r="F3050" s="7" t="n">
        <v>323.540008544922</v>
      </c>
      <c r="G3050" s="7" t="n">
        <v>97.5</v>
      </c>
    </row>
    <row r="3051" spans="1:15">
      <c r="A3051" t="s">
        <v>4</v>
      </c>
      <c r="B3051" s="4" t="s">
        <v>5</v>
      </c>
      <c r="C3051" s="4" t="s">
        <v>13</v>
      </c>
      <c r="D3051" s="4" t="s">
        <v>13</v>
      </c>
      <c r="E3051" s="4" t="s">
        <v>30</v>
      </c>
      <c r="F3051" s="4" t="s">
        <v>30</v>
      </c>
      <c r="G3051" s="4" t="s">
        <v>30</v>
      </c>
      <c r="H3051" s="4" t="s">
        <v>10</v>
      </c>
    </row>
    <row r="3052" spans="1:15">
      <c r="A3052" t="n">
        <v>23913</v>
      </c>
      <c r="B3052" s="41" t="n">
        <v>45</v>
      </c>
      <c r="C3052" s="7" t="n">
        <v>2</v>
      </c>
      <c r="D3052" s="7" t="n">
        <v>3</v>
      </c>
      <c r="E3052" s="7" t="n">
        <v>153.619995117188</v>
      </c>
      <c r="F3052" s="7" t="n">
        <v>510.510009765625</v>
      </c>
      <c r="G3052" s="7" t="n">
        <v>323.489990234375</v>
      </c>
      <c r="H3052" s="7" t="n">
        <v>0</v>
      </c>
    </row>
    <row r="3053" spans="1:15">
      <c r="A3053" t="s">
        <v>4</v>
      </c>
      <c r="B3053" s="4" t="s">
        <v>5</v>
      </c>
      <c r="C3053" s="4" t="s">
        <v>13</v>
      </c>
      <c r="D3053" s="4" t="s">
        <v>13</v>
      </c>
      <c r="E3053" s="4" t="s">
        <v>30</v>
      </c>
      <c r="F3053" s="4" t="s">
        <v>30</v>
      </c>
      <c r="G3053" s="4" t="s">
        <v>30</v>
      </c>
      <c r="H3053" s="4" t="s">
        <v>10</v>
      </c>
      <c r="I3053" s="4" t="s">
        <v>13</v>
      </c>
    </row>
    <row r="3054" spans="1:15">
      <c r="A3054" t="n">
        <v>23930</v>
      </c>
      <c r="B3054" s="41" t="n">
        <v>45</v>
      </c>
      <c r="C3054" s="7" t="n">
        <v>4</v>
      </c>
      <c r="D3054" s="7" t="n">
        <v>3</v>
      </c>
      <c r="E3054" s="7" t="n">
        <v>351.679992675781</v>
      </c>
      <c r="F3054" s="7" t="n">
        <v>280.630004882813</v>
      </c>
      <c r="G3054" s="7" t="n">
        <v>0</v>
      </c>
      <c r="H3054" s="7" t="n">
        <v>0</v>
      </c>
      <c r="I3054" s="7" t="n">
        <v>1</v>
      </c>
    </row>
    <row r="3055" spans="1:15">
      <c r="A3055" t="s">
        <v>4</v>
      </c>
      <c r="B3055" s="4" t="s">
        <v>5</v>
      </c>
      <c r="C3055" s="4" t="s">
        <v>13</v>
      </c>
      <c r="D3055" s="4" t="s">
        <v>13</v>
      </c>
      <c r="E3055" s="4" t="s">
        <v>30</v>
      </c>
      <c r="F3055" s="4" t="s">
        <v>10</v>
      </c>
    </row>
    <row r="3056" spans="1:15">
      <c r="A3056" t="n">
        <v>23948</v>
      </c>
      <c r="B3056" s="41" t="n">
        <v>45</v>
      </c>
      <c r="C3056" s="7" t="n">
        <v>5</v>
      </c>
      <c r="D3056" s="7" t="n">
        <v>3</v>
      </c>
      <c r="E3056" s="7" t="n">
        <v>7.09999990463257</v>
      </c>
      <c r="F3056" s="7" t="n">
        <v>0</v>
      </c>
    </row>
    <row r="3057" spans="1:9">
      <c r="A3057" t="s">
        <v>4</v>
      </c>
      <c r="B3057" s="4" t="s">
        <v>5</v>
      </c>
      <c r="C3057" s="4" t="s">
        <v>13</v>
      </c>
      <c r="D3057" s="4" t="s">
        <v>13</v>
      </c>
      <c r="E3057" s="4" t="s">
        <v>30</v>
      </c>
      <c r="F3057" s="4" t="s">
        <v>10</v>
      </c>
    </row>
    <row r="3058" spans="1:9">
      <c r="A3058" t="n">
        <v>23957</v>
      </c>
      <c r="B3058" s="41" t="n">
        <v>45</v>
      </c>
      <c r="C3058" s="7" t="n">
        <v>11</v>
      </c>
      <c r="D3058" s="7" t="n">
        <v>3</v>
      </c>
      <c r="E3058" s="7" t="n">
        <v>47</v>
      </c>
      <c r="F3058" s="7" t="n">
        <v>0</v>
      </c>
    </row>
    <row r="3059" spans="1:9">
      <c r="A3059" t="s">
        <v>4</v>
      </c>
      <c r="B3059" s="4" t="s">
        <v>5</v>
      </c>
      <c r="C3059" s="4" t="s">
        <v>13</v>
      </c>
      <c r="D3059" s="4" t="s">
        <v>10</v>
      </c>
      <c r="E3059" s="4" t="s">
        <v>30</v>
      </c>
    </row>
    <row r="3060" spans="1:9">
      <c r="A3060" t="n">
        <v>23966</v>
      </c>
      <c r="B3060" s="37" t="n">
        <v>58</v>
      </c>
      <c r="C3060" s="7" t="n">
        <v>100</v>
      </c>
      <c r="D3060" s="7" t="n">
        <v>500</v>
      </c>
      <c r="E3060" s="7" t="n">
        <v>1</v>
      </c>
    </row>
    <row r="3061" spans="1:9">
      <c r="A3061" t="s">
        <v>4</v>
      </c>
      <c r="B3061" s="4" t="s">
        <v>5</v>
      </c>
      <c r="C3061" s="4" t="s">
        <v>13</v>
      </c>
      <c r="D3061" s="4" t="s">
        <v>10</v>
      </c>
    </row>
    <row r="3062" spans="1:9">
      <c r="A3062" t="n">
        <v>23974</v>
      </c>
      <c r="B3062" s="37" t="n">
        <v>58</v>
      </c>
      <c r="C3062" s="7" t="n">
        <v>255</v>
      </c>
      <c r="D3062" s="7" t="n">
        <v>0</v>
      </c>
    </row>
    <row r="3063" spans="1:9">
      <c r="A3063" t="s">
        <v>4</v>
      </c>
      <c r="B3063" s="4" t="s">
        <v>5</v>
      </c>
      <c r="C3063" s="4" t="s">
        <v>13</v>
      </c>
      <c r="D3063" s="4" t="s">
        <v>13</v>
      </c>
      <c r="E3063" s="4" t="s">
        <v>30</v>
      </c>
      <c r="F3063" s="4" t="s">
        <v>30</v>
      </c>
      <c r="G3063" s="4" t="s">
        <v>30</v>
      </c>
      <c r="H3063" s="4" t="s">
        <v>10</v>
      </c>
      <c r="I3063" s="4" t="s">
        <v>13</v>
      </c>
    </row>
    <row r="3064" spans="1:9">
      <c r="A3064" t="n">
        <v>23978</v>
      </c>
      <c r="B3064" s="41" t="n">
        <v>45</v>
      </c>
      <c r="C3064" s="7" t="n">
        <v>4</v>
      </c>
      <c r="D3064" s="7" t="n">
        <v>3</v>
      </c>
      <c r="E3064" s="7" t="n">
        <v>361.679992675781</v>
      </c>
      <c r="F3064" s="7" t="n">
        <v>280.630004882813</v>
      </c>
      <c r="G3064" s="7" t="n">
        <v>0</v>
      </c>
      <c r="H3064" s="7" t="n">
        <v>5000</v>
      </c>
      <c r="I3064" s="7" t="n">
        <v>1</v>
      </c>
    </row>
    <row r="3065" spans="1:9">
      <c r="A3065" t="s">
        <v>4</v>
      </c>
      <c r="B3065" s="4" t="s">
        <v>5</v>
      </c>
      <c r="C3065" s="4" t="s">
        <v>13</v>
      </c>
      <c r="D3065" s="4" t="s">
        <v>13</v>
      </c>
      <c r="E3065" s="4" t="s">
        <v>30</v>
      </c>
      <c r="F3065" s="4" t="s">
        <v>10</v>
      </c>
    </row>
    <row r="3066" spans="1:9">
      <c r="A3066" t="n">
        <v>23996</v>
      </c>
      <c r="B3066" s="41" t="n">
        <v>45</v>
      </c>
      <c r="C3066" s="7" t="n">
        <v>5</v>
      </c>
      <c r="D3066" s="7" t="n">
        <v>3</v>
      </c>
      <c r="E3066" s="7" t="n">
        <v>6.09999990463257</v>
      </c>
      <c r="F3066" s="7" t="n">
        <v>5000</v>
      </c>
    </row>
    <row r="3067" spans="1:9">
      <c r="A3067" t="s">
        <v>4</v>
      </c>
      <c r="B3067" s="4" t="s">
        <v>5</v>
      </c>
      <c r="C3067" s="4" t="s">
        <v>10</v>
      </c>
    </row>
    <row r="3068" spans="1:9">
      <c r="A3068" t="n">
        <v>24005</v>
      </c>
      <c r="B3068" s="30" t="n">
        <v>16</v>
      </c>
      <c r="C3068" s="7" t="n">
        <v>500</v>
      </c>
    </row>
    <row r="3069" spans="1:9">
      <c r="A3069" t="s">
        <v>4</v>
      </c>
      <c r="B3069" s="4" t="s">
        <v>5</v>
      </c>
      <c r="C3069" s="4" t="s">
        <v>13</v>
      </c>
      <c r="D3069" s="4" t="s">
        <v>10</v>
      </c>
      <c r="E3069" s="4" t="s">
        <v>10</v>
      </c>
      <c r="F3069" s="4" t="s">
        <v>10</v>
      </c>
      <c r="G3069" s="4" t="s">
        <v>10</v>
      </c>
      <c r="H3069" s="4" t="s">
        <v>10</v>
      </c>
      <c r="I3069" s="4" t="s">
        <v>6</v>
      </c>
      <c r="J3069" s="4" t="s">
        <v>30</v>
      </c>
      <c r="K3069" s="4" t="s">
        <v>30</v>
      </c>
      <c r="L3069" s="4" t="s">
        <v>30</v>
      </c>
      <c r="M3069" s="4" t="s">
        <v>9</v>
      </c>
      <c r="N3069" s="4" t="s">
        <v>9</v>
      </c>
      <c r="O3069" s="4" t="s">
        <v>30</v>
      </c>
      <c r="P3069" s="4" t="s">
        <v>30</v>
      </c>
      <c r="Q3069" s="4" t="s">
        <v>30</v>
      </c>
      <c r="R3069" s="4" t="s">
        <v>30</v>
      </c>
      <c r="S3069" s="4" t="s">
        <v>13</v>
      </c>
    </row>
    <row r="3070" spans="1:9">
      <c r="A3070" t="n">
        <v>24008</v>
      </c>
      <c r="B3070" s="10" t="n">
        <v>39</v>
      </c>
      <c r="C3070" s="7" t="n">
        <v>12</v>
      </c>
      <c r="D3070" s="7" t="n">
        <v>65533</v>
      </c>
      <c r="E3070" s="7" t="n">
        <v>226</v>
      </c>
      <c r="F3070" s="7" t="n">
        <v>0</v>
      </c>
      <c r="G3070" s="7" t="n">
        <v>65533</v>
      </c>
      <c r="H3070" s="7" t="n">
        <v>0</v>
      </c>
      <c r="I3070" s="7" t="s">
        <v>20</v>
      </c>
      <c r="J3070" s="7" t="n">
        <v>152.804000854492</v>
      </c>
      <c r="K3070" s="7" t="n">
        <v>508.213012695313</v>
      </c>
      <c r="L3070" s="7" t="n">
        <v>323.503997802734</v>
      </c>
      <c r="M3070" s="7" t="n">
        <v>0</v>
      </c>
      <c r="N3070" s="7" t="n">
        <v>1132920832</v>
      </c>
      <c r="O3070" s="7" t="n">
        <v>0</v>
      </c>
      <c r="P3070" s="7" t="n">
        <v>1</v>
      </c>
      <c r="Q3070" s="7" t="n">
        <v>1</v>
      </c>
      <c r="R3070" s="7" t="n">
        <v>1</v>
      </c>
      <c r="S3070" s="7" t="n">
        <v>126</v>
      </c>
    </row>
    <row r="3071" spans="1:9">
      <c r="A3071" t="s">
        <v>4</v>
      </c>
      <c r="B3071" s="4" t="s">
        <v>5</v>
      </c>
      <c r="C3071" s="4" t="s">
        <v>13</v>
      </c>
      <c r="D3071" s="4" t="s">
        <v>10</v>
      </c>
      <c r="E3071" s="4" t="s">
        <v>30</v>
      </c>
      <c r="F3071" s="4" t="s">
        <v>10</v>
      </c>
      <c r="G3071" s="4" t="s">
        <v>9</v>
      </c>
      <c r="H3071" s="4" t="s">
        <v>9</v>
      </c>
      <c r="I3071" s="4" t="s">
        <v>10</v>
      </c>
      <c r="J3071" s="4" t="s">
        <v>10</v>
      </c>
      <c r="K3071" s="4" t="s">
        <v>9</v>
      </c>
      <c r="L3071" s="4" t="s">
        <v>9</v>
      </c>
      <c r="M3071" s="4" t="s">
        <v>9</v>
      </c>
      <c r="N3071" s="4" t="s">
        <v>9</v>
      </c>
      <c r="O3071" s="4" t="s">
        <v>6</v>
      </c>
    </row>
    <row r="3072" spans="1:9">
      <c r="A3072" t="n">
        <v>24058</v>
      </c>
      <c r="B3072" s="13" t="n">
        <v>50</v>
      </c>
      <c r="C3072" s="7" t="n">
        <v>0</v>
      </c>
      <c r="D3072" s="7" t="n">
        <v>15860</v>
      </c>
      <c r="E3072" s="7" t="n">
        <v>1</v>
      </c>
      <c r="F3072" s="7" t="n">
        <v>0</v>
      </c>
      <c r="G3072" s="7" t="n">
        <v>0</v>
      </c>
      <c r="H3072" s="7" t="n">
        <v>0</v>
      </c>
      <c r="I3072" s="7" t="n">
        <v>0</v>
      </c>
      <c r="J3072" s="7" t="n">
        <v>65533</v>
      </c>
      <c r="K3072" s="7" t="n">
        <v>0</v>
      </c>
      <c r="L3072" s="7" t="n">
        <v>0</v>
      </c>
      <c r="M3072" s="7" t="n">
        <v>0</v>
      </c>
      <c r="N3072" s="7" t="n">
        <v>0</v>
      </c>
      <c r="O3072" s="7" t="s">
        <v>20</v>
      </c>
    </row>
    <row r="3073" spans="1:19">
      <c r="A3073" t="s">
        <v>4</v>
      </c>
      <c r="B3073" s="4" t="s">
        <v>5</v>
      </c>
      <c r="C3073" s="4" t="s">
        <v>13</v>
      </c>
      <c r="D3073" s="4" t="s">
        <v>10</v>
      </c>
      <c r="E3073" s="4" t="s">
        <v>30</v>
      </c>
      <c r="F3073" s="4" t="s">
        <v>10</v>
      </c>
      <c r="G3073" s="4" t="s">
        <v>9</v>
      </c>
      <c r="H3073" s="4" t="s">
        <v>9</v>
      </c>
      <c r="I3073" s="4" t="s">
        <v>10</v>
      </c>
      <c r="J3073" s="4" t="s">
        <v>10</v>
      </c>
      <c r="K3073" s="4" t="s">
        <v>9</v>
      </c>
      <c r="L3073" s="4" t="s">
        <v>9</v>
      </c>
      <c r="M3073" s="4" t="s">
        <v>9</v>
      </c>
      <c r="N3073" s="4" t="s">
        <v>9</v>
      </c>
      <c r="O3073" s="4" t="s">
        <v>6</v>
      </c>
    </row>
    <row r="3074" spans="1:19">
      <c r="A3074" t="n">
        <v>24097</v>
      </c>
      <c r="B3074" s="13" t="n">
        <v>50</v>
      </c>
      <c r="C3074" s="7" t="n">
        <v>0</v>
      </c>
      <c r="D3074" s="7" t="n">
        <v>4405</v>
      </c>
      <c r="E3074" s="7" t="n">
        <v>1</v>
      </c>
      <c r="F3074" s="7" t="n">
        <v>0</v>
      </c>
      <c r="G3074" s="7" t="n">
        <v>0</v>
      </c>
      <c r="H3074" s="7" t="n">
        <v>-1082130432</v>
      </c>
      <c r="I3074" s="7" t="n">
        <v>0</v>
      </c>
      <c r="J3074" s="7" t="n">
        <v>65533</v>
      </c>
      <c r="K3074" s="7" t="n">
        <v>0</v>
      </c>
      <c r="L3074" s="7" t="n">
        <v>0</v>
      </c>
      <c r="M3074" s="7" t="n">
        <v>0</v>
      </c>
      <c r="N3074" s="7" t="n">
        <v>0</v>
      </c>
      <c r="O3074" s="7" t="s">
        <v>20</v>
      </c>
    </row>
    <row r="3075" spans="1:19">
      <c r="A3075" t="s">
        <v>4</v>
      </c>
      <c r="B3075" s="4" t="s">
        <v>5</v>
      </c>
      <c r="C3075" s="4" t="s">
        <v>10</v>
      </c>
    </row>
    <row r="3076" spans="1:19">
      <c r="A3076" t="n">
        <v>24136</v>
      </c>
      <c r="B3076" s="30" t="n">
        <v>16</v>
      </c>
      <c r="C3076" s="7" t="n">
        <v>500</v>
      </c>
    </row>
    <row r="3077" spans="1:19">
      <c r="A3077" t="s">
        <v>4</v>
      </c>
      <c r="B3077" s="4" t="s">
        <v>5</v>
      </c>
      <c r="C3077" s="4" t="s">
        <v>13</v>
      </c>
      <c r="D3077" s="4" t="s">
        <v>10</v>
      </c>
      <c r="E3077" s="4" t="s">
        <v>30</v>
      </c>
      <c r="F3077" s="4" t="s">
        <v>10</v>
      </c>
      <c r="G3077" s="4" t="s">
        <v>9</v>
      </c>
      <c r="H3077" s="4" t="s">
        <v>9</v>
      </c>
      <c r="I3077" s="4" t="s">
        <v>10</v>
      </c>
      <c r="J3077" s="4" t="s">
        <v>10</v>
      </c>
      <c r="K3077" s="4" t="s">
        <v>9</v>
      </c>
      <c r="L3077" s="4" t="s">
        <v>9</v>
      </c>
      <c r="M3077" s="4" t="s">
        <v>9</v>
      </c>
      <c r="N3077" s="4" t="s">
        <v>9</v>
      </c>
      <c r="O3077" s="4" t="s">
        <v>6</v>
      </c>
    </row>
    <row r="3078" spans="1:19">
      <c r="A3078" t="n">
        <v>24139</v>
      </c>
      <c r="B3078" s="13" t="n">
        <v>50</v>
      </c>
      <c r="C3078" s="7" t="n">
        <v>0</v>
      </c>
      <c r="D3078" s="7" t="n">
        <v>2204</v>
      </c>
      <c r="E3078" s="7" t="n">
        <v>0.699999988079071</v>
      </c>
      <c r="F3078" s="7" t="n">
        <v>100</v>
      </c>
      <c r="G3078" s="7" t="n">
        <v>0</v>
      </c>
      <c r="H3078" s="7" t="n">
        <v>-1052770304</v>
      </c>
      <c r="I3078" s="7" t="n">
        <v>0</v>
      </c>
      <c r="J3078" s="7" t="n">
        <v>65533</v>
      </c>
      <c r="K3078" s="7" t="n">
        <v>0</v>
      </c>
      <c r="L3078" s="7" t="n">
        <v>0</v>
      </c>
      <c r="M3078" s="7" t="n">
        <v>0</v>
      </c>
      <c r="N3078" s="7" t="n">
        <v>0</v>
      </c>
      <c r="O3078" s="7" t="s">
        <v>20</v>
      </c>
    </row>
    <row r="3079" spans="1:19">
      <c r="A3079" t="s">
        <v>4</v>
      </c>
      <c r="B3079" s="4" t="s">
        <v>5</v>
      </c>
      <c r="C3079" s="4" t="s">
        <v>6</v>
      </c>
      <c r="D3079" s="4" t="s">
        <v>6</v>
      </c>
    </row>
    <row r="3080" spans="1:19">
      <c r="A3080" t="n">
        <v>24178</v>
      </c>
      <c r="B3080" s="21" t="n">
        <v>70</v>
      </c>
      <c r="C3080" s="7" t="s">
        <v>92</v>
      </c>
      <c r="D3080" s="7" t="s">
        <v>206</v>
      </c>
    </row>
    <row r="3081" spans="1:19">
      <c r="A3081" t="s">
        <v>4</v>
      </c>
      <c r="B3081" s="4" t="s">
        <v>5</v>
      </c>
      <c r="C3081" s="4" t="s">
        <v>10</v>
      </c>
    </row>
    <row r="3082" spans="1:19">
      <c r="A3082" t="n">
        <v>24195</v>
      </c>
      <c r="B3082" s="30" t="n">
        <v>16</v>
      </c>
      <c r="C3082" s="7" t="n">
        <v>5500</v>
      </c>
    </row>
    <row r="3083" spans="1:19">
      <c r="A3083" t="s">
        <v>4</v>
      </c>
      <c r="B3083" s="4" t="s">
        <v>5</v>
      </c>
      <c r="C3083" s="4" t="s">
        <v>13</v>
      </c>
      <c r="D3083" s="4" t="s">
        <v>10</v>
      </c>
    </row>
    <row r="3084" spans="1:19">
      <c r="A3084" t="n">
        <v>24198</v>
      </c>
      <c r="B3084" s="41" t="n">
        <v>45</v>
      </c>
      <c r="C3084" s="7" t="n">
        <v>7</v>
      </c>
      <c r="D3084" s="7" t="n">
        <v>255</v>
      </c>
    </row>
    <row r="3085" spans="1:19">
      <c r="A3085" t="s">
        <v>4</v>
      </c>
      <c r="B3085" s="4" t="s">
        <v>5</v>
      </c>
      <c r="C3085" s="4" t="s">
        <v>13</v>
      </c>
      <c r="D3085" s="4" t="s">
        <v>6</v>
      </c>
      <c r="E3085" s="4" t="s">
        <v>10</v>
      </c>
    </row>
    <row r="3086" spans="1:19">
      <c r="A3086" t="n">
        <v>24202</v>
      </c>
      <c r="B3086" s="24" t="n">
        <v>62</v>
      </c>
      <c r="C3086" s="7" t="n">
        <v>1</v>
      </c>
      <c r="D3086" s="7" t="s">
        <v>80</v>
      </c>
      <c r="E3086" s="7" t="n">
        <v>1</v>
      </c>
    </row>
    <row r="3087" spans="1:19">
      <c r="A3087" t="s">
        <v>4</v>
      </c>
      <c r="B3087" s="4" t="s">
        <v>5</v>
      </c>
      <c r="C3087" s="4" t="s">
        <v>10</v>
      </c>
    </row>
    <row r="3088" spans="1:19">
      <c r="A3088" t="n">
        <v>24218</v>
      </c>
      <c r="B3088" s="17" t="n">
        <v>12</v>
      </c>
      <c r="C3088" s="7" t="n">
        <v>11135</v>
      </c>
    </row>
    <row r="3089" spans="1:15">
      <c r="A3089" t="s">
        <v>4</v>
      </c>
      <c r="B3089" s="4" t="s">
        <v>5</v>
      </c>
      <c r="C3089" s="4" t="s">
        <v>13</v>
      </c>
      <c r="D3089" s="4" t="s">
        <v>9</v>
      </c>
      <c r="E3089" s="4" t="s">
        <v>13</v>
      </c>
      <c r="F3089" s="4" t="s">
        <v>13</v>
      </c>
      <c r="G3089" s="4" t="s">
        <v>9</v>
      </c>
      <c r="H3089" s="4" t="s">
        <v>13</v>
      </c>
      <c r="I3089" s="4" t="s">
        <v>9</v>
      </c>
      <c r="J3089" s="4" t="s">
        <v>13</v>
      </c>
    </row>
    <row r="3090" spans="1:15">
      <c r="A3090" t="n">
        <v>24221</v>
      </c>
      <c r="B3090" s="65" t="n">
        <v>33</v>
      </c>
      <c r="C3090" s="7" t="n">
        <v>0</v>
      </c>
      <c r="D3090" s="7" t="n">
        <v>4</v>
      </c>
      <c r="E3090" s="7" t="n">
        <v>0</v>
      </c>
      <c r="F3090" s="7" t="n">
        <v>0</v>
      </c>
      <c r="G3090" s="7" t="n">
        <v>-1</v>
      </c>
      <c r="H3090" s="7" t="n">
        <v>0</v>
      </c>
      <c r="I3090" s="7" t="n">
        <v>-1</v>
      </c>
      <c r="J3090" s="7" t="n">
        <v>0</v>
      </c>
    </row>
    <row r="3091" spans="1:15">
      <c r="A3091" t="s">
        <v>4</v>
      </c>
      <c r="B3091" s="4" t="s">
        <v>5</v>
      </c>
    </row>
    <row r="3092" spans="1:15">
      <c r="A3092" t="n">
        <v>24239</v>
      </c>
      <c r="B3092" s="5" t="n">
        <v>1</v>
      </c>
    </row>
    <row r="3093" spans="1:15" s="3" customFormat="1" customHeight="0">
      <c r="A3093" s="3" t="s">
        <v>2</v>
      </c>
      <c r="B3093" s="3" t="s">
        <v>222</v>
      </c>
    </row>
    <row r="3094" spans="1:15">
      <c r="A3094" t="s">
        <v>4</v>
      </c>
      <c r="B3094" s="4" t="s">
        <v>5</v>
      </c>
      <c r="C3094" s="4" t="s">
        <v>13</v>
      </c>
      <c r="D3094" s="4" t="s">
        <v>10</v>
      </c>
    </row>
    <row r="3095" spans="1:15">
      <c r="A3095" t="n">
        <v>24240</v>
      </c>
      <c r="B3095" s="28" t="n">
        <v>22</v>
      </c>
      <c r="C3095" s="7" t="n">
        <v>0</v>
      </c>
      <c r="D3095" s="7" t="n">
        <v>0</v>
      </c>
    </row>
    <row r="3096" spans="1:15">
      <c r="A3096" t="s">
        <v>4</v>
      </c>
      <c r="B3096" s="4" t="s">
        <v>5</v>
      </c>
      <c r="C3096" s="4" t="s">
        <v>13</v>
      </c>
      <c r="D3096" s="4" t="s">
        <v>10</v>
      </c>
      <c r="E3096" s="4" t="s">
        <v>30</v>
      </c>
    </row>
    <row r="3097" spans="1:15">
      <c r="A3097" t="n">
        <v>24244</v>
      </c>
      <c r="B3097" s="37" t="n">
        <v>58</v>
      </c>
      <c r="C3097" s="7" t="n">
        <v>0</v>
      </c>
      <c r="D3097" s="7" t="n">
        <v>0</v>
      </c>
      <c r="E3097" s="7" t="n">
        <v>1</v>
      </c>
    </row>
    <row r="3098" spans="1:15">
      <c r="A3098" t="s">
        <v>4</v>
      </c>
      <c r="B3098" s="4" t="s">
        <v>5</v>
      </c>
      <c r="C3098" s="4" t="s">
        <v>13</v>
      </c>
      <c r="D3098" s="4" t="s">
        <v>13</v>
      </c>
      <c r="E3098" s="4" t="s">
        <v>30</v>
      </c>
      <c r="F3098" s="4" t="s">
        <v>30</v>
      </c>
      <c r="G3098" s="4" t="s">
        <v>30</v>
      </c>
      <c r="H3098" s="4" t="s">
        <v>10</v>
      </c>
    </row>
    <row r="3099" spans="1:15">
      <c r="A3099" t="n">
        <v>24252</v>
      </c>
      <c r="B3099" s="41" t="n">
        <v>45</v>
      </c>
      <c r="C3099" s="7" t="n">
        <v>2</v>
      </c>
      <c r="D3099" s="7" t="n">
        <v>3</v>
      </c>
      <c r="E3099" s="7" t="n">
        <v>98.379997253418</v>
      </c>
      <c r="F3099" s="7" t="n">
        <v>503.329986572266</v>
      </c>
      <c r="G3099" s="7" t="n">
        <v>219.210006713867</v>
      </c>
      <c r="H3099" s="7" t="n">
        <v>0</v>
      </c>
    </row>
    <row r="3100" spans="1:15">
      <c r="A3100" t="s">
        <v>4</v>
      </c>
      <c r="B3100" s="4" t="s">
        <v>5</v>
      </c>
      <c r="C3100" s="4" t="s">
        <v>13</v>
      </c>
      <c r="D3100" s="4" t="s">
        <v>13</v>
      </c>
      <c r="E3100" s="4" t="s">
        <v>30</v>
      </c>
      <c r="F3100" s="4" t="s">
        <v>30</v>
      </c>
      <c r="G3100" s="4" t="s">
        <v>30</v>
      </c>
      <c r="H3100" s="4" t="s">
        <v>10</v>
      </c>
      <c r="I3100" s="4" t="s">
        <v>13</v>
      </c>
    </row>
    <row r="3101" spans="1:15">
      <c r="A3101" t="n">
        <v>24269</v>
      </c>
      <c r="B3101" s="41" t="n">
        <v>45</v>
      </c>
      <c r="C3101" s="7" t="n">
        <v>4</v>
      </c>
      <c r="D3101" s="7" t="n">
        <v>3</v>
      </c>
      <c r="E3101" s="7" t="n">
        <v>20.5799999237061</v>
      </c>
      <c r="F3101" s="7" t="n">
        <v>13.4899997711182</v>
      </c>
      <c r="G3101" s="7" t="n">
        <v>0</v>
      </c>
      <c r="H3101" s="7" t="n">
        <v>0</v>
      </c>
      <c r="I3101" s="7" t="n">
        <v>1</v>
      </c>
    </row>
    <row r="3102" spans="1:15">
      <c r="A3102" t="s">
        <v>4</v>
      </c>
      <c r="B3102" s="4" t="s">
        <v>5</v>
      </c>
      <c r="C3102" s="4" t="s">
        <v>13</v>
      </c>
      <c r="D3102" s="4" t="s">
        <v>13</v>
      </c>
      <c r="E3102" s="4" t="s">
        <v>30</v>
      </c>
      <c r="F3102" s="4" t="s">
        <v>10</v>
      </c>
    </row>
    <row r="3103" spans="1:15">
      <c r="A3103" t="n">
        <v>24287</v>
      </c>
      <c r="B3103" s="41" t="n">
        <v>45</v>
      </c>
      <c r="C3103" s="7" t="n">
        <v>5</v>
      </c>
      <c r="D3103" s="7" t="n">
        <v>3</v>
      </c>
      <c r="E3103" s="7" t="n">
        <v>50.5</v>
      </c>
      <c r="F3103" s="7" t="n">
        <v>0</v>
      </c>
    </row>
    <row r="3104" spans="1:15">
      <c r="A3104" t="s">
        <v>4</v>
      </c>
      <c r="B3104" s="4" t="s">
        <v>5</v>
      </c>
      <c r="C3104" s="4" t="s">
        <v>13</v>
      </c>
      <c r="D3104" s="4" t="s">
        <v>13</v>
      </c>
      <c r="E3104" s="4" t="s">
        <v>30</v>
      </c>
      <c r="F3104" s="4" t="s">
        <v>10</v>
      </c>
    </row>
    <row r="3105" spans="1:10">
      <c r="A3105" t="n">
        <v>24296</v>
      </c>
      <c r="B3105" s="41" t="n">
        <v>45</v>
      </c>
      <c r="C3105" s="7" t="n">
        <v>11</v>
      </c>
      <c r="D3105" s="7" t="n">
        <v>3</v>
      </c>
      <c r="E3105" s="7" t="n">
        <v>45</v>
      </c>
      <c r="F3105" s="7" t="n">
        <v>0</v>
      </c>
    </row>
    <row r="3106" spans="1:10">
      <c r="A3106" t="s">
        <v>4</v>
      </c>
      <c r="B3106" s="4" t="s">
        <v>5</v>
      </c>
      <c r="C3106" s="4" t="s">
        <v>13</v>
      </c>
      <c r="D3106" s="4" t="s">
        <v>10</v>
      </c>
      <c r="E3106" s="4" t="s">
        <v>30</v>
      </c>
    </row>
    <row r="3107" spans="1:10">
      <c r="A3107" t="n">
        <v>24305</v>
      </c>
      <c r="B3107" s="37" t="n">
        <v>58</v>
      </c>
      <c r="C3107" s="7" t="n">
        <v>100</v>
      </c>
      <c r="D3107" s="7" t="n">
        <v>500</v>
      </c>
      <c r="E3107" s="7" t="n">
        <v>1</v>
      </c>
    </row>
    <row r="3108" spans="1:10">
      <c r="A3108" t="s">
        <v>4</v>
      </c>
      <c r="B3108" s="4" t="s">
        <v>5</v>
      </c>
      <c r="C3108" s="4" t="s">
        <v>13</v>
      </c>
      <c r="D3108" s="4" t="s">
        <v>13</v>
      </c>
      <c r="E3108" s="4" t="s">
        <v>30</v>
      </c>
      <c r="F3108" s="4" t="s">
        <v>30</v>
      </c>
      <c r="G3108" s="4" t="s">
        <v>30</v>
      </c>
      <c r="H3108" s="4" t="s">
        <v>10</v>
      </c>
    </row>
    <row r="3109" spans="1:10">
      <c r="A3109" t="n">
        <v>24313</v>
      </c>
      <c r="B3109" s="41" t="n">
        <v>45</v>
      </c>
      <c r="C3109" s="7" t="n">
        <v>2</v>
      </c>
      <c r="D3109" s="7" t="n">
        <v>3</v>
      </c>
      <c r="E3109" s="7" t="n">
        <v>106.650001525879</v>
      </c>
      <c r="F3109" s="7" t="n">
        <v>503.329986572266</v>
      </c>
      <c r="G3109" s="7" t="n">
        <v>217.369995117188</v>
      </c>
      <c r="H3109" s="7" t="n">
        <v>8000</v>
      </c>
    </row>
    <row r="3110" spans="1:10">
      <c r="A3110" t="s">
        <v>4</v>
      </c>
      <c r="B3110" s="4" t="s">
        <v>5</v>
      </c>
      <c r="C3110" s="4" t="s">
        <v>13</v>
      </c>
      <c r="D3110" s="4" t="s">
        <v>13</v>
      </c>
      <c r="E3110" s="4" t="s">
        <v>30</v>
      </c>
      <c r="F3110" s="4" t="s">
        <v>30</v>
      </c>
      <c r="G3110" s="4" t="s">
        <v>30</v>
      </c>
      <c r="H3110" s="4" t="s">
        <v>10</v>
      </c>
      <c r="I3110" s="4" t="s">
        <v>13</v>
      </c>
    </row>
    <row r="3111" spans="1:10">
      <c r="A3111" t="n">
        <v>24330</v>
      </c>
      <c r="B3111" s="41" t="n">
        <v>45</v>
      </c>
      <c r="C3111" s="7" t="n">
        <v>4</v>
      </c>
      <c r="D3111" s="7" t="n">
        <v>3</v>
      </c>
      <c r="E3111" s="7" t="n">
        <v>349.920013427734</v>
      </c>
      <c r="F3111" s="7" t="n">
        <v>43.4300003051758</v>
      </c>
      <c r="G3111" s="7" t="n">
        <v>0</v>
      </c>
      <c r="H3111" s="7" t="n">
        <v>8000</v>
      </c>
      <c r="I3111" s="7" t="n">
        <v>1</v>
      </c>
    </row>
    <row r="3112" spans="1:10">
      <c r="A3112" t="s">
        <v>4</v>
      </c>
      <c r="B3112" s="4" t="s">
        <v>5</v>
      </c>
      <c r="C3112" s="4" t="s">
        <v>10</v>
      </c>
    </row>
    <row r="3113" spans="1:10">
      <c r="A3113" t="n">
        <v>24348</v>
      </c>
      <c r="B3113" s="30" t="n">
        <v>16</v>
      </c>
      <c r="C3113" s="7" t="n">
        <v>3000</v>
      </c>
    </row>
    <row r="3114" spans="1:10">
      <c r="A3114" t="s">
        <v>4</v>
      </c>
      <c r="B3114" s="4" t="s">
        <v>5</v>
      </c>
      <c r="C3114" s="4" t="s">
        <v>6</v>
      </c>
      <c r="D3114" s="4" t="s">
        <v>6</v>
      </c>
    </row>
    <row r="3115" spans="1:10">
      <c r="A3115" t="n">
        <v>24351</v>
      </c>
      <c r="B3115" s="21" t="n">
        <v>70</v>
      </c>
      <c r="C3115" s="7" t="s">
        <v>93</v>
      </c>
      <c r="D3115" s="7" t="s">
        <v>206</v>
      </c>
    </row>
    <row r="3116" spans="1:10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30</v>
      </c>
      <c r="F3116" s="4" t="s">
        <v>10</v>
      </c>
      <c r="G3116" s="4" t="s">
        <v>9</v>
      </c>
      <c r="H3116" s="4" t="s">
        <v>9</v>
      </c>
      <c r="I3116" s="4" t="s">
        <v>10</v>
      </c>
      <c r="J3116" s="4" t="s">
        <v>10</v>
      </c>
      <c r="K3116" s="4" t="s">
        <v>9</v>
      </c>
      <c r="L3116" s="4" t="s">
        <v>9</v>
      </c>
      <c r="M3116" s="4" t="s">
        <v>9</v>
      </c>
      <c r="N3116" s="4" t="s">
        <v>9</v>
      </c>
      <c r="O3116" s="4" t="s">
        <v>6</v>
      </c>
    </row>
    <row r="3117" spans="1:10">
      <c r="A3117" t="n">
        <v>24363</v>
      </c>
      <c r="B3117" s="13" t="n">
        <v>50</v>
      </c>
      <c r="C3117" s="7" t="n">
        <v>0</v>
      </c>
      <c r="D3117" s="7" t="n">
        <v>13250</v>
      </c>
      <c r="E3117" s="7" t="n">
        <v>1</v>
      </c>
      <c r="F3117" s="7" t="n">
        <v>0</v>
      </c>
      <c r="G3117" s="7" t="n">
        <v>0</v>
      </c>
      <c r="H3117" s="7" t="n">
        <v>0</v>
      </c>
      <c r="I3117" s="7" t="n">
        <v>0</v>
      </c>
      <c r="J3117" s="7" t="n">
        <v>65533</v>
      </c>
      <c r="K3117" s="7" t="n">
        <v>0</v>
      </c>
      <c r="L3117" s="7" t="n">
        <v>0</v>
      </c>
      <c r="M3117" s="7" t="n">
        <v>0</v>
      </c>
      <c r="N3117" s="7" t="n">
        <v>0</v>
      </c>
      <c r="O3117" s="7" t="s">
        <v>20</v>
      </c>
    </row>
    <row r="3118" spans="1:10">
      <c r="A3118" t="s">
        <v>4</v>
      </c>
      <c r="B3118" s="4" t="s">
        <v>5</v>
      </c>
      <c r="C3118" s="4" t="s">
        <v>10</v>
      </c>
    </row>
    <row r="3119" spans="1:10">
      <c r="A3119" t="n">
        <v>24402</v>
      </c>
      <c r="B3119" s="30" t="n">
        <v>16</v>
      </c>
      <c r="C3119" s="7" t="n">
        <v>400</v>
      </c>
    </row>
    <row r="3120" spans="1:10">
      <c r="A3120" t="s">
        <v>4</v>
      </c>
      <c r="B3120" s="4" t="s">
        <v>5</v>
      </c>
      <c r="C3120" s="4" t="s">
        <v>13</v>
      </c>
      <c r="D3120" s="4" t="s">
        <v>10</v>
      </c>
      <c r="E3120" s="4" t="s">
        <v>30</v>
      </c>
      <c r="F3120" s="4" t="s">
        <v>10</v>
      </c>
      <c r="G3120" s="4" t="s">
        <v>9</v>
      </c>
      <c r="H3120" s="4" t="s">
        <v>9</v>
      </c>
      <c r="I3120" s="4" t="s">
        <v>10</v>
      </c>
      <c r="J3120" s="4" t="s">
        <v>10</v>
      </c>
      <c r="K3120" s="4" t="s">
        <v>9</v>
      </c>
      <c r="L3120" s="4" t="s">
        <v>9</v>
      </c>
      <c r="M3120" s="4" t="s">
        <v>9</v>
      </c>
      <c r="N3120" s="4" t="s">
        <v>9</v>
      </c>
      <c r="O3120" s="4" t="s">
        <v>6</v>
      </c>
    </row>
    <row r="3121" spans="1:15">
      <c r="A3121" t="n">
        <v>24405</v>
      </c>
      <c r="B3121" s="13" t="n">
        <v>50</v>
      </c>
      <c r="C3121" s="7" t="n">
        <v>0</v>
      </c>
      <c r="D3121" s="7" t="n">
        <v>13250</v>
      </c>
      <c r="E3121" s="7" t="n">
        <v>1</v>
      </c>
      <c r="F3121" s="7" t="n">
        <v>0</v>
      </c>
      <c r="G3121" s="7" t="n">
        <v>0</v>
      </c>
      <c r="H3121" s="7" t="n">
        <v>0</v>
      </c>
      <c r="I3121" s="7" t="n">
        <v>0</v>
      </c>
      <c r="J3121" s="7" t="n">
        <v>65533</v>
      </c>
      <c r="K3121" s="7" t="n">
        <v>0</v>
      </c>
      <c r="L3121" s="7" t="n">
        <v>0</v>
      </c>
      <c r="M3121" s="7" t="n">
        <v>0</v>
      </c>
      <c r="N3121" s="7" t="n">
        <v>0</v>
      </c>
      <c r="O3121" s="7" t="s">
        <v>20</v>
      </c>
    </row>
    <row r="3122" spans="1:15">
      <c r="A3122" t="s">
        <v>4</v>
      </c>
      <c r="B3122" s="4" t="s">
        <v>5</v>
      </c>
      <c r="C3122" s="4" t="s">
        <v>10</v>
      </c>
    </row>
    <row r="3123" spans="1:15">
      <c r="A3123" t="n">
        <v>24444</v>
      </c>
      <c r="B3123" s="30" t="n">
        <v>16</v>
      </c>
      <c r="C3123" s="7" t="n">
        <v>400</v>
      </c>
    </row>
    <row r="3124" spans="1:15">
      <c r="A3124" t="s">
        <v>4</v>
      </c>
      <c r="B3124" s="4" t="s">
        <v>5</v>
      </c>
      <c r="C3124" s="4" t="s">
        <v>13</v>
      </c>
      <c r="D3124" s="4" t="s">
        <v>10</v>
      </c>
      <c r="E3124" s="4" t="s">
        <v>30</v>
      </c>
      <c r="F3124" s="4" t="s">
        <v>10</v>
      </c>
      <c r="G3124" s="4" t="s">
        <v>9</v>
      </c>
      <c r="H3124" s="4" t="s">
        <v>9</v>
      </c>
      <c r="I3124" s="4" t="s">
        <v>10</v>
      </c>
      <c r="J3124" s="4" t="s">
        <v>10</v>
      </c>
      <c r="K3124" s="4" t="s">
        <v>9</v>
      </c>
      <c r="L3124" s="4" t="s">
        <v>9</v>
      </c>
      <c r="M3124" s="4" t="s">
        <v>9</v>
      </c>
      <c r="N3124" s="4" t="s">
        <v>9</v>
      </c>
      <c r="O3124" s="4" t="s">
        <v>6</v>
      </c>
    </row>
    <row r="3125" spans="1:15">
      <c r="A3125" t="n">
        <v>24447</v>
      </c>
      <c r="B3125" s="13" t="n">
        <v>50</v>
      </c>
      <c r="C3125" s="7" t="n">
        <v>0</v>
      </c>
      <c r="D3125" s="7" t="n">
        <v>13250</v>
      </c>
      <c r="E3125" s="7" t="n">
        <v>1</v>
      </c>
      <c r="F3125" s="7" t="n">
        <v>0</v>
      </c>
      <c r="G3125" s="7" t="n">
        <v>0</v>
      </c>
      <c r="H3125" s="7" t="n">
        <v>0</v>
      </c>
      <c r="I3125" s="7" t="n">
        <v>0</v>
      </c>
      <c r="J3125" s="7" t="n">
        <v>65533</v>
      </c>
      <c r="K3125" s="7" t="n">
        <v>0</v>
      </c>
      <c r="L3125" s="7" t="n">
        <v>0</v>
      </c>
      <c r="M3125" s="7" t="n">
        <v>0</v>
      </c>
      <c r="N3125" s="7" t="n">
        <v>0</v>
      </c>
      <c r="O3125" s="7" t="s">
        <v>20</v>
      </c>
    </row>
    <row r="3126" spans="1:15">
      <c r="A3126" t="s">
        <v>4</v>
      </c>
      <c r="B3126" s="4" t="s">
        <v>5</v>
      </c>
      <c r="C3126" s="4" t="s">
        <v>10</v>
      </c>
    </row>
    <row r="3127" spans="1:15">
      <c r="A3127" t="n">
        <v>24486</v>
      </c>
      <c r="B3127" s="30" t="n">
        <v>16</v>
      </c>
      <c r="C3127" s="7" t="n">
        <v>400</v>
      </c>
    </row>
    <row r="3128" spans="1:15">
      <c r="A3128" t="s">
        <v>4</v>
      </c>
      <c r="B3128" s="4" t="s">
        <v>5</v>
      </c>
      <c r="C3128" s="4" t="s">
        <v>13</v>
      </c>
      <c r="D3128" s="4" t="s">
        <v>10</v>
      </c>
      <c r="E3128" s="4" t="s">
        <v>30</v>
      </c>
      <c r="F3128" s="4" t="s">
        <v>10</v>
      </c>
      <c r="G3128" s="4" t="s">
        <v>9</v>
      </c>
      <c r="H3128" s="4" t="s">
        <v>9</v>
      </c>
      <c r="I3128" s="4" t="s">
        <v>10</v>
      </c>
      <c r="J3128" s="4" t="s">
        <v>10</v>
      </c>
      <c r="K3128" s="4" t="s">
        <v>9</v>
      </c>
      <c r="L3128" s="4" t="s">
        <v>9</v>
      </c>
      <c r="M3128" s="4" t="s">
        <v>9</v>
      </c>
      <c r="N3128" s="4" t="s">
        <v>9</v>
      </c>
      <c r="O3128" s="4" t="s">
        <v>6</v>
      </c>
    </row>
    <row r="3129" spans="1:15">
      <c r="A3129" t="n">
        <v>24489</v>
      </c>
      <c r="B3129" s="13" t="n">
        <v>50</v>
      </c>
      <c r="C3129" s="7" t="n">
        <v>0</v>
      </c>
      <c r="D3129" s="7" t="n">
        <v>13250</v>
      </c>
      <c r="E3129" s="7" t="n">
        <v>1</v>
      </c>
      <c r="F3129" s="7" t="n">
        <v>0</v>
      </c>
      <c r="G3129" s="7" t="n">
        <v>0</v>
      </c>
      <c r="H3129" s="7" t="n">
        <v>0</v>
      </c>
      <c r="I3129" s="7" t="n">
        <v>0</v>
      </c>
      <c r="J3129" s="7" t="n">
        <v>65533</v>
      </c>
      <c r="K3129" s="7" t="n">
        <v>0</v>
      </c>
      <c r="L3129" s="7" t="n">
        <v>0</v>
      </c>
      <c r="M3129" s="7" t="n">
        <v>0</v>
      </c>
      <c r="N3129" s="7" t="n">
        <v>0</v>
      </c>
      <c r="O3129" s="7" t="s">
        <v>20</v>
      </c>
    </row>
    <row r="3130" spans="1:15">
      <c r="A3130" t="s">
        <v>4</v>
      </c>
      <c r="B3130" s="4" t="s">
        <v>5</v>
      </c>
      <c r="C3130" s="4" t="s">
        <v>10</v>
      </c>
    </row>
    <row r="3131" spans="1:15">
      <c r="A3131" t="n">
        <v>24528</v>
      </c>
      <c r="B3131" s="30" t="n">
        <v>16</v>
      </c>
      <c r="C3131" s="7" t="n">
        <v>400</v>
      </c>
    </row>
    <row r="3132" spans="1:15">
      <c r="A3132" t="s">
        <v>4</v>
      </c>
      <c r="B3132" s="4" t="s">
        <v>5</v>
      </c>
      <c r="C3132" s="4" t="s">
        <v>13</v>
      </c>
      <c r="D3132" s="4" t="s">
        <v>10</v>
      </c>
      <c r="E3132" s="4" t="s">
        <v>30</v>
      </c>
      <c r="F3132" s="4" t="s">
        <v>10</v>
      </c>
      <c r="G3132" s="4" t="s">
        <v>9</v>
      </c>
      <c r="H3132" s="4" t="s">
        <v>9</v>
      </c>
      <c r="I3132" s="4" t="s">
        <v>10</v>
      </c>
      <c r="J3132" s="4" t="s">
        <v>10</v>
      </c>
      <c r="K3132" s="4" t="s">
        <v>9</v>
      </c>
      <c r="L3132" s="4" t="s">
        <v>9</v>
      </c>
      <c r="M3132" s="4" t="s">
        <v>9</v>
      </c>
      <c r="N3132" s="4" t="s">
        <v>9</v>
      </c>
      <c r="O3132" s="4" t="s">
        <v>6</v>
      </c>
    </row>
    <row r="3133" spans="1:15">
      <c r="A3133" t="n">
        <v>24531</v>
      </c>
      <c r="B3133" s="13" t="n">
        <v>50</v>
      </c>
      <c r="C3133" s="7" t="n">
        <v>0</v>
      </c>
      <c r="D3133" s="7" t="n">
        <v>13250</v>
      </c>
      <c r="E3133" s="7" t="n">
        <v>1</v>
      </c>
      <c r="F3133" s="7" t="n">
        <v>0</v>
      </c>
      <c r="G3133" s="7" t="n">
        <v>0</v>
      </c>
      <c r="H3133" s="7" t="n">
        <v>0</v>
      </c>
      <c r="I3133" s="7" t="n">
        <v>0</v>
      </c>
      <c r="J3133" s="7" t="n">
        <v>65533</v>
      </c>
      <c r="K3133" s="7" t="n">
        <v>0</v>
      </c>
      <c r="L3133" s="7" t="n">
        <v>0</v>
      </c>
      <c r="M3133" s="7" t="n">
        <v>0</v>
      </c>
      <c r="N3133" s="7" t="n">
        <v>0</v>
      </c>
      <c r="O3133" s="7" t="s">
        <v>20</v>
      </c>
    </row>
    <row r="3134" spans="1:15">
      <c r="A3134" t="s">
        <v>4</v>
      </c>
      <c r="B3134" s="4" t="s">
        <v>5</v>
      </c>
      <c r="C3134" s="4" t="s">
        <v>10</v>
      </c>
    </row>
    <row r="3135" spans="1:15">
      <c r="A3135" t="n">
        <v>24570</v>
      </c>
      <c r="B3135" s="30" t="n">
        <v>16</v>
      </c>
      <c r="C3135" s="7" t="n">
        <v>2400</v>
      </c>
    </row>
    <row r="3136" spans="1:15">
      <c r="A3136" t="s">
        <v>4</v>
      </c>
      <c r="B3136" s="4" t="s">
        <v>5</v>
      </c>
      <c r="C3136" s="4" t="s">
        <v>13</v>
      </c>
      <c r="D3136" s="4" t="s">
        <v>10</v>
      </c>
      <c r="E3136" s="4" t="s">
        <v>6</v>
      </c>
      <c r="F3136" s="4" t="s">
        <v>6</v>
      </c>
      <c r="G3136" s="4" t="s">
        <v>13</v>
      </c>
    </row>
    <row r="3137" spans="1:15">
      <c r="A3137" t="n">
        <v>24573</v>
      </c>
      <c r="B3137" s="23" t="n">
        <v>32</v>
      </c>
      <c r="C3137" s="7" t="n">
        <v>0</v>
      </c>
      <c r="D3137" s="7" t="n">
        <v>65533</v>
      </c>
      <c r="E3137" s="7" t="s">
        <v>56</v>
      </c>
      <c r="F3137" s="7" t="s">
        <v>94</v>
      </c>
      <c r="G3137" s="7" t="n">
        <v>1</v>
      </c>
    </row>
    <row r="3138" spans="1:15">
      <c r="A3138" t="s">
        <v>4</v>
      </c>
      <c r="B3138" s="4" t="s">
        <v>5</v>
      </c>
      <c r="C3138" s="4" t="s">
        <v>13</v>
      </c>
      <c r="D3138" s="4" t="s">
        <v>10</v>
      </c>
    </row>
    <row r="3139" spans="1:15">
      <c r="A3139" t="n">
        <v>24596</v>
      </c>
      <c r="B3139" s="41" t="n">
        <v>45</v>
      </c>
      <c r="C3139" s="7" t="n">
        <v>7</v>
      </c>
      <c r="D3139" s="7" t="n">
        <v>255</v>
      </c>
    </row>
    <row r="3140" spans="1:15">
      <c r="A3140" t="s">
        <v>4</v>
      </c>
      <c r="B3140" s="4" t="s">
        <v>5</v>
      </c>
      <c r="C3140" s="4" t="s">
        <v>13</v>
      </c>
      <c r="D3140" s="4" t="s">
        <v>10</v>
      </c>
    </row>
    <row r="3141" spans="1:15">
      <c r="A3141" t="n">
        <v>24600</v>
      </c>
      <c r="B3141" s="37" t="n">
        <v>58</v>
      </c>
      <c r="C3141" s="7" t="n">
        <v>255</v>
      </c>
      <c r="D3141" s="7" t="n">
        <v>0</v>
      </c>
    </row>
    <row r="3142" spans="1:15">
      <c r="A3142" t="s">
        <v>4</v>
      </c>
      <c r="B3142" s="4" t="s">
        <v>5</v>
      </c>
      <c r="C3142" s="4" t="s">
        <v>13</v>
      </c>
      <c r="D3142" s="4" t="s">
        <v>10</v>
      </c>
      <c r="E3142" s="4" t="s">
        <v>13</v>
      </c>
      <c r="F3142" s="4" t="s">
        <v>31</v>
      </c>
    </row>
    <row r="3143" spans="1:15">
      <c r="A3143" t="n">
        <v>24604</v>
      </c>
      <c r="B3143" s="11" t="n">
        <v>5</v>
      </c>
      <c r="C3143" s="7" t="n">
        <v>30</v>
      </c>
      <c r="D3143" s="7" t="n">
        <v>11137</v>
      </c>
      <c r="E3143" s="7" t="n">
        <v>1</v>
      </c>
      <c r="F3143" s="12" t="n">
        <f t="normal" ca="1">A3181</f>
        <v>0</v>
      </c>
    </row>
    <row r="3144" spans="1:15">
      <c r="A3144" t="s">
        <v>4</v>
      </c>
      <c r="B3144" s="4" t="s">
        <v>5</v>
      </c>
      <c r="C3144" s="4" t="s">
        <v>13</v>
      </c>
      <c r="D3144" s="4" t="s">
        <v>10</v>
      </c>
      <c r="E3144" s="4" t="s">
        <v>30</v>
      </c>
    </row>
    <row r="3145" spans="1:15">
      <c r="A3145" t="n">
        <v>24613</v>
      </c>
      <c r="B3145" s="37" t="n">
        <v>58</v>
      </c>
      <c r="C3145" s="7" t="n">
        <v>101</v>
      </c>
      <c r="D3145" s="7" t="n">
        <v>500</v>
      </c>
      <c r="E3145" s="7" t="n">
        <v>1</v>
      </c>
    </row>
    <row r="3146" spans="1:15">
      <c r="A3146" t="s">
        <v>4</v>
      </c>
      <c r="B3146" s="4" t="s">
        <v>5</v>
      </c>
      <c r="C3146" s="4" t="s">
        <v>13</v>
      </c>
      <c r="D3146" s="4" t="s">
        <v>10</v>
      </c>
    </row>
    <row r="3147" spans="1:15">
      <c r="A3147" t="n">
        <v>24621</v>
      </c>
      <c r="B3147" s="37" t="n">
        <v>58</v>
      </c>
      <c r="C3147" s="7" t="n">
        <v>254</v>
      </c>
      <c r="D3147" s="7" t="n">
        <v>0</v>
      </c>
    </row>
    <row r="3148" spans="1:15">
      <c r="A3148" t="s">
        <v>4</v>
      </c>
      <c r="B3148" s="4" t="s">
        <v>5</v>
      </c>
      <c r="C3148" s="4" t="s">
        <v>13</v>
      </c>
      <c r="D3148" s="4" t="s">
        <v>13</v>
      </c>
      <c r="E3148" s="4" t="s">
        <v>30</v>
      </c>
      <c r="F3148" s="4" t="s">
        <v>30</v>
      </c>
      <c r="G3148" s="4" t="s">
        <v>30</v>
      </c>
      <c r="H3148" s="4" t="s">
        <v>10</v>
      </c>
    </row>
    <row r="3149" spans="1:15">
      <c r="A3149" t="n">
        <v>24625</v>
      </c>
      <c r="B3149" s="41" t="n">
        <v>45</v>
      </c>
      <c r="C3149" s="7" t="n">
        <v>2</v>
      </c>
      <c r="D3149" s="7" t="n">
        <v>3</v>
      </c>
      <c r="E3149" s="7" t="n">
        <v>96.7699966430664</v>
      </c>
      <c r="F3149" s="7" t="n">
        <v>498.75</v>
      </c>
      <c r="G3149" s="7" t="n">
        <v>210.130004882813</v>
      </c>
      <c r="H3149" s="7" t="n">
        <v>0</v>
      </c>
    </row>
    <row r="3150" spans="1:15">
      <c r="A3150" t="s">
        <v>4</v>
      </c>
      <c r="B3150" s="4" t="s">
        <v>5</v>
      </c>
      <c r="C3150" s="4" t="s">
        <v>13</v>
      </c>
      <c r="D3150" s="4" t="s">
        <v>13</v>
      </c>
      <c r="E3150" s="4" t="s">
        <v>30</v>
      </c>
      <c r="F3150" s="4" t="s">
        <v>30</v>
      </c>
      <c r="G3150" s="4" t="s">
        <v>30</v>
      </c>
      <c r="H3150" s="4" t="s">
        <v>10</v>
      </c>
      <c r="I3150" s="4" t="s">
        <v>13</v>
      </c>
    </row>
    <row r="3151" spans="1:15">
      <c r="A3151" t="n">
        <v>24642</v>
      </c>
      <c r="B3151" s="41" t="n">
        <v>45</v>
      </c>
      <c r="C3151" s="7" t="n">
        <v>4</v>
      </c>
      <c r="D3151" s="7" t="n">
        <v>3</v>
      </c>
      <c r="E3151" s="7" t="n">
        <v>29.5799999237061</v>
      </c>
      <c r="F3151" s="7" t="n">
        <v>0</v>
      </c>
      <c r="G3151" s="7" t="n">
        <v>0</v>
      </c>
      <c r="H3151" s="7" t="n">
        <v>0</v>
      </c>
      <c r="I3151" s="7" t="n">
        <v>1</v>
      </c>
    </row>
    <row r="3152" spans="1:15">
      <c r="A3152" t="s">
        <v>4</v>
      </c>
      <c r="B3152" s="4" t="s">
        <v>5</v>
      </c>
      <c r="C3152" s="4" t="s">
        <v>13</v>
      </c>
      <c r="D3152" s="4" t="s">
        <v>13</v>
      </c>
      <c r="E3152" s="4" t="s">
        <v>30</v>
      </c>
      <c r="F3152" s="4" t="s">
        <v>10</v>
      </c>
    </row>
    <row r="3153" spans="1:9">
      <c r="A3153" t="n">
        <v>24660</v>
      </c>
      <c r="B3153" s="41" t="n">
        <v>45</v>
      </c>
      <c r="C3153" s="7" t="n">
        <v>5</v>
      </c>
      <c r="D3153" s="7" t="n">
        <v>3</v>
      </c>
      <c r="E3153" s="7" t="n">
        <v>50.9000015258789</v>
      </c>
      <c r="F3153" s="7" t="n">
        <v>0</v>
      </c>
    </row>
    <row r="3154" spans="1:9">
      <c r="A3154" t="s">
        <v>4</v>
      </c>
      <c r="B3154" s="4" t="s">
        <v>5</v>
      </c>
      <c r="C3154" s="4" t="s">
        <v>13</v>
      </c>
      <c r="D3154" s="4" t="s">
        <v>13</v>
      </c>
      <c r="E3154" s="4" t="s">
        <v>30</v>
      </c>
      <c r="F3154" s="4" t="s">
        <v>10</v>
      </c>
    </row>
    <row r="3155" spans="1:9">
      <c r="A3155" t="n">
        <v>24669</v>
      </c>
      <c r="B3155" s="41" t="n">
        <v>45</v>
      </c>
      <c r="C3155" s="7" t="n">
        <v>11</v>
      </c>
      <c r="D3155" s="7" t="n">
        <v>3</v>
      </c>
      <c r="E3155" s="7" t="n">
        <v>45</v>
      </c>
      <c r="F3155" s="7" t="n">
        <v>0</v>
      </c>
    </row>
    <row r="3156" spans="1:9">
      <c r="A3156" t="s">
        <v>4</v>
      </c>
      <c r="B3156" s="4" t="s">
        <v>5</v>
      </c>
      <c r="C3156" s="4" t="s">
        <v>13</v>
      </c>
      <c r="D3156" s="4" t="s">
        <v>13</v>
      </c>
      <c r="E3156" s="4" t="s">
        <v>30</v>
      </c>
      <c r="F3156" s="4" t="s">
        <v>30</v>
      </c>
      <c r="G3156" s="4" t="s">
        <v>30</v>
      </c>
      <c r="H3156" s="4" t="s">
        <v>10</v>
      </c>
    </row>
    <row r="3157" spans="1:9">
      <c r="A3157" t="n">
        <v>24678</v>
      </c>
      <c r="B3157" s="41" t="n">
        <v>45</v>
      </c>
      <c r="C3157" s="7" t="n">
        <v>2</v>
      </c>
      <c r="D3157" s="7" t="n">
        <v>3</v>
      </c>
      <c r="E3157" s="7" t="n">
        <v>96.7699966430664</v>
      </c>
      <c r="F3157" s="7" t="n">
        <v>502.309997558594</v>
      </c>
      <c r="G3157" s="7" t="n">
        <v>176.389999389648</v>
      </c>
      <c r="H3157" s="7" t="n">
        <v>5000</v>
      </c>
    </row>
    <row r="3158" spans="1:9">
      <c r="A3158" t="s">
        <v>4</v>
      </c>
      <c r="B3158" s="4" t="s">
        <v>5</v>
      </c>
      <c r="C3158" s="4" t="s">
        <v>13</v>
      </c>
      <c r="D3158" s="4" t="s">
        <v>13</v>
      </c>
      <c r="E3158" s="4" t="s">
        <v>30</v>
      </c>
      <c r="F3158" s="4" t="s">
        <v>30</v>
      </c>
      <c r="G3158" s="4" t="s">
        <v>30</v>
      </c>
      <c r="H3158" s="4" t="s">
        <v>10</v>
      </c>
      <c r="I3158" s="4" t="s">
        <v>13</v>
      </c>
    </row>
    <row r="3159" spans="1:9">
      <c r="A3159" t="n">
        <v>24695</v>
      </c>
      <c r="B3159" s="41" t="n">
        <v>45</v>
      </c>
      <c r="C3159" s="7" t="n">
        <v>4</v>
      </c>
      <c r="D3159" s="7" t="n">
        <v>3</v>
      </c>
      <c r="E3159" s="7" t="n">
        <v>5.96999979019165</v>
      </c>
      <c r="F3159" s="7" t="n">
        <v>0</v>
      </c>
      <c r="G3159" s="7" t="n">
        <v>0</v>
      </c>
      <c r="H3159" s="7" t="n">
        <v>5000</v>
      </c>
      <c r="I3159" s="7" t="n">
        <v>1</v>
      </c>
    </row>
    <row r="3160" spans="1:9">
      <c r="A3160" t="s">
        <v>4</v>
      </c>
      <c r="B3160" s="4" t="s">
        <v>5</v>
      </c>
      <c r="C3160" s="4" t="s">
        <v>10</v>
      </c>
    </row>
    <row r="3161" spans="1:9">
      <c r="A3161" t="n">
        <v>24713</v>
      </c>
      <c r="B3161" s="30" t="n">
        <v>16</v>
      </c>
      <c r="C3161" s="7" t="n">
        <v>2000</v>
      </c>
    </row>
    <row r="3162" spans="1:9">
      <c r="A3162" t="s">
        <v>4</v>
      </c>
      <c r="B3162" s="4" t="s">
        <v>5</v>
      </c>
      <c r="C3162" s="4" t="s">
        <v>6</v>
      </c>
      <c r="D3162" s="4" t="s">
        <v>6</v>
      </c>
    </row>
    <row r="3163" spans="1:9">
      <c r="A3163" t="n">
        <v>24716</v>
      </c>
      <c r="B3163" s="21" t="n">
        <v>70</v>
      </c>
      <c r="C3163" s="7" t="s">
        <v>97</v>
      </c>
      <c r="D3163" s="7" t="s">
        <v>206</v>
      </c>
    </row>
    <row r="3164" spans="1:9">
      <c r="A3164" t="s">
        <v>4</v>
      </c>
      <c r="B3164" s="4" t="s">
        <v>5</v>
      </c>
      <c r="C3164" s="4" t="s">
        <v>13</v>
      </c>
      <c r="D3164" s="4" t="s">
        <v>10</v>
      </c>
      <c r="E3164" s="4" t="s">
        <v>30</v>
      </c>
      <c r="F3164" s="4" t="s">
        <v>10</v>
      </c>
      <c r="G3164" s="4" t="s">
        <v>9</v>
      </c>
      <c r="H3164" s="4" t="s">
        <v>9</v>
      </c>
      <c r="I3164" s="4" t="s">
        <v>10</v>
      </c>
      <c r="J3164" s="4" t="s">
        <v>10</v>
      </c>
      <c r="K3164" s="4" t="s">
        <v>9</v>
      </c>
      <c r="L3164" s="4" t="s">
        <v>9</v>
      </c>
      <c r="M3164" s="4" t="s">
        <v>9</v>
      </c>
      <c r="N3164" s="4" t="s">
        <v>9</v>
      </c>
      <c r="O3164" s="4" t="s">
        <v>6</v>
      </c>
    </row>
    <row r="3165" spans="1:9">
      <c r="A3165" t="n">
        <v>24728</v>
      </c>
      <c r="B3165" s="13" t="n">
        <v>50</v>
      </c>
      <c r="C3165" s="7" t="n">
        <v>0</v>
      </c>
      <c r="D3165" s="7" t="n">
        <v>13250</v>
      </c>
      <c r="E3165" s="7" t="n">
        <v>0.800000011920929</v>
      </c>
      <c r="F3165" s="7" t="n">
        <v>0</v>
      </c>
      <c r="G3165" s="7" t="n">
        <v>0</v>
      </c>
      <c r="H3165" s="7" t="n">
        <v>0</v>
      </c>
      <c r="I3165" s="7" t="n">
        <v>0</v>
      </c>
      <c r="J3165" s="7" t="n">
        <v>65533</v>
      </c>
      <c r="K3165" s="7" t="n">
        <v>0</v>
      </c>
      <c r="L3165" s="7" t="n">
        <v>0</v>
      </c>
      <c r="M3165" s="7" t="n">
        <v>0</v>
      </c>
      <c r="N3165" s="7" t="n">
        <v>0</v>
      </c>
      <c r="O3165" s="7" t="s">
        <v>20</v>
      </c>
    </row>
    <row r="3166" spans="1:9">
      <c r="A3166" t="s">
        <v>4</v>
      </c>
      <c r="B3166" s="4" t="s">
        <v>5</v>
      </c>
      <c r="C3166" s="4" t="s">
        <v>10</v>
      </c>
    </row>
    <row r="3167" spans="1:9">
      <c r="A3167" t="n">
        <v>24767</v>
      </c>
      <c r="B3167" s="30" t="n">
        <v>16</v>
      </c>
      <c r="C3167" s="7" t="n">
        <v>500</v>
      </c>
    </row>
    <row r="3168" spans="1:9">
      <c r="A3168" t="s">
        <v>4</v>
      </c>
      <c r="B3168" s="4" t="s">
        <v>5</v>
      </c>
      <c r="C3168" s="4" t="s">
        <v>13</v>
      </c>
      <c r="D3168" s="4" t="s">
        <v>10</v>
      </c>
      <c r="E3168" s="4" t="s">
        <v>30</v>
      </c>
      <c r="F3168" s="4" t="s">
        <v>10</v>
      </c>
      <c r="G3168" s="4" t="s">
        <v>9</v>
      </c>
      <c r="H3168" s="4" t="s">
        <v>9</v>
      </c>
      <c r="I3168" s="4" t="s">
        <v>10</v>
      </c>
      <c r="J3168" s="4" t="s">
        <v>10</v>
      </c>
      <c r="K3168" s="4" t="s">
        <v>9</v>
      </c>
      <c r="L3168" s="4" t="s">
        <v>9</v>
      </c>
      <c r="M3168" s="4" t="s">
        <v>9</v>
      </c>
      <c r="N3168" s="4" t="s">
        <v>9</v>
      </c>
      <c r="O3168" s="4" t="s">
        <v>6</v>
      </c>
    </row>
    <row r="3169" spans="1:15">
      <c r="A3169" t="n">
        <v>24770</v>
      </c>
      <c r="B3169" s="13" t="n">
        <v>50</v>
      </c>
      <c r="C3169" s="7" t="n">
        <v>0</v>
      </c>
      <c r="D3169" s="7" t="n">
        <v>13250</v>
      </c>
      <c r="E3169" s="7" t="n">
        <v>0.800000011920929</v>
      </c>
      <c r="F3169" s="7" t="n">
        <v>0</v>
      </c>
      <c r="G3169" s="7" t="n">
        <v>0</v>
      </c>
      <c r="H3169" s="7" t="n">
        <v>0</v>
      </c>
      <c r="I3169" s="7" t="n">
        <v>0</v>
      </c>
      <c r="J3169" s="7" t="n">
        <v>65533</v>
      </c>
      <c r="K3169" s="7" t="n">
        <v>0</v>
      </c>
      <c r="L3169" s="7" t="n">
        <v>0</v>
      </c>
      <c r="M3169" s="7" t="n">
        <v>0</v>
      </c>
      <c r="N3169" s="7" t="n">
        <v>0</v>
      </c>
      <c r="O3169" s="7" t="s">
        <v>20</v>
      </c>
    </row>
    <row r="3170" spans="1:15">
      <c r="A3170" t="s">
        <v>4</v>
      </c>
      <c r="B3170" s="4" t="s">
        <v>5</v>
      </c>
      <c r="C3170" s="4" t="s">
        <v>10</v>
      </c>
    </row>
    <row r="3171" spans="1:15">
      <c r="A3171" t="n">
        <v>24809</v>
      </c>
      <c r="B3171" s="30" t="n">
        <v>16</v>
      </c>
      <c r="C3171" s="7" t="n">
        <v>500</v>
      </c>
    </row>
    <row r="3172" spans="1:15">
      <c r="A3172" t="s">
        <v>4</v>
      </c>
      <c r="B3172" s="4" t="s">
        <v>5</v>
      </c>
      <c r="C3172" s="4" t="s">
        <v>13</v>
      </c>
      <c r="D3172" s="4" t="s">
        <v>10</v>
      </c>
      <c r="E3172" s="4" t="s">
        <v>30</v>
      </c>
      <c r="F3172" s="4" t="s">
        <v>10</v>
      </c>
      <c r="G3172" s="4" t="s">
        <v>9</v>
      </c>
      <c r="H3172" s="4" t="s">
        <v>9</v>
      </c>
      <c r="I3172" s="4" t="s">
        <v>10</v>
      </c>
      <c r="J3172" s="4" t="s">
        <v>10</v>
      </c>
      <c r="K3172" s="4" t="s">
        <v>9</v>
      </c>
      <c r="L3172" s="4" t="s">
        <v>9</v>
      </c>
      <c r="M3172" s="4" t="s">
        <v>9</v>
      </c>
      <c r="N3172" s="4" t="s">
        <v>9</v>
      </c>
      <c r="O3172" s="4" t="s">
        <v>6</v>
      </c>
    </row>
    <row r="3173" spans="1:15">
      <c r="A3173" t="n">
        <v>24812</v>
      </c>
      <c r="B3173" s="13" t="n">
        <v>50</v>
      </c>
      <c r="C3173" s="7" t="n">
        <v>0</v>
      </c>
      <c r="D3173" s="7" t="n">
        <v>13250</v>
      </c>
      <c r="E3173" s="7" t="n">
        <v>0.800000011920929</v>
      </c>
      <c r="F3173" s="7" t="n">
        <v>0</v>
      </c>
      <c r="G3173" s="7" t="n">
        <v>0</v>
      </c>
      <c r="H3173" s="7" t="n">
        <v>0</v>
      </c>
      <c r="I3173" s="7" t="n">
        <v>0</v>
      </c>
      <c r="J3173" s="7" t="n">
        <v>65533</v>
      </c>
      <c r="K3173" s="7" t="n">
        <v>0</v>
      </c>
      <c r="L3173" s="7" t="n">
        <v>0</v>
      </c>
      <c r="M3173" s="7" t="n">
        <v>0</v>
      </c>
      <c r="N3173" s="7" t="n">
        <v>0</v>
      </c>
      <c r="O3173" s="7" t="s">
        <v>20</v>
      </c>
    </row>
    <row r="3174" spans="1:15">
      <c r="A3174" t="s">
        <v>4</v>
      </c>
      <c r="B3174" s="4" t="s">
        <v>5</v>
      </c>
      <c r="C3174" s="4" t="s">
        <v>10</v>
      </c>
    </row>
    <row r="3175" spans="1:15">
      <c r="A3175" t="n">
        <v>24851</v>
      </c>
      <c r="B3175" s="30" t="n">
        <v>16</v>
      </c>
      <c r="C3175" s="7" t="n">
        <v>3000</v>
      </c>
    </row>
    <row r="3176" spans="1:15">
      <c r="A3176" t="s">
        <v>4</v>
      </c>
      <c r="B3176" s="4" t="s">
        <v>5</v>
      </c>
      <c r="C3176" s="4" t="s">
        <v>13</v>
      </c>
      <c r="D3176" s="4" t="s">
        <v>10</v>
      </c>
      <c r="E3176" s="4" t="s">
        <v>6</v>
      </c>
      <c r="F3176" s="4" t="s">
        <v>6</v>
      </c>
      <c r="G3176" s="4" t="s">
        <v>13</v>
      </c>
    </row>
    <row r="3177" spans="1:15">
      <c r="A3177" t="n">
        <v>24854</v>
      </c>
      <c r="B3177" s="23" t="n">
        <v>32</v>
      </c>
      <c r="C3177" s="7" t="n">
        <v>0</v>
      </c>
      <c r="D3177" s="7" t="n">
        <v>65533</v>
      </c>
      <c r="E3177" s="7" t="s">
        <v>56</v>
      </c>
      <c r="F3177" s="7" t="s">
        <v>98</v>
      </c>
      <c r="G3177" s="7" t="n">
        <v>1</v>
      </c>
    </row>
    <row r="3178" spans="1:15">
      <c r="A3178" t="s">
        <v>4</v>
      </c>
      <c r="B3178" s="4" t="s">
        <v>5</v>
      </c>
      <c r="C3178" s="4" t="s">
        <v>13</v>
      </c>
      <c r="D3178" s="4" t="s">
        <v>10</v>
      </c>
    </row>
    <row r="3179" spans="1:15">
      <c r="A3179" t="n">
        <v>24877</v>
      </c>
      <c r="B3179" s="41" t="n">
        <v>45</v>
      </c>
      <c r="C3179" s="7" t="n">
        <v>7</v>
      </c>
      <c r="D3179" s="7" t="n">
        <v>255</v>
      </c>
    </row>
    <row r="3180" spans="1:15">
      <c r="A3180" t="s">
        <v>4</v>
      </c>
      <c r="B3180" s="4" t="s">
        <v>5</v>
      </c>
      <c r="C3180" s="4" t="s">
        <v>13</v>
      </c>
      <c r="D3180" s="4" t="s">
        <v>10</v>
      </c>
      <c r="E3180" s="4" t="s">
        <v>30</v>
      </c>
    </row>
    <row r="3181" spans="1:15">
      <c r="A3181" t="n">
        <v>24881</v>
      </c>
      <c r="B3181" s="37" t="n">
        <v>58</v>
      </c>
      <c r="C3181" s="7" t="n">
        <v>0</v>
      </c>
      <c r="D3181" s="7" t="n">
        <v>500</v>
      </c>
      <c r="E3181" s="7" t="n">
        <v>1</v>
      </c>
    </row>
    <row r="3182" spans="1:15">
      <c r="A3182" t="s">
        <v>4</v>
      </c>
      <c r="B3182" s="4" t="s">
        <v>5</v>
      </c>
      <c r="C3182" s="4" t="s">
        <v>13</v>
      </c>
      <c r="D3182" s="4" t="s">
        <v>10</v>
      </c>
    </row>
    <row r="3183" spans="1:15">
      <c r="A3183" t="n">
        <v>24889</v>
      </c>
      <c r="B3183" s="37" t="n">
        <v>58</v>
      </c>
      <c r="C3183" s="7" t="n">
        <v>255</v>
      </c>
      <c r="D3183" s="7" t="n">
        <v>0</v>
      </c>
    </row>
    <row r="3184" spans="1:15">
      <c r="A3184" t="s">
        <v>4</v>
      </c>
      <c r="B3184" s="4" t="s">
        <v>5</v>
      </c>
      <c r="C3184" s="4" t="s">
        <v>10</v>
      </c>
      <c r="D3184" s="4" t="s">
        <v>9</v>
      </c>
    </row>
    <row r="3185" spans="1:15">
      <c r="A3185" t="n">
        <v>24893</v>
      </c>
      <c r="B3185" s="43" t="n">
        <v>43</v>
      </c>
      <c r="C3185" s="7" t="n">
        <v>2000</v>
      </c>
      <c r="D3185" s="7" t="n">
        <v>1</v>
      </c>
    </row>
    <row r="3186" spans="1:15">
      <c r="A3186" t="s">
        <v>4</v>
      </c>
      <c r="B3186" s="4" t="s">
        <v>5</v>
      </c>
      <c r="C3186" s="4" t="s">
        <v>13</v>
      </c>
      <c r="D3186" s="4" t="s">
        <v>13</v>
      </c>
      <c r="E3186" s="4" t="s">
        <v>10</v>
      </c>
    </row>
    <row r="3187" spans="1:15">
      <c r="A3187" t="n">
        <v>24900</v>
      </c>
      <c r="B3187" s="41" t="n">
        <v>45</v>
      </c>
      <c r="C3187" s="7" t="n">
        <v>8</v>
      </c>
      <c r="D3187" s="7" t="n">
        <v>0</v>
      </c>
      <c r="E3187" s="7" t="n">
        <v>0</v>
      </c>
    </row>
    <row r="3188" spans="1:15">
      <c r="A3188" t="s">
        <v>4</v>
      </c>
      <c r="B3188" s="4" t="s">
        <v>5</v>
      </c>
      <c r="C3188" s="4" t="s">
        <v>13</v>
      </c>
    </row>
    <row r="3189" spans="1:15">
      <c r="A3189" t="n">
        <v>24905</v>
      </c>
      <c r="B3189" s="40" t="n">
        <v>64</v>
      </c>
      <c r="C3189" s="7" t="n">
        <v>7</v>
      </c>
    </row>
    <row r="3190" spans="1:15">
      <c r="A3190" t="s">
        <v>4</v>
      </c>
      <c r="B3190" s="4" t="s">
        <v>5</v>
      </c>
      <c r="C3190" s="4" t="s">
        <v>13</v>
      </c>
      <c r="D3190" s="4" t="s">
        <v>10</v>
      </c>
      <c r="E3190" s="4" t="s">
        <v>30</v>
      </c>
    </row>
    <row r="3191" spans="1:15">
      <c r="A3191" t="n">
        <v>24907</v>
      </c>
      <c r="B3191" s="37" t="n">
        <v>58</v>
      </c>
      <c r="C3191" s="7" t="n">
        <v>100</v>
      </c>
      <c r="D3191" s="7" t="n">
        <v>500</v>
      </c>
      <c r="E3191" s="7" t="n">
        <v>1</v>
      </c>
    </row>
    <row r="3192" spans="1:15">
      <c r="A3192" t="s">
        <v>4</v>
      </c>
      <c r="B3192" s="4" t="s">
        <v>5</v>
      </c>
      <c r="C3192" s="4" t="s">
        <v>13</v>
      </c>
      <c r="D3192" s="4" t="s">
        <v>10</v>
      </c>
    </row>
    <row r="3193" spans="1:15">
      <c r="A3193" t="n">
        <v>24915</v>
      </c>
      <c r="B3193" s="37" t="n">
        <v>58</v>
      </c>
      <c r="C3193" s="7" t="n">
        <v>255</v>
      </c>
      <c r="D3193" s="7" t="n">
        <v>0</v>
      </c>
    </row>
    <row r="3194" spans="1:15">
      <c r="A3194" t="s">
        <v>4</v>
      </c>
      <c r="B3194" s="4" t="s">
        <v>5</v>
      </c>
      <c r="C3194" s="4" t="s">
        <v>10</v>
      </c>
    </row>
    <row r="3195" spans="1:15">
      <c r="A3195" t="n">
        <v>24919</v>
      </c>
      <c r="B3195" s="17" t="n">
        <v>12</v>
      </c>
      <c r="C3195" s="7" t="n">
        <v>11136</v>
      </c>
    </row>
    <row r="3196" spans="1:15">
      <c r="A3196" t="s">
        <v>4</v>
      </c>
      <c r="B3196" s="4" t="s">
        <v>5</v>
      </c>
      <c r="C3196" s="4" t="s">
        <v>13</v>
      </c>
    </row>
    <row r="3197" spans="1:15">
      <c r="A3197" t="n">
        <v>24922</v>
      </c>
      <c r="B3197" s="35" t="n">
        <v>23</v>
      </c>
      <c r="C3197" s="7" t="n">
        <v>0</v>
      </c>
    </row>
    <row r="3198" spans="1:15">
      <c r="A3198" t="s">
        <v>4</v>
      </c>
      <c r="B3198" s="4" t="s">
        <v>5</v>
      </c>
    </row>
    <row r="3199" spans="1:15">
      <c r="A3199" t="n">
        <v>24924</v>
      </c>
      <c r="B3199" s="5" t="n">
        <v>1</v>
      </c>
    </row>
    <row r="3200" spans="1:15" s="3" customFormat="1" customHeight="0">
      <c r="A3200" s="3" t="s">
        <v>2</v>
      </c>
      <c r="B3200" s="3" t="s">
        <v>223</v>
      </c>
    </row>
    <row r="3201" spans="1:5">
      <c r="A3201" t="s">
        <v>4</v>
      </c>
      <c r="B3201" s="4" t="s">
        <v>5</v>
      </c>
      <c r="C3201" s="4" t="s">
        <v>13</v>
      </c>
      <c r="D3201" s="4" t="s">
        <v>10</v>
      </c>
    </row>
    <row r="3202" spans="1:5">
      <c r="A3202" t="n">
        <v>24928</v>
      </c>
      <c r="B3202" s="28" t="n">
        <v>22</v>
      </c>
      <c r="C3202" s="7" t="n">
        <v>0</v>
      </c>
      <c r="D3202" s="7" t="n">
        <v>0</v>
      </c>
    </row>
    <row r="3203" spans="1:5">
      <c r="A3203" t="s">
        <v>4</v>
      </c>
      <c r="B3203" s="4" t="s">
        <v>5</v>
      </c>
      <c r="C3203" s="4" t="s">
        <v>13</v>
      </c>
      <c r="D3203" s="4" t="s">
        <v>10</v>
      </c>
      <c r="E3203" s="4" t="s">
        <v>30</v>
      </c>
    </row>
    <row r="3204" spans="1:5">
      <c r="A3204" t="n">
        <v>24932</v>
      </c>
      <c r="B3204" s="37" t="n">
        <v>58</v>
      </c>
      <c r="C3204" s="7" t="n">
        <v>0</v>
      </c>
      <c r="D3204" s="7" t="n">
        <v>0</v>
      </c>
      <c r="E3204" s="7" t="n">
        <v>1</v>
      </c>
    </row>
    <row r="3205" spans="1:5">
      <c r="A3205" t="s">
        <v>4</v>
      </c>
      <c r="B3205" s="4" t="s">
        <v>5</v>
      </c>
      <c r="C3205" s="4" t="s">
        <v>10</v>
      </c>
      <c r="D3205" s="4" t="s">
        <v>9</v>
      </c>
    </row>
    <row r="3206" spans="1:5">
      <c r="A3206" t="n">
        <v>24940</v>
      </c>
      <c r="B3206" s="44" t="n">
        <v>44</v>
      </c>
      <c r="C3206" s="7" t="n">
        <v>2000</v>
      </c>
      <c r="D3206" s="7" t="n">
        <v>1</v>
      </c>
    </row>
    <row r="3207" spans="1:5">
      <c r="A3207" t="s">
        <v>4</v>
      </c>
      <c r="B3207" s="4" t="s">
        <v>5</v>
      </c>
      <c r="C3207" s="4" t="s">
        <v>13</v>
      </c>
      <c r="D3207" s="4" t="s">
        <v>10</v>
      </c>
    </row>
    <row r="3208" spans="1:5">
      <c r="A3208" t="n">
        <v>24947</v>
      </c>
      <c r="B3208" s="50" t="n">
        <v>72</v>
      </c>
      <c r="C3208" s="7" t="n">
        <v>1</v>
      </c>
      <c r="D3208" s="7" t="n">
        <v>2000</v>
      </c>
    </row>
    <row r="3209" spans="1:5">
      <c r="A3209" t="s">
        <v>4</v>
      </c>
      <c r="B3209" s="4" t="s">
        <v>5</v>
      </c>
      <c r="C3209" s="4" t="s">
        <v>10</v>
      </c>
      <c r="D3209" s="4" t="s">
        <v>30</v>
      </c>
      <c r="E3209" s="4" t="s">
        <v>30</v>
      </c>
      <c r="F3209" s="4" t="s">
        <v>30</v>
      </c>
      <c r="G3209" s="4" t="s">
        <v>30</v>
      </c>
    </row>
    <row r="3210" spans="1:5">
      <c r="A3210" t="n">
        <v>24951</v>
      </c>
      <c r="B3210" s="46" t="n">
        <v>46</v>
      </c>
      <c r="C3210" s="7" t="n">
        <v>61456</v>
      </c>
      <c r="D3210" s="7" t="n">
        <v>24.4400005340576</v>
      </c>
      <c r="E3210" s="7" t="n">
        <v>496.170013427734</v>
      </c>
      <c r="F3210" s="7" t="n">
        <v>181.339996337891</v>
      </c>
      <c r="G3210" s="7" t="n">
        <v>179.800003051758</v>
      </c>
    </row>
    <row r="3211" spans="1:5">
      <c r="A3211" t="s">
        <v>4</v>
      </c>
      <c r="B3211" s="4" t="s">
        <v>5</v>
      </c>
      <c r="C3211" s="4" t="s">
        <v>13</v>
      </c>
      <c r="D3211" s="4" t="s">
        <v>13</v>
      </c>
      <c r="E3211" s="4" t="s">
        <v>30</v>
      </c>
      <c r="F3211" s="4" t="s">
        <v>30</v>
      </c>
      <c r="G3211" s="4" t="s">
        <v>30</v>
      </c>
      <c r="H3211" s="4" t="s">
        <v>10</v>
      </c>
    </row>
    <row r="3212" spans="1:5">
      <c r="A3212" t="n">
        <v>24970</v>
      </c>
      <c r="B3212" s="41" t="n">
        <v>45</v>
      </c>
      <c r="C3212" s="7" t="n">
        <v>2</v>
      </c>
      <c r="D3212" s="7" t="n">
        <v>3</v>
      </c>
      <c r="E3212" s="7" t="n">
        <v>24.4200000762939</v>
      </c>
      <c r="F3212" s="7" t="n">
        <v>497.670013427734</v>
      </c>
      <c r="G3212" s="7" t="n">
        <v>181.220001220703</v>
      </c>
      <c r="H3212" s="7" t="n">
        <v>0</v>
      </c>
    </row>
    <row r="3213" spans="1:5">
      <c r="A3213" t="s">
        <v>4</v>
      </c>
      <c r="B3213" s="4" t="s">
        <v>5</v>
      </c>
      <c r="C3213" s="4" t="s">
        <v>13</v>
      </c>
      <c r="D3213" s="4" t="s">
        <v>13</v>
      </c>
      <c r="E3213" s="4" t="s">
        <v>30</v>
      </c>
      <c r="F3213" s="4" t="s">
        <v>30</v>
      </c>
      <c r="G3213" s="4" t="s">
        <v>30</v>
      </c>
      <c r="H3213" s="4" t="s">
        <v>10</v>
      </c>
      <c r="I3213" s="4" t="s">
        <v>13</v>
      </c>
    </row>
    <row r="3214" spans="1:5">
      <c r="A3214" t="n">
        <v>24987</v>
      </c>
      <c r="B3214" s="41" t="n">
        <v>45</v>
      </c>
      <c r="C3214" s="7" t="n">
        <v>4</v>
      </c>
      <c r="D3214" s="7" t="n">
        <v>3</v>
      </c>
      <c r="E3214" s="7" t="n">
        <v>5</v>
      </c>
      <c r="F3214" s="7" t="n">
        <v>358.029998779297</v>
      </c>
      <c r="G3214" s="7" t="n">
        <v>0</v>
      </c>
      <c r="H3214" s="7" t="n">
        <v>0</v>
      </c>
      <c r="I3214" s="7" t="n">
        <v>1</v>
      </c>
    </row>
    <row r="3215" spans="1:5">
      <c r="A3215" t="s">
        <v>4</v>
      </c>
      <c r="B3215" s="4" t="s">
        <v>5</v>
      </c>
      <c r="C3215" s="4" t="s">
        <v>13</v>
      </c>
      <c r="D3215" s="4" t="s">
        <v>13</v>
      </c>
      <c r="E3215" s="4" t="s">
        <v>30</v>
      </c>
      <c r="F3215" s="4" t="s">
        <v>10</v>
      </c>
    </row>
    <row r="3216" spans="1:5">
      <c r="A3216" t="n">
        <v>25005</v>
      </c>
      <c r="B3216" s="41" t="n">
        <v>45</v>
      </c>
      <c r="C3216" s="7" t="n">
        <v>5</v>
      </c>
      <c r="D3216" s="7" t="n">
        <v>3</v>
      </c>
      <c r="E3216" s="7" t="n">
        <v>6</v>
      </c>
      <c r="F3216" s="7" t="n">
        <v>0</v>
      </c>
    </row>
    <row r="3217" spans="1:9">
      <c r="A3217" t="s">
        <v>4</v>
      </c>
      <c r="B3217" s="4" t="s">
        <v>5</v>
      </c>
      <c r="C3217" s="4" t="s">
        <v>13</v>
      </c>
      <c r="D3217" s="4" t="s">
        <v>13</v>
      </c>
      <c r="E3217" s="4" t="s">
        <v>30</v>
      </c>
      <c r="F3217" s="4" t="s">
        <v>10</v>
      </c>
    </row>
    <row r="3218" spans="1:9">
      <c r="A3218" t="n">
        <v>25014</v>
      </c>
      <c r="B3218" s="41" t="n">
        <v>45</v>
      </c>
      <c r="C3218" s="7" t="n">
        <v>11</v>
      </c>
      <c r="D3218" s="7" t="n">
        <v>3</v>
      </c>
      <c r="E3218" s="7" t="n">
        <v>45</v>
      </c>
      <c r="F3218" s="7" t="n">
        <v>0</v>
      </c>
    </row>
    <row r="3219" spans="1:9">
      <c r="A3219" t="s">
        <v>4</v>
      </c>
      <c r="B3219" s="4" t="s">
        <v>5</v>
      </c>
      <c r="C3219" s="4" t="s">
        <v>13</v>
      </c>
      <c r="D3219" s="4" t="s">
        <v>13</v>
      </c>
      <c r="E3219" s="4" t="s">
        <v>10</v>
      </c>
    </row>
    <row r="3220" spans="1:9">
      <c r="A3220" t="n">
        <v>25023</v>
      </c>
      <c r="B3220" s="41" t="n">
        <v>45</v>
      </c>
      <c r="C3220" s="7" t="n">
        <v>8</v>
      </c>
      <c r="D3220" s="7" t="n">
        <v>0</v>
      </c>
      <c r="E3220" s="7" t="n">
        <v>0</v>
      </c>
    </row>
    <row r="3221" spans="1:9">
      <c r="A3221" t="s">
        <v>4</v>
      </c>
      <c r="B3221" s="4" t="s">
        <v>5</v>
      </c>
      <c r="C3221" s="4" t="s">
        <v>13</v>
      </c>
    </row>
    <row r="3222" spans="1:9">
      <c r="A3222" t="n">
        <v>25028</v>
      </c>
      <c r="B3222" s="40" t="n">
        <v>64</v>
      </c>
      <c r="C3222" s="7" t="n">
        <v>7</v>
      </c>
    </row>
    <row r="3223" spans="1:9">
      <c r="A3223" t="s">
        <v>4</v>
      </c>
      <c r="B3223" s="4" t="s">
        <v>5</v>
      </c>
      <c r="C3223" s="4" t="s">
        <v>13</v>
      </c>
      <c r="D3223" s="4" t="s">
        <v>10</v>
      </c>
      <c r="E3223" s="4" t="s">
        <v>30</v>
      </c>
    </row>
    <row r="3224" spans="1:9">
      <c r="A3224" t="n">
        <v>25030</v>
      </c>
      <c r="B3224" s="37" t="n">
        <v>58</v>
      </c>
      <c r="C3224" s="7" t="n">
        <v>100</v>
      </c>
      <c r="D3224" s="7" t="n">
        <v>500</v>
      </c>
      <c r="E3224" s="7" t="n">
        <v>1</v>
      </c>
    </row>
    <row r="3225" spans="1:9">
      <c r="A3225" t="s">
        <v>4</v>
      </c>
      <c r="B3225" s="4" t="s">
        <v>5</v>
      </c>
      <c r="C3225" s="4" t="s">
        <v>13</v>
      </c>
      <c r="D3225" s="4" t="s">
        <v>10</v>
      </c>
    </row>
    <row r="3226" spans="1:9">
      <c r="A3226" t="n">
        <v>25038</v>
      </c>
      <c r="B3226" s="37" t="n">
        <v>58</v>
      </c>
      <c r="C3226" s="7" t="n">
        <v>255</v>
      </c>
      <c r="D3226" s="7" t="n">
        <v>0</v>
      </c>
    </row>
    <row r="3227" spans="1:9">
      <c r="A3227" t="s">
        <v>4</v>
      </c>
      <c r="B3227" s="4" t="s">
        <v>5</v>
      </c>
      <c r="C3227" s="4" t="s">
        <v>13</v>
      </c>
    </row>
    <row r="3228" spans="1:9">
      <c r="A3228" t="n">
        <v>25042</v>
      </c>
      <c r="B3228" s="35" t="n">
        <v>23</v>
      </c>
      <c r="C3228" s="7" t="n">
        <v>0</v>
      </c>
    </row>
    <row r="3229" spans="1:9">
      <c r="A3229" t="s">
        <v>4</v>
      </c>
      <c r="B3229" s="4" t="s">
        <v>5</v>
      </c>
    </row>
    <row r="3230" spans="1:9">
      <c r="A3230" t="n">
        <v>25044</v>
      </c>
      <c r="B3230" s="5" t="n">
        <v>1</v>
      </c>
    </row>
    <row r="3231" spans="1:9" s="3" customFormat="1" customHeight="0">
      <c r="A3231" s="3" t="s">
        <v>2</v>
      </c>
      <c r="B3231" s="3" t="s">
        <v>224</v>
      </c>
    </row>
    <row r="3232" spans="1:9">
      <c r="A3232" t="s">
        <v>4</v>
      </c>
      <c r="B3232" s="4" t="s">
        <v>5</v>
      </c>
      <c r="C3232" s="4" t="s">
        <v>13</v>
      </c>
      <c r="D3232" s="4" t="s">
        <v>10</v>
      </c>
    </row>
    <row r="3233" spans="1:6">
      <c r="A3233" t="n">
        <v>25048</v>
      </c>
      <c r="B3233" s="28" t="n">
        <v>22</v>
      </c>
      <c r="C3233" s="7" t="n">
        <v>0</v>
      </c>
      <c r="D3233" s="7" t="n">
        <v>0</v>
      </c>
    </row>
    <row r="3234" spans="1:6">
      <c r="A3234" t="s">
        <v>4</v>
      </c>
      <c r="B3234" s="4" t="s">
        <v>5</v>
      </c>
      <c r="C3234" s="4" t="s">
        <v>13</v>
      </c>
      <c r="D3234" s="4" t="s">
        <v>10</v>
      </c>
      <c r="E3234" s="4" t="s">
        <v>30</v>
      </c>
    </row>
    <row r="3235" spans="1:6">
      <c r="A3235" t="n">
        <v>25052</v>
      </c>
      <c r="B3235" s="37" t="n">
        <v>58</v>
      </c>
      <c r="C3235" s="7" t="n">
        <v>0</v>
      </c>
      <c r="D3235" s="7" t="n">
        <v>0</v>
      </c>
      <c r="E3235" s="7" t="n">
        <v>1</v>
      </c>
    </row>
    <row r="3236" spans="1:6">
      <c r="A3236" t="s">
        <v>4</v>
      </c>
      <c r="B3236" s="4" t="s">
        <v>5</v>
      </c>
      <c r="C3236" s="4" t="s">
        <v>13</v>
      </c>
      <c r="D3236" s="4" t="s">
        <v>13</v>
      </c>
      <c r="E3236" s="4" t="s">
        <v>30</v>
      </c>
      <c r="F3236" s="4" t="s">
        <v>30</v>
      </c>
      <c r="G3236" s="4" t="s">
        <v>30</v>
      </c>
      <c r="H3236" s="4" t="s">
        <v>10</v>
      </c>
    </row>
    <row r="3237" spans="1:6">
      <c r="A3237" t="n">
        <v>25060</v>
      </c>
      <c r="B3237" s="41" t="n">
        <v>45</v>
      </c>
      <c r="C3237" s="7" t="n">
        <v>2</v>
      </c>
      <c r="D3237" s="7" t="n">
        <v>3</v>
      </c>
      <c r="E3237" s="7" t="n">
        <v>84.7900009155273</v>
      </c>
      <c r="F3237" s="7" t="n">
        <v>498.75</v>
      </c>
      <c r="G3237" s="7" t="n">
        <v>205.350006103516</v>
      </c>
      <c r="H3237" s="7" t="n">
        <v>0</v>
      </c>
    </row>
    <row r="3238" spans="1:6">
      <c r="A3238" t="s">
        <v>4</v>
      </c>
      <c r="B3238" s="4" t="s">
        <v>5</v>
      </c>
      <c r="C3238" s="4" t="s">
        <v>13</v>
      </c>
      <c r="D3238" s="4" t="s">
        <v>13</v>
      </c>
      <c r="E3238" s="4" t="s">
        <v>30</v>
      </c>
      <c r="F3238" s="4" t="s">
        <v>30</v>
      </c>
      <c r="G3238" s="4" t="s">
        <v>30</v>
      </c>
      <c r="H3238" s="4" t="s">
        <v>10</v>
      </c>
      <c r="I3238" s="4" t="s">
        <v>13</v>
      </c>
    </row>
    <row r="3239" spans="1:6">
      <c r="A3239" t="n">
        <v>25077</v>
      </c>
      <c r="B3239" s="41" t="n">
        <v>45</v>
      </c>
      <c r="C3239" s="7" t="n">
        <v>4</v>
      </c>
      <c r="D3239" s="7" t="n">
        <v>3</v>
      </c>
      <c r="E3239" s="7" t="n">
        <v>359.369995117188</v>
      </c>
      <c r="F3239" s="7" t="n">
        <v>329.450012207031</v>
      </c>
      <c r="G3239" s="7" t="n">
        <v>0</v>
      </c>
      <c r="H3239" s="7" t="n">
        <v>0</v>
      </c>
      <c r="I3239" s="7" t="n">
        <v>1</v>
      </c>
    </row>
    <row r="3240" spans="1:6">
      <c r="A3240" t="s">
        <v>4</v>
      </c>
      <c r="B3240" s="4" t="s">
        <v>5</v>
      </c>
      <c r="C3240" s="4" t="s">
        <v>13</v>
      </c>
      <c r="D3240" s="4" t="s">
        <v>13</v>
      </c>
      <c r="E3240" s="4" t="s">
        <v>30</v>
      </c>
      <c r="F3240" s="4" t="s">
        <v>10</v>
      </c>
    </row>
    <row r="3241" spans="1:6">
      <c r="A3241" t="n">
        <v>25095</v>
      </c>
      <c r="B3241" s="41" t="n">
        <v>45</v>
      </c>
      <c r="C3241" s="7" t="n">
        <v>5</v>
      </c>
      <c r="D3241" s="7" t="n">
        <v>3</v>
      </c>
      <c r="E3241" s="7" t="n">
        <v>50.9000015258789</v>
      </c>
      <c r="F3241" s="7" t="n">
        <v>0</v>
      </c>
    </row>
    <row r="3242" spans="1:6">
      <c r="A3242" t="s">
        <v>4</v>
      </c>
      <c r="B3242" s="4" t="s">
        <v>5</v>
      </c>
      <c r="C3242" s="4" t="s">
        <v>13</v>
      </c>
      <c r="D3242" s="4" t="s">
        <v>13</v>
      </c>
      <c r="E3242" s="4" t="s">
        <v>30</v>
      </c>
      <c r="F3242" s="4" t="s">
        <v>10</v>
      </c>
    </row>
    <row r="3243" spans="1:6">
      <c r="A3243" t="n">
        <v>25104</v>
      </c>
      <c r="B3243" s="41" t="n">
        <v>45</v>
      </c>
      <c r="C3243" s="7" t="n">
        <v>11</v>
      </c>
      <c r="D3243" s="7" t="n">
        <v>3</v>
      </c>
      <c r="E3243" s="7" t="n">
        <v>45</v>
      </c>
      <c r="F3243" s="7" t="n">
        <v>0</v>
      </c>
    </row>
    <row r="3244" spans="1:6">
      <c r="A3244" t="s">
        <v>4</v>
      </c>
      <c r="B3244" s="4" t="s">
        <v>5</v>
      </c>
      <c r="C3244" s="4" t="s">
        <v>13</v>
      </c>
      <c r="D3244" s="4" t="s">
        <v>10</v>
      </c>
      <c r="E3244" s="4" t="s">
        <v>30</v>
      </c>
    </row>
    <row r="3245" spans="1:6">
      <c r="A3245" t="n">
        <v>25113</v>
      </c>
      <c r="B3245" s="37" t="n">
        <v>58</v>
      </c>
      <c r="C3245" s="7" t="n">
        <v>100</v>
      </c>
      <c r="D3245" s="7" t="n">
        <v>500</v>
      </c>
      <c r="E3245" s="7" t="n">
        <v>1</v>
      </c>
    </row>
    <row r="3246" spans="1:6">
      <c r="A3246" t="s">
        <v>4</v>
      </c>
      <c r="B3246" s="4" t="s">
        <v>5</v>
      </c>
      <c r="C3246" s="4" t="s">
        <v>13</v>
      </c>
      <c r="D3246" s="4" t="s">
        <v>13</v>
      </c>
      <c r="E3246" s="4" t="s">
        <v>30</v>
      </c>
      <c r="F3246" s="4" t="s">
        <v>30</v>
      </c>
      <c r="G3246" s="4" t="s">
        <v>30</v>
      </c>
      <c r="H3246" s="4" t="s">
        <v>10</v>
      </c>
    </row>
    <row r="3247" spans="1:6">
      <c r="A3247" t="n">
        <v>25121</v>
      </c>
      <c r="B3247" s="41" t="n">
        <v>45</v>
      </c>
      <c r="C3247" s="7" t="n">
        <v>2</v>
      </c>
      <c r="D3247" s="7" t="n">
        <v>3</v>
      </c>
      <c r="E3247" s="7" t="n">
        <v>75.8300018310547</v>
      </c>
      <c r="F3247" s="7" t="n">
        <v>498.75</v>
      </c>
      <c r="G3247" s="7" t="n">
        <v>212.839996337891</v>
      </c>
      <c r="H3247" s="7" t="n">
        <v>8000</v>
      </c>
    </row>
    <row r="3248" spans="1:6">
      <c r="A3248" t="s">
        <v>4</v>
      </c>
      <c r="B3248" s="4" t="s">
        <v>5</v>
      </c>
      <c r="C3248" s="4" t="s">
        <v>13</v>
      </c>
      <c r="D3248" s="4" t="s">
        <v>13</v>
      </c>
      <c r="E3248" s="4" t="s">
        <v>30</v>
      </c>
      <c r="F3248" s="4" t="s">
        <v>30</v>
      </c>
      <c r="G3248" s="4" t="s">
        <v>30</v>
      </c>
      <c r="H3248" s="4" t="s">
        <v>10</v>
      </c>
      <c r="I3248" s="4" t="s">
        <v>13</v>
      </c>
    </row>
    <row r="3249" spans="1:9">
      <c r="A3249" t="n">
        <v>25138</v>
      </c>
      <c r="B3249" s="41" t="n">
        <v>45</v>
      </c>
      <c r="C3249" s="7" t="n">
        <v>4</v>
      </c>
      <c r="D3249" s="7" t="n">
        <v>3</v>
      </c>
      <c r="E3249" s="7" t="n">
        <v>20.2099990844727</v>
      </c>
      <c r="F3249" s="7" t="n">
        <v>37.6800003051758</v>
      </c>
      <c r="G3249" s="7" t="n">
        <v>0</v>
      </c>
      <c r="H3249" s="7" t="n">
        <v>8000</v>
      </c>
      <c r="I3249" s="7" t="n">
        <v>1</v>
      </c>
    </row>
    <row r="3250" spans="1:9">
      <c r="A3250" t="s">
        <v>4</v>
      </c>
      <c r="B3250" s="4" t="s">
        <v>5</v>
      </c>
      <c r="C3250" s="4" t="s">
        <v>10</v>
      </c>
    </row>
    <row r="3251" spans="1:9">
      <c r="A3251" t="n">
        <v>25156</v>
      </c>
      <c r="B3251" s="30" t="n">
        <v>16</v>
      </c>
      <c r="C3251" s="7" t="n">
        <v>2000</v>
      </c>
    </row>
    <row r="3252" spans="1:9">
      <c r="A3252" t="s">
        <v>4</v>
      </c>
      <c r="B3252" s="4" t="s">
        <v>5</v>
      </c>
      <c r="C3252" s="4" t="s">
        <v>6</v>
      </c>
      <c r="D3252" s="4" t="s">
        <v>6</v>
      </c>
    </row>
    <row r="3253" spans="1:9">
      <c r="A3253" t="n">
        <v>25159</v>
      </c>
      <c r="B3253" s="21" t="n">
        <v>70</v>
      </c>
      <c r="C3253" s="7" t="s">
        <v>95</v>
      </c>
      <c r="D3253" s="7" t="s">
        <v>206</v>
      </c>
    </row>
    <row r="3254" spans="1:9">
      <c r="A3254" t="s">
        <v>4</v>
      </c>
      <c r="B3254" s="4" t="s">
        <v>5</v>
      </c>
      <c r="C3254" s="4" t="s">
        <v>13</v>
      </c>
      <c r="D3254" s="4" t="s">
        <v>10</v>
      </c>
      <c r="E3254" s="4" t="s">
        <v>30</v>
      </c>
      <c r="F3254" s="4" t="s">
        <v>10</v>
      </c>
      <c r="G3254" s="4" t="s">
        <v>9</v>
      </c>
      <c r="H3254" s="4" t="s">
        <v>9</v>
      </c>
      <c r="I3254" s="4" t="s">
        <v>10</v>
      </c>
      <c r="J3254" s="4" t="s">
        <v>10</v>
      </c>
      <c r="K3254" s="4" t="s">
        <v>9</v>
      </c>
      <c r="L3254" s="4" t="s">
        <v>9</v>
      </c>
      <c r="M3254" s="4" t="s">
        <v>9</v>
      </c>
      <c r="N3254" s="4" t="s">
        <v>9</v>
      </c>
      <c r="O3254" s="4" t="s">
        <v>6</v>
      </c>
    </row>
    <row r="3255" spans="1:9">
      <c r="A3255" t="n">
        <v>25171</v>
      </c>
      <c r="B3255" s="13" t="n">
        <v>50</v>
      </c>
      <c r="C3255" s="7" t="n">
        <v>0</v>
      </c>
      <c r="D3255" s="7" t="n">
        <v>13250</v>
      </c>
      <c r="E3255" s="7" t="n">
        <v>1</v>
      </c>
      <c r="F3255" s="7" t="n">
        <v>0</v>
      </c>
      <c r="G3255" s="7" t="n">
        <v>0</v>
      </c>
      <c r="H3255" s="7" t="n">
        <v>0</v>
      </c>
      <c r="I3255" s="7" t="n">
        <v>0</v>
      </c>
      <c r="J3255" s="7" t="n">
        <v>65533</v>
      </c>
      <c r="K3255" s="7" t="n">
        <v>0</v>
      </c>
      <c r="L3255" s="7" t="n">
        <v>0</v>
      </c>
      <c r="M3255" s="7" t="n">
        <v>0</v>
      </c>
      <c r="N3255" s="7" t="n">
        <v>0</v>
      </c>
      <c r="O3255" s="7" t="s">
        <v>20</v>
      </c>
    </row>
    <row r="3256" spans="1:9">
      <c r="A3256" t="s">
        <v>4</v>
      </c>
      <c r="B3256" s="4" t="s">
        <v>5</v>
      </c>
      <c r="C3256" s="4" t="s">
        <v>10</v>
      </c>
    </row>
    <row r="3257" spans="1:9">
      <c r="A3257" t="n">
        <v>25210</v>
      </c>
      <c r="B3257" s="30" t="n">
        <v>16</v>
      </c>
      <c r="C3257" s="7" t="n">
        <v>400</v>
      </c>
    </row>
    <row r="3258" spans="1:9">
      <c r="A3258" t="s">
        <v>4</v>
      </c>
      <c r="B3258" s="4" t="s">
        <v>5</v>
      </c>
      <c r="C3258" s="4" t="s">
        <v>13</v>
      </c>
      <c r="D3258" s="4" t="s">
        <v>10</v>
      </c>
      <c r="E3258" s="4" t="s">
        <v>30</v>
      </c>
      <c r="F3258" s="4" t="s">
        <v>10</v>
      </c>
      <c r="G3258" s="4" t="s">
        <v>9</v>
      </c>
      <c r="H3258" s="4" t="s">
        <v>9</v>
      </c>
      <c r="I3258" s="4" t="s">
        <v>10</v>
      </c>
      <c r="J3258" s="4" t="s">
        <v>10</v>
      </c>
      <c r="K3258" s="4" t="s">
        <v>9</v>
      </c>
      <c r="L3258" s="4" t="s">
        <v>9</v>
      </c>
      <c r="M3258" s="4" t="s">
        <v>9</v>
      </c>
      <c r="N3258" s="4" t="s">
        <v>9</v>
      </c>
      <c r="O3258" s="4" t="s">
        <v>6</v>
      </c>
    </row>
    <row r="3259" spans="1:9">
      <c r="A3259" t="n">
        <v>25213</v>
      </c>
      <c r="B3259" s="13" t="n">
        <v>50</v>
      </c>
      <c r="C3259" s="7" t="n">
        <v>0</v>
      </c>
      <c r="D3259" s="7" t="n">
        <v>13250</v>
      </c>
      <c r="E3259" s="7" t="n">
        <v>1</v>
      </c>
      <c r="F3259" s="7" t="n">
        <v>0</v>
      </c>
      <c r="G3259" s="7" t="n">
        <v>0</v>
      </c>
      <c r="H3259" s="7" t="n">
        <v>0</v>
      </c>
      <c r="I3259" s="7" t="n">
        <v>0</v>
      </c>
      <c r="J3259" s="7" t="n">
        <v>65533</v>
      </c>
      <c r="K3259" s="7" t="n">
        <v>0</v>
      </c>
      <c r="L3259" s="7" t="n">
        <v>0</v>
      </c>
      <c r="M3259" s="7" t="n">
        <v>0</v>
      </c>
      <c r="N3259" s="7" t="n">
        <v>0</v>
      </c>
      <c r="O3259" s="7" t="s">
        <v>20</v>
      </c>
    </row>
    <row r="3260" spans="1:9">
      <c r="A3260" t="s">
        <v>4</v>
      </c>
      <c r="B3260" s="4" t="s">
        <v>5</v>
      </c>
      <c r="C3260" s="4" t="s">
        <v>10</v>
      </c>
    </row>
    <row r="3261" spans="1:9">
      <c r="A3261" t="n">
        <v>25252</v>
      </c>
      <c r="B3261" s="30" t="n">
        <v>16</v>
      </c>
      <c r="C3261" s="7" t="n">
        <v>400</v>
      </c>
    </row>
    <row r="3262" spans="1:9">
      <c r="A3262" t="s">
        <v>4</v>
      </c>
      <c r="B3262" s="4" t="s">
        <v>5</v>
      </c>
      <c r="C3262" s="4" t="s">
        <v>13</v>
      </c>
      <c r="D3262" s="4" t="s">
        <v>10</v>
      </c>
      <c r="E3262" s="4" t="s">
        <v>30</v>
      </c>
      <c r="F3262" s="4" t="s">
        <v>10</v>
      </c>
      <c r="G3262" s="4" t="s">
        <v>9</v>
      </c>
      <c r="H3262" s="4" t="s">
        <v>9</v>
      </c>
      <c r="I3262" s="4" t="s">
        <v>10</v>
      </c>
      <c r="J3262" s="4" t="s">
        <v>10</v>
      </c>
      <c r="K3262" s="4" t="s">
        <v>9</v>
      </c>
      <c r="L3262" s="4" t="s">
        <v>9</v>
      </c>
      <c r="M3262" s="4" t="s">
        <v>9</v>
      </c>
      <c r="N3262" s="4" t="s">
        <v>9</v>
      </c>
      <c r="O3262" s="4" t="s">
        <v>6</v>
      </c>
    </row>
    <row r="3263" spans="1:9">
      <c r="A3263" t="n">
        <v>25255</v>
      </c>
      <c r="B3263" s="13" t="n">
        <v>50</v>
      </c>
      <c r="C3263" s="7" t="n">
        <v>0</v>
      </c>
      <c r="D3263" s="7" t="n">
        <v>13250</v>
      </c>
      <c r="E3263" s="7" t="n">
        <v>1</v>
      </c>
      <c r="F3263" s="7" t="n">
        <v>0</v>
      </c>
      <c r="G3263" s="7" t="n">
        <v>0</v>
      </c>
      <c r="H3263" s="7" t="n">
        <v>0</v>
      </c>
      <c r="I3263" s="7" t="n">
        <v>0</v>
      </c>
      <c r="J3263" s="7" t="n">
        <v>65533</v>
      </c>
      <c r="K3263" s="7" t="n">
        <v>0</v>
      </c>
      <c r="L3263" s="7" t="n">
        <v>0</v>
      </c>
      <c r="M3263" s="7" t="n">
        <v>0</v>
      </c>
      <c r="N3263" s="7" t="n">
        <v>0</v>
      </c>
      <c r="O3263" s="7" t="s">
        <v>20</v>
      </c>
    </row>
    <row r="3264" spans="1:9">
      <c r="A3264" t="s">
        <v>4</v>
      </c>
      <c r="B3264" s="4" t="s">
        <v>5</v>
      </c>
      <c r="C3264" s="4" t="s">
        <v>10</v>
      </c>
    </row>
    <row r="3265" spans="1:15">
      <c r="A3265" t="n">
        <v>25294</v>
      </c>
      <c r="B3265" s="30" t="n">
        <v>16</v>
      </c>
      <c r="C3265" s="7" t="n">
        <v>400</v>
      </c>
    </row>
    <row r="3266" spans="1:15">
      <c r="A3266" t="s">
        <v>4</v>
      </c>
      <c r="B3266" s="4" t="s">
        <v>5</v>
      </c>
      <c r="C3266" s="4" t="s">
        <v>13</v>
      </c>
      <c r="D3266" s="4" t="s">
        <v>10</v>
      </c>
      <c r="E3266" s="4" t="s">
        <v>30</v>
      </c>
      <c r="F3266" s="4" t="s">
        <v>10</v>
      </c>
      <c r="G3266" s="4" t="s">
        <v>9</v>
      </c>
      <c r="H3266" s="4" t="s">
        <v>9</v>
      </c>
      <c r="I3266" s="4" t="s">
        <v>10</v>
      </c>
      <c r="J3266" s="4" t="s">
        <v>10</v>
      </c>
      <c r="K3266" s="4" t="s">
        <v>9</v>
      </c>
      <c r="L3266" s="4" t="s">
        <v>9</v>
      </c>
      <c r="M3266" s="4" t="s">
        <v>9</v>
      </c>
      <c r="N3266" s="4" t="s">
        <v>9</v>
      </c>
      <c r="O3266" s="4" t="s">
        <v>6</v>
      </c>
    </row>
    <row r="3267" spans="1:15">
      <c r="A3267" t="n">
        <v>25297</v>
      </c>
      <c r="B3267" s="13" t="n">
        <v>50</v>
      </c>
      <c r="C3267" s="7" t="n">
        <v>0</v>
      </c>
      <c r="D3267" s="7" t="n">
        <v>13250</v>
      </c>
      <c r="E3267" s="7" t="n">
        <v>1</v>
      </c>
      <c r="F3267" s="7" t="n">
        <v>0</v>
      </c>
      <c r="G3267" s="7" t="n">
        <v>0</v>
      </c>
      <c r="H3267" s="7" t="n">
        <v>0</v>
      </c>
      <c r="I3267" s="7" t="n">
        <v>0</v>
      </c>
      <c r="J3267" s="7" t="n">
        <v>65533</v>
      </c>
      <c r="K3267" s="7" t="n">
        <v>0</v>
      </c>
      <c r="L3267" s="7" t="n">
        <v>0</v>
      </c>
      <c r="M3267" s="7" t="n">
        <v>0</v>
      </c>
      <c r="N3267" s="7" t="n">
        <v>0</v>
      </c>
      <c r="O3267" s="7" t="s">
        <v>20</v>
      </c>
    </row>
    <row r="3268" spans="1:15">
      <c r="A3268" t="s">
        <v>4</v>
      </c>
      <c r="B3268" s="4" t="s">
        <v>5</v>
      </c>
      <c r="C3268" s="4" t="s">
        <v>10</v>
      </c>
    </row>
    <row r="3269" spans="1:15">
      <c r="A3269" t="n">
        <v>25336</v>
      </c>
      <c r="B3269" s="30" t="n">
        <v>16</v>
      </c>
      <c r="C3269" s="7" t="n">
        <v>400</v>
      </c>
    </row>
    <row r="3270" spans="1:15">
      <c r="A3270" t="s">
        <v>4</v>
      </c>
      <c r="B3270" s="4" t="s">
        <v>5</v>
      </c>
      <c r="C3270" s="4" t="s">
        <v>13</v>
      </c>
      <c r="D3270" s="4" t="s">
        <v>10</v>
      </c>
      <c r="E3270" s="4" t="s">
        <v>30</v>
      </c>
      <c r="F3270" s="4" t="s">
        <v>10</v>
      </c>
      <c r="G3270" s="4" t="s">
        <v>9</v>
      </c>
      <c r="H3270" s="4" t="s">
        <v>9</v>
      </c>
      <c r="I3270" s="4" t="s">
        <v>10</v>
      </c>
      <c r="J3270" s="4" t="s">
        <v>10</v>
      </c>
      <c r="K3270" s="4" t="s">
        <v>9</v>
      </c>
      <c r="L3270" s="4" t="s">
        <v>9</v>
      </c>
      <c r="M3270" s="4" t="s">
        <v>9</v>
      </c>
      <c r="N3270" s="4" t="s">
        <v>9</v>
      </c>
      <c r="O3270" s="4" t="s">
        <v>6</v>
      </c>
    </row>
    <row r="3271" spans="1:15">
      <c r="A3271" t="n">
        <v>25339</v>
      </c>
      <c r="B3271" s="13" t="n">
        <v>50</v>
      </c>
      <c r="C3271" s="7" t="n">
        <v>0</v>
      </c>
      <c r="D3271" s="7" t="n">
        <v>13250</v>
      </c>
      <c r="E3271" s="7" t="n">
        <v>1</v>
      </c>
      <c r="F3271" s="7" t="n">
        <v>0</v>
      </c>
      <c r="G3271" s="7" t="n">
        <v>0</v>
      </c>
      <c r="H3271" s="7" t="n">
        <v>0</v>
      </c>
      <c r="I3271" s="7" t="n">
        <v>0</v>
      </c>
      <c r="J3271" s="7" t="n">
        <v>65533</v>
      </c>
      <c r="K3271" s="7" t="n">
        <v>0</v>
      </c>
      <c r="L3271" s="7" t="n">
        <v>0</v>
      </c>
      <c r="M3271" s="7" t="n">
        <v>0</v>
      </c>
      <c r="N3271" s="7" t="n">
        <v>0</v>
      </c>
      <c r="O3271" s="7" t="s">
        <v>20</v>
      </c>
    </row>
    <row r="3272" spans="1:15">
      <c r="A3272" t="s">
        <v>4</v>
      </c>
      <c r="B3272" s="4" t="s">
        <v>5</v>
      </c>
      <c r="C3272" s="4" t="s">
        <v>10</v>
      </c>
    </row>
    <row r="3273" spans="1:15">
      <c r="A3273" t="n">
        <v>25378</v>
      </c>
      <c r="B3273" s="30" t="n">
        <v>16</v>
      </c>
      <c r="C3273" s="7" t="n">
        <v>400</v>
      </c>
    </row>
    <row r="3274" spans="1:15">
      <c r="A3274" t="s">
        <v>4</v>
      </c>
      <c r="B3274" s="4" t="s">
        <v>5</v>
      </c>
      <c r="C3274" s="4" t="s">
        <v>10</v>
      </c>
    </row>
    <row r="3275" spans="1:15">
      <c r="A3275" t="n">
        <v>25381</v>
      </c>
      <c r="B3275" s="30" t="n">
        <v>16</v>
      </c>
      <c r="C3275" s="7" t="n">
        <v>2000</v>
      </c>
    </row>
    <row r="3276" spans="1:15">
      <c r="A3276" t="s">
        <v>4</v>
      </c>
      <c r="B3276" s="4" t="s">
        <v>5</v>
      </c>
      <c r="C3276" s="4" t="s">
        <v>13</v>
      </c>
      <c r="D3276" s="4" t="s">
        <v>10</v>
      </c>
      <c r="E3276" s="4" t="s">
        <v>6</v>
      </c>
      <c r="F3276" s="4" t="s">
        <v>6</v>
      </c>
      <c r="G3276" s="4" t="s">
        <v>13</v>
      </c>
    </row>
    <row r="3277" spans="1:15">
      <c r="A3277" t="n">
        <v>25384</v>
      </c>
      <c r="B3277" s="23" t="n">
        <v>32</v>
      </c>
      <c r="C3277" s="7" t="n">
        <v>0</v>
      </c>
      <c r="D3277" s="7" t="n">
        <v>65533</v>
      </c>
      <c r="E3277" s="7" t="s">
        <v>56</v>
      </c>
      <c r="F3277" s="7" t="s">
        <v>96</v>
      </c>
      <c r="G3277" s="7" t="n">
        <v>1</v>
      </c>
    </row>
    <row r="3278" spans="1:15">
      <c r="A3278" t="s">
        <v>4</v>
      </c>
      <c r="B3278" s="4" t="s">
        <v>5</v>
      </c>
      <c r="C3278" s="4" t="s">
        <v>13</v>
      </c>
      <c r="D3278" s="4" t="s">
        <v>10</v>
      </c>
    </row>
    <row r="3279" spans="1:15">
      <c r="A3279" t="n">
        <v>25407</v>
      </c>
      <c r="B3279" s="41" t="n">
        <v>45</v>
      </c>
      <c r="C3279" s="7" t="n">
        <v>7</v>
      </c>
      <c r="D3279" s="7" t="n">
        <v>255</v>
      </c>
    </row>
    <row r="3280" spans="1:15">
      <c r="A3280" t="s">
        <v>4</v>
      </c>
      <c r="B3280" s="4" t="s">
        <v>5</v>
      </c>
      <c r="C3280" s="4" t="s">
        <v>13</v>
      </c>
      <c r="D3280" s="4" t="s">
        <v>10</v>
      </c>
    </row>
    <row r="3281" spans="1:15">
      <c r="A3281" t="n">
        <v>25411</v>
      </c>
      <c r="B3281" s="37" t="n">
        <v>58</v>
      </c>
      <c r="C3281" s="7" t="n">
        <v>255</v>
      </c>
      <c r="D3281" s="7" t="n">
        <v>0</v>
      </c>
    </row>
    <row r="3282" spans="1:15">
      <c r="A3282" t="s">
        <v>4</v>
      </c>
      <c r="B3282" s="4" t="s">
        <v>5</v>
      </c>
      <c r="C3282" s="4" t="s">
        <v>13</v>
      </c>
      <c r="D3282" s="4" t="s">
        <v>10</v>
      </c>
      <c r="E3282" s="4" t="s">
        <v>13</v>
      </c>
      <c r="F3282" s="4" t="s">
        <v>31</v>
      </c>
    </row>
    <row r="3283" spans="1:15">
      <c r="A3283" t="n">
        <v>25415</v>
      </c>
      <c r="B3283" s="11" t="n">
        <v>5</v>
      </c>
      <c r="C3283" s="7" t="n">
        <v>30</v>
      </c>
      <c r="D3283" s="7" t="n">
        <v>11136</v>
      </c>
      <c r="E3283" s="7" t="n">
        <v>1</v>
      </c>
      <c r="F3283" s="12" t="n">
        <f t="normal" ca="1">A3321</f>
        <v>0</v>
      </c>
    </row>
    <row r="3284" spans="1:15">
      <c r="A3284" t="s">
        <v>4</v>
      </c>
      <c r="B3284" s="4" t="s">
        <v>5</v>
      </c>
      <c r="C3284" s="4" t="s">
        <v>13</v>
      </c>
      <c r="D3284" s="4" t="s">
        <v>10</v>
      </c>
      <c r="E3284" s="4" t="s">
        <v>30</v>
      </c>
    </row>
    <row r="3285" spans="1:15">
      <c r="A3285" t="n">
        <v>25424</v>
      </c>
      <c r="B3285" s="37" t="n">
        <v>58</v>
      </c>
      <c r="C3285" s="7" t="n">
        <v>101</v>
      </c>
      <c r="D3285" s="7" t="n">
        <v>500</v>
      </c>
      <c r="E3285" s="7" t="n">
        <v>1</v>
      </c>
    </row>
    <row r="3286" spans="1:15">
      <c r="A3286" t="s">
        <v>4</v>
      </c>
      <c r="B3286" s="4" t="s">
        <v>5</v>
      </c>
      <c r="C3286" s="4" t="s">
        <v>13</v>
      </c>
      <c r="D3286" s="4" t="s">
        <v>10</v>
      </c>
    </row>
    <row r="3287" spans="1:15">
      <c r="A3287" t="n">
        <v>25432</v>
      </c>
      <c r="B3287" s="37" t="n">
        <v>58</v>
      </c>
      <c r="C3287" s="7" t="n">
        <v>254</v>
      </c>
      <c r="D3287" s="7" t="n">
        <v>0</v>
      </c>
    </row>
    <row r="3288" spans="1:15">
      <c r="A3288" t="s">
        <v>4</v>
      </c>
      <c r="B3288" s="4" t="s">
        <v>5</v>
      </c>
      <c r="C3288" s="4" t="s">
        <v>13</v>
      </c>
      <c r="D3288" s="4" t="s">
        <v>13</v>
      </c>
      <c r="E3288" s="4" t="s">
        <v>30</v>
      </c>
      <c r="F3288" s="4" t="s">
        <v>30</v>
      </c>
      <c r="G3288" s="4" t="s">
        <v>30</v>
      </c>
      <c r="H3288" s="4" t="s">
        <v>10</v>
      </c>
    </row>
    <row r="3289" spans="1:15">
      <c r="A3289" t="n">
        <v>25436</v>
      </c>
      <c r="B3289" s="41" t="n">
        <v>45</v>
      </c>
      <c r="C3289" s="7" t="n">
        <v>2</v>
      </c>
      <c r="D3289" s="7" t="n">
        <v>3</v>
      </c>
      <c r="E3289" s="7" t="n">
        <v>96.7699966430664</v>
      </c>
      <c r="F3289" s="7" t="n">
        <v>498.75</v>
      </c>
      <c r="G3289" s="7" t="n">
        <v>210.130004882813</v>
      </c>
      <c r="H3289" s="7" t="n">
        <v>0</v>
      </c>
    </row>
    <row r="3290" spans="1:15">
      <c r="A3290" t="s">
        <v>4</v>
      </c>
      <c r="B3290" s="4" t="s">
        <v>5</v>
      </c>
      <c r="C3290" s="4" t="s">
        <v>13</v>
      </c>
      <c r="D3290" s="4" t="s">
        <v>13</v>
      </c>
      <c r="E3290" s="4" t="s">
        <v>30</v>
      </c>
      <c r="F3290" s="4" t="s">
        <v>30</v>
      </c>
      <c r="G3290" s="4" t="s">
        <v>30</v>
      </c>
      <c r="H3290" s="4" t="s">
        <v>10</v>
      </c>
      <c r="I3290" s="4" t="s">
        <v>13</v>
      </c>
    </row>
    <row r="3291" spans="1:15">
      <c r="A3291" t="n">
        <v>25453</v>
      </c>
      <c r="B3291" s="41" t="n">
        <v>45</v>
      </c>
      <c r="C3291" s="7" t="n">
        <v>4</v>
      </c>
      <c r="D3291" s="7" t="n">
        <v>3</v>
      </c>
      <c r="E3291" s="7" t="n">
        <v>29.5799999237061</v>
      </c>
      <c r="F3291" s="7" t="n">
        <v>0</v>
      </c>
      <c r="G3291" s="7" t="n">
        <v>0</v>
      </c>
      <c r="H3291" s="7" t="n">
        <v>0</v>
      </c>
      <c r="I3291" s="7" t="n">
        <v>1</v>
      </c>
    </row>
    <row r="3292" spans="1:15">
      <c r="A3292" t="s">
        <v>4</v>
      </c>
      <c r="B3292" s="4" t="s">
        <v>5</v>
      </c>
      <c r="C3292" s="4" t="s">
        <v>13</v>
      </c>
      <c r="D3292" s="4" t="s">
        <v>13</v>
      </c>
      <c r="E3292" s="4" t="s">
        <v>30</v>
      </c>
      <c r="F3292" s="4" t="s">
        <v>10</v>
      </c>
    </row>
    <row r="3293" spans="1:15">
      <c r="A3293" t="n">
        <v>25471</v>
      </c>
      <c r="B3293" s="41" t="n">
        <v>45</v>
      </c>
      <c r="C3293" s="7" t="n">
        <v>5</v>
      </c>
      <c r="D3293" s="7" t="n">
        <v>3</v>
      </c>
      <c r="E3293" s="7" t="n">
        <v>50.9000015258789</v>
      </c>
      <c r="F3293" s="7" t="n">
        <v>0</v>
      </c>
    </row>
    <row r="3294" spans="1:15">
      <c r="A3294" t="s">
        <v>4</v>
      </c>
      <c r="B3294" s="4" t="s">
        <v>5</v>
      </c>
      <c r="C3294" s="4" t="s">
        <v>13</v>
      </c>
      <c r="D3294" s="4" t="s">
        <v>13</v>
      </c>
      <c r="E3294" s="4" t="s">
        <v>30</v>
      </c>
      <c r="F3294" s="4" t="s">
        <v>10</v>
      </c>
    </row>
    <row r="3295" spans="1:15">
      <c r="A3295" t="n">
        <v>25480</v>
      </c>
      <c r="B3295" s="41" t="n">
        <v>45</v>
      </c>
      <c r="C3295" s="7" t="n">
        <v>11</v>
      </c>
      <c r="D3295" s="7" t="n">
        <v>3</v>
      </c>
      <c r="E3295" s="7" t="n">
        <v>45</v>
      </c>
      <c r="F3295" s="7" t="n">
        <v>0</v>
      </c>
    </row>
    <row r="3296" spans="1:15">
      <c r="A3296" t="s">
        <v>4</v>
      </c>
      <c r="B3296" s="4" t="s">
        <v>5</v>
      </c>
      <c r="C3296" s="4" t="s">
        <v>13</v>
      </c>
      <c r="D3296" s="4" t="s">
        <v>13</v>
      </c>
      <c r="E3296" s="4" t="s">
        <v>30</v>
      </c>
      <c r="F3296" s="4" t="s">
        <v>30</v>
      </c>
      <c r="G3296" s="4" t="s">
        <v>30</v>
      </c>
      <c r="H3296" s="4" t="s">
        <v>10</v>
      </c>
    </row>
    <row r="3297" spans="1:9">
      <c r="A3297" t="n">
        <v>25489</v>
      </c>
      <c r="B3297" s="41" t="n">
        <v>45</v>
      </c>
      <c r="C3297" s="7" t="n">
        <v>2</v>
      </c>
      <c r="D3297" s="7" t="n">
        <v>3</v>
      </c>
      <c r="E3297" s="7" t="n">
        <v>96.7699966430664</v>
      </c>
      <c r="F3297" s="7" t="n">
        <v>502.309997558594</v>
      </c>
      <c r="G3297" s="7" t="n">
        <v>176.389999389648</v>
      </c>
      <c r="H3297" s="7" t="n">
        <v>5000</v>
      </c>
    </row>
    <row r="3298" spans="1:9">
      <c r="A3298" t="s">
        <v>4</v>
      </c>
      <c r="B3298" s="4" t="s">
        <v>5</v>
      </c>
      <c r="C3298" s="4" t="s">
        <v>13</v>
      </c>
      <c r="D3298" s="4" t="s">
        <v>13</v>
      </c>
      <c r="E3298" s="4" t="s">
        <v>30</v>
      </c>
      <c r="F3298" s="4" t="s">
        <v>30</v>
      </c>
      <c r="G3298" s="4" t="s">
        <v>30</v>
      </c>
      <c r="H3298" s="4" t="s">
        <v>10</v>
      </c>
      <c r="I3298" s="4" t="s">
        <v>13</v>
      </c>
    </row>
    <row r="3299" spans="1:9">
      <c r="A3299" t="n">
        <v>25506</v>
      </c>
      <c r="B3299" s="41" t="n">
        <v>45</v>
      </c>
      <c r="C3299" s="7" t="n">
        <v>4</v>
      </c>
      <c r="D3299" s="7" t="n">
        <v>3</v>
      </c>
      <c r="E3299" s="7" t="n">
        <v>5.96999979019165</v>
      </c>
      <c r="F3299" s="7" t="n">
        <v>0</v>
      </c>
      <c r="G3299" s="7" t="n">
        <v>0</v>
      </c>
      <c r="H3299" s="7" t="n">
        <v>5000</v>
      </c>
      <c r="I3299" s="7" t="n">
        <v>1</v>
      </c>
    </row>
    <row r="3300" spans="1:9">
      <c r="A3300" t="s">
        <v>4</v>
      </c>
      <c r="B3300" s="4" t="s">
        <v>5</v>
      </c>
      <c r="C3300" s="4" t="s">
        <v>10</v>
      </c>
    </row>
    <row r="3301" spans="1:9">
      <c r="A3301" t="n">
        <v>25524</v>
      </c>
      <c r="B3301" s="30" t="n">
        <v>16</v>
      </c>
      <c r="C3301" s="7" t="n">
        <v>2000</v>
      </c>
    </row>
    <row r="3302" spans="1:9">
      <c r="A3302" t="s">
        <v>4</v>
      </c>
      <c r="B3302" s="4" t="s">
        <v>5</v>
      </c>
      <c r="C3302" s="4" t="s">
        <v>6</v>
      </c>
      <c r="D3302" s="4" t="s">
        <v>6</v>
      </c>
    </row>
    <row r="3303" spans="1:9">
      <c r="A3303" t="n">
        <v>25527</v>
      </c>
      <c r="B3303" s="21" t="n">
        <v>70</v>
      </c>
      <c r="C3303" s="7" t="s">
        <v>97</v>
      </c>
      <c r="D3303" s="7" t="s">
        <v>206</v>
      </c>
    </row>
    <row r="3304" spans="1:9">
      <c r="A3304" t="s">
        <v>4</v>
      </c>
      <c r="B3304" s="4" t="s">
        <v>5</v>
      </c>
      <c r="C3304" s="4" t="s">
        <v>13</v>
      </c>
      <c r="D3304" s="4" t="s">
        <v>10</v>
      </c>
      <c r="E3304" s="4" t="s">
        <v>30</v>
      </c>
      <c r="F3304" s="4" t="s">
        <v>10</v>
      </c>
      <c r="G3304" s="4" t="s">
        <v>9</v>
      </c>
      <c r="H3304" s="4" t="s">
        <v>9</v>
      </c>
      <c r="I3304" s="4" t="s">
        <v>10</v>
      </c>
      <c r="J3304" s="4" t="s">
        <v>10</v>
      </c>
      <c r="K3304" s="4" t="s">
        <v>9</v>
      </c>
      <c r="L3304" s="4" t="s">
        <v>9</v>
      </c>
      <c r="M3304" s="4" t="s">
        <v>9</v>
      </c>
      <c r="N3304" s="4" t="s">
        <v>9</v>
      </c>
      <c r="O3304" s="4" t="s">
        <v>6</v>
      </c>
    </row>
    <row r="3305" spans="1:9">
      <c r="A3305" t="n">
        <v>25539</v>
      </c>
      <c r="B3305" s="13" t="n">
        <v>50</v>
      </c>
      <c r="C3305" s="7" t="n">
        <v>0</v>
      </c>
      <c r="D3305" s="7" t="n">
        <v>13250</v>
      </c>
      <c r="E3305" s="7" t="n">
        <v>0.800000011920929</v>
      </c>
      <c r="F3305" s="7" t="n">
        <v>0</v>
      </c>
      <c r="G3305" s="7" t="n">
        <v>0</v>
      </c>
      <c r="H3305" s="7" t="n">
        <v>0</v>
      </c>
      <c r="I3305" s="7" t="n">
        <v>0</v>
      </c>
      <c r="J3305" s="7" t="n">
        <v>65533</v>
      </c>
      <c r="K3305" s="7" t="n">
        <v>0</v>
      </c>
      <c r="L3305" s="7" t="n">
        <v>0</v>
      </c>
      <c r="M3305" s="7" t="n">
        <v>0</v>
      </c>
      <c r="N3305" s="7" t="n">
        <v>0</v>
      </c>
      <c r="O3305" s="7" t="s">
        <v>20</v>
      </c>
    </row>
    <row r="3306" spans="1:9">
      <c r="A3306" t="s">
        <v>4</v>
      </c>
      <c r="B3306" s="4" t="s">
        <v>5</v>
      </c>
      <c r="C3306" s="4" t="s">
        <v>10</v>
      </c>
    </row>
    <row r="3307" spans="1:9">
      <c r="A3307" t="n">
        <v>25578</v>
      </c>
      <c r="B3307" s="30" t="n">
        <v>16</v>
      </c>
      <c r="C3307" s="7" t="n">
        <v>500</v>
      </c>
    </row>
    <row r="3308" spans="1:9">
      <c r="A3308" t="s">
        <v>4</v>
      </c>
      <c r="B3308" s="4" t="s">
        <v>5</v>
      </c>
      <c r="C3308" s="4" t="s">
        <v>13</v>
      </c>
      <c r="D3308" s="4" t="s">
        <v>10</v>
      </c>
      <c r="E3308" s="4" t="s">
        <v>30</v>
      </c>
      <c r="F3308" s="4" t="s">
        <v>10</v>
      </c>
      <c r="G3308" s="4" t="s">
        <v>9</v>
      </c>
      <c r="H3308" s="4" t="s">
        <v>9</v>
      </c>
      <c r="I3308" s="4" t="s">
        <v>10</v>
      </c>
      <c r="J3308" s="4" t="s">
        <v>10</v>
      </c>
      <c r="K3308" s="4" t="s">
        <v>9</v>
      </c>
      <c r="L3308" s="4" t="s">
        <v>9</v>
      </c>
      <c r="M3308" s="4" t="s">
        <v>9</v>
      </c>
      <c r="N3308" s="4" t="s">
        <v>9</v>
      </c>
      <c r="O3308" s="4" t="s">
        <v>6</v>
      </c>
    </row>
    <row r="3309" spans="1:9">
      <c r="A3309" t="n">
        <v>25581</v>
      </c>
      <c r="B3309" s="13" t="n">
        <v>50</v>
      </c>
      <c r="C3309" s="7" t="n">
        <v>0</v>
      </c>
      <c r="D3309" s="7" t="n">
        <v>13250</v>
      </c>
      <c r="E3309" s="7" t="n">
        <v>0.800000011920929</v>
      </c>
      <c r="F3309" s="7" t="n">
        <v>0</v>
      </c>
      <c r="G3309" s="7" t="n">
        <v>0</v>
      </c>
      <c r="H3309" s="7" t="n">
        <v>0</v>
      </c>
      <c r="I3309" s="7" t="n">
        <v>0</v>
      </c>
      <c r="J3309" s="7" t="n">
        <v>65533</v>
      </c>
      <c r="K3309" s="7" t="n">
        <v>0</v>
      </c>
      <c r="L3309" s="7" t="n">
        <v>0</v>
      </c>
      <c r="M3309" s="7" t="n">
        <v>0</v>
      </c>
      <c r="N3309" s="7" t="n">
        <v>0</v>
      </c>
      <c r="O3309" s="7" t="s">
        <v>20</v>
      </c>
    </row>
    <row r="3310" spans="1:9">
      <c r="A3310" t="s">
        <v>4</v>
      </c>
      <c r="B3310" s="4" t="s">
        <v>5</v>
      </c>
      <c r="C3310" s="4" t="s">
        <v>10</v>
      </c>
    </row>
    <row r="3311" spans="1:9">
      <c r="A3311" t="n">
        <v>25620</v>
      </c>
      <c r="B3311" s="30" t="n">
        <v>16</v>
      </c>
      <c r="C3311" s="7" t="n">
        <v>500</v>
      </c>
    </row>
    <row r="3312" spans="1:9">
      <c r="A3312" t="s">
        <v>4</v>
      </c>
      <c r="B3312" s="4" t="s">
        <v>5</v>
      </c>
      <c r="C3312" s="4" t="s">
        <v>13</v>
      </c>
      <c r="D3312" s="4" t="s">
        <v>10</v>
      </c>
      <c r="E3312" s="4" t="s">
        <v>30</v>
      </c>
      <c r="F3312" s="4" t="s">
        <v>10</v>
      </c>
      <c r="G3312" s="4" t="s">
        <v>9</v>
      </c>
      <c r="H3312" s="4" t="s">
        <v>9</v>
      </c>
      <c r="I3312" s="4" t="s">
        <v>10</v>
      </c>
      <c r="J3312" s="4" t="s">
        <v>10</v>
      </c>
      <c r="K3312" s="4" t="s">
        <v>9</v>
      </c>
      <c r="L3312" s="4" t="s">
        <v>9</v>
      </c>
      <c r="M3312" s="4" t="s">
        <v>9</v>
      </c>
      <c r="N3312" s="4" t="s">
        <v>9</v>
      </c>
      <c r="O3312" s="4" t="s">
        <v>6</v>
      </c>
    </row>
    <row r="3313" spans="1:15">
      <c r="A3313" t="n">
        <v>25623</v>
      </c>
      <c r="B3313" s="13" t="n">
        <v>50</v>
      </c>
      <c r="C3313" s="7" t="n">
        <v>0</v>
      </c>
      <c r="D3313" s="7" t="n">
        <v>13250</v>
      </c>
      <c r="E3313" s="7" t="n">
        <v>0.800000011920929</v>
      </c>
      <c r="F3313" s="7" t="n">
        <v>0</v>
      </c>
      <c r="G3313" s="7" t="n">
        <v>0</v>
      </c>
      <c r="H3313" s="7" t="n">
        <v>0</v>
      </c>
      <c r="I3313" s="7" t="n">
        <v>0</v>
      </c>
      <c r="J3313" s="7" t="n">
        <v>65533</v>
      </c>
      <c r="K3313" s="7" t="n">
        <v>0</v>
      </c>
      <c r="L3313" s="7" t="n">
        <v>0</v>
      </c>
      <c r="M3313" s="7" t="n">
        <v>0</v>
      </c>
      <c r="N3313" s="7" t="n">
        <v>0</v>
      </c>
      <c r="O3313" s="7" t="s">
        <v>20</v>
      </c>
    </row>
    <row r="3314" spans="1:15">
      <c r="A3314" t="s">
        <v>4</v>
      </c>
      <c r="B3314" s="4" t="s">
        <v>5</v>
      </c>
      <c r="C3314" s="4" t="s">
        <v>10</v>
      </c>
    </row>
    <row r="3315" spans="1:15">
      <c r="A3315" t="n">
        <v>25662</v>
      </c>
      <c r="B3315" s="30" t="n">
        <v>16</v>
      </c>
      <c r="C3315" s="7" t="n">
        <v>3000</v>
      </c>
    </row>
    <row r="3316" spans="1:15">
      <c r="A3316" t="s">
        <v>4</v>
      </c>
      <c r="B3316" s="4" t="s">
        <v>5</v>
      </c>
      <c r="C3316" s="4" t="s">
        <v>13</v>
      </c>
      <c r="D3316" s="4" t="s">
        <v>10</v>
      </c>
      <c r="E3316" s="4" t="s">
        <v>6</v>
      </c>
      <c r="F3316" s="4" t="s">
        <v>6</v>
      </c>
      <c r="G3316" s="4" t="s">
        <v>13</v>
      </c>
    </row>
    <row r="3317" spans="1:15">
      <c r="A3317" t="n">
        <v>25665</v>
      </c>
      <c r="B3317" s="23" t="n">
        <v>32</v>
      </c>
      <c r="C3317" s="7" t="n">
        <v>0</v>
      </c>
      <c r="D3317" s="7" t="n">
        <v>65533</v>
      </c>
      <c r="E3317" s="7" t="s">
        <v>56</v>
      </c>
      <c r="F3317" s="7" t="s">
        <v>98</v>
      </c>
      <c r="G3317" s="7" t="n">
        <v>1</v>
      </c>
    </row>
    <row r="3318" spans="1:15">
      <c r="A3318" t="s">
        <v>4</v>
      </c>
      <c r="B3318" s="4" t="s">
        <v>5</v>
      </c>
      <c r="C3318" s="4" t="s">
        <v>13</v>
      </c>
      <c r="D3318" s="4" t="s">
        <v>10</v>
      </c>
    </row>
    <row r="3319" spans="1:15">
      <c r="A3319" t="n">
        <v>25688</v>
      </c>
      <c r="B3319" s="41" t="n">
        <v>45</v>
      </c>
      <c r="C3319" s="7" t="n">
        <v>7</v>
      </c>
      <c r="D3319" s="7" t="n">
        <v>255</v>
      </c>
    </row>
    <row r="3320" spans="1:15">
      <c r="A3320" t="s">
        <v>4</v>
      </c>
      <c r="B3320" s="4" t="s">
        <v>5</v>
      </c>
      <c r="C3320" s="4" t="s">
        <v>13</v>
      </c>
      <c r="D3320" s="4" t="s">
        <v>10</v>
      </c>
      <c r="E3320" s="4" t="s">
        <v>30</v>
      </c>
    </row>
    <row r="3321" spans="1:15">
      <c r="A3321" t="n">
        <v>25692</v>
      </c>
      <c r="B3321" s="37" t="n">
        <v>58</v>
      </c>
      <c r="C3321" s="7" t="n">
        <v>0</v>
      </c>
      <c r="D3321" s="7" t="n">
        <v>500</v>
      </c>
      <c r="E3321" s="7" t="n">
        <v>1</v>
      </c>
    </row>
    <row r="3322" spans="1:15">
      <c r="A3322" t="s">
        <v>4</v>
      </c>
      <c r="B3322" s="4" t="s">
        <v>5</v>
      </c>
      <c r="C3322" s="4" t="s">
        <v>13</v>
      </c>
      <c r="D3322" s="4" t="s">
        <v>10</v>
      </c>
    </row>
    <row r="3323" spans="1:15">
      <c r="A3323" t="n">
        <v>25700</v>
      </c>
      <c r="B3323" s="37" t="n">
        <v>58</v>
      </c>
      <c r="C3323" s="7" t="n">
        <v>255</v>
      </c>
      <c r="D3323" s="7" t="n">
        <v>0</v>
      </c>
    </row>
    <row r="3324" spans="1:15">
      <c r="A3324" t="s">
        <v>4</v>
      </c>
      <c r="B3324" s="4" t="s">
        <v>5</v>
      </c>
      <c r="C3324" s="4" t="s">
        <v>10</v>
      </c>
      <c r="D3324" s="4" t="s">
        <v>9</v>
      </c>
    </row>
    <row r="3325" spans="1:15">
      <c r="A3325" t="n">
        <v>25704</v>
      </c>
      <c r="B3325" s="43" t="n">
        <v>43</v>
      </c>
      <c r="C3325" s="7" t="n">
        <v>2001</v>
      </c>
      <c r="D3325" s="7" t="n">
        <v>1</v>
      </c>
    </row>
    <row r="3326" spans="1:15">
      <c r="A3326" t="s">
        <v>4</v>
      </c>
      <c r="B3326" s="4" t="s">
        <v>5</v>
      </c>
      <c r="C3326" s="4" t="s">
        <v>13</v>
      </c>
      <c r="D3326" s="4" t="s">
        <v>13</v>
      </c>
      <c r="E3326" s="4" t="s">
        <v>10</v>
      </c>
    </row>
    <row r="3327" spans="1:15">
      <c r="A3327" t="n">
        <v>25711</v>
      </c>
      <c r="B3327" s="41" t="n">
        <v>45</v>
      </c>
      <c r="C3327" s="7" t="n">
        <v>8</v>
      </c>
      <c r="D3327" s="7" t="n">
        <v>0</v>
      </c>
      <c r="E3327" s="7" t="n">
        <v>0</v>
      </c>
    </row>
    <row r="3328" spans="1:15">
      <c r="A3328" t="s">
        <v>4</v>
      </c>
      <c r="B3328" s="4" t="s">
        <v>5</v>
      </c>
      <c r="C3328" s="4" t="s">
        <v>13</v>
      </c>
    </row>
    <row r="3329" spans="1:15">
      <c r="A3329" t="n">
        <v>25716</v>
      </c>
      <c r="B3329" s="40" t="n">
        <v>64</v>
      </c>
      <c r="C3329" s="7" t="n">
        <v>7</v>
      </c>
    </row>
    <row r="3330" spans="1:15">
      <c r="A3330" t="s">
        <v>4</v>
      </c>
      <c r="B3330" s="4" t="s">
        <v>5</v>
      </c>
      <c r="C3330" s="4" t="s">
        <v>13</v>
      </c>
      <c r="D3330" s="4" t="s">
        <v>10</v>
      </c>
      <c r="E3330" s="4" t="s">
        <v>30</v>
      </c>
    </row>
    <row r="3331" spans="1:15">
      <c r="A3331" t="n">
        <v>25718</v>
      </c>
      <c r="B3331" s="37" t="n">
        <v>58</v>
      </c>
      <c r="C3331" s="7" t="n">
        <v>100</v>
      </c>
      <c r="D3331" s="7" t="n">
        <v>500</v>
      </c>
      <c r="E3331" s="7" t="n">
        <v>1</v>
      </c>
    </row>
    <row r="3332" spans="1:15">
      <c r="A3332" t="s">
        <v>4</v>
      </c>
      <c r="B3332" s="4" t="s">
        <v>5</v>
      </c>
      <c r="C3332" s="4" t="s">
        <v>13</v>
      </c>
      <c r="D3332" s="4" t="s">
        <v>10</v>
      </c>
    </row>
    <row r="3333" spans="1:15">
      <c r="A3333" t="n">
        <v>25726</v>
      </c>
      <c r="B3333" s="37" t="n">
        <v>58</v>
      </c>
      <c r="C3333" s="7" t="n">
        <v>255</v>
      </c>
      <c r="D3333" s="7" t="n">
        <v>0</v>
      </c>
    </row>
    <row r="3334" spans="1:15">
      <c r="A3334" t="s">
        <v>4</v>
      </c>
      <c r="B3334" s="4" t="s">
        <v>5</v>
      </c>
      <c r="C3334" s="4" t="s">
        <v>10</v>
      </c>
    </row>
    <row r="3335" spans="1:15">
      <c r="A3335" t="n">
        <v>25730</v>
      </c>
      <c r="B3335" s="17" t="n">
        <v>12</v>
      </c>
      <c r="C3335" s="7" t="n">
        <v>11137</v>
      </c>
    </row>
    <row r="3336" spans="1:15">
      <c r="A3336" t="s">
        <v>4</v>
      </c>
      <c r="B3336" s="4" t="s">
        <v>5</v>
      </c>
      <c r="C3336" s="4" t="s">
        <v>13</v>
      </c>
    </row>
    <row r="3337" spans="1:15">
      <c r="A3337" t="n">
        <v>25733</v>
      </c>
      <c r="B3337" s="35" t="n">
        <v>23</v>
      </c>
      <c r="C3337" s="7" t="n">
        <v>0</v>
      </c>
    </row>
    <row r="3338" spans="1:15">
      <c r="A3338" t="s">
        <v>4</v>
      </c>
      <c r="B3338" s="4" t="s">
        <v>5</v>
      </c>
    </row>
    <row r="3339" spans="1:15">
      <c r="A3339" t="n">
        <v>25735</v>
      </c>
      <c r="B3339" s="5" t="n">
        <v>1</v>
      </c>
    </row>
    <row r="3340" spans="1:15" s="3" customFormat="1" customHeight="0">
      <c r="A3340" s="3" t="s">
        <v>2</v>
      </c>
      <c r="B3340" s="3" t="s">
        <v>225</v>
      </c>
    </row>
    <row r="3341" spans="1:15">
      <c r="A3341" t="s">
        <v>4</v>
      </c>
      <c r="B3341" s="4" t="s">
        <v>5</v>
      </c>
      <c r="C3341" s="4" t="s">
        <v>13</v>
      </c>
      <c r="D3341" s="4" t="s">
        <v>10</v>
      </c>
    </row>
    <row r="3342" spans="1:15">
      <c r="A3342" t="n">
        <v>25736</v>
      </c>
      <c r="B3342" s="28" t="n">
        <v>22</v>
      </c>
      <c r="C3342" s="7" t="n">
        <v>0</v>
      </c>
      <c r="D3342" s="7" t="n">
        <v>0</v>
      </c>
    </row>
    <row r="3343" spans="1:15">
      <c r="A3343" t="s">
        <v>4</v>
      </c>
      <c r="B3343" s="4" t="s">
        <v>5</v>
      </c>
      <c r="C3343" s="4" t="s">
        <v>13</v>
      </c>
      <c r="D3343" s="4" t="s">
        <v>10</v>
      </c>
      <c r="E3343" s="4" t="s">
        <v>30</v>
      </c>
    </row>
    <row r="3344" spans="1:15">
      <c r="A3344" t="n">
        <v>25740</v>
      </c>
      <c r="B3344" s="37" t="n">
        <v>58</v>
      </c>
      <c r="C3344" s="7" t="n">
        <v>0</v>
      </c>
      <c r="D3344" s="7" t="n">
        <v>0</v>
      </c>
      <c r="E3344" s="7" t="n">
        <v>1</v>
      </c>
    </row>
    <row r="3345" spans="1:5">
      <c r="A3345" t="s">
        <v>4</v>
      </c>
      <c r="B3345" s="4" t="s">
        <v>5</v>
      </c>
      <c r="C3345" s="4" t="s">
        <v>10</v>
      </c>
      <c r="D3345" s="4" t="s">
        <v>9</v>
      </c>
    </row>
    <row r="3346" spans="1:5">
      <c r="A3346" t="n">
        <v>25748</v>
      </c>
      <c r="B3346" s="44" t="n">
        <v>44</v>
      </c>
      <c r="C3346" s="7" t="n">
        <v>2001</v>
      </c>
      <c r="D3346" s="7" t="n">
        <v>1</v>
      </c>
    </row>
    <row r="3347" spans="1:5">
      <c r="A3347" t="s">
        <v>4</v>
      </c>
      <c r="B3347" s="4" t="s">
        <v>5</v>
      </c>
      <c r="C3347" s="4" t="s">
        <v>13</v>
      </c>
      <c r="D3347" s="4" t="s">
        <v>10</v>
      </c>
    </row>
    <row r="3348" spans="1:5">
      <c r="A3348" t="n">
        <v>25755</v>
      </c>
      <c r="B3348" s="50" t="n">
        <v>72</v>
      </c>
      <c r="C3348" s="7" t="n">
        <v>1</v>
      </c>
      <c r="D3348" s="7" t="n">
        <v>2001</v>
      </c>
    </row>
    <row r="3349" spans="1:5">
      <c r="A3349" t="s">
        <v>4</v>
      </c>
      <c r="B3349" s="4" t="s">
        <v>5</v>
      </c>
      <c r="C3349" s="4" t="s">
        <v>10</v>
      </c>
      <c r="D3349" s="4" t="s">
        <v>30</v>
      </c>
      <c r="E3349" s="4" t="s">
        <v>30</v>
      </c>
      <c r="F3349" s="4" t="s">
        <v>30</v>
      </c>
      <c r="G3349" s="4" t="s">
        <v>30</v>
      </c>
    </row>
    <row r="3350" spans="1:5">
      <c r="A3350" t="n">
        <v>25759</v>
      </c>
      <c r="B3350" s="46" t="n">
        <v>46</v>
      </c>
      <c r="C3350" s="7" t="n">
        <v>61456</v>
      </c>
      <c r="D3350" s="7" t="n">
        <v>168.419998168945</v>
      </c>
      <c r="E3350" s="7" t="n">
        <v>496.170013427734</v>
      </c>
      <c r="F3350" s="7" t="n">
        <v>181.479995727539</v>
      </c>
      <c r="G3350" s="7" t="n">
        <v>181.600006103516</v>
      </c>
    </row>
    <row r="3351" spans="1:5">
      <c r="A3351" t="s">
        <v>4</v>
      </c>
      <c r="B3351" s="4" t="s">
        <v>5</v>
      </c>
      <c r="C3351" s="4" t="s">
        <v>13</v>
      </c>
      <c r="D3351" s="4" t="s">
        <v>13</v>
      </c>
      <c r="E3351" s="4" t="s">
        <v>30</v>
      </c>
      <c r="F3351" s="4" t="s">
        <v>30</v>
      </c>
      <c r="G3351" s="4" t="s">
        <v>30</v>
      </c>
      <c r="H3351" s="4" t="s">
        <v>10</v>
      </c>
    </row>
    <row r="3352" spans="1:5">
      <c r="A3352" t="n">
        <v>25778</v>
      </c>
      <c r="B3352" s="41" t="n">
        <v>45</v>
      </c>
      <c r="C3352" s="7" t="n">
        <v>2</v>
      </c>
      <c r="D3352" s="7" t="n">
        <v>3</v>
      </c>
      <c r="E3352" s="7" t="n">
        <v>168.419998168945</v>
      </c>
      <c r="F3352" s="7" t="n">
        <v>497.670013427734</v>
      </c>
      <c r="G3352" s="7" t="n">
        <v>181.380004882813</v>
      </c>
      <c r="H3352" s="7" t="n">
        <v>0</v>
      </c>
    </row>
    <row r="3353" spans="1:5">
      <c r="A3353" t="s">
        <v>4</v>
      </c>
      <c r="B3353" s="4" t="s">
        <v>5</v>
      </c>
      <c r="C3353" s="4" t="s">
        <v>13</v>
      </c>
      <c r="D3353" s="4" t="s">
        <v>13</v>
      </c>
      <c r="E3353" s="4" t="s">
        <v>30</v>
      </c>
      <c r="F3353" s="4" t="s">
        <v>30</v>
      </c>
      <c r="G3353" s="4" t="s">
        <v>30</v>
      </c>
      <c r="H3353" s="4" t="s">
        <v>10</v>
      </c>
      <c r="I3353" s="4" t="s">
        <v>13</v>
      </c>
    </row>
    <row r="3354" spans="1:5">
      <c r="A3354" t="n">
        <v>25795</v>
      </c>
      <c r="B3354" s="41" t="n">
        <v>45</v>
      </c>
      <c r="C3354" s="7" t="n">
        <v>4</v>
      </c>
      <c r="D3354" s="7" t="n">
        <v>3</v>
      </c>
      <c r="E3354" s="7" t="n">
        <v>5</v>
      </c>
      <c r="F3354" s="7" t="n">
        <v>358.380004882813</v>
      </c>
      <c r="G3354" s="7" t="n">
        <v>0</v>
      </c>
      <c r="H3354" s="7" t="n">
        <v>0</v>
      </c>
      <c r="I3354" s="7" t="n">
        <v>1</v>
      </c>
    </row>
    <row r="3355" spans="1:5">
      <c r="A3355" t="s">
        <v>4</v>
      </c>
      <c r="B3355" s="4" t="s">
        <v>5</v>
      </c>
      <c r="C3355" s="4" t="s">
        <v>13</v>
      </c>
      <c r="D3355" s="4" t="s">
        <v>13</v>
      </c>
      <c r="E3355" s="4" t="s">
        <v>30</v>
      </c>
      <c r="F3355" s="4" t="s">
        <v>10</v>
      </c>
    </row>
    <row r="3356" spans="1:5">
      <c r="A3356" t="n">
        <v>25813</v>
      </c>
      <c r="B3356" s="41" t="n">
        <v>45</v>
      </c>
      <c r="C3356" s="7" t="n">
        <v>5</v>
      </c>
      <c r="D3356" s="7" t="n">
        <v>3</v>
      </c>
      <c r="E3356" s="7" t="n">
        <v>6</v>
      </c>
      <c r="F3356" s="7" t="n">
        <v>0</v>
      </c>
    </row>
    <row r="3357" spans="1:5">
      <c r="A3357" t="s">
        <v>4</v>
      </c>
      <c r="B3357" s="4" t="s">
        <v>5</v>
      </c>
      <c r="C3357" s="4" t="s">
        <v>13</v>
      </c>
      <c r="D3357" s="4" t="s">
        <v>13</v>
      </c>
      <c r="E3357" s="4" t="s">
        <v>30</v>
      </c>
      <c r="F3357" s="4" t="s">
        <v>10</v>
      </c>
    </row>
    <row r="3358" spans="1:5">
      <c r="A3358" t="n">
        <v>25822</v>
      </c>
      <c r="B3358" s="41" t="n">
        <v>45</v>
      </c>
      <c r="C3358" s="7" t="n">
        <v>11</v>
      </c>
      <c r="D3358" s="7" t="n">
        <v>3</v>
      </c>
      <c r="E3358" s="7" t="n">
        <v>45</v>
      </c>
      <c r="F3358" s="7" t="n">
        <v>0</v>
      </c>
    </row>
    <row r="3359" spans="1:5">
      <c r="A3359" t="s">
        <v>4</v>
      </c>
      <c r="B3359" s="4" t="s">
        <v>5</v>
      </c>
      <c r="C3359" s="4" t="s">
        <v>13</v>
      </c>
      <c r="D3359" s="4" t="s">
        <v>13</v>
      </c>
      <c r="E3359" s="4" t="s">
        <v>10</v>
      </c>
    </row>
    <row r="3360" spans="1:5">
      <c r="A3360" t="n">
        <v>25831</v>
      </c>
      <c r="B3360" s="41" t="n">
        <v>45</v>
      </c>
      <c r="C3360" s="7" t="n">
        <v>8</v>
      </c>
      <c r="D3360" s="7" t="n">
        <v>0</v>
      </c>
      <c r="E3360" s="7" t="n">
        <v>0</v>
      </c>
    </row>
    <row r="3361" spans="1:9">
      <c r="A3361" t="s">
        <v>4</v>
      </c>
      <c r="B3361" s="4" t="s">
        <v>5</v>
      </c>
      <c r="C3361" s="4" t="s">
        <v>13</v>
      </c>
    </row>
    <row r="3362" spans="1:9">
      <c r="A3362" t="n">
        <v>25836</v>
      </c>
      <c r="B3362" s="40" t="n">
        <v>64</v>
      </c>
      <c r="C3362" s="7" t="n">
        <v>7</v>
      </c>
    </row>
    <row r="3363" spans="1:9">
      <c r="A3363" t="s">
        <v>4</v>
      </c>
      <c r="B3363" s="4" t="s">
        <v>5</v>
      </c>
      <c r="C3363" s="4" t="s">
        <v>13</v>
      </c>
      <c r="D3363" s="4" t="s">
        <v>10</v>
      </c>
      <c r="E3363" s="4" t="s">
        <v>30</v>
      </c>
    </row>
    <row r="3364" spans="1:9">
      <c r="A3364" t="n">
        <v>25838</v>
      </c>
      <c r="B3364" s="37" t="n">
        <v>58</v>
      </c>
      <c r="C3364" s="7" t="n">
        <v>100</v>
      </c>
      <c r="D3364" s="7" t="n">
        <v>500</v>
      </c>
      <c r="E3364" s="7" t="n">
        <v>1</v>
      </c>
    </row>
    <row r="3365" spans="1:9">
      <c r="A3365" t="s">
        <v>4</v>
      </c>
      <c r="B3365" s="4" t="s">
        <v>5</v>
      </c>
      <c r="C3365" s="4" t="s">
        <v>13</v>
      </c>
      <c r="D3365" s="4" t="s">
        <v>10</v>
      </c>
    </row>
    <row r="3366" spans="1:9">
      <c r="A3366" t="n">
        <v>25846</v>
      </c>
      <c r="B3366" s="37" t="n">
        <v>58</v>
      </c>
      <c r="C3366" s="7" t="n">
        <v>255</v>
      </c>
      <c r="D3366" s="7" t="n">
        <v>0</v>
      </c>
    </row>
    <row r="3367" spans="1:9">
      <c r="A3367" t="s">
        <v>4</v>
      </c>
      <c r="B3367" s="4" t="s">
        <v>5</v>
      </c>
      <c r="C3367" s="4" t="s">
        <v>13</v>
      </c>
    </row>
    <row r="3368" spans="1:9">
      <c r="A3368" t="n">
        <v>25850</v>
      </c>
      <c r="B3368" s="35" t="n">
        <v>23</v>
      </c>
      <c r="C3368" s="7" t="n">
        <v>0</v>
      </c>
    </row>
    <row r="3369" spans="1:9">
      <c r="A3369" t="s">
        <v>4</v>
      </c>
      <c r="B3369" s="4" t="s">
        <v>5</v>
      </c>
    </row>
    <row r="3370" spans="1:9">
      <c r="A3370" t="n">
        <v>25852</v>
      </c>
      <c r="B3370" s="5" t="n">
        <v>1</v>
      </c>
    </row>
    <row r="3371" spans="1:9" s="3" customFormat="1" customHeight="0">
      <c r="A3371" s="3" t="s">
        <v>2</v>
      </c>
      <c r="B3371" s="3" t="s">
        <v>226</v>
      </c>
    </row>
    <row r="3372" spans="1:9">
      <c r="A3372" t="s">
        <v>4</v>
      </c>
      <c r="B3372" s="4" t="s">
        <v>5</v>
      </c>
      <c r="C3372" s="4" t="s">
        <v>10</v>
      </c>
      <c r="D3372" s="4" t="s">
        <v>10</v>
      </c>
      <c r="E3372" s="4" t="s">
        <v>9</v>
      </c>
      <c r="F3372" s="4" t="s">
        <v>6</v>
      </c>
      <c r="G3372" s="4" t="s">
        <v>8</v>
      </c>
      <c r="H3372" s="4" t="s">
        <v>10</v>
      </c>
      <c r="I3372" s="4" t="s">
        <v>10</v>
      </c>
      <c r="J3372" s="4" t="s">
        <v>9</v>
      </c>
      <c r="K3372" s="4" t="s">
        <v>6</v>
      </c>
      <c r="L3372" s="4" t="s">
        <v>8</v>
      </c>
    </row>
    <row r="3373" spans="1:9">
      <c r="A3373" t="n">
        <v>25856</v>
      </c>
      <c r="B3373" s="66" t="n">
        <v>257</v>
      </c>
      <c r="C3373" s="7" t="n">
        <v>4</v>
      </c>
      <c r="D3373" s="7" t="n">
        <v>65533</v>
      </c>
      <c r="E3373" s="7" t="n">
        <v>12010</v>
      </c>
      <c r="F3373" s="7" t="s">
        <v>20</v>
      </c>
      <c r="G3373" s="7" t="n">
        <f t="normal" ca="1">32-LENB(INDIRECT(ADDRESS(3373,6)))</f>
        <v>0</v>
      </c>
      <c r="H3373" s="7" t="n">
        <v>0</v>
      </c>
      <c r="I3373" s="7" t="n">
        <v>65533</v>
      </c>
      <c r="J3373" s="7" t="n">
        <v>0</v>
      </c>
      <c r="K3373" s="7" t="s">
        <v>20</v>
      </c>
      <c r="L3373" s="7" t="n">
        <f t="normal" ca="1">32-LENB(INDIRECT(ADDRESS(3373,11)))</f>
        <v>0</v>
      </c>
    </row>
    <row r="3374" spans="1:9">
      <c r="A3374" t="s">
        <v>4</v>
      </c>
      <c r="B3374" s="4" t="s">
        <v>5</v>
      </c>
    </row>
    <row r="3375" spans="1:9">
      <c r="A3375" t="n">
        <v>25936</v>
      </c>
      <c r="B3375" s="5" t="n">
        <v>1</v>
      </c>
    </row>
    <row r="3376" spans="1:9" s="3" customFormat="1" customHeight="0">
      <c r="A3376" s="3" t="s">
        <v>2</v>
      </c>
      <c r="B3376" s="3" t="s">
        <v>227</v>
      </c>
    </row>
    <row r="3377" spans="1:12">
      <c r="A3377" t="s">
        <v>4</v>
      </c>
      <c r="B3377" s="4" t="s">
        <v>5</v>
      </c>
      <c r="C3377" s="4" t="s">
        <v>10</v>
      </c>
      <c r="D3377" s="4" t="s">
        <v>10</v>
      </c>
      <c r="E3377" s="4" t="s">
        <v>9</v>
      </c>
      <c r="F3377" s="4" t="s">
        <v>6</v>
      </c>
      <c r="G3377" s="4" t="s">
        <v>8</v>
      </c>
      <c r="H3377" s="4" t="s">
        <v>10</v>
      </c>
      <c r="I3377" s="4" t="s">
        <v>10</v>
      </c>
      <c r="J3377" s="4" t="s">
        <v>9</v>
      </c>
      <c r="K3377" s="4" t="s">
        <v>6</v>
      </c>
      <c r="L3377" s="4" t="s">
        <v>8</v>
      </c>
      <c r="M3377" s="4" t="s">
        <v>10</v>
      </c>
      <c r="N3377" s="4" t="s">
        <v>10</v>
      </c>
      <c r="O3377" s="4" t="s">
        <v>9</v>
      </c>
      <c r="P3377" s="4" t="s">
        <v>6</v>
      </c>
      <c r="Q3377" s="4" t="s">
        <v>8</v>
      </c>
      <c r="R3377" s="4" t="s">
        <v>10</v>
      </c>
      <c r="S3377" s="4" t="s">
        <v>10</v>
      </c>
      <c r="T3377" s="4" t="s">
        <v>9</v>
      </c>
      <c r="U3377" s="4" t="s">
        <v>6</v>
      </c>
      <c r="V3377" s="4" t="s">
        <v>8</v>
      </c>
    </row>
    <row r="3378" spans="1:12">
      <c r="A3378" t="n">
        <v>25952</v>
      </c>
      <c r="B3378" s="66" t="n">
        <v>257</v>
      </c>
      <c r="C3378" s="7" t="n">
        <v>3</v>
      </c>
      <c r="D3378" s="7" t="n">
        <v>65533</v>
      </c>
      <c r="E3378" s="7" t="n">
        <v>0</v>
      </c>
      <c r="F3378" s="7" t="s">
        <v>123</v>
      </c>
      <c r="G3378" s="7" t="n">
        <f t="normal" ca="1">32-LENB(INDIRECT(ADDRESS(3378,6)))</f>
        <v>0</v>
      </c>
      <c r="H3378" s="7" t="n">
        <v>3</v>
      </c>
      <c r="I3378" s="7" t="n">
        <v>65533</v>
      </c>
      <c r="J3378" s="7" t="n">
        <v>0</v>
      </c>
      <c r="K3378" s="7" t="s">
        <v>124</v>
      </c>
      <c r="L3378" s="7" t="n">
        <f t="normal" ca="1">32-LENB(INDIRECT(ADDRESS(3378,11)))</f>
        <v>0</v>
      </c>
      <c r="M3378" s="7" t="n">
        <v>4</v>
      </c>
      <c r="N3378" s="7" t="n">
        <v>65533</v>
      </c>
      <c r="O3378" s="7" t="n">
        <v>13257</v>
      </c>
      <c r="P3378" s="7" t="s">
        <v>20</v>
      </c>
      <c r="Q3378" s="7" t="n">
        <f t="normal" ca="1">32-LENB(INDIRECT(ADDRESS(3378,16)))</f>
        <v>0</v>
      </c>
      <c r="R3378" s="7" t="n">
        <v>0</v>
      </c>
      <c r="S3378" s="7" t="n">
        <v>65533</v>
      </c>
      <c r="T3378" s="7" t="n">
        <v>0</v>
      </c>
      <c r="U3378" s="7" t="s">
        <v>20</v>
      </c>
      <c r="V3378" s="7" t="n">
        <f t="normal" ca="1">32-LENB(INDIRECT(ADDRESS(3378,21)))</f>
        <v>0</v>
      </c>
    </row>
    <row r="3379" spans="1:12">
      <c r="A3379" t="s">
        <v>4</v>
      </c>
      <c r="B3379" s="4" t="s">
        <v>5</v>
      </c>
    </row>
    <row r="3380" spans="1:12">
      <c r="A3380" t="n">
        <v>26112</v>
      </c>
      <c r="B3380" s="5" t="n">
        <v>1</v>
      </c>
    </row>
    <row r="3381" spans="1:12" s="3" customFormat="1" customHeight="0">
      <c r="A3381" s="3" t="s">
        <v>2</v>
      </c>
      <c r="B3381" s="3" t="s">
        <v>228</v>
      </c>
    </row>
    <row r="3382" spans="1:12">
      <c r="A3382" t="s">
        <v>4</v>
      </c>
      <c r="B3382" s="4" t="s">
        <v>5</v>
      </c>
      <c r="C3382" s="4" t="s">
        <v>10</v>
      </c>
      <c r="D3382" s="4" t="s">
        <v>10</v>
      </c>
      <c r="E3382" s="4" t="s">
        <v>9</v>
      </c>
      <c r="F3382" s="4" t="s">
        <v>6</v>
      </c>
      <c r="G3382" s="4" t="s">
        <v>8</v>
      </c>
      <c r="H3382" s="4" t="s">
        <v>10</v>
      </c>
      <c r="I3382" s="4" t="s">
        <v>10</v>
      </c>
      <c r="J3382" s="4" t="s">
        <v>9</v>
      </c>
      <c r="K3382" s="4" t="s">
        <v>6</v>
      </c>
      <c r="L3382" s="4" t="s">
        <v>8</v>
      </c>
    </row>
    <row r="3383" spans="1:12">
      <c r="A3383" t="n">
        <v>26128</v>
      </c>
      <c r="B3383" s="66" t="n">
        <v>257</v>
      </c>
      <c r="C3383" s="7" t="n">
        <v>3</v>
      </c>
      <c r="D3383" s="7" t="n">
        <v>65533</v>
      </c>
      <c r="E3383" s="7" t="n">
        <v>0</v>
      </c>
      <c r="F3383" s="7" t="s">
        <v>141</v>
      </c>
      <c r="G3383" s="7" t="n">
        <f t="normal" ca="1">32-LENB(INDIRECT(ADDRESS(3383,6)))</f>
        <v>0</v>
      </c>
      <c r="H3383" s="7" t="n">
        <v>0</v>
      </c>
      <c r="I3383" s="7" t="n">
        <v>65533</v>
      </c>
      <c r="J3383" s="7" t="n">
        <v>0</v>
      </c>
      <c r="K3383" s="7" t="s">
        <v>20</v>
      </c>
      <c r="L3383" s="7" t="n">
        <f t="normal" ca="1">32-LENB(INDIRECT(ADDRESS(3383,11)))</f>
        <v>0</v>
      </c>
    </row>
    <row r="3384" spans="1:12">
      <c r="A3384" t="s">
        <v>4</v>
      </c>
      <c r="B3384" s="4" t="s">
        <v>5</v>
      </c>
    </row>
    <row r="3385" spans="1:12">
      <c r="A3385" t="n">
        <v>26208</v>
      </c>
      <c r="B3385" s="5" t="n">
        <v>1</v>
      </c>
    </row>
    <row r="3386" spans="1:12" s="3" customFormat="1" customHeight="0">
      <c r="A3386" s="3" t="s">
        <v>2</v>
      </c>
      <c r="B3386" s="3" t="s">
        <v>229</v>
      </c>
    </row>
    <row r="3387" spans="1:12">
      <c r="A3387" t="s">
        <v>4</v>
      </c>
      <c r="B3387" s="4" t="s">
        <v>5</v>
      </c>
      <c r="C3387" s="4" t="s">
        <v>10</v>
      </c>
      <c r="D3387" s="4" t="s">
        <v>10</v>
      </c>
      <c r="E3387" s="4" t="s">
        <v>9</v>
      </c>
      <c r="F3387" s="4" t="s">
        <v>6</v>
      </c>
      <c r="G3387" s="4" t="s">
        <v>8</v>
      </c>
      <c r="H3387" s="4" t="s">
        <v>10</v>
      </c>
      <c r="I3387" s="4" t="s">
        <v>10</v>
      </c>
      <c r="J3387" s="4" t="s">
        <v>9</v>
      </c>
      <c r="K3387" s="4" t="s">
        <v>6</v>
      </c>
      <c r="L3387" s="4" t="s">
        <v>8</v>
      </c>
      <c r="M3387" s="4" t="s">
        <v>10</v>
      </c>
      <c r="N3387" s="4" t="s">
        <v>10</v>
      </c>
      <c r="O3387" s="4" t="s">
        <v>9</v>
      </c>
      <c r="P3387" s="4" t="s">
        <v>6</v>
      </c>
      <c r="Q3387" s="4" t="s">
        <v>8</v>
      </c>
      <c r="R3387" s="4" t="s">
        <v>10</v>
      </c>
      <c r="S3387" s="4" t="s">
        <v>10</v>
      </c>
      <c r="T3387" s="4" t="s">
        <v>9</v>
      </c>
      <c r="U3387" s="4" t="s">
        <v>6</v>
      </c>
      <c r="V3387" s="4" t="s">
        <v>8</v>
      </c>
      <c r="W3387" s="4" t="s">
        <v>10</v>
      </c>
      <c r="X3387" s="4" t="s">
        <v>10</v>
      </c>
      <c r="Y3387" s="4" t="s">
        <v>9</v>
      </c>
      <c r="Z3387" s="4" t="s">
        <v>6</v>
      </c>
      <c r="AA3387" s="4" t="s">
        <v>8</v>
      </c>
    </row>
    <row r="3388" spans="1:12">
      <c r="A3388" t="n">
        <v>26224</v>
      </c>
      <c r="B3388" s="66" t="n">
        <v>257</v>
      </c>
      <c r="C3388" s="7" t="n">
        <v>4</v>
      </c>
      <c r="D3388" s="7" t="n">
        <v>65533</v>
      </c>
      <c r="E3388" s="7" t="n">
        <v>8210</v>
      </c>
      <c r="F3388" s="7" t="s">
        <v>20</v>
      </c>
      <c r="G3388" s="7" t="n">
        <f t="normal" ca="1">32-LENB(INDIRECT(ADDRESS(3388,6)))</f>
        <v>0</v>
      </c>
      <c r="H3388" s="7" t="n">
        <v>4</v>
      </c>
      <c r="I3388" s="7" t="n">
        <v>65533</v>
      </c>
      <c r="J3388" s="7" t="n">
        <v>5041</v>
      </c>
      <c r="K3388" s="7" t="s">
        <v>20</v>
      </c>
      <c r="L3388" s="7" t="n">
        <f t="normal" ca="1">32-LENB(INDIRECT(ADDRESS(3388,11)))</f>
        <v>0</v>
      </c>
      <c r="M3388" s="7" t="n">
        <v>4</v>
      </c>
      <c r="N3388" s="7" t="n">
        <v>65533</v>
      </c>
      <c r="O3388" s="7" t="n">
        <v>13250</v>
      </c>
      <c r="P3388" s="7" t="s">
        <v>20</v>
      </c>
      <c r="Q3388" s="7" t="n">
        <f t="normal" ca="1">32-LENB(INDIRECT(ADDRESS(3388,16)))</f>
        <v>0</v>
      </c>
      <c r="R3388" s="7" t="n">
        <v>8</v>
      </c>
      <c r="S3388" s="7" t="n">
        <v>65533</v>
      </c>
      <c r="T3388" s="7" t="n">
        <v>0</v>
      </c>
      <c r="U3388" s="7" t="s">
        <v>158</v>
      </c>
      <c r="V3388" s="7" t="n">
        <f t="normal" ca="1">32-LENB(INDIRECT(ADDRESS(3388,21)))</f>
        <v>0</v>
      </c>
      <c r="W3388" s="7" t="n">
        <v>0</v>
      </c>
      <c r="X3388" s="7" t="n">
        <v>65533</v>
      </c>
      <c r="Y3388" s="7" t="n">
        <v>0</v>
      </c>
      <c r="Z3388" s="7" t="s">
        <v>20</v>
      </c>
      <c r="AA3388" s="7" t="n">
        <f t="normal" ca="1">32-LENB(INDIRECT(ADDRESS(3388,26)))</f>
        <v>0</v>
      </c>
    </row>
    <row r="3389" spans="1:12">
      <c r="A3389" t="s">
        <v>4</v>
      </c>
      <c r="B3389" s="4" t="s">
        <v>5</v>
      </c>
    </row>
    <row r="3390" spans="1:12">
      <c r="A3390" t="n">
        <v>26424</v>
      </c>
      <c r="B3390" s="5" t="n">
        <v>1</v>
      </c>
    </row>
    <row r="3391" spans="1:12" s="3" customFormat="1" customHeight="0">
      <c r="A3391" s="3" t="s">
        <v>2</v>
      </c>
      <c r="B3391" s="3" t="s">
        <v>230</v>
      </c>
    </row>
    <row r="3392" spans="1:12">
      <c r="A3392" t="s">
        <v>4</v>
      </c>
      <c r="B3392" s="4" t="s">
        <v>5</v>
      </c>
      <c r="C3392" s="4" t="s">
        <v>10</v>
      </c>
      <c r="D3392" s="4" t="s">
        <v>10</v>
      </c>
      <c r="E3392" s="4" t="s">
        <v>9</v>
      </c>
      <c r="F3392" s="4" t="s">
        <v>6</v>
      </c>
      <c r="G3392" s="4" t="s">
        <v>8</v>
      </c>
      <c r="H3392" s="4" t="s">
        <v>10</v>
      </c>
      <c r="I3392" s="4" t="s">
        <v>10</v>
      </c>
      <c r="J3392" s="4" t="s">
        <v>9</v>
      </c>
      <c r="K3392" s="4" t="s">
        <v>6</v>
      </c>
      <c r="L3392" s="4" t="s">
        <v>8</v>
      </c>
      <c r="M3392" s="4" t="s">
        <v>10</v>
      </c>
      <c r="N3392" s="4" t="s">
        <v>10</v>
      </c>
      <c r="O3392" s="4" t="s">
        <v>9</v>
      </c>
      <c r="P3392" s="4" t="s">
        <v>6</v>
      </c>
      <c r="Q3392" s="4" t="s">
        <v>8</v>
      </c>
      <c r="R3392" s="4" t="s">
        <v>10</v>
      </c>
      <c r="S3392" s="4" t="s">
        <v>10</v>
      </c>
      <c r="T3392" s="4" t="s">
        <v>9</v>
      </c>
      <c r="U3392" s="4" t="s">
        <v>6</v>
      </c>
      <c r="V3392" s="4" t="s">
        <v>8</v>
      </c>
      <c r="W3392" s="4" t="s">
        <v>10</v>
      </c>
      <c r="X3392" s="4" t="s">
        <v>10</v>
      </c>
      <c r="Y3392" s="4" t="s">
        <v>9</v>
      </c>
      <c r="Z3392" s="4" t="s">
        <v>6</v>
      </c>
      <c r="AA3392" s="4" t="s">
        <v>8</v>
      </c>
      <c r="AB3392" s="4" t="s">
        <v>10</v>
      </c>
      <c r="AC3392" s="4" t="s">
        <v>10</v>
      </c>
      <c r="AD3392" s="4" t="s">
        <v>9</v>
      </c>
      <c r="AE3392" s="4" t="s">
        <v>6</v>
      </c>
      <c r="AF3392" s="4" t="s">
        <v>8</v>
      </c>
      <c r="AG3392" s="4" t="s">
        <v>10</v>
      </c>
      <c r="AH3392" s="4" t="s">
        <v>10</v>
      </c>
      <c r="AI3392" s="4" t="s">
        <v>9</v>
      </c>
      <c r="AJ3392" s="4" t="s">
        <v>6</v>
      </c>
      <c r="AK3392" s="4" t="s">
        <v>8</v>
      </c>
    </row>
    <row r="3393" spans="1:37">
      <c r="A3393" t="n">
        <v>26432</v>
      </c>
      <c r="B3393" s="66" t="n">
        <v>257</v>
      </c>
      <c r="C3393" s="7" t="n">
        <v>4</v>
      </c>
      <c r="D3393" s="7" t="n">
        <v>65533</v>
      </c>
      <c r="E3393" s="7" t="n">
        <v>4335</v>
      </c>
      <c r="F3393" s="7" t="s">
        <v>20</v>
      </c>
      <c r="G3393" s="7" t="n">
        <f t="normal" ca="1">32-LENB(INDIRECT(ADDRESS(3393,6)))</f>
        <v>0</v>
      </c>
      <c r="H3393" s="7" t="n">
        <v>4</v>
      </c>
      <c r="I3393" s="7" t="n">
        <v>65533</v>
      </c>
      <c r="J3393" s="7" t="n">
        <v>4117</v>
      </c>
      <c r="K3393" s="7" t="s">
        <v>20</v>
      </c>
      <c r="L3393" s="7" t="n">
        <f t="normal" ca="1">32-LENB(INDIRECT(ADDRESS(3393,11)))</f>
        <v>0</v>
      </c>
      <c r="M3393" s="7" t="n">
        <v>4</v>
      </c>
      <c r="N3393" s="7" t="n">
        <v>65533</v>
      </c>
      <c r="O3393" s="7" t="n">
        <v>4480</v>
      </c>
      <c r="P3393" s="7" t="s">
        <v>20</v>
      </c>
      <c r="Q3393" s="7" t="n">
        <f t="normal" ca="1">32-LENB(INDIRECT(ADDRESS(3393,16)))</f>
        <v>0</v>
      </c>
      <c r="R3393" s="7" t="n">
        <v>4</v>
      </c>
      <c r="S3393" s="7" t="n">
        <v>65533</v>
      </c>
      <c r="T3393" s="7" t="n">
        <v>4563</v>
      </c>
      <c r="U3393" s="7" t="s">
        <v>20</v>
      </c>
      <c r="V3393" s="7" t="n">
        <f t="normal" ca="1">32-LENB(INDIRECT(ADDRESS(3393,21)))</f>
        <v>0</v>
      </c>
      <c r="W3393" s="7" t="n">
        <v>4</v>
      </c>
      <c r="X3393" s="7" t="n">
        <v>65533</v>
      </c>
      <c r="Y3393" s="7" t="n">
        <v>4179</v>
      </c>
      <c r="Z3393" s="7" t="s">
        <v>20</v>
      </c>
      <c r="AA3393" s="7" t="n">
        <f t="normal" ca="1">32-LENB(INDIRECT(ADDRESS(3393,26)))</f>
        <v>0</v>
      </c>
      <c r="AB3393" s="7" t="n">
        <v>4</v>
      </c>
      <c r="AC3393" s="7" t="n">
        <v>65533</v>
      </c>
      <c r="AD3393" s="7" t="n">
        <v>4359</v>
      </c>
      <c r="AE3393" s="7" t="s">
        <v>20</v>
      </c>
      <c r="AF3393" s="7" t="n">
        <f t="normal" ca="1">32-LENB(INDIRECT(ADDRESS(3393,31)))</f>
        <v>0</v>
      </c>
      <c r="AG3393" s="7" t="n">
        <v>0</v>
      </c>
      <c r="AH3393" s="7" t="n">
        <v>65533</v>
      </c>
      <c r="AI3393" s="7" t="n">
        <v>0</v>
      </c>
      <c r="AJ3393" s="7" t="s">
        <v>20</v>
      </c>
      <c r="AK3393" s="7" t="n">
        <f t="normal" ca="1">32-LENB(INDIRECT(ADDRESS(3393,36)))</f>
        <v>0</v>
      </c>
    </row>
    <row r="3394" spans="1:37">
      <c r="A3394" t="s">
        <v>4</v>
      </c>
      <c r="B3394" s="4" t="s">
        <v>5</v>
      </c>
    </row>
    <row r="3395" spans="1:37">
      <c r="A3395" t="n">
        <v>26712</v>
      </c>
      <c r="B3395" s="5" t="n">
        <v>1</v>
      </c>
    </row>
    <row r="3396" spans="1:37" s="3" customFormat="1" customHeight="0">
      <c r="A3396" s="3" t="s">
        <v>2</v>
      </c>
      <c r="B3396" s="3" t="s">
        <v>231</v>
      </c>
    </row>
    <row r="3397" spans="1:37">
      <c r="A3397" t="s">
        <v>4</v>
      </c>
      <c r="B3397" s="4" t="s">
        <v>5</v>
      </c>
      <c r="C3397" s="4" t="s">
        <v>10</v>
      </c>
      <c r="D3397" s="4" t="s">
        <v>10</v>
      </c>
      <c r="E3397" s="4" t="s">
        <v>9</v>
      </c>
      <c r="F3397" s="4" t="s">
        <v>6</v>
      </c>
      <c r="G3397" s="4" t="s">
        <v>8</v>
      </c>
      <c r="H3397" s="4" t="s">
        <v>10</v>
      </c>
      <c r="I3397" s="4" t="s">
        <v>10</v>
      </c>
      <c r="J3397" s="4" t="s">
        <v>9</v>
      </c>
      <c r="K3397" s="4" t="s">
        <v>6</v>
      </c>
      <c r="L3397" s="4" t="s">
        <v>8</v>
      </c>
      <c r="M3397" s="4" t="s">
        <v>10</v>
      </c>
      <c r="N3397" s="4" t="s">
        <v>10</v>
      </c>
      <c r="O3397" s="4" t="s">
        <v>9</v>
      </c>
      <c r="P3397" s="4" t="s">
        <v>6</v>
      </c>
      <c r="Q3397" s="4" t="s">
        <v>8</v>
      </c>
      <c r="R3397" s="4" t="s">
        <v>10</v>
      </c>
      <c r="S3397" s="4" t="s">
        <v>10</v>
      </c>
      <c r="T3397" s="4" t="s">
        <v>9</v>
      </c>
      <c r="U3397" s="4" t="s">
        <v>6</v>
      </c>
      <c r="V3397" s="4" t="s">
        <v>8</v>
      </c>
      <c r="W3397" s="4" t="s">
        <v>10</v>
      </c>
      <c r="X3397" s="4" t="s">
        <v>10</v>
      </c>
      <c r="Y3397" s="4" t="s">
        <v>9</v>
      </c>
      <c r="Z3397" s="4" t="s">
        <v>6</v>
      </c>
      <c r="AA3397" s="4" t="s">
        <v>8</v>
      </c>
      <c r="AB3397" s="4" t="s">
        <v>10</v>
      </c>
      <c r="AC3397" s="4" t="s">
        <v>10</v>
      </c>
      <c r="AD3397" s="4" t="s">
        <v>9</v>
      </c>
      <c r="AE3397" s="4" t="s">
        <v>6</v>
      </c>
      <c r="AF3397" s="4" t="s">
        <v>8</v>
      </c>
      <c r="AG3397" s="4" t="s">
        <v>10</v>
      </c>
      <c r="AH3397" s="4" t="s">
        <v>10</v>
      </c>
      <c r="AI3397" s="4" t="s">
        <v>9</v>
      </c>
      <c r="AJ3397" s="4" t="s">
        <v>6</v>
      </c>
      <c r="AK3397" s="4" t="s">
        <v>8</v>
      </c>
    </row>
    <row r="3398" spans="1:37">
      <c r="A3398" t="n">
        <v>26720</v>
      </c>
      <c r="B3398" s="66" t="n">
        <v>257</v>
      </c>
      <c r="C3398" s="7" t="n">
        <v>4</v>
      </c>
      <c r="D3398" s="7" t="n">
        <v>65533</v>
      </c>
      <c r="E3398" s="7" t="n">
        <v>4335</v>
      </c>
      <c r="F3398" s="7" t="s">
        <v>20</v>
      </c>
      <c r="G3398" s="7" t="n">
        <f t="normal" ca="1">32-LENB(INDIRECT(ADDRESS(3398,6)))</f>
        <v>0</v>
      </c>
      <c r="H3398" s="7" t="n">
        <v>4</v>
      </c>
      <c r="I3398" s="7" t="n">
        <v>65533</v>
      </c>
      <c r="J3398" s="7" t="n">
        <v>4117</v>
      </c>
      <c r="K3398" s="7" t="s">
        <v>20</v>
      </c>
      <c r="L3398" s="7" t="n">
        <f t="normal" ca="1">32-LENB(INDIRECT(ADDRESS(3398,11)))</f>
        <v>0</v>
      </c>
      <c r="M3398" s="7" t="n">
        <v>4</v>
      </c>
      <c r="N3398" s="7" t="n">
        <v>65533</v>
      </c>
      <c r="O3398" s="7" t="n">
        <v>4480</v>
      </c>
      <c r="P3398" s="7" t="s">
        <v>20</v>
      </c>
      <c r="Q3398" s="7" t="n">
        <f t="normal" ca="1">32-LENB(INDIRECT(ADDRESS(3398,16)))</f>
        <v>0</v>
      </c>
      <c r="R3398" s="7" t="n">
        <v>4</v>
      </c>
      <c r="S3398" s="7" t="n">
        <v>65533</v>
      </c>
      <c r="T3398" s="7" t="n">
        <v>4563</v>
      </c>
      <c r="U3398" s="7" t="s">
        <v>20</v>
      </c>
      <c r="V3398" s="7" t="n">
        <f t="normal" ca="1">32-LENB(INDIRECT(ADDRESS(3398,21)))</f>
        <v>0</v>
      </c>
      <c r="W3398" s="7" t="n">
        <v>4</v>
      </c>
      <c r="X3398" s="7" t="n">
        <v>65533</v>
      </c>
      <c r="Y3398" s="7" t="n">
        <v>4179</v>
      </c>
      <c r="Z3398" s="7" t="s">
        <v>20</v>
      </c>
      <c r="AA3398" s="7" t="n">
        <f t="normal" ca="1">32-LENB(INDIRECT(ADDRESS(3398,26)))</f>
        <v>0</v>
      </c>
      <c r="AB3398" s="7" t="n">
        <v>4</v>
      </c>
      <c r="AC3398" s="7" t="n">
        <v>65533</v>
      </c>
      <c r="AD3398" s="7" t="n">
        <v>4359</v>
      </c>
      <c r="AE3398" s="7" t="s">
        <v>20</v>
      </c>
      <c r="AF3398" s="7" t="n">
        <f t="normal" ca="1">32-LENB(INDIRECT(ADDRESS(3398,31)))</f>
        <v>0</v>
      </c>
      <c r="AG3398" s="7" t="n">
        <v>0</v>
      </c>
      <c r="AH3398" s="7" t="n">
        <v>65533</v>
      </c>
      <c r="AI3398" s="7" t="n">
        <v>0</v>
      </c>
      <c r="AJ3398" s="7" t="s">
        <v>20</v>
      </c>
      <c r="AK3398" s="7" t="n">
        <f t="normal" ca="1">32-LENB(INDIRECT(ADDRESS(3398,36)))</f>
        <v>0</v>
      </c>
    </row>
    <row r="3399" spans="1:37">
      <c r="A3399" t="s">
        <v>4</v>
      </c>
      <c r="B3399" s="4" t="s">
        <v>5</v>
      </c>
    </row>
    <row r="3400" spans="1:37">
      <c r="A3400" t="n">
        <v>27000</v>
      </c>
      <c r="B3400" s="5" t="n">
        <v>1</v>
      </c>
    </row>
    <row r="3401" spans="1:37" s="3" customFormat="1" customHeight="0">
      <c r="A3401" s="3" t="s">
        <v>2</v>
      </c>
      <c r="B3401" s="3" t="s">
        <v>232</v>
      </c>
    </row>
    <row r="3402" spans="1:37">
      <c r="A3402" t="s">
        <v>4</v>
      </c>
      <c r="B3402" s="4" t="s">
        <v>5</v>
      </c>
      <c r="C3402" s="4" t="s">
        <v>10</v>
      </c>
      <c r="D3402" s="4" t="s">
        <v>10</v>
      </c>
      <c r="E3402" s="4" t="s">
        <v>9</v>
      </c>
      <c r="F3402" s="4" t="s">
        <v>6</v>
      </c>
      <c r="G3402" s="4" t="s">
        <v>8</v>
      </c>
      <c r="H3402" s="4" t="s">
        <v>10</v>
      </c>
      <c r="I3402" s="4" t="s">
        <v>10</v>
      </c>
      <c r="J3402" s="4" t="s">
        <v>9</v>
      </c>
      <c r="K3402" s="4" t="s">
        <v>6</v>
      </c>
      <c r="L3402" s="4" t="s">
        <v>8</v>
      </c>
      <c r="M3402" s="4" t="s">
        <v>10</v>
      </c>
      <c r="N3402" s="4" t="s">
        <v>10</v>
      </c>
      <c r="O3402" s="4" t="s">
        <v>9</v>
      </c>
      <c r="P3402" s="4" t="s">
        <v>6</v>
      </c>
      <c r="Q3402" s="4" t="s">
        <v>8</v>
      </c>
      <c r="R3402" s="4" t="s">
        <v>10</v>
      </c>
      <c r="S3402" s="4" t="s">
        <v>10</v>
      </c>
      <c r="T3402" s="4" t="s">
        <v>9</v>
      </c>
      <c r="U3402" s="4" t="s">
        <v>6</v>
      </c>
      <c r="V3402" s="4" t="s">
        <v>8</v>
      </c>
      <c r="W3402" s="4" t="s">
        <v>10</v>
      </c>
      <c r="X3402" s="4" t="s">
        <v>10</v>
      </c>
      <c r="Y3402" s="4" t="s">
        <v>9</v>
      </c>
      <c r="Z3402" s="4" t="s">
        <v>6</v>
      </c>
      <c r="AA3402" s="4" t="s">
        <v>8</v>
      </c>
      <c r="AB3402" s="4" t="s">
        <v>10</v>
      </c>
      <c r="AC3402" s="4" t="s">
        <v>10</v>
      </c>
      <c r="AD3402" s="4" t="s">
        <v>9</v>
      </c>
      <c r="AE3402" s="4" t="s">
        <v>6</v>
      </c>
      <c r="AF3402" s="4" t="s">
        <v>8</v>
      </c>
      <c r="AG3402" s="4" t="s">
        <v>10</v>
      </c>
      <c r="AH3402" s="4" t="s">
        <v>10</v>
      </c>
      <c r="AI3402" s="4" t="s">
        <v>9</v>
      </c>
      <c r="AJ3402" s="4" t="s">
        <v>6</v>
      </c>
      <c r="AK3402" s="4" t="s">
        <v>8</v>
      </c>
    </row>
    <row r="3403" spans="1:37">
      <c r="A3403" t="n">
        <v>27008</v>
      </c>
      <c r="B3403" s="66" t="n">
        <v>257</v>
      </c>
      <c r="C3403" s="7" t="n">
        <v>4</v>
      </c>
      <c r="D3403" s="7" t="n">
        <v>65533</v>
      </c>
      <c r="E3403" s="7" t="n">
        <v>4335</v>
      </c>
      <c r="F3403" s="7" t="s">
        <v>20</v>
      </c>
      <c r="G3403" s="7" t="n">
        <f t="normal" ca="1">32-LENB(INDIRECT(ADDRESS(3403,6)))</f>
        <v>0</v>
      </c>
      <c r="H3403" s="7" t="n">
        <v>4</v>
      </c>
      <c r="I3403" s="7" t="n">
        <v>65533</v>
      </c>
      <c r="J3403" s="7" t="n">
        <v>4117</v>
      </c>
      <c r="K3403" s="7" t="s">
        <v>20</v>
      </c>
      <c r="L3403" s="7" t="n">
        <f t="normal" ca="1">32-LENB(INDIRECT(ADDRESS(3403,11)))</f>
        <v>0</v>
      </c>
      <c r="M3403" s="7" t="n">
        <v>4</v>
      </c>
      <c r="N3403" s="7" t="n">
        <v>65533</v>
      </c>
      <c r="O3403" s="7" t="n">
        <v>4480</v>
      </c>
      <c r="P3403" s="7" t="s">
        <v>20</v>
      </c>
      <c r="Q3403" s="7" t="n">
        <f t="normal" ca="1">32-LENB(INDIRECT(ADDRESS(3403,16)))</f>
        <v>0</v>
      </c>
      <c r="R3403" s="7" t="n">
        <v>4</v>
      </c>
      <c r="S3403" s="7" t="n">
        <v>65533</v>
      </c>
      <c r="T3403" s="7" t="n">
        <v>4563</v>
      </c>
      <c r="U3403" s="7" t="s">
        <v>20</v>
      </c>
      <c r="V3403" s="7" t="n">
        <f t="normal" ca="1">32-LENB(INDIRECT(ADDRESS(3403,21)))</f>
        <v>0</v>
      </c>
      <c r="W3403" s="7" t="n">
        <v>4</v>
      </c>
      <c r="X3403" s="7" t="n">
        <v>65533</v>
      </c>
      <c r="Y3403" s="7" t="n">
        <v>4179</v>
      </c>
      <c r="Z3403" s="7" t="s">
        <v>20</v>
      </c>
      <c r="AA3403" s="7" t="n">
        <f t="normal" ca="1">32-LENB(INDIRECT(ADDRESS(3403,26)))</f>
        <v>0</v>
      </c>
      <c r="AB3403" s="7" t="n">
        <v>4</v>
      </c>
      <c r="AC3403" s="7" t="n">
        <v>65533</v>
      </c>
      <c r="AD3403" s="7" t="n">
        <v>4359</v>
      </c>
      <c r="AE3403" s="7" t="s">
        <v>20</v>
      </c>
      <c r="AF3403" s="7" t="n">
        <f t="normal" ca="1">32-LENB(INDIRECT(ADDRESS(3403,31)))</f>
        <v>0</v>
      </c>
      <c r="AG3403" s="7" t="n">
        <v>0</v>
      </c>
      <c r="AH3403" s="7" t="n">
        <v>65533</v>
      </c>
      <c r="AI3403" s="7" t="n">
        <v>0</v>
      </c>
      <c r="AJ3403" s="7" t="s">
        <v>20</v>
      </c>
      <c r="AK3403" s="7" t="n">
        <f t="normal" ca="1">32-LENB(INDIRECT(ADDRESS(3403,36)))</f>
        <v>0</v>
      </c>
    </row>
    <row r="3404" spans="1:37">
      <c r="A3404" t="s">
        <v>4</v>
      </c>
      <c r="B3404" s="4" t="s">
        <v>5</v>
      </c>
    </row>
    <row r="3405" spans="1:37">
      <c r="A3405" t="n">
        <v>27288</v>
      </c>
      <c r="B3405" s="5" t="n">
        <v>1</v>
      </c>
    </row>
    <row r="3406" spans="1:37" s="3" customFormat="1" customHeight="0">
      <c r="A3406" s="3" t="s">
        <v>2</v>
      </c>
      <c r="B3406" s="3" t="s">
        <v>233</v>
      </c>
    </row>
    <row r="3407" spans="1:37">
      <c r="A3407" t="s">
        <v>4</v>
      </c>
      <c r="B3407" s="4" t="s">
        <v>5</v>
      </c>
      <c r="C3407" s="4" t="s">
        <v>10</v>
      </c>
      <c r="D3407" s="4" t="s">
        <v>10</v>
      </c>
      <c r="E3407" s="4" t="s">
        <v>9</v>
      </c>
      <c r="F3407" s="4" t="s">
        <v>6</v>
      </c>
      <c r="G3407" s="4" t="s">
        <v>8</v>
      </c>
      <c r="H3407" s="4" t="s">
        <v>10</v>
      </c>
      <c r="I3407" s="4" t="s">
        <v>10</v>
      </c>
      <c r="J3407" s="4" t="s">
        <v>9</v>
      </c>
      <c r="K3407" s="4" t="s">
        <v>6</v>
      </c>
      <c r="L3407" s="4" t="s">
        <v>8</v>
      </c>
      <c r="M3407" s="4" t="s">
        <v>10</v>
      </c>
      <c r="N3407" s="4" t="s">
        <v>10</v>
      </c>
      <c r="O3407" s="4" t="s">
        <v>9</v>
      </c>
      <c r="P3407" s="4" t="s">
        <v>6</v>
      </c>
      <c r="Q3407" s="4" t="s">
        <v>8</v>
      </c>
      <c r="R3407" s="4" t="s">
        <v>10</v>
      </c>
      <c r="S3407" s="4" t="s">
        <v>10</v>
      </c>
      <c r="T3407" s="4" t="s">
        <v>9</v>
      </c>
      <c r="U3407" s="4" t="s">
        <v>6</v>
      </c>
      <c r="V3407" s="4" t="s">
        <v>8</v>
      </c>
      <c r="W3407" s="4" t="s">
        <v>10</v>
      </c>
      <c r="X3407" s="4" t="s">
        <v>10</v>
      </c>
      <c r="Y3407" s="4" t="s">
        <v>9</v>
      </c>
      <c r="Z3407" s="4" t="s">
        <v>6</v>
      </c>
      <c r="AA3407" s="4" t="s">
        <v>8</v>
      </c>
      <c r="AB3407" s="4" t="s">
        <v>10</v>
      </c>
      <c r="AC3407" s="4" t="s">
        <v>10</v>
      </c>
      <c r="AD3407" s="4" t="s">
        <v>9</v>
      </c>
      <c r="AE3407" s="4" t="s">
        <v>6</v>
      </c>
      <c r="AF3407" s="4" t="s">
        <v>8</v>
      </c>
      <c r="AG3407" s="4" t="s">
        <v>10</v>
      </c>
      <c r="AH3407" s="4" t="s">
        <v>10</v>
      </c>
      <c r="AI3407" s="4" t="s">
        <v>9</v>
      </c>
      <c r="AJ3407" s="4" t="s">
        <v>6</v>
      </c>
      <c r="AK3407" s="4" t="s">
        <v>8</v>
      </c>
      <c r="AL3407" s="4" t="s">
        <v>10</v>
      </c>
      <c r="AM3407" s="4" t="s">
        <v>10</v>
      </c>
      <c r="AN3407" s="4" t="s">
        <v>9</v>
      </c>
      <c r="AO3407" s="4" t="s">
        <v>6</v>
      </c>
      <c r="AP3407" s="4" t="s">
        <v>8</v>
      </c>
    </row>
    <row r="3408" spans="1:37">
      <c r="A3408" t="n">
        <v>27296</v>
      </c>
      <c r="B3408" s="66" t="n">
        <v>257</v>
      </c>
      <c r="C3408" s="7" t="n">
        <v>4</v>
      </c>
      <c r="D3408" s="7" t="n">
        <v>65533</v>
      </c>
      <c r="E3408" s="7" t="n">
        <v>4335</v>
      </c>
      <c r="F3408" s="7" t="s">
        <v>20</v>
      </c>
      <c r="G3408" s="7" t="n">
        <f t="normal" ca="1">32-LENB(INDIRECT(ADDRESS(3408,6)))</f>
        <v>0</v>
      </c>
      <c r="H3408" s="7" t="n">
        <v>4</v>
      </c>
      <c r="I3408" s="7" t="n">
        <v>65533</v>
      </c>
      <c r="J3408" s="7" t="n">
        <v>4117</v>
      </c>
      <c r="K3408" s="7" t="s">
        <v>20</v>
      </c>
      <c r="L3408" s="7" t="n">
        <f t="normal" ca="1">32-LENB(INDIRECT(ADDRESS(3408,11)))</f>
        <v>0</v>
      </c>
      <c r="M3408" s="7" t="n">
        <v>4</v>
      </c>
      <c r="N3408" s="7" t="n">
        <v>65533</v>
      </c>
      <c r="O3408" s="7" t="n">
        <v>13250</v>
      </c>
      <c r="P3408" s="7" t="s">
        <v>20</v>
      </c>
      <c r="Q3408" s="7" t="n">
        <f t="normal" ca="1">32-LENB(INDIRECT(ADDRESS(3408,16)))</f>
        <v>0</v>
      </c>
      <c r="R3408" s="7" t="n">
        <v>4</v>
      </c>
      <c r="S3408" s="7" t="n">
        <v>65533</v>
      </c>
      <c r="T3408" s="7" t="n">
        <v>13215</v>
      </c>
      <c r="U3408" s="7" t="s">
        <v>20</v>
      </c>
      <c r="V3408" s="7" t="n">
        <f t="normal" ca="1">32-LENB(INDIRECT(ADDRESS(3408,21)))</f>
        <v>0</v>
      </c>
      <c r="W3408" s="7" t="n">
        <v>4</v>
      </c>
      <c r="X3408" s="7" t="n">
        <v>65533</v>
      </c>
      <c r="Y3408" s="7" t="n">
        <v>13250</v>
      </c>
      <c r="Z3408" s="7" t="s">
        <v>20</v>
      </c>
      <c r="AA3408" s="7" t="n">
        <f t="normal" ca="1">32-LENB(INDIRECT(ADDRESS(3408,26)))</f>
        <v>0</v>
      </c>
      <c r="AB3408" s="7" t="n">
        <v>4</v>
      </c>
      <c r="AC3408" s="7" t="n">
        <v>65533</v>
      </c>
      <c r="AD3408" s="7" t="n">
        <v>13250</v>
      </c>
      <c r="AE3408" s="7" t="s">
        <v>20</v>
      </c>
      <c r="AF3408" s="7" t="n">
        <f t="normal" ca="1">32-LENB(INDIRECT(ADDRESS(3408,31)))</f>
        <v>0</v>
      </c>
      <c r="AG3408" s="7" t="n">
        <v>4</v>
      </c>
      <c r="AH3408" s="7" t="n">
        <v>65533</v>
      </c>
      <c r="AI3408" s="7" t="n">
        <v>13250</v>
      </c>
      <c r="AJ3408" s="7" t="s">
        <v>20</v>
      </c>
      <c r="AK3408" s="7" t="n">
        <f t="normal" ca="1">32-LENB(INDIRECT(ADDRESS(3408,36)))</f>
        <v>0</v>
      </c>
      <c r="AL3408" s="7" t="n">
        <v>0</v>
      </c>
      <c r="AM3408" s="7" t="n">
        <v>65533</v>
      </c>
      <c r="AN3408" s="7" t="n">
        <v>0</v>
      </c>
      <c r="AO3408" s="7" t="s">
        <v>20</v>
      </c>
      <c r="AP3408" s="7" t="n">
        <f t="normal" ca="1">32-LENB(INDIRECT(ADDRESS(3408,41)))</f>
        <v>0</v>
      </c>
    </row>
    <row r="3409" spans="1:42">
      <c r="A3409" t="s">
        <v>4</v>
      </c>
      <c r="B3409" s="4" t="s">
        <v>5</v>
      </c>
    </row>
    <row r="3410" spans="1:42">
      <c r="A3410" t="n">
        <v>27616</v>
      </c>
      <c r="B3410" s="5" t="n">
        <v>1</v>
      </c>
    </row>
    <row r="3411" spans="1:42" s="3" customFormat="1" customHeight="0">
      <c r="A3411" s="3" t="s">
        <v>2</v>
      </c>
      <c r="B3411" s="3" t="s">
        <v>234</v>
      </c>
    </row>
    <row r="3412" spans="1:42">
      <c r="A3412" t="s">
        <v>4</v>
      </c>
      <c r="B3412" s="4" t="s">
        <v>5</v>
      </c>
      <c r="C3412" s="4" t="s">
        <v>10</v>
      </c>
      <c r="D3412" s="4" t="s">
        <v>10</v>
      </c>
      <c r="E3412" s="4" t="s">
        <v>9</v>
      </c>
      <c r="F3412" s="4" t="s">
        <v>6</v>
      </c>
      <c r="G3412" s="4" t="s">
        <v>8</v>
      </c>
      <c r="H3412" s="4" t="s">
        <v>10</v>
      </c>
      <c r="I3412" s="4" t="s">
        <v>10</v>
      </c>
      <c r="J3412" s="4" t="s">
        <v>9</v>
      </c>
      <c r="K3412" s="4" t="s">
        <v>6</v>
      </c>
      <c r="L3412" s="4" t="s">
        <v>8</v>
      </c>
      <c r="M3412" s="4" t="s">
        <v>10</v>
      </c>
      <c r="N3412" s="4" t="s">
        <v>10</v>
      </c>
      <c r="O3412" s="4" t="s">
        <v>9</v>
      </c>
      <c r="P3412" s="4" t="s">
        <v>6</v>
      </c>
      <c r="Q3412" s="4" t="s">
        <v>8</v>
      </c>
      <c r="R3412" s="4" t="s">
        <v>10</v>
      </c>
      <c r="S3412" s="4" t="s">
        <v>10</v>
      </c>
      <c r="T3412" s="4" t="s">
        <v>9</v>
      </c>
      <c r="U3412" s="4" t="s">
        <v>6</v>
      </c>
      <c r="V3412" s="4" t="s">
        <v>8</v>
      </c>
      <c r="W3412" s="4" t="s">
        <v>10</v>
      </c>
      <c r="X3412" s="4" t="s">
        <v>10</v>
      </c>
      <c r="Y3412" s="4" t="s">
        <v>9</v>
      </c>
      <c r="Z3412" s="4" t="s">
        <v>6</v>
      </c>
      <c r="AA3412" s="4" t="s">
        <v>8</v>
      </c>
      <c r="AB3412" s="4" t="s">
        <v>10</v>
      </c>
      <c r="AC3412" s="4" t="s">
        <v>10</v>
      </c>
      <c r="AD3412" s="4" t="s">
        <v>9</v>
      </c>
      <c r="AE3412" s="4" t="s">
        <v>6</v>
      </c>
      <c r="AF3412" s="4" t="s">
        <v>8</v>
      </c>
      <c r="AG3412" s="4" t="s">
        <v>10</v>
      </c>
      <c r="AH3412" s="4" t="s">
        <v>10</v>
      </c>
      <c r="AI3412" s="4" t="s">
        <v>9</v>
      </c>
      <c r="AJ3412" s="4" t="s">
        <v>6</v>
      </c>
      <c r="AK3412" s="4" t="s">
        <v>8</v>
      </c>
    </row>
    <row r="3413" spans="1:42">
      <c r="A3413" t="n">
        <v>27632</v>
      </c>
      <c r="B3413" s="66" t="n">
        <v>257</v>
      </c>
      <c r="C3413" s="7" t="n">
        <v>4</v>
      </c>
      <c r="D3413" s="7" t="n">
        <v>65533</v>
      </c>
      <c r="E3413" s="7" t="n">
        <v>15860</v>
      </c>
      <c r="F3413" s="7" t="s">
        <v>20</v>
      </c>
      <c r="G3413" s="7" t="n">
        <f t="normal" ca="1">32-LENB(INDIRECT(ADDRESS(3413,6)))</f>
        <v>0</v>
      </c>
      <c r="H3413" s="7" t="n">
        <v>4</v>
      </c>
      <c r="I3413" s="7" t="n">
        <v>65533</v>
      </c>
      <c r="J3413" s="7" t="n">
        <v>4349</v>
      </c>
      <c r="K3413" s="7" t="s">
        <v>20</v>
      </c>
      <c r="L3413" s="7" t="n">
        <f t="normal" ca="1">32-LENB(INDIRECT(ADDRESS(3413,11)))</f>
        <v>0</v>
      </c>
      <c r="M3413" s="7" t="n">
        <v>4</v>
      </c>
      <c r="N3413" s="7" t="n">
        <v>65533</v>
      </c>
      <c r="O3413" s="7" t="n">
        <v>15860</v>
      </c>
      <c r="P3413" s="7" t="s">
        <v>20</v>
      </c>
      <c r="Q3413" s="7" t="n">
        <f t="normal" ca="1">32-LENB(INDIRECT(ADDRESS(3413,16)))</f>
        <v>0</v>
      </c>
      <c r="R3413" s="7" t="n">
        <v>4</v>
      </c>
      <c r="S3413" s="7" t="n">
        <v>65533</v>
      </c>
      <c r="T3413" s="7" t="n">
        <v>4349</v>
      </c>
      <c r="U3413" s="7" t="s">
        <v>20</v>
      </c>
      <c r="V3413" s="7" t="n">
        <f t="normal" ca="1">32-LENB(INDIRECT(ADDRESS(3413,21)))</f>
        <v>0</v>
      </c>
      <c r="W3413" s="7" t="n">
        <v>4</v>
      </c>
      <c r="X3413" s="7" t="n">
        <v>65533</v>
      </c>
      <c r="Y3413" s="7" t="n">
        <v>15860</v>
      </c>
      <c r="Z3413" s="7" t="s">
        <v>20</v>
      </c>
      <c r="AA3413" s="7" t="n">
        <f t="normal" ca="1">32-LENB(INDIRECT(ADDRESS(3413,26)))</f>
        <v>0</v>
      </c>
      <c r="AB3413" s="7" t="n">
        <v>4</v>
      </c>
      <c r="AC3413" s="7" t="n">
        <v>65533</v>
      </c>
      <c r="AD3413" s="7" t="n">
        <v>4349</v>
      </c>
      <c r="AE3413" s="7" t="s">
        <v>20</v>
      </c>
      <c r="AF3413" s="7" t="n">
        <f t="normal" ca="1">32-LENB(INDIRECT(ADDRESS(3413,31)))</f>
        <v>0</v>
      </c>
      <c r="AG3413" s="7" t="n">
        <v>0</v>
      </c>
      <c r="AH3413" s="7" t="n">
        <v>65533</v>
      </c>
      <c r="AI3413" s="7" t="n">
        <v>0</v>
      </c>
      <c r="AJ3413" s="7" t="s">
        <v>20</v>
      </c>
      <c r="AK3413" s="7" t="n">
        <f t="normal" ca="1">32-LENB(INDIRECT(ADDRESS(3413,36)))</f>
        <v>0</v>
      </c>
    </row>
    <row r="3414" spans="1:42">
      <c r="A3414" t="s">
        <v>4</v>
      </c>
      <c r="B3414" s="4" t="s">
        <v>5</v>
      </c>
    </row>
    <row r="3415" spans="1:42">
      <c r="A3415" t="n">
        <v>27912</v>
      </c>
      <c r="B3415" s="5" t="n">
        <v>1</v>
      </c>
    </row>
    <row r="3416" spans="1:42" s="3" customFormat="1" customHeight="0">
      <c r="A3416" s="3" t="s">
        <v>2</v>
      </c>
      <c r="B3416" s="3" t="s">
        <v>235</v>
      </c>
    </row>
    <row r="3417" spans="1:42">
      <c r="A3417" t="s">
        <v>4</v>
      </c>
      <c r="B3417" s="4" t="s">
        <v>5</v>
      </c>
      <c r="C3417" s="4" t="s">
        <v>10</v>
      </c>
      <c r="D3417" s="4" t="s">
        <v>10</v>
      </c>
      <c r="E3417" s="4" t="s">
        <v>9</v>
      </c>
      <c r="F3417" s="4" t="s">
        <v>6</v>
      </c>
      <c r="G3417" s="4" t="s">
        <v>8</v>
      </c>
      <c r="H3417" s="4" t="s">
        <v>10</v>
      </c>
      <c r="I3417" s="4" t="s">
        <v>10</v>
      </c>
      <c r="J3417" s="4" t="s">
        <v>9</v>
      </c>
      <c r="K3417" s="4" t="s">
        <v>6</v>
      </c>
      <c r="L3417" s="4" t="s">
        <v>8</v>
      </c>
      <c r="M3417" s="4" t="s">
        <v>10</v>
      </c>
      <c r="N3417" s="4" t="s">
        <v>10</v>
      </c>
      <c r="O3417" s="4" t="s">
        <v>9</v>
      </c>
      <c r="P3417" s="4" t="s">
        <v>6</v>
      </c>
      <c r="Q3417" s="4" t="s">
        <v>8</v>
      </c>
      <c r="R3417" s="4" t="s">
        <v>10</v>
      </c>
      <c r="S3417" s="4" t="s">
        <v>10</v>
      </c>
      <c r="T3417" s="4" t="s">
        <v>9</v>
      </c>
      <c r="U3417" s="4" t="s">
        <v>6</v>
      </c>
      <c r="V3417" s="4" t="s">
        <v>8</v>
      </c>
      <c r="W3417" s="4" t="s">
        <v>10</v>
      </c>
      <c r="X3417" s="4" t="s">
        <v>10</v>
      </c>
      <c r="Y3417" s="4" t="s">
        <v>9</v>
      </c>
      <c r="Z3417" s="4" t="s">
        <v>6</v>
      </c>
      <c r="AA3417" s="4" t="s">
        <v>8</v>
      </c>
      <c r="AB3417" s="4" t="s">
        <v>10</v>
      </c>
      <c r="AC3417" s="4" t="s">
        <v>10</v>
      </c>
      <c r="AD3417" s="4" t="s">
        <v>9</v>
      </c>
      <c r="AE3417" s="4" t="s">
        <v>6</v>
      </c>
      <c r="AF3417" s="4" t="s">
        <v>8</v>
      </c>
      <c r="AG3417" s="4" t="s">
        <v>10</v>
      </c>
      <c r="AH3417" s="4" t="s">
        <v>10</v>
      </c>
      <c r="AI3417" s="4" t="s">
        <v>9</v>
      </c>
      <c r="AJ3417" s="4" t="s">
        <v>6</v>
      </c>
      <c r="AK3417" s="4" t="s">
        <v>8</v>
      </c>
    </row>
    <row r="3418" spans="1:42">
      <c r="A3418" t="n">
        <v>27920</v>
      </c>
      <c r="B3418" s="66" t="n">
        <v>257</v>
      </c>
      <c r="C3418" s="7" t="n">
        <v>4</v>
      </c>
      <c r="D3418" s="7" t="n">
        <v>65533</v>
      </c>
      <c r="E3418" s="7" t="n">
        <v>15860</v>
      </c>
      <c r="F3418" s="7" t="s">
        <v>20</v>
      </c>
      <c r="G3418" s="7" t="n">
        <f t="normal" ca="1">32-LENB(INDIRECT(ADDRESS(3418,6)))</f>
        <v>0</v>
      </c>
      <c r="H3418" s="7" t="n">
        <v>4</v>
      </c>
      <c r="I3418" s="7" t="n">
        <v>65533</v>
      </c>
      <c r="J3418" s="7" t="n">
        <v>4349</v>
      </c>
      <c r="K3418" s="7" t="s">
        <v>20</v>
      </c>
      <c r="L3418" s="7" t="n">
        <f t="normal" ca="1">32-LENB(INDIRECT(ADDRESS(3418,11)))</f>
        <v>0</v>
      </c>
      <c r="M3418" s="7" t="n">
        <v>4</v>
      </c>
      <c r="N3418" s="7" t="n">
        <v>65533</v>
      </c>
      <c r="O3418" s="7" t="n">
        <v>15860</v>
      </c>
      <c r="P3418" s="7" t="s">
        <v>20</v>
      </c>
      <c r="Q3418" s="7" t="n">
        <f t="normal" ca="1">32-LENB(INDIRECT(ADDRESS(3418,16)))</f>
        <v>0</v>
      </c>
      <c r="R3418" s="7" t="n">
        <v>4</v>
      </c>
      <c r="S3418" s="7" t="n">
        <v>65533</v>
      </c>
      <c r="T3418" s="7" t="n">
        <v>4349</v>
      </c>
      <c r="U3418" s="7" t="s">
        <v>20</v>
      </c>
      <c r="V3418" s="7" t="n">
        <f t="normal" ca="1">32-LENB(INDIRECT(ADDRESS(3418,21)))</f>
        <v>0</v>
      </c>
      <c r="W3418" s="7" t="n">
        <v>4</v>
      </c>
      <c r="X3418" s="7" t="n">
        <v>65533</v>
      </c>
      <c r="Y3418" s="7" t="n">
        <v>15860</v>
      </c>
      <c r="Z3418" s="7" t="s">
        <v>20</v>
      </c>
      <c r="AA3418" s="7" t="n">
        <f t="normal" ca="1">32-LENB(INDIRECT(ADDRESS(3418,26)))</f>
        <v>0</v>
      </c>
      <c r="AB3418" s="7" t="n">
        <v>4</v>
      </c>
      <c r="AC3418" s="7" t="n">
        <v>65533</v>
      </c>
      <c r="AD3418" s="7" t="n">
        <v>4349</v>
      </c>
      <c r="AE3418" s="7" t="s">
        <v>20</v>
      </c>
      <c r="AF3418" s="7" t="n">
        <f t="normal" ca="1">32-LENB(INDIRECT(ADDRESS(3418,31)))</f>
        <v>0</v>
      </c>
      <c r="AG3418" s="7" t="n">
        <v>0</v>
      </c>
      <c r="AH3418" s="7" t="n">
        <v>65533</v>
      </c>
      <c r="AI3418" s="7" t="n">
        <v>0</v>
      </c>
      <c r="AJ3418" s="7" t="s">
        <v>20</v>
      </c>
      <c r="AK3418" s="7" t="n">
        <f t="normal" ca="1">32-LENB(INDIRECT(ADDRESS(3418,36)))</f>
        <v>0</v>
      </c>
    </row>
    <row r="3419" spans="1:42">
      <c r="A3419" t="s">
        <v>4</v>
      </c>
      <c r="B3419" s="4" t="s">
        <v>5</v>
      </c>
    </row>
    <row r="3420" spans="1:42">
      <c r="A3420" t="n">
        <v>28200</v>
      </c>
      <c r="B3420" s="5" t="n">
        <v>1</v>
      </c>
    </row>
    <row r="3421" spans="1:42" s="3" customFormat="1" customHeight="0">
      <c r="A3421" s="3" t="s">
        <v>2</v>
      </c>
      <c r="B3421" s="3" t="s">
        <v>236</v>
      </c>
    </row>
    <row r="3422" spans="1:42">
      <c r="A3422" t="s">
        <v>4</v>
      </c>
      <c r="B3422" s="4" t="s">
        <v>5</v>
      </c>
      <c r="C3422" s="4" t="s">
        <v>10</v>
      </c>
      <c r="D3422" s="4" t="s">
        <v>10</v>
      </c>
      <c r="E3422" s="4" t="s">
        <v>9</v>
      </c>
      <c r="F3422" s="4" t="s">
        <v>6</v>
      </c>
      <c r="G3422" s="4" t="s">
        <v>8</v>
      </c>
      <c r="H3422" s="4" t="s">
        <v>10</v>
      </c>
      <c r="I3422" s="4" t="s">
        <v>10</v>
      </c>
      <c r="J3422" s="4" t="s">
        <v>9</v>
      </c>
      <c r="K3422" s="4" t="s">
        <v>6</v>
      </c>
      <c r="L3422" s="4" t="s">
        <v>8</v>
      </c>
      <c r="M3422" s="4" t="s">
        <v>10</v>
      </c>
      <c r="N3422" s="4" t="s">
        <v>10</v>
      </c>
      <c r="O3422" s="4" t="s">
        <v>9</v>
      </c>
      <c r="P3422" s="4" t="s">
        <v>6</v>
      </c>
      <c r="Q3422" s="4" t="s">
        <v>8</v>
      </c>
      <c r="R3422" s="4" t="s">
        <v>10</v>
      </c>
      <c r="S3422" s="4" t="s">
        <v>10</v>
      </c>
      <c r="T3422" s="4" t="s">
        <v>9</v>
      </c>
      <c r="U3422" s="4" t="s">
        <v>6</v>
      </c>
      <c r="V3422" s="4" t="s">
        <v>8</v>
      </c>
      <c r="W3422" s="4" t="s">
        <v>10</v>
      </c>
      <c r="X3422" s="4" t="s">
        <v>10</v>
      </c>
      <c r="Y3422" s="4" t="s">
        <v>9</v>
      </c>
      <c r="Z3422" s="4" t="s">
        <v>6</v>
      </c>
      <c r="AA3422" s="4" t="s">
        <v>8</v>
      </c>
      <c r="AB3422" s="4" t="s">
        <v>10</v>
      </c>
      <c r="AC3422" s="4" t="s">
        <v>10</v>
      </c>
      <c r="AD3422" s="4" t="s">
        <v>9</v>
      </c>
      <c r="AE3422" s="4" t="s">
        <v>6</v>
      </c>
      <c r="AF3422" s="4" t="s">
        <v>8</v>
      </c>
      <c r="AG3422" s="4" t="s">
        <v>10</v>
      </c>
      <c r="AH3422" s="4" t="s">
        <v>10</v>
      </c>
      <c r="AI3422" s="4" t="s">
        <v>9</v>
      </c>
      <c r="AJ3422" s="4" t="s">
        <v>6</v>
      </c>
      <c r="AK3422" s="4" t="s">
        <v>8</v>
      </c>
    </row>
    <row r="3423" spans="1:42">
      <c r="A3423" t="n">
        <v>28208</v>
      </c>
      <c r="B3423" s="66" t="n">
        <v>257</v>
      </c>
      <c r="C3423" s="7" t="n">
        <v>4</v>
      </c>
      <c r="D3423" s="7" t="n">
        <v>65533</v>
      </c>
      <c r="E3423" s="7" t="n">
        <v>15860</v>
      </c>
      <c r="F3423" s="7" t="s">
        <v>20</v>
      </c>
      <c r="G3423" s="7" t="n">
        <f t="normal" ca="1">32-LENB(INDIRECT(ADDRESS(3423,6)))</f>
        <v>0</v>
      </c>
      <c r="H3423" s="7" t="n">
        <v>4</v>
      </c>
      <c r="I3423" s="7" t="n">
        <v>65533</v>
      </c>
      <c r="J3423" s="7" t="n">
        <v>4349</v>
      </c>
      <c r="K3423" s="7" t="s">
        <v>20</v>
      </c>
      <c r="L3423" s="7" t="n">
        <f t="normal" ca="1">32-LENB(INDIRECT(ADDRESS(3423,11)))</f>
        <v>0</v>
      </c>
      <c r="M3423" s="7" t="n">
        <v>4</v>
      </c>
      <c r="N3423" s="7" t="n">
        <v>65533</v>
      </c>
      <c r="O3423" s="7" t="n">
        <v>15860</v>
      </c>
      <c r="P3423" s="7" t="s">
        <v>20</v>
      </c>
      <c r="Q3423" s="7" t="n">
        <f t="normal" ca="1">32-LENB(INDIRECT(ADDRESS(3423,16)))</f>
        <v>0</v>
      </c>
      <c r="R3423" s="7" t="n">
        <v>4</v>
      </c>
      <c r="S3423" s="7" t="n">
        <v>65533</v>
      </c>
      <c r="T3423" s="7" t="n">
        <v>4349</v>
      </c>
      <c r="U3423" s="7" t="s">
        <v>20</v>
      </c>
      <c r="V3423" s="7" t="n">
        <f t="normal" ca="1">32-LENB(INDIRECT(ADDRESS(3423,21)))</f>
        <v>0</v>
      </c>
      <c r="W3423" s="7" t="n">
        <v>4</v>
      </c>
      <c r="X3423" s="7" t="n">
        <v>65533</v>
      </c>
      <c r="Y3423" s="7" t="n">
        <v>15860</v>
      </c>
      <c r="Z3423" s="7" t="s">
        <v>20</v>
      </c>
      <c r="AA3423" s="7" t="n">
        <f t="normal" ca="1">32-LENB(INDIRECT(ADDRESS(3423,26)))</f>
        <v>0</v>
      </c>
      <c r="AB3423" s="7" t="n">
        <v>4</v>
      </c>
      <c r="AC3423" s="7" t="n">
        <v>65533</v>
      </c>
      <c r="AD3423" s="7" t="n">
        <v>4349</v>
      </c>
      <c r="AE3423" s="7" t="s">
        <v>20</v>
      </c>
      <c r="AF3423" s="7" t="n">
        <f t="normal" ca="1">32-LENB(INDIRECT(ADDRESS(3423,31)))</f>
        <v>0</v>
      </c>
      <c r="AG3423" s="7" t="n">
        <v>0</v>
      </c>
      <c r="AH3423" s="7" t="n">
        <v>65533</v>
      </c>
      <c r="AI3423" s="7" t="n">
        <v>0</v>
      </c>
      <c r="AJ3423" s="7" t="s">
        <v>20</v>
      </c>
      <c r="AK3423" s="7" t="n">
        <f t="normal" ca="1">32-LENB(INDIRECT(ADDRESS(3423,36)))</f>
        <v>0</v>
      </c>
    </row>
    <row r="3424" spans="1:42">
      <c r="A3424" t="s">
        <v>4</v>
      </c>
      <c r="B3424" s="4" t="s">
        <v>5</v>
      </c>
    </row>
    <row r="3425" spans="1:37">
      <c r="A3425" t="n">
        <v>28488</v>
      </c>
      <c r="B3425" s="5" t="n">
        <v>1</v>
      </c>
    </row>
    <row r="3426" spans="1:37" s="3" customFormat="1" customHeight="0">
      <c r="A3426" s="3" t="s">
        <v>2</v>
      </c>
      <c r="B3426" s="3" t="s">
        <v>237</v>
      </c>
    </row>
    <row r="3427" spans="1:37">
      <c r="A3427" t="s">
        <v>4</v>
      </c>
      <c r="B3427" s="4" t="s">
        <v>5</v>
      </c>
      <c r="C3427" s="4" t="s">
        <v>10</v>
      </c>
      <c r="D3427" s="4" t="s">
        <v>10</v>
      </c>
      <c r="E3427" s="4" t="s">
        <v>9</v>
      </c>
      <c r="F3427" s="4" t="s">
        <v>6</v>
      </c>
      <c r="G3427" s="4" t="s">
        <v>8</v>
      </c>
      <c r="H3427" s="4" t="s">
        <v>10</v>
      </c>
      <c r="I3427" s="4" t="s">
        <v>10</v>
      </c>
      <c r="J3427" s="4" t="s">
        <v>9</v>
      </c>
      <c r="K3427" s="4" t="s">
        <v>6</v>
      </c>
      <c r="L3427" s="4" t="s">
        <v>8</v>
      </c>
      <c r="M3427" s="4" t="s">
        <v>10</v>
      </c>
      <c r="N3427" s="4" t="s">
        <v>10</v>
      </c>
      <c r="O3427" s="4" t="s">
        <v>9</v>
      </c>
      <c r="P3427" s="4" t="s">
        <v>6</v>
      </c>
      <c r="Q3427" s="4" t="s">
        <v>8</v>
      </c>
      <c r="R3427" s="4" t="s">
        <v>10</v>
      </c>
      <c r="S3427" s="4" t="s">
        <v>10</v>
      </c>
      <c r="T3427" s="4" t="s">
        <v>9</v>
      </c>
      <c r="U3427" s="4" t="s">
        <v>6</v>
      </c>
      <c r="V3427" s="4" t="s">
        <v>8</v>
      </c>
      <c r="W3427" s="4" t="s">
        <v>10</v>
      </c>
      <c r="X3427" s="4" t="s">
        <v>10</v>
      </c>
      <c r="Y3427" s="4" t="s">
        <v>9</v>
      </c>
      <c r="Z3427" s="4" t="s">
        <v>6</v>
      </c>
      <c r="AA3427" s="4" t="s">
        <v>8</v>
      </c>
      <c r="AB3427" s="4" t="s">
        <v>10</v>
      </c>
      <c r="AC3427" s="4" t="s">
        <v>10</v>
      </c>
      <c r="AD3427" s="4" t="s">
        <v>9</v>
      </c>
      <c r="AE3427" s="4" t="s">
        <v>6</v>
      </c>
      <c r="AF3427" s="4" t="s">
        <v>8</v>
      </c>
      <c r="AG3427" s="4" t="s">
        <v>10</v>
      </c>
      <c r="AH3427" s="4" t="s">
        <v>10</v>
      </c>
      <c r="AI3427" s="4" t="s">
        <v>9</v>
      </c>
      <c r="AJ3427" s="4" t="s">
        <v>6</v>
      </c>
      <c r="AK3427" s="4" t="s">
        <v>8</v>
      </c>
    </row>
    <row r="3428" spans="1:37">
      <c r="A3428" t="n">
        <v>28496</v>
      </c>
      <c r="B3428" s="66" t="n">
        <v>257</v>
      </c>
      <c r="C3428" s="7" t="n">
        <v>4</v>
      </c>
      <c r="D3428" s="7" t="n">
        <v>65533</v>
      </c>
      <c r="E3428" s="7" t="n">
        <v>15860</v>
      </c>
      <c r="F3428" s="7" t="s">
        <v>20</v>
      </c>
      <c r="G3428" s="7" t="n">
        <f t="normal" ca="1">32-LENB(INDIRECT(ADDRESS(3428,6)))</f>
        <v>0</v>
      </c>
      <c r="H3428" s="7" t="n">
        <v>4</v>
      </c>
      <c r="I3428" s="7" t="n">
        <v>65533</v>
      </c>
      <c r="J3428" s="7" t="n">
        <v>4349</v>
      </c>
      <c r="K3428" s="7" t="s">
        <v>20</v>
      </c>
      <c r="L3428" s="7" t="n">
        <f t="normal" ca="1">32-LENB(INDIRECT(ADDRESS(3428,11)))</f>
        <v>0</v>
      </c>
      <c r="M3428" s="7" t="n">
        <v>4</v>
      </c>
      <c r="N3428" s="7" t="n">
        <v>65533</v>
      </c>
      <c r="O3428" s="7" t="n">
        <v>15860</v>
      </c>
      <c r="P3428" s="7" t="s">
        <v>20</v>
      </c>
      <c r="Q3428" s="7" t="n">
        <f t="normal" ca="1">32-LENB(INDIRECT(ADDRESS(3428,16)))</f>
        <v>0</v>
      </c>
      <c r="R3428" s="7" t="n">
        <v>4</v>
      </c>
      <c r="S3428" s="7" t="n">
        <v>65533</v>
      </c>
      <c r="T3428" s="7" t="n">
        <v>4349</v>
      </c>
      <c r="U3428" s="7" t="s">
        <v>20</v>
      </c>
      <c r="V3428" s="7" t="n">
        <f t="normal" ca="1">32-LENB(INDIRECT(ADDRESS(3428,21)))</f>
        <v>0</v>
      </c>
      <c r="W3428" s="7" t="n">
        <v>4</v>
      </c>
      <c r="X3428" s="7" t="n">
        <v>65533</v>
      </c>
      <c r="Y3428" s="7" t="n">
        <v>15860</v>
      </c>
      <c r="Z3428" s="7" t="s">
        <v>20</v>
      </c>
      <c r="AA3428" s="7" t="n">
        <f t="normal" ca="1">32-LENB(INDIRECT(ADDRESS(3428,26)))</f>
        <v>0</v>
      </c>
      <c r="AB3428" s="7" t="n">
        <v>4</v>
      </c>
      <c r="AC3428" s="7" t="n">
        <v>65533</v>
      </c>
      <c r="AD3428" s="7" t="n">
        <v>4349</v>
      </c>
      <c r="AE3428" s="7" t="s">
        <v>20</v>
      </c>
      <c r="AF3428" s="7" t="n">
        <f t="normal" ca="1">32-LENB(INDIRECT(ADDRESS(3428,31)))</f>
        <v>0</v>
      </c>
      <c r="AG3428" s="7" t="n">
        <v>0</v>
      </c>
      <c r="AH3428" s="7" t="n">
        <v>65533</v>
      </c>
      <c r="AI3428" s="7" t="n">
        <v>0</v>
      </c>
      <c r="AJ3428" s="7" t="s">
        <v>20</v>
      </c>
      <c r="AK3428" s="7" t="n">
        <f t="normal" ca="1">32-LENB(INDIRECT(ADDRESS(3428,36)))</f>
        <v>0</v>
      </c>
    </row>
    <row r="3429" spans="1:37">
      <c r="A3429" t="s">
        <v>4</v>
      </c>
      <c r="B3429" s="4" t="s">
        <v>5</v>
      </c>
    </row>
    <row r="3430" spans="1:37">
      <c r="A3430" t="n">
        <v>28776</v>
      </c>
      <c r="B3430" s="5" t="n">
        <v>1</v>
      </c>
    </row>
    <row r="3431" spans="1:37" s="3" customFormat="1" customHeight="0">
      <c r="A3431" s="3" t="s">
        <v>2</v>
      </c>
      <c r="B3431" s="3" t="s">
        <v>238</v>
      </c>
    </row>
    <row r="3432" spans="1:37">
      <c r="A3432" t="s">
        <v>4</v>
      </c>
      <c r="B3432" s="4" t="s">
        <v>5</v>
      </c>
      <c r="C3432" s="4" t="s">
        <v>10</v>
      </c>
      <c r="D3432" s="4" t="s">
        <v>10</v>
      </c>
      <c r="E3432" s="4" t="s">
        <v>9</v>
      </c>
      <c r="F3432" s="4" t="s">
        <v>6</v>
      </c>
      <c r="G3432" s="4" t="s">
        <v>8</v>
      </c>
      <c r="H3432" s="4" t="s">
        <v>10</v>
      </c>
      <c r="I3432" s="4" t="s">
        <v>10</v>
      </c>
      <c r="J3432" s="4" t="s">
        <v>9</v>
      </c>
      <c r="K3432" s="4" t="s">
        <v>6</v>
      </c>
      <c r="L3432" s="4" t="s">
        <v>8</v>
      </c>
      <c r="M3432" s="4" t="s">
        <v>10</v>
      </c>
      <c r="N3432" s="4" t="s">
        <v>10</v>
      </c>
      <c r="O3432" s="4" t="s">
        <v>9</v>
      </c>
      <c r="P3432" s="4" t="s">
        <v>6</v>
      </c>
      <c r="Q3432" s="4" t="s">
        <v>8</v>
      </c>
      <c r="R3432" s="4" t="s">
        <v>10</v>
      </c>
      <c r="S3432" s="4" t="s">
        <v>10</v>
      </c>
      <c r="T3432" s="4" t="s">
        <v>9</v>
      </c>
      <c r="U3432" s="4" t="s">
        <v>6</v>
      </c>
      <c r="V3432" s="4" t="s">
        <v>8</v>
      </c>
    </row>
    <row r="3433" spans="1:37">
      <c r="A3433" t="n">
        <v>28784</v>
      </c>
      <c r="B3433" s="66" t="n">
        <v>257</v>
      </c>
      <c r="C3433" s="7" t="n">
        <v>4</v>
      </c>
      <c r="D3433" s="7" t="n">
        <v>65533</v>
      </c>
      <c r="E3433" s="7" t="n">
        <v>15860</v>
      </c>
      <c r="F3433" s="7" t="s">
        <v>20</v>
      </c>
      <c r="G3433" s="7" t="n">
        <f t="normal" ca="1">32-LENB(INDIRECT(ADDRESS(3433,6)))</f>
        <v>0</v>
      </c>
      <c r="H3433" s="7" t="n">
        <v>4</v>
      </c>
      <c r="I3433" s="7" t="n">
        <v>65533</v>
      </c>
      <c r="J3433" s="7" t="n">
        <v>4405</v>
      </c>
      <c r="K3433" s="7" t="s">
        <v>20</v>
      </c>
      <c r="L3433" s="7" t="n">
        <f t="normal" ca="1">32-LENB(INDIRECT(ADDRESS(3433,11)))</f>
        <v>0</v>
      </c>
      <c r="M3433" s="7" t="n">
        <v>4</v>
      </c>
      <c r="N3433" s="7" t="n">
        <v>65533</v>
      </c>
      <c r="O3433" s="7" t="n">
        <v>2204</v>
      </c>
      <c r="P3433" s="7" t="s">
        <v>20</v>
      </c>
      <c r="Q3433" s="7" t="n">
        <f t="normal" ca="1">32-LENB(INDIRECT(ADDRESS(3433,16)))</f>
        <v>0</v>
      </c>
      <c r="R3433" s="7" t="n">
        <v>0</v>
      </c>
      <c r="S3433" s="7" t="n">
        <v>65533</v>
      </c>
      <c r="T3433" s="7" t="n">
        <v>0</v>
      </c>
      <c r="U3433" s="7" t="s">
        <v>20</v>
      </c>
      <c r="V3433" s="7" t="n">
        <f t="normal" ca="1">32-LENB(INDIRECT(ADDRESS(3433,21)))</f>
        <v>0</v>
      </c>
    </row>
    <row r="3434" spans="1:37">
      <c r="A3434" t="s">
        <v>4</v>
      </c>
      <c r="B3434" s="4" t="s">
        <v>5</v>
      </c>
    </row>
    <row r="3435" spans="1:37">
      <c r="A3435" t="n">
        <v>28944</v>
      </c>
      <c r="B3435" s="5" t="n">
        <v>1</v>
      </c>
    </row>
    <row r="3436" spans="1:37" s="3" customFormat="1" customHeight="0">
      <c r="A3436" s="3" t="s">
        <v>2</v>
      </c>
      <c r="B3436" s="3" t="s">
        <v>239</v>
      </c>
    </row>
    <row r="3437" spans="1:37">
      <c r="A3437" t="s">
        <v>4</v>
      </c>
      <c r="B3437" s="4" t="s">
        <v>5</v>
      </c>
      <c r="C3437" s="4" t="s">
        <v>10</v>
      </c>
      <c r="D3437" s="4" t="s">
        <v>10</v>
      </c>
      <c r="E3437" s="4" t="s">
        <v>9</v>
      </c>
      <c r="F3437" s="4" t="s">
        <v>6</v>
      </c>
      <c r="G3437" s="4" t="s">
        <v>8</v>
      </c>
      <c r="H3437" s="4" t="s">
        <v>10</v>
      </c>
      <c r="I3437" s="4" t="s">
        <v>10</v>
      </c>
      <c r="J3437" s="4" t="s">
        <v>9</v>
      </c>
      <c r="K3437" s="4" t="s">
        <v>6</v>
      </c>
      <c r="L3437" s="4" t="s">
        <v>8</v>
      </c>
      <c r="M3437" s="4" t="s">
        <v>10</v>
      </c>
      <c r="N3437" s="4" t="s">
        <v>10</v>
      </c>
      <c r="O3437" s="4" t="s">
        <v>9</v>
      </c>
      <c r="P3437" s="4" t="s">
        <v>6</v>
      </c>
      <c r="Q3437" s="4" t="s">
        <v>8</v>
      </c>
      <c r="R3437" s="4" t="s">
        <v>10</v>
      </c>
      <c r="S3437" s="4" t="s">
        <v>10</v>
      </c>
      <c r="T3437" s="4" t="s">
        <v>9</v>
      </c>
      <c r="U3437" s="4" t="s">
        <v>6</v>
      </c>
      <c r="V3437" s="4" t="s">
        <v>8</v>
      </c>
    </row>
    <row r="3438" spans="1:37">
      <c r="A3438" t="n">
        <v>28960</v>
      </c>
      <c r="B3438" s="66" t="n">
        <v>257</v>
      </c>
      <c r="C3438" s="7" t="n">
        <v>4</v>
      </c>
      <c r="D3438" s="7" t="n">
        <v>65533</v>
      </c>
      <c r="E3438" s="7" t="n">
        <v>15860</v>
      </c>
      <c r="F3438" s="7" t="s">
        <v>20</v>
      </c>
      <c r="G3438" s="7" t="n">
        <f t="normal" ca="1">32-LENB(INDIRECT(ADDRESS(3438,6)))</f>
        <v>0</v>
      </c>
      <c r="H3438" s="7" t="n">
        <v>4</v>
      </c>
      <c r="I3438" s="7" t="n">
        <v>65533</v>
      </c>
      <c r="J3438" s="7" t="n">
        <v>4405</v>
      </c>
      <c r="K3438" s="7" t="s">
        <v>20</v>
      </c>
      <c r="L3438" s="7" t="n">
        <f t="normal" ca="1">32-LENB(INDIRECT(ADDRESS(3438,11)))</f>
        <v>0</v>
      </c>
      <c r="M3438" s="7" t="n">
        <v>4</v>
      </c>
      <c r="N3438" s="7" t="n">
        <v>65533</v>
      </c>
      <c r="O3438" s="7" t="n">
        <v>2204</v>
      </c>
      <c r="P3438" s="7" t="s">
        <v>20</v>
      </c>
      <c r="Q3438" s="7" t="n">
        <f t="normal" ca="1">32-LENB(INDIRECT(ADDRESS(3438,16)))</f>
        <v>0</v>
      </c>
      <c r="R3438" s="7" t="n">
        <v>0</v>
      </c>
      <c r="S3438" s="7" t="n">
        <v>65533</v>
      </c>
      <c r="T3438" s="7" t="n">
        <v>0</v>
      </c>
      <c r="U3438" s="7" t="s">
        <v>20</v>
      </c>
      <c r="V3438" s="7" t="n">
        <f t="normal" ca="1">32-LENB(INDIRECT(ADDRESS(3438,21)))</f>
        <v>0</v>
      </c>
    </row>
    <row r="3439" spans="1:37">
      <c r="A3439" t="s">
        <v>4</v>
      </c>
      <c r="B3439" s="4" t="s">
        <v>5</v>
      </c>
    </row>
    <row r="3440" spans="1:37">
      <c r="A3440" t="n">
        <v>29120</v>
      </c>
      <c r="B3440" s="5" t="n">
        <v>1</v>
      </c>
    </row>
    <row r="3441" spans="1:37" s="3" customFormat="1" customHeight="0">
      <c r="A3441" s="3" t="s">
        <v>2</v>
      </c>
      <c r="B3441" s="3" t="s">
        <v>240</v>
      </c>
    </row>
    <row r="3442" spans="1:37">
      <c r="A3442" t="s">
        <v>4</v>
      </c>
      <c r="B3442" s="4" t="s">
        <v>5</v>
      </c>
      <c r="C3442" s="4" t="s">
        <v>10</v>
      </c>
      <c r="D3442" s="4" t="s">
        <v>10</v>
      </c>
      <c r="E3442" s="4" t="s">
        <v>9</v>
      </c>
      <c r="F3442" s="4" t="s">
        <v>6</v>
      </c>
      <c r="G3442" s="4" t="s">
        <v>8</v>
      </c>
      <c r="H3442" s="4" t="s">
        <v>10</v>
      </c>
      <c r="I3442" s="4" t="s">
        <v>10</v>
      </c>
      <c r="J3442" s="4" t="s">
        <v>9</v>
      </c>
      <c r="K3442" s="4" t="s">
        <v>6</v>
      </c>
      <c r="L3442" s="4" t="s">
        <v>8</v>
      </c>
      <c r="M3442" s="4" t="s">
        <v>10</v>
      </c>
      <c r="N3442" s="4" t="s">
        <v>10</v>
      </c>
      <c r="O3442" s="4" t="s">
        <v>9</v>
      </c>
      <c r="P3442" s="4" t="s">
        <v>6</v>
      </c>
      <c r="Q3442" s="4" t="s">
        <v>8</v>
      </c>
      <c r="R3442" s="4" t="s">
        <v>10</v>
      </c>
      <c r="S3442" s="4" t="s">
        <v>10</v>
      </c>
      <c r="T3442" s="4" t="s">
        <v>9</v>
      </c>
      <c r="U3442" s="4" t="s">
        <v>6</v>
      </c>
      <c r="V3442" s="4" t="s">
        <v>8</v>
      </c>
    </row>
    <row r="3443" spans="1:37">
      <c r="A3443" t="n">
        <v>29136</v>
      </c>
      <c r="B3443" s="66" t="n">
        <v>257</v>
      </c>
      <c r="C3443" s="7" t="n">
        <v>4</v>
      </c>
      <c r="D3443" s="7" t="n">
        <v>65533</v>
      </c>
      <c r="E3443" s="7" t="n">
        <v>15860</v>
      </c>
      <c r="F3443" s="7" t="s">
        <v>20</v>
      </c>
      <c r="G3443" s="7" t="n">
        <f t="normal" ca="1">32-LENB(INDIRECT(ADDRESS(3443,6)))</f>
        <v>0</v>
      </c>
      <c r="H3443" s="7" t="n">
        <v>4</v>
      </c>
      <c r="I3443" s="7" t="n">
        <v>65533</v>
      </c>
      <c r="J3443" s="7" t="n">
        <v>4405</v>
      </c>
      <c r="K3443" s="7" t="s">
        <v>20</v>
      </c>
      <c r="L3443" s="7" t="n">
        <f t="normal" ca="1">32-LENB(INDIRECT(ADDRESS(3443,11)))</f>
        <v>0</v>
      </c>
      <c r="M3443" s="7" t="n">
        <v>4</v>
      </c>
      <c r="N3443" s="7" t="n">
        <v>65533</v>
      </c>
      <c r="O3443" s="7" t="n">
        <v>2204</v>
      </c>
      <c r="P3443" s="7" t="s">
        <v>20</v>
      </c>
      <c r="Q3443" s="7" t="n">
        <f t="normal" ca="1">32-LENB(INDIRECT(ADDRESS(3443,16)))</f>
        <v>0</v>
      </c>
      <c r="R3443" s="7" t="n">
        <v>0</v>
      </c>
      <c r="S3443" s="7" t="n">
        <v>65533</v>
      </c>
      <c r="T3443" s="7" t="n">
        <v>0</v>
      </c>
      <c r="U3443" s="7" t="s">
        <v>20</v>
      </c>
      <c r="V3443" s="7" t="n">
        <f t="normal" ca="1">32-LENB(INDIRECT(ADDRESS(3443,21)))</f>
        <v>0</v>
      </c>
    </row>
    <row r="3444" spans="1:37">
      <c r="A3444" t="s">
        <v>4</v>
      </c>
      <c r="B3444" s="4" t="s">
        <v>5</v>
      </c>
    </row>
    <row r="3445" spans="1:37">
      <c r="A3445" t="n">
        <v>29296</v>
      </c>
      <c r="B3445" s="5" t="n">
        <v>1</v>
      </c>
    </row>
    <row r="3446" spans="1:37" s="3" customFormat="1" customHeight="0">
      <c r="A3446" s="3" t="s">
        <v>2</v>
      </c>
      <c r="B3446" s="3" t="s">
        <v>241</v>
      </c>
    </row>
    <row r="3447" spans="1:37">
      <c r="A3447" t="s">
        <v>4</v>
      </c>
      <c r="B3447" s="4" t="s">
        <v>5</v>
      </c>
      <c r="C3447" s="4" t="s">
        <v>10</v>
      </c>
      <c r="D3447" s="4" t="s">
        <v>10</v>
      </c>
      <c r="E3447" s="4" t="s">
        <v>9</v>
      </c>
      <c r="F3447" s="4" t="s">
        <v>6</v>
      </c>
      <c r="G3447" s="4" t="s">
        <v>8</v>
      </c>
      <c r="H3447" s="4" t="s">
        <v>10</v>
      </c>
      <c r="I3447" s="4" t="s">
        <v>10</v>
      </c>
      <c r="J3447" s="4" t="s">
        <v>9</v>
      </c>
      <c r="K3447" s="4" t="s">
        <v>6</v>
      </c>
      <c r="L3447" s="4" t="s">
        <v>8</v>
      </c>
      <c r="M3447" s="4" t="s">
        <v>10</v>
      </c>
      <c r="N3447" s="4" t="s">
        <v>10</v>
      </c>
      <c r="O3447" s="4" t="s">
        <v>9</v>
      </c>
      <c r="P3447" s="4" t="s">
        <v>6</v>
      </c>
      <c r="Q3447" s="4" t="s">
        <v>8</v>
      </c>
      <c r="R3447" s="4" t="s">
        <v>10</v>
      </c>
      <c r="S3447" s="4" t="s">
        <v>10</v>
      </c>
      <c r="T3447" s="4" t="s">
        <v>9</v>
      </c>
      <c r="U3447" s="4" t="s">
        <v>6</v>
      </c>
      <c r="V3447" s="4" t="s">
        <v>8</v>
      </c>
    </row>
    <row r="3448" spans="1:37">
      <c r="A3448" t="n">
        <v>29312</v>
      </c>
      <c r="B3448" s="66" t="n">
        <v>257</v>
      </c>
      <c r="C3448" s="7" t="n">
        <v>4</v>
      </c>
      <c r="D3448" s="7" t="n">
        <v>65533</v>
      </c>
      <c r="E3448" s="7" t="n">
        <v>15860</v>
      </c>
      <c r="F3448" s="7" t="s">
        <v>20</v>
      </c>
      <c r="G3448" s="7" t="n">
        <f t="normal" ca="1">32-LENB(INDIRECT(ADDRESS(3448,6)))</f>
        <v>0</v>
      </c>
      <c r="H3448" s="7" t="n">
        <v>4</v>
      </c>
      <c r="I3448" s="7" t="n">
        <v>65533</v>
      </c>
      <c r="J3448" s="7" t="n">
        <v>4405</v>
      </c>
      <c r="K3448" s="7" t="s">
        <v>20</v>
      </c>
      <c r="L3448" s="7" t="n">
        <f t="normal" ca="1">32-LENB(INDIRECT(ADDRESS(3448,11)))</f>
        <v>0</v>
      </c>
      <c r="M3448" s="7" t="n">
        <v>4</v>
      </c>
      <c r="N3448" s="7" t="n">
        <v>65533</v>
      </c>
      <c r="O3448" s="7" t="n">
        <v>2204</v>
      </c>
      <c r="P3448" s="7" t="s">
        <v>20</v>
      </c>
      <c r="Q3448" s="7" t="n">
        <f t="normal" ca="1">32-LENB(INDIRECT(ADDRESS(3448,16)))</f>
        <v>0</v>
      </c>
      <c r="R3448" s="7" t="n">
        <v>0</v>
      </c>
      <c r="S3448" s="7" t="n">
        <v>65533</v>
      </c>
      <c r="T3448" s="7" t="n">
        <v>0</v>
      </c>
      <c r="U3448" s="7" t="s">
        <v>20</v>
      </c>
      <c r="V3448" s="7" t="n">
        <f t="normal" ca="1">32-LENB(INDIRECT(ADDRESS(3448,21)))</f>
        <v>0</v>
      </c>
    </row>
    <row r="3449" spans="1:37">
      <c r="A3449" t="s">
        <v>4</v>
      </c>
      <c r="B3449" s="4" t="s">
        <v>5</v>
      </c>
    </row>
    <row r="3450" spans="1:37">
      <c r="A3450" t="n">
        <v>29472</v>
      </c>
      <c r="B3450" s="5" t="n">
        <v>1</v>
      </c>
    </row>
    <row r="3451" spans="1:37" s="3" customFormat="1" customHeight="0">
      <c r="A3451" s="3" t="s">
        <v>2</v>
      </c>
      <c r="B3451" s="3" t="s">
        <v>242</v>
      </c>
    </row>
    <row r="3452" spans="1:37">
      <c r="A3452" t="s">
        <v>4</v>
      </c>
      <c r="B3452" s="4" t="s">
        <v>5</v>
      </c>
      <c r="C3452" s="4" t="s">
        <v>10</v>
      </c>
      <c r="D3452" s="4" t="s">
        <v>10</v>
      </c>
      <c r="E3452" s="4" t="s">
        <v>9</v>
      </c>
      <c r="F3452" s="4" t="s">
        <v>6</v>
      </c>
      <c r="G3452" s="4" t="s">
        <v>8</v>
      </c>
      <c r="H3452" s="4" t="s">
        <v>10</v>
      </c>
      <c r="I3452" s="4" t="s">
        <v>10</v>
      </c>
      <c r="J3452" s="4" t="s">
        <v>9</v>
      </c>
      <c r="K3452" s="4" t="s">
        <v>6</v>
      </c>
      <c r="L3452" s="4" t="s">
        <v>8</v>
      </c>
      <c r="M3452" s="4" t="s">
        <v>10</v>
      </c>
      <c r="N3452" s="4" t="s">
        <v>10</v>
      </c>
      <c r="O3452" s="4" t="s">
        <v>9</v>
      </c>
      <c r="P3452" s="4" t="s">
        <v>6</v>
      </c>
      <c r="Q3452" s="4" t="s">
        <v>8</v>
      </c>
      <c r="R3452" s="4" t="s">
        <v>10</v>
      </c>
      <c r="S3452" s="4" t="s">
        <v>10</v>
      </c>
      <c r="T3452" s="4" t="s">
        <v>9</v>
      </c>
      <c r="U3452" s="4" t="s">
        <v>6</v>
      </c>
      <c r="V3452" s="4" t="s">
        <v>8</v>
      </c>
    </row>
    <row r="3453" spans="1:37">
      <c r="A3453" t="n">
        <v>29488</v>
      </c>
      <c r="B3453" s="66" t="n">
        <v>257</v>
      </c>
      <c r="C3453" s="7" t="n">
        <v>4</v>
      </c>
      <c r="D3453" s="7" t="n">
        <v>65533</v>
      </c>
      <c r="E3453" s="7" t="n">
        <v>15860</v>
      </c>
      <c r="F3453" s="7" t="s">
        <v>20</v>
      </c>
      <c r="G3453" s="7" t="n">
        <f t="normal" ca="1">32-LENB(INDIRECT(ADDRESS(3453,6)))</f>
        <v>0</v>
      </c>
      <c r="H3453" s="7" t="n">
        <v>4</v>
      </c>
      <c r="I3453" s="7" t="n">
        <v>65533</v>
      </c>
      <c r="J3453" s="7" t="n">
        <v>4405</v>
      </c>
      <c r="K3453" s="7" t="s">
        <v>20</v>
      </c>
      <c r="L3453" s="7" t="n">
        <f t="normal" ca="1">32-LENB(INDIRECT(ADDRESS(3453,11)))</f>
        <v>0</v>
      </c>
      <c r="M3453" s="7" t="n">
        <v>4</v>
      </c>
      <c r="N3453" s="7" t="n">
        <v>65533</v>
      </c>
      <c r="O3453" s="7" t="n">
        <v>2204</v>
      </c>
      <c r="P3453" s="7" t="s">
        <v>20</v>
      </c>
      <c r="Q3453" s="7" t="n">
        <f t="normal" ca="1">32-LENB(INDIRECT(ADDRESS(3453,16)))</f>
        <v>0</v>
      </c>
      <c r="R3453" s="7" t="n">
        <v>0</v>
      </c>
      <c r="S3453" s="7" t="n">
        <v>65533</v>
      </c>
      <c r="T3453" s="7" t="n">
        <v>0</v>
      </c>
      <c r="U3453" s="7" t="s">
        <v>20</v>
      </c>
      <c r="V3453" s="7" t="n">
        <f t="normal" ca="1">32-LENB(INDIRECT(ADDRESS(3453,21)))</f>
        <v>0</v>
      </c>
    </row>
    <row r="3454" spans="1:37">
      <c r="A3454" t="s">
        <v>4</v>
      </c>
      <c r="B3454" s="4" t="s">
        <v>5</v>
      </c>
    </row>
    <row r="3455" spans="1:37">
      <c r="A3455" t="n">
        <v>29648</v>
      </c>
      <c r="B3455" s="5" t="n">
        <v>1</v>
      </c>
    </row>
    <row r="3456" spans="1:37" s="3" customFormat="1" customHeight="0">
      <c r="A3456" s="3" t="s">
        <v>2</v>
      </c>
      <c r="B3456" s="3" t="s">
        <v>243</v>
      </c>
    </row>
    <row r="3457" spans="1:22">
      <c r="A3457" t="s">
        <v>4</v>
      </c>
      <c r="B3457" s="4" t="s">
        <v>5</v>
      </c>
      <c r="C3457" s="4" t="s">
        <v>10</v>
      </c>
      <c r="D3457" s="4" t="s">
        <v>10</v>
      </c>
      <c r="E3457" s="4" t="s">
        <v>9</v>
      </c>
      <c r="F3457" s="4" t="s">
        <v>6</v>
      </c>
      <c r="G3457" s="4" t="s">
        <v>8</v>
      </c>
      <c r="H3457" s="4" t="s">
        <v>10</v>
      </c>
      <c r="I3457" s="4" t="s">
        <v>10</v>
      </c>
      <c r="J3457" s="4" t="s">
        <v>9</v>
      </c>
      <c r="K3457" s="4" t="s">
        <v>6</v>
      </c>
      <c r="L3457" s="4" t="s">
        <v>8</v>
      </c>
      <c r="M3457" s="4" t="s">
        <v>10</v>
      </c>
      <c r="N3457" s="4" t="s">
        <v>10</v>
      </c>
      <c r="O3457" s="4" t="s">
        <v>9</v>
      </c>
      <c r="P3457" s="4" t="s">
        <v>6</v>
      </c>
      <c r="Q3457" s="4" t="s">
        <v>8</v>
      </c>
      <c r="R3457" s="4" t="s">
        <v>10</v>
      </c>
      <c r="S3457" s="4" t="s">
        <v>10</v>
      </c>
      <c r="T3457" s="4" t="s">
        <v>9</v>
      </c>
      <c r="U3457" s="4" t="s">
        <v>6</v>
      </c>
      <c r="V3457" s="4" t="s">
        <v>8</v>
      </c>
    </row>
    <row r="3458" spans="1:22">
      <c r="A3458" t="n">
        <v>29664</v>
      </c>
      <c r="B3458" s="66" t="n">
        <v>257</v>
      </c>
      <c r="C3458" s="7" t="n">
        <v>4</v>
      </c>
      <c r="D3458" s="7" t="n">
        <v>65533</v>
      </c>
      <c r="E3458" s="7" t="n">
        <v>15860</v>
      </c>
      <c r="F3458" s="7" t="s">
        <v>20</v>
      </c>
      <c r="G3458" s="7" t="n">
        <f t="normal" ca="1">32-LENB(INDIRECT(ADDRESS(3458,6)))</f>
        <v>0</v>
      </c>
      <c r="H3458" s="7" t="n">
        <v>4</v>
      </c>
      <c r="I3458" s="7" t="n">
        <v>65533</v>
      </c>
      <c r="J3458" s="7" t="n">
        <v>4405</v>
      </c>
      <c r="K3458" s="7" t="s">
        <v>20</v>
      </c>
      <c r="L3458" s="7" t="n">
        <f t="normal" ca="1">32-LENB(INDIRECT(ADDRESS(3458,11)))</f>
        <v>0</v>
      </c>
      <c r="M3458" s="7" t="n">
        <v>4</v>
      </c>
      <c r="N3458" s="7" t="n">
        <v>65533</v>
      </c>
      <c r="O3458" s="7" t="n">
        <v>2204</v>
      </c>
      <c r="P3458" s="7" t="s">
        <v>20</v>
      </c>
      <c r="Q3458" s="7" t="n">
        <f t="normal" ca="1">32-LENB(INDIRECT(ADDRESS(3458,16)))</f>
        <v>0</v>
      </c>
      <c r="R3458" s="7" t="n">
        <v>0</v>
      </c>
      <c r="S3458" s="7" t="n">
        <v>65533</v>
      </c>
      <c r="T3458" s="7" t="n">
        <v>0</v>
      </c>
      <c r="U3458" s="7" t="s">
        <v>20</v>
      </c>
      <c r="V3458" s="7" t="n">
        <f t="normal" ca="1">32-LENB(INDIRECT(ADDRESS(3458,21)))</f>
        <v>0</v>
      </c>
    </row>
    <row r="3459" spans="1:22">
      <c r="A3459" t="s">
        <v>4</v>
      </c>
      <c r="B3459" s="4" t="s">
        <v>5</v>
      </c>
    </row>
    <row r="3460" spans="1:22">
      <c r="A3460" t="n">
        <v>29824</v>
      </c>
      <c r="B3460" s="5" t="n">
        <v>1</v>
      </c>
    </row>
    <row r="3461" spans="1:22" s="3" customFormat="1" customHeight="0">
      <c r="A3461" s="3" t="s">
        <v>2</v>
      </c>
      <c r="B3461" s="3" t="s">
        <v>244</v>
      </c>
    </row>
    <row r="3462" spans="1:22">
      <c r="A3462" t="s">
        <v>4</v>
      </c>
      <c r="B3462" s="4" t="s">
        <v>5</v>
      </c>
      <c r="C3462" s="4" t="s">
        <v>10</v>
      </c>
      <c r="D3462" s="4" t="s">
        <v>10</v>
      </c>
      <c r="E3462" s="4" t="s">
        <v>9</v>
      </c>
      <c r="F3462" s="4" t="s">
        <v>6</v>
      </c>
      <c r="G3462" s="4" t="s">
        <v>8</v>
      </c>
      <c r="H3462" s="4" t="s">
        <v>10</v>
      </c>
      <c r="I3462" s="4" t="s">
        <v>10</v>
      </c>
      <c r="J3462" s="4" t="s">
        <v>9</v>
      </c>
      <c r="K3462" s="4" t="s">
        <v>6</v>
      </c>
      <c r="L3462" s="4" t="s">
        <v>8</v>
      </c>
      <c r="M3462" s="4" t="s">
        <v>10</v>
      </c>
      <c r="N3462" s="4" t="s">
        <v>10</v>
      </c>
      <c r="O3462" s="4" t="s">
        <v>9</v>
      </c>
      <c r="P3462" s="4" t="s">
        <v>6</v>
      </c>
      <c r="Q3462" s="4" t="s">
        <v>8</v>
      </c>
      <c r="R3462" s="4" t="s">
        <v>10</v>
      </c>
      <c r="S3462" s="4" t="s">
        <v>10</v>
      </c>
      <c r="T3462" s="4" t="s">
        <v>9</v>
      </c>
      <c r="U3462" s="4" t="s">
        <v>6</v>
      </c>
      <c r="V3462" s="4" t="s">
        <v>8</v>
      </c>
    </row>
    <row r="3463" spans="1:22">
      <c r="A3463" t="n">
        <v>29840</v>
      </c>
      <c r="B3463" s="66" t="n">
        <v>257</v>
      </c>
      <c r="C3463" s="7" t="n">
        <v>4</v>
      </c>
      <c r="D3463" s="7" t="n">
        <v>65533</v>
      </c>
      <c r="E3463" s="7" t="n">
        <v>15860</v>
      </c>
      <c r="F3463" s="7" t="s">
        <v>20</v>
      </c>
      <c r="G3463" s="7" t="n">
        <f t="normal" ca="1">32-LENB(INDIRECT(ADDRESS(3463,6)))</f>
        <v>0</v>
      </c>
      <c r="H3463" s="7" t="n">
        <v>4</v>
      </c>
      <c r="I3463" s="7" t="n">
        <v>65533</v>
      </c>
      <c r="J3463" s="7" t="n">
        <v>4405</v>
      </c>
      <c r="K3463" s="7" t="s">
        <v>20</v>
      </c>
      <c r="L3463" s="7" t="n">
        <f t="normal" ca="1">32-LENB(INDIRECT(ADDRESS(3463,11)))</f>
        <v>0</v>
      </c>
      <c r="M3463" s="7" t="n">
        <v>4</v>
      </c>
      <c r="N3463" s="7" t="n">
        <v>65533</v>
      </c>
      <c r="O3463" s="7" t="n">
        <v>2204</v>
      </c>
      <c r="P3463" s="7" t="s">
        <v>20</v>
      </c>
      <c r="Q3463" s="7" t="n">
        <f t="normal" ca="1">32-LENB(INDIRECT(ADDRESS(3463,16)))</f>
        <v>0</v>
      </c>
      <c r="R3463" s="7" t="n">
        <v>0</v>
      </c>
      <c r="S3463" s="7" t="n">
        <v>65533</v>
      </c>
      <c r="T3463" s="7" t="n">
        <v>0</v>
      </c>
      <c r="U3463" s="7" t="s">
        <v>20</v>
      </c>
      <c r="V3463" s="7" t="n">
        <f t="normal" ca="1">32-LENB(INDIRECT(ADDRESS(3463,21)))</f>
        <v>0</v>
      </c>
    </row>
    <row r="3464" spans="1:22">
      <c r="A3464" t="s">
        <v>4</v>
      </c>
      <c r="B3464" s="4" t="s">
        <v>5</v>
      </c>
    </row>
    <row r="3465" spans="1:22">
      <c r="A3465" t="n">
        <v>30000</v>
      </c>
      <c r="B3465" s="5" t="n">
        <v>1</v>
      </c>
    </row>
    <row r="3466" spans="1:22" s="3" customFormat="1" customHeight="0">
      <c r="A3466" s="3" t="s">
        <v>2</v>
      </c>
      <c r="B3466" s="3" t="s">
        <v>245</v>
      </c>
    </row>
    <row r="3467" spans="1:22">
      <c r="A3467" t="s">
        <v>4</v>
      </c>
      <c r="B3467" s="4" t="s">
        <v>5</v>
      </c>
      <c r="C3467" s="4" t="s">
        <v>10</v>
      </c>
      <c r="D3467" s="4" t="s">
        <v>10</v>
      </c>
      <c r="E3467" s="4" t="s">
        <v>9</v>
      </c>
      <c r="F3467" s="4" t="s">
        <v>6</v>
      </c>
      <c r="G3467" s="4" t="s">
        <v>8</v>
      </c>
      <c r="H3467" s="4" t="s">
        <v>10</v>
      </c>
      <c r="I3467" s="4" t="s">
        <v>10</v>
      </c>
      <c r="J3467" s="4" t="s">
        <v>9</v>
      </c>
      <c r="K3467" s="4" t="s">
        <v>6</v>
      </c>
      <c r="L3467" s="4" t="s">
        <v>8</v>
      </c>
      <c r="M3467" s="4" t="s">
        <v>10</v>
      </c>
      <c r="N3467" s="4" t="s">
        <v>10</v>
      </c>
      <c r="O3467" s="4" t="s">
        <v>9</v>
      </c>
      <c r="P3467" s="4" t="s">
        <v>6</v>
      </c>
      <c r="Q3467" s="4" t="s">
        <v>8</v>
      </c>
      <c r="R3467" s="4" t="s">
        <v>10</v>
      </c>
      <c r="S3467" s="4" t="s">
        <v>10</v>
      </c>
      <c r="T3467" s="4" t="s">
        <v>9</v>
      </c>
      <c r="U3467" s="4" t="s">
        <v>6</v>
      </c>
      <c r="V3467" s="4" t="s">
        <v>8</v>
      </c>
    </row>
    <row r="3468" spans="1:22">
      <c r="A3468" t="n">
        <v>30016</v>
      </c>
      <c r="B3468" s="66" t="n">
        <v>257</v>
      </c>
      <c r="C3468" s="7" t="n">
        <v>4</v>
      </c>
      <c r="D3468" s="7" t="n">
        <v>65533</v>
      </c>
      <c r="E3468" s="7" t="n">
        <v>15860</v>
      </c>
      <c r="F3468" s="7" t="s">
        <v>20</v>
      </c>
      <c r="G3468" s="7" t="n">
        <f t="normal" ca="1">32-LENB(INDIRECT(ADDRESS(3468,6)))</f>
        <v>0</v>
      </c>
      <c r="H3468" s="7" t="n">
        <v>4</v>
      </c>
      <c r="I3468" s="7" t="n">
        <v>65533</v>
      </c>
      <c r="J3468" s="7" t="n">
        <v>4405</v>
      </c>
      <c r="K3468" s="7" t="s">
        <v>20</v>
      </c>
      <c r="L3468" s="7" t="n">
        <f t="normal" ca="1">32-LENB(INDIRECT(ADDRESS(3468,11)))</f>
        <v>0</v>
      </c>
      <c r="M3468" s="7" t="n">
        <v>4</v>
      </c>
      <c r="N3468" s="7" t="n">
        <v>65533</v>
      </c>
      <c r="O3468" s="7" t="n">
        <v>2204</v>
      </c>
      <c r="P3468" s="7" t="s">
        <v>20</v>
      </c>
      <c r="Q3468" s="7" t="n">
        <f t="normal" ca="1">32-LENB(INDIRECT(ADDRESS(3468,16)))</f>
        <v>0</v>
      </c>
      <c r="R3468" s="7" t="n">
        <v>0</v>
      </c>
      <c r="S3468" s="7" t="n">
        <v>65533</v>
      </c>
      <c r="T3468" s="7" t="n">
        <v>0</v>
      </c>
      <c r="U3468" s="7" t="s">
        <v>20</v>
      </c>
      <c r="V3468" s="7" t="n">
        <f t="normal" ca="1">32-LENB(INDIRECT(ADDRESS(3468,21)))</f>
        <v>0</v>
      </c>
    </row>
    <row r="3469" spans="1:22">
      <c r="A3469" t="s">
        <v>4</v>
      </c>
      <c r="B3469" s="4" t="s">
        <v>5</v>
      </c>
    </row>
    <row r="3470" spans="1:22">
      <c r="A3470" t="n">
        <v>30176</v>
      </c>
      <c r="B3470" s="5" t="n">
        <v>1</v>
      </c>
    </row>
    <row r="3471" spans="1:22" s="3" customFormat="1" customHeight="0">
      <c r="A3471" s="3" t="s">
        <v>2</v>
      </c>
      <c r="B3471" s="3" t="s">
        <v>246</v>
      </c>
    </row>
    <row r="3472" spans="1:22">
      <c r="A3472" t="s">
        <v>4</v>
      </c>
      <c r="B3472" s="4" t="s">
        <v>5</v>
      </c>
      <c r="C3472" s="4" t="s">
        <v>10</v>
      </c>
      <c r="D3472" s="4" t="s">
        <v>10</v>
      </c>
      <c r="E3472" s="4" t="s">
        <v>9</v>
      </c>
      <c r="F3472" s="4" t="s">
        <v>6</v>
      </c>
      <c r="G3472" s="4" t="s">
        <v>8</v>
      </c>
      <c r="H3472" s="4" t="s">
        <v>10</v>
      </c>
      <c r="I3472" s="4" t="s">
        <v>10</v>
      </c>
      <c r="J3472" s="4" t="s">
        <v>9</v>
      </c>
      <c r="K3472" s="4" t="s">
        <v>6</v>
      </c>
      <c r="L3472" s="4" t="s">
        <v>8</v>
      </c>
      <c r="M3472" s="4" t="s">
        <v>10</v>
      </c>
      <c r="N3472" s="4" t="s">
        <v>10</v>
      </c>
      <c r="O3472" s="4" t="s">
        <v>9</v>
      </c>
      <c r="P3472" s="4" t="s">
        <v>6</v>
      </c>
      <c r="Q3472" s="4" t="s">
        <v>8</v>
      </c>
      <c r="R3472" s="4" t="s">
        <v>10</v>
      </c>
      <c r="S3472" s="4" t="s">
        <v>10</v>
      </c>
      <c r="T3472" s="4" t="s">
        <v>9</v>
      </c>
      <c r="U3472" s="4" t="s">
        <v>6</v>
      </c>
      <c r="V3472" s="4" t="s">
        <v>8</v>
      </c>
      <c r="W3472" s="4" t="s">
        <v>10</v>
      </c>
      <c r="X3472" s="4" t="s">
        <v>10</v>
      </c>
      <c r="Y3472" s="4" t="s">
        <v>9</v>
      </c>
      <c r="Z3472" s="4" t="s">
        <v>6</v>
      </c>
      <c r="AA3472" s="4" t="s">
        <v>8</v>
      </c>
      <c r="AB3472" s="4" t="s">
        <v>10</v>
      </c>
      <c r="AC3472" s="4" t="s">
        <v>10</v>
      </c>
      <c r="AD3472" s="4" t="s">
        <v>9</v>
      </c>
      <c r="AE3472" s="4" t="s">
        <v>6</v>
      </c>
      <c r="AF3472" s="4" t="s">
        <v>8</v>
      </c>
      <c r="AG3472" s="4" t="s">
        <v>10</v>
      </c>
      <c r="AH3472" s="4" t="s">
        <v>10</v>
      </c>
      <c r="AI3472" s="4" t="s">
        <v>9</v>
      </c>
      <c r="AJ3472" s="4" t="s">
        <v>6</v>
      </c>
      <c r="AK3472" s="4" t="s">
        <v>8</v>
      </c>
      <c r="AL3472" s="4" t="s">
        <v>10</v>
      </c>
      <c r="AM3472" s="4" t="s">
        <v>10</v>
      </c>
      <c r="AN3472" s="4" t="s">
        <v>9</v>
      </c>
      <c r="AO3472" s="4" t="s">
        <v>6</v>
      </c>
      <c r="AP3472" s="4" t="s">
        <v>8</v>
      </c>
      <c r="AQ3472" s="4" t="s">
        <v>10</v>
      </c>
      <c r="AR3472" s="4" t="s">
        <v>10</v>
      </c>
      <c r="AS3472" s="4" t="s">
        <v>9</v>
      </c>
      <c r="AT3472" s="4" t="s">
        <v>6</v>
      </c>
      <c r="AU3472" s="4" t="s">
        <v>8</v>
      </c>
    </row>
    <row r="3473" spans="1:47">
      <c r="A3473" t="n">
        <v>30192</v>
      </c>
      <c r="B3473" s="66" t="n">
        <v>257</v>
      </c>
      <c r="C3473" s="7" t="n">
        <v>4</v>
      </c>
      <c r="D3473" s="7" t="n">
        <v>65533</v>
      </c>
      <c r="E3473" s="7" t="n">
        <v>13250</v>
      </c>
      <c r="F3473" s="7" t="s">
        <v>20</v>
      </c>
      <c r="G3473" s="7" t="n">
        <f t="normal" ca="1">32-LENB(INDIRECT(ADDRESS(3473,6)))</f>
        <v>0</v>
      </c>
      <c r="H3473" s="7" t="n">
        <v>4</v>
      </c>
      <c r="I3473" s="7" t="n">
        <v>65533</v>
      </c>
      <c r="J3473" s="7" t="n">
        <v>13250</v>
      </c>
      <c r="K3473" s="7" t="s">
        <v>20</v>
      </c>
      <c r="L3473" s="7" t="n">
        <f t="normal" ca="1">32-LENB(INDIRECT(ADDRESS(3473,11)))</f>
        <v>0</v>
      </c>
      <c r="M3473" s="7" t="n">
        <v>4</v>
      </c>
      <c r="N3473" s="7" t="n">
        <v>65533</v>
      </c>
      <c r="O3473" s="7" t="n">
        <v>13250</v>
      </c>
      <c r="P3473" s="7" t="s">
        <v>20</v>
      </c>
      <c r="Q3473" s="7" t="n">
        <f t="normal" ca="1">32-LENB(INDIRECT(ADDRESS(3473,16)))</f>
        <v>0</v>
      </c>
      <c r="R3473" s="7" t="n">
        <v>4</v>
      </c>
      <c r="S3473" s="7" t="n">
        <v>65533</v>
      </c>
      <c r="T3473" s="7" t="n">
        <v>13250</v>
      </c>
      <c r="U3473" s="7" t="s">
        <v>20</v>
      </c>
      <c r="V3473" s="7" t="n">
        <f t="normal" ca="1">32-LENB(INDIRECT(ADDRESS(3473,21)))</f>
        <v>0</v>
      </c>
      <c r="W3473" s="7" t="n">
        <v>4</v>
      </c>
      <c r="X3473" s="7" t="n">
        <v>65533</v>
      </c>
      <c r="Y3473" s="7" t="n">
        <v>13250</v>
      </c>
      <c r="Z3473" s="7" t="s">
        <v>20</v>
      </c>
      <c r="AA3473" s="7" t="n">
        <f t="normal" ca="1">32-LENB(INDIRECT(ADDRESS(3473,26)))</f>
        <v>0</v>
      </c>
      <c r="AB3473" s="7" t="n">
        <v>4</v>
      </c>
      <c r="AC3473" s="7" t="n">
        <v>65533</v>
      </c>
      <c r="AD3473" s="7" t="n">
        <v>13250</v>
      </c>
      <c r="AE3473" s="7" t="s">
        <v>20</v>
      </c>
      <c r="AF3473" s="7" t="n">
        <f t="normal" ca="1">32-LENB(INDIRECT(ADDRESS(3473,31)))</f>
        <v>0</v>
      </c>
      <c r="AG3473" s="7" t="n">
        <v>4</v>
      </c>
      <c r="AH3473" s="7" t="n">
        <v>65533</v>
      </c>
      <c r="AI3473" s="7" t="n">
        <v>13250</v>
      </c>
      <c r="AJ3473" s="7" t="s">
        <v>20</v>
      </c>
      <c r="AK3473" s="7" t="n">
        <f t="normal" ca="1">32-LENB(INDIRECT(ADDRESS(3473,36)))</f>
        <v>0</v>
      </c>
      <c r="AL3473" s="7" t="n">
        <v>4</v>
      </c>
      <c r="AM3473" s="7" t="n">
        <v>65533</v>
      </c>
      <c r="AN3473" s="7" t="n">
        <v>13250</v>
      </c>
      <c r="AO3473" s="7" t="s">
        <v>20</v>
      </c>
      <c r="AP3473" s="7" t="n">
        <f t="normal" ca="1">32-LENB(INDIRECT(ADDRESS(3473,41)))</f>
        <v>0</v>
      </c>
      <c r="AQ3473" s="7" t="n">
        <v>0</v>
      </c>
      <c r="AR3473" s="7" t="n">
        <v>65533</v>
      </c>
      <c r="AS3473" s="7" t="n">
        <v>0</v>
      </c>
      <c r="AT3473" s="7" t="s">
        <v>20</v>
      </c>
      <c r="AU3473" s="7" t="n">
        <f t="normal" ca="1">32-LENB(INDIRECT(ADDRESS(3473,46)))</f>
        <v>0</v>
      </c>
    </row>
    <row r="3474" spans="1:47">
      <c r="A3474" t="s">
        <v>4</v>
      </c>
      <c r="B3474" s="4" t="s">
        <v>5</v>
      </c>
    </row>
    <row r="3475" spans="1:47">
      <c r="A3475" t="n">
        <v>30552</v>
      </c>
      <c r="B3475" s="5" t="n">
        <v>1</v>
      </c>
    </row>
    <row r="3476" spans="1:47" s="3" customFormat="1" customHeight="0">
      <c r="A3476" s="3" t="s">
        <v>2</v>
      </c>
      <c r="B3476" s="3" t="s">
        <v>247</v>
      </c>
    </row>
    <row r="3477" spans="1:47">
      <c r="A3477" t="s">
        <v>4</v>
      </c>
      <c r="B3477" s="4" t="s">
        <v>5</v>
      </c>
      <c r="C3477" s="4" t="s">
        <v>10</v>
      </c>
      <c r="D3477" s="4" t="s">
        <v>10</v>
      </c>
      <c r="E3477" s="4" t="s">
        <v>9</v>
      </c>
      <c r="F3477" s="4" t="s">
        <v>6</v>
      </c>
      <c r="G3477" s="4" t="s">
        <v>8</v>
      </c>
      <c r="H3477" s="4" t="s">
        <v>10</v>
      </c>
      <c r="I3477" s="4" t="s">
        <v>10</v>
      </c>
      <c r="J3477" s="4" t="s">
        <v>9</v>
      </c>
      <c r="K3477" s="4" t="s">
        <v>6</v>
      </c>
      <c r="L3477" s="4" t="s">
        <v>8</v>
      </c>
      <c r="M3477" s="4" t="s">
        <v>10</v>
      </c>
      <c r="N3477" s="4" t="s">
        <v>10</v>
      </c>
      <c r="O3477" s="4" t="s">
        <v>9</v>
      </c>
      <c r="P3477" s="4" t="s">
        <v>6</v>
      </c>
      <c r="Q3477" s="4" t="s">
        <v>8</v>
      </c>
      <c r="R3477" s="4" t="s">
        <v>10</v>
      </c>
      <c r="S3477" s="4" t="s">
        <v>10</v>
      </c>
      <c r="T3477" s="4" t="s">
        <v>9</v>
      </c>
      <c r="U3477" s="4" t="s">
        <v>6</v>
      </c>
      <c r="V3477" s="4" t="s">
        <v>8</v>
      </c>
      <c r="W3477" s="4" t="s">
        <v>10</v>
      </c>
      <c r="X3477" s="4" t="s">
        <v>10</v>
      </c>
      <c r="Y3477" s="4" t="s">
        <v>9</v>
      </c>
      <c r="Z3477" s="4" t="s">
        <v>6</v>
      </c>
      <c r="AA3477" s="4" t="s">
        <v>8</v>
      </c>
      <c r="AB3477" s="4" t="s">
        <v>10</v>
      </c>
      <c r="AC3477" s="4" t="s">
        <v>10</v>
      </c>
      <c r="AD3477" s="4" t="s">
        <v>9</v>
      </c>
      <c r="AE3477" s="4" t="s">
        <v>6</v>
      </c>
      <c r="AF3477" s="4" t="s">
        <v>8</v>
      </c>
      <c r="AG3477" s="4" t="s">
        <v>10</v>
      </c>
      <c r="AH3477" s="4" t="s">
        <v>10</v>
      </c>
      <c r="AI3477" s="4" t="s">
        <v>9</v>
      </c>
      <c r="AJ3477" s="4" t="s">
        <v>6</v>
      </c>
      <c r="AK3477" s="4" t="s">
        <v>8</v>
      </c>
      <c r="AL3477" s="4" t="s">
        <v>10</v>
      </c>
      <c r="AM3477" s="4" t="s">
        <v>10</v>
      </c>
      <c r="AN3477" s="4" t="s">
        <v>9</v>
      </c>
      <c r="AO3477" s="4" t="s">
        <v>6</v>
      </c>
      <c r="AP3477" s="4" t="s">
        <v>8</v>
      </c>
      <c r="AQ3477" s="4" t="s">
        <v>10</v>
      </c>
      <c r="AR3477" s="4" t="s">
        <v>10</v>
      </c>
      <c r="AS3477" s="4" t="s">
        <v>9</v>
      </c>
      <c r="AT3477" s="4" t="s">
        <v>6</v>
      </c>
      <c r="AU3477" s="4" t="s">
        <v>8</v>
      </c>
    </row>
    <row r="3478" spans="1:47">
      <c r="A3478" t="n">
        <v>30560</v>
      </c>
      <c r="B3478" s="66" t="n">
        <v>257</v>
      </c>
      <c r="C3478" s="7" t="n">
        <v>4</v>
      </c>
      <c r="D3478" s="7" t="n">
        <v>65533</v>
      </c>
      <c r="E3478" s="7" t="n">
        <v>13250</v>
      </c>
      <c r="F3478" s="7" t="s">
        <v>20</v>
      </c>
      <c r="G3478" s="7" t="n">
        <f t="normal" ca="1">32-LENB(INDIRECT(ADDRESS(3478,6)))</f>
        <v>0</v>
      </c>
      <c r="H3478" s="7" t="n">
        <v>4</v>
      </c>
      <c r="I3478" s="7" t="n">
        <v>65533</v>
      </c>
      <c r="J3478" s="7" t="n">
        <v>13250</v>
      </c>
      <c r="K3478" s="7" t="s">
        <v>20</v>
      </c>
      <c r="L3478" s="7" t="n">
        <f t="normal" ca="1">32-LENB(INDIRECT(ADDRESS(3478,11)))</f>
        <v>0</v>
      </c>
      <c r="M3478" s="7" t="n">
        <v>4</v>
      </c>
      <c r="N3478" s="7" t="n">
        <v>65533</v>
      </c>
      <c r="O3478" s="7" t="n">
        <v>13250</v>
      </c>
      <c r="P3478" s="7" t="s">
        <v>20</v>
      </c>
      <c r="Q3478" s="7" t="n">
        <f t="normal" ca="1">32-LENB(INDIRECT(ADDRESS(3478,16)))</f>
        <v>0</v>
      </c>
      <c r="R3478" s="7" t="n">
        <v>4</v>
      </c>
      <c r="S3478" s="7" t="n">
        <v>65533</v>
      </c>
      <c r="T3478" s="7" t="n">
        <v>13250</v>
      </c>
      <c r="U3478" s="7" t="s">
        <v>20</v>
      </c>
      <c r="V3478" s="7" t="n">
        <f t="normal" ca="1">32-LENB(INDIRECT(ADDRESS(3478,21)))</f>
        <v>0</v>
      </c>
      <c r="W3478" s="7" t="n">
        <v>4</v>
      </c>
      <c r="X3478" s="7" t="n">
        <v>65533</v>
      </c>
      <c r="Y3478" s="7" t="n">
        <v>13250</v>
      </c>
      <c r="Z3478" s="7" t="s">
        <v>20</v>
      </c>
      <c r="AA3478" s="7" t="n">
        <f t="normal" ca="1">32-LENB(INDIRECT(ADDRESS(3478,26)))</f>
        <v>0</v>
      </c>
      <c r="AB3478" s="7" t="n">
        <v>4</v>
      </c>
      <c r="AC3478" s="7" t="n">
        <v>65533</v>
      </c>
      <c r="AD3478" s="7" t="n">
        <v>13250</v>
      </c>
      <c r="AE3478" s="7" t="s">
        <v>20</v>
      </c>
      <c r="AF3478" s="7" t="n">
        <f t="normal" ca="1">32-LENB(INDIRECT(ADDRESS(3478,31)))</f>
        <v>0</v>
      </c>
      <c r="AG3478" s="7" t="n">
        <v>4</v>
      </c>
      <c r="AH3478" s="7" t="n">
        <v>65533</v>
      </c>
      <c r="AI3478" s="7" t="n">
        <v>13250</v>
      </c>
      <c r="AJ3478" s="7" t="s">
        <v>20</v>
      </c>
      <c r="AK3478" s="7" t="n">
        <f t="normal" ca="1">32-LENB(INDIRECT(ADDRESS(3478,36)))</f>
        <v>0</v>
      </c>
      <c r="AL3478" s="7" t="n">
        <v>4</v>
      </c>
      <c r="AM3478" s="7" t="n">
        <v>65533</v>
      </c>
      <c r="AN3478" s="7" t="n">
        <v>13250</v>
      </c>
      <c r="AO3478" s="7" t="s">
        <v>20</v>
      </c>
      <c r="AP3478" s="7" t="n">
        <f t="normal" ca="1">32-LENB(INDIRECT(ADDRESS(3478,41)))</f>
        <v>0</v>
      </c>
      <c r="AQ3478" s="7" t="n">
        <v>0</v>
      </c>
      <c r="AR3478" s="7" t="n">
        <v>65533</v>
      </c>
      <c r="AS3478" s="7" t="n">
        <v>0</v>
      </c>
      <c r="AT3478" s="7" t="s">
        <v>20</v>
      </c>
      <c r="AU3478" s="7" t="n">
        <f t="normal" ca="1">32-LENB(INDIRECT(ADDRESS(3478,46)))</f>
        <v>0</v>
      </c>
    </row>
    <row r="3479" spans="1:47">
      <c r="A3479" t="s">
        <v>4</v>
      </c>
      <c r="B3479" s="4" t="s">
        <v>5</v>
      </c>
    </row>
    <row r="3480" spans="1:47">
      <c r="A3480" t="n">
        <v>30920</v>
      </c>
      <c r="B348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2025-09-06T21:46:36</dcterms:created>
  <dcterms:modified xsi:type="dcterms:W3CDTF">2025-09-06T21:46:36</dcterms:modified>
</cp:coreProperties>
</file>