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CE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0000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B7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73FFF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D0FF73"/>
      </patternFill>
    </fill>
    <fill>
      <patternFill patternType="solid">
        <fgColor rgb="FFFDFF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F6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73FFE1"/>
      </patternFill>
    </fill>
    <fill>
      <patternFill patternType="solid">
        <fgColor rgb="FFB4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FD73"/>
      </patternFill>
    </fill>
    <fill>
      <patternFill patternType="solid">
        <fgColor rgb="FFFFC273"/>
      </patternFill>
    </fill>
    <fill>
      <patternFill patternType="solid">
        <fgColor rgb="FFF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0" xfId="0" applyFill="1" applyAlignment="1">
      <alignment horizontal="center" vertical="center" wrapText="1"/>
    </xf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<sst xmlns="http://schemas.openxmlformats.org/spreadsheetml/2006/main" count="10358" uniqueCount="279">
  <si>
    <t>CS2</t>
  </si>
  <si>
    <t>m5000</t>
  </si>
  <si>
    <t>FUNCTION</t>
  </si>
  <si>
    <t/>
  </si>
  <si>
    <t>Location</t>
  </si>
  <si>
    <t>OP Code</t>
  </si>
  <si>
    <t>string</t>
  </si>
  <si>
    <t>bm5000</t>
  </si>
  <si>
    <t>fill</t>
  </si>
  <si>
    <t>int</t>
  </si>
  <si>
    <t>short</t>
  </si>
  <si>
    <t>mon000</t>
  </si>
  <si>
    <t>mon230</t>
  </si>
  <si>
    <t>byte</t>
  </si>
  <si>
    <t>bytearray</t>
  </si>
  <si>
    <t>mon024_c00</t>
  </si>
  <si>
    <t>mon244_c00</t>
  </si>
  <si>
    <t>mon232</t>
  </si>
  <si>
    <t>mon231</t>
  </si>
  <si>
    <t>mon246</t>
  </si>
  <si>
    <t>mon000_c04</t>
  </si>
  <si>
    <t>mon244</t>
  </si>
  <si>
    <t>mon246_c01</t>
  </si>
  <si>
    <t/>
  </si>
  <si>
    <t>PreInit</t>
  </si>
  <si>
    <t>FC_Change_MapColor</t>
  </si>
  <si>
    <t>Init</t>
  </si>
  <si>
    <t>pointer</t>
  </si>
  <si>
    <t>float</t>
  </si>
  <si>
    <t>tbox00</t>
  </si>
  <si>
    <t>tbox01</t>
  </si>
  <si>
    <t>tbox02</t>
  </si>
  <si>
    <t>tbox03</t>
  </si>
  <si>
    <t>LP_mbox00</t>
  </si>
  <si>
    <t>tbox04</t>
  </si>
  <si>
    <t>EV_AVoice_Treasure01</t>
  </si>
  <si>
    <t>EV_AVoice_Treasure02</t>
  </si>
  <si>
    <t>EV_AVoice_Treasure03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</si>
  <si>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</si>
  <si>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</si>
  <si>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</si>
  <si>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</si>
  <si>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</si>
  <si>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</si>
  <si>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</si>
  <si>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</si>
  <si>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</si>
  <si>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</si>
  <si>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</si>
  <si>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</si>
  <si>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</si>
  <si>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breakobj12</t>
  </si>
  <si>
    <t>breakobj13</t>
  </si>
  <si>
    <t>breakobj14</t>
  </si>
  <si>
    <t>breakobj15</t>
  </si>
  <si>
    <t>healobject00</t>
  </si>
  <si>
    <t>LP_healobject</t>
  </si>
  <si>
    <t>mon006</t>
  </si>
  <si>
    <t>ResetShiningPom</t>
  </si>
  <si>
    <t>Init_Replay</t>
  </si>
  <si>
    <t>Init_Replay</t>
  </si>
  <si>
    <t>system/syskira_r.eff</t>
  </si>
  <si>
    <t>switch_rw0</t>
  </si>
  <si>
    <t>white</t>
  </si>
  <si>
    <t>switch_rw1</t>
  </si>
  <si>
    <t>gimmick_rw0</t>
  </si>
  <si>
    <t>gimmick_rw1</t>
  </si>
  <si>
    <t>gimmick_rw2</t>
  </si>
  <si>
    <t>__mmp__</t>
  </si>
  <si>
    <t>d_white</t>
  </si>
  <si>
    <t>red</t>
  </si>
  <si>
    <t>d_red</t>
  </si>
  <si>
    <t>map</t>
  </si>
  <si>
    <t>CK09</t>
  </si>
  <si>
    <t>CK10</t>
  </si>
  <si>
    <t>gimmick_ld</t>
  </si>
  <si>
    <t>after</t>
  </si>
  <si>
    <t>ld_after</t>
  </si>
  <si>
    <t>d_ld_after</t>
  </si>
  <si>
    <t>ld_before</t>
  </si>
  <si>
    <t>d_ld_before</t>
  </si>
  <si>
    <t>LP_climbdown_be</t>
  </si>
  <si>
    <t>LP_climbup_af</t>
  </si>
  <si>
    <t>LP_climbdown_af</t>
  </si>
  <si>
    <t>before</t>
  </si>
  <si>
    <t>Reinit</t>
  </si>
  <si>
    <t>LP_mbox00_Get</t>
  </si>
  <si>
    <t>LP_mbox00</t>
  </si>
  <si>
    <t>open</t>
  </si>
  <si>
    <t>LP_mbox00_Get</t>
  </si>
  <si>
    <t>open_c</t>
  </si>
  <si>
    <t>dialog</t>
  </si>
  <si>
    <t xml:space="preserve">Received </t>
  </si>
  <si>
    <t>.</t>
  </si>
  <si>
    <t>LP_event_rw0</t>
  </si>
  <si>
    <t>w_to_r</t>
  </si>
  <si>
    <t>r_to_w</t>
  </si>
  <si>
    <t>FC_Party_Face_Reset2</t>
  </si>
  <si>
    <t>FC_MapJumpState</t>
  </si>
  <si>
    <t>FC_MapJumpState2</t>
  </si>
  <si>
    <t>LP_event_rw1</t>
  </si>
  <si>
    <t>LP_event_ld</t>
  </si>
  <si>
    <t>It's a device to operate a ladder.</t>
  </si>
  <si>
    <t>Use</t>
  </si>
  <si>
    <t>Cancel</t>
  </si>
  <si>
    <t>a_to_b</t>
  </si>
  <si>
    <t>b_to_a</t>
  </si>
  <si>
    <t>LP_healobject</t>
  </si>
  <si>
    <t>EV_healobjectGaiden</t>
  </si>
  <si>
    <t>AV_05001</t>
  </si>
  <si>
    <t>Start</t>
  </si>
  <si>
    <t>End</t>
  </si>
  <si>
    <t>AV_05001</t>
  </si>
  <si>
    <t>AV_DUCT01</t>
  </si>
  <si>
    <t>EV_AVoice_Duct01</t>
  </si>
  <si>
    <t>EV_05_02_00</t>
  </si>
  <si>
    <t>AniFieldAttack</t>
  </si>
  <si>
    <t>AniWait</t>
  </si>
  <si>
    <t>FC_Start_Party</t>
  </si>
  <si>
    <t>I_TVIS007</t>
  </si>
  <si>
    <t>C_NPC083</t>
  </si>
  <si>
    <t>Branch Chief Cao</t>
  </si>
  <si>
    <t>FC_chr_entry</t>
  </si>
  <si>
    <t>Young Man</t>
  </si>
  <si>
    <t>Girl</t>
  </si>
  <si>
    <t>AniEvYorikakari</t>
  </si>
  <si>
    <t>AniEvGyu</t>
  </si>
  <si>
    <t>AniEvTeMune</t>
  </si>
  <si>
    <t>AniEvUdegumiF</t>
  </si>
  <si>
    <t>monitor</t>
  </si>
  <si>
    <t>face</t>
  </si>
  <si>
    <t>Young Man's Voice</t>
  </si>
  <si>
    <t>#E_0#M_0</t>
  </si>
  <si>
    <t>#1C#0T#1CThat's all we of Heiyue can do for you,
I'm afraid.</t>
  </si>
  <si>
    <t>2</t>
  </si>
  <si>
    <t>0</t>
  </si>
  <si>
    <t>#b</t>
  </si>
  <si>
    <t>I_TVIS260</t>
  </si>
  <si>
    <t>#E[3]#M_0</t>
  </si>
  <si>
    <t>#1C#5T#1CThe guards have been given a little...
incentive to stay out of your way.</t>
  </si>
  <si>
    <t>#E[A]#M_0#1C#1CYou should face no more obstacles in
your operation.</t>
  </si>
  <si>
    <t>#E[3]#M_A</t>
  </si>
  <si>
    <t>#0T#K#FThanks, Cao.</t>
  </si>
  <si>
    <t>#E[5]#M_0</t>
  </si>
  <si>
    <t>#1C#5T#1CThink nothing of it. It's my pleasure to
play all the cards I can.</t>
  </si>
  <si>
    <t>#E[1]#M_A#1C#1CThe place you're aiming for is where all
the information in Crossbell gathers--
as well as its Achilles heel.</t>
  </si>
  <si>
    <t>#E[A]#M_0#1C#1CWhat you're doing does us no shortage
of favors, I'll have you know.</t>
  </si>
  <si>
    <t>#E_8#M_0</t>
  </si>
  <si>
    <t>#4K#FHaha... Just this once, I'm happy to hear that.</t>
  </si>
  <si>
    <t>#E_J#M[A]</t>
  </si>
  <si>
    <t>#3K#F#800W...</t>
  </si>
  <si>
    <t>#E[1]#M_0</t>
  </si>
  <si>
    <t>#1C#5T#1CDo take care, Yin... My apologies. Rixia.</t>
  </si>
  <si>
    <t>#E_8#M_0#1C#1CI've received information that quite
a skilled warrior is in Crossbell at
the moment.</t>
  </si>
  <si>
    <t>FC_look_dir_Yes</t>
  </si>
  <si>
    <t>#E[1]#M_9</t>
  </si>
  <si>
    <t>#3K#F...As have I.</t>
  </si>
  <si>
    <t>#E_0#M_9Nonetheless, thank you for your warning.</t>
  </si>
  <si>
    <t>#1C#5T#1COh, not at all. I wouldn't want anything
happening to a valuable future business
partner.</t>
  </si>
  <si>
    <t>#E[A]#M_0#1C#1CI believe that does it for me. I'll be praying
for your success.</t>
  </si>
  <si>
    <t>1</t>
  </si>
  <si>
    <t>close</t>
  </si>
  <si>
    <t>9</t>
  </si>
  <si>
    <t>A</t>
  </si>
  <si>
    <t>FC_look_dir_No</t>
  </si>
  <si>
    <t>#E[9]#M_A</t>
  </si>
  <si>
    <t>#4K#FWhew...</t>
  </si>
  <si>
    <t>#E_8#M_0He's being awfully cooperative, isn't he?</t>
  </si>
  <si>
    <t>#E_2#M_AThen again, it's not a stretch to think he's
only doing it because he's got something
up his sleeve.</t>
  </si>
  <si>
    <t>#3K#FHe's an incredibly shrewd man.</t>
  </si>
  <si>
    <t>#E_J#M_0Most likely, he's happy to do whatever will
shine the most favorable light on him
once Crossbell's occupation period is over.</t>
  </si>
  <si>
    <t>F</t>
  </si>
  <si>
    <t>#E_F#M_0</t>
  </si>
  <si>
    <t>#PTrue enough. He wouldn't want to screw
up his chance to potentially play mediator
between Crossbell and the Republic.</t>
  </si>
  <si>
    <t>#E[9]#M_AI get the feeling he'd get along great with
Lechter... He's our ally for now, but there's
no guarantee how long that'll last.</t>
  </si>
  <si>
    <t>#E_8#M_9</t>
  </si>
  <si>
    <t>#2PExactly. It's in our best interest to remain
wary of him.</t>
  </si>
  <si>
    <t>#2PStill, if working with him helps protect
those I care about most, then I'll gladly
do so.</t>
  </si>
  <si>
    <t>J</t>
  </si>
  <si>
    <t>#E_J#M_0</t>
  </si>
  <si>
    <t xml:space="preserve">#1PLikewise. </t>
  </si>
  <si>
    <t>AniEvWait</t>
  </si>
  <si>
    <t>door_s00</t>
  </si>
  <si>
    <t>open1</t>
  </si>
  <si>
    <t>close1</t>
  </si>
  <si>
    <t>I_TVIS261</t>
  </si>
  <si>
    <t>3</t>
  </si>
  <si>
    <t>I_TVIS262</t>
  </si>
  <si>
    <t>Lloyd</t>
  </si>
  <si>
    <t>Rixia</t>
  </si>
  <si>
    <t>#E[1]#M_A</t>
  </si>
  <si>
    <t>Tio said to aim for the area up ahead.</t>
  </si>
  <si>
    <t>I</t>
  </si>
  <si>
    <t>#E_I#M_0</t>
  </si>
  <si>
    <t>#5SCrossbell's future rests in our hands,
so let's get moving!</t>
  </si>
  <si>
    <t>#1P#5SRight!</t>
  </si>
  <si>
    <t>For this chapter alone, you will make your way through a
dungeon controlling police detective Lloyd Bannings and
Arc en Ciel performer Rixia Mao.</t>
  </si>
  <si>
    <t>Both link attacks and Overdrive are available to them.</t>
  </si>
  <si>
    <t>Set_Mquartz_Lv</t>
  </si>
  <si>
    <t>EV_Heal_HPCP</t>
  </si>
  <si>
    <t>FC_End_Party</t>
  </si>
  <si>
    <t>Reinit</t>
  </si>
  <si>
    <t>EV_05_03_00</t>
  </si>
  <si>
    <t>C_MON000</t>
  </si>
  <si>
    <t>Big Drome</t>
  </si>
  <si>
    <t>Grass Drome</t>
  </si>
  <si>
    <t>AniEv3010</t>
  </si>
  <si>
    <t>EV_05_03_00_MOVE_ENEMY</t>
  </si>
  <si>
    <t>C</t>
  </si>
  <si>
    <t>BTL_ATTACK</t>
  </si>
  <si>
    <t>EV_05_03_00_MOVE_ENEMY</t>
  </si>
  <si>
    <t>EV_05_03_01</t>
  </si>
  <si>
    <t>AniEvAttachEquip</t>
  </si>
  <si>
    <t>AniEv5005</t>
  </si>
  <si>
    <t>AniEvSeki</t>
  </si>
  <si>
    <t>AniEvAtamakaki</t>
  </si>
  <si>
    <t>AniEvRyoteSiri</t>
  </si>
  <si>
    <t>SubAttackEndEV</t>
  </si>
  <si>
    <t>#1PWhew... That was some fight.</t>
  </si>
  <si>
    <t>#E_2#M_0</t>
  </si>
  <si>
    <t>This sector has been abandoned for quite
some time. It's not hard to imagine why so
many powerful monsters settled in here.</t>
  </si>
  <si>
    <t>What amazes me more is just how much
these ARCUS orbments are capable of.</t>
  </si>
  <si>
    <t>Yeah... They'll be a real asset to us in
the future.</t>
  </si>
  <si>
    <t>#E[1]#M_AThey're so modern, they're practically still
in testing over at the Empire.</t>
  </si>
  <si>
    <t>0[autoE0]</t>
  </si>
  <si>
    <t>0[autoM0]</t>
  </si>
  <si>
    <t>AniAttachEQU222</t>
  </si>
  <si>
    <t>AniAttachEQU223</t>
  </si>
  <si>
    <t>#2PI miss the variety of arts I could use before,
but in terms of balance, they're much more
suited for combat than our Enigma IIs.</t>
  </si>
  <si>
    <t>Well, Erebonia's always had the upper hand
on military technology if nothing else.</t>
  </si>
  <si>
    <t>#E_E#M_0We should count ourselves lucky that Michel
got his hands on them for us.</t>
  </si>
  <si>
    <t>#E[5]#M_0On that note, we should also count ourselves lucky
for being able to utilize them so well. I don't
think we've had a single problem linking up.</t>
  </si>
  <si>
    <t>Heehee. I admit, it's a strange feeling.</t>
  </si>
  <si>
    <t>#E[1]#M_9It was as if we knew everything there was to
know about one another, through and through.
Almost as if our bodies became one...</t>
  </si>
  <si>
    <t>8</t>
  </si>
  <si>
    <t>E</t>
  </si>
  <si>
    <t>AniDetachEQU222</t>
  </si>
  <si>
    <t>AniDetachEQU223</t>
  </si>
  <si>
    <t>#1PHow, umm...poetic.</t>
  </si>
  <si>
    <t>#E[5]#M_0Sort of like how you perform with Ilya on
stage, right? That's like being one...in a
sense.</t>
  </si>
  <si>
    <t>#E[D]#M_9#H[2]</t>
  </si>
  <si>
    <t>#2PN-Now that you mention it, you could put
it that way, yes...</t>
  </si>
  <si>
    <t>#E_F#M_9At this point, however, I doubt I would even
need one of these to match my movements to
hers in battle.</t>
  </si>
  <si>
    <t>AniWait1</t>
  </si>
  <si>
    <t>0J</t>
  </si>
  <si>
    <t>#E[1]#M_0#H[0]</t>
  </si>
  <si>
    <t>#4K#FSo this is what the Geofront's E sector
looks like.</t>
  </si>
  <si>
    <t>#E_I#M_0This one supposedly had its existence
hidden from the general public, didn't it?</t>
  </si>
  <si>
    <t>#E_2#M_A#H[0]</t>
  </si>
  <si>
    <t>#3K#FThat's what Elie said, anyway. It was kept
sealed off to keep everything inside strictly
confidential.</t>
  </si>
  <si>
    <t>#E[3]#M_ACorrupt officials and diet members used it
to conceal any information they didn't want
leaking out.</t>
  </si>
  <si>
    <t>#E_F#M_AShe did add that it wasn't its only use,
though. Just one of them.</t>
  </si>
  <si>
    <t>#E[9]#M_0</t>
  </si>
  <si>
    <t>#4K#FI see...</t>
  </si>
  <si>
    <t>#E_2#M_0Not the kind of place we can just leave
as it is, then.</t>
  </si>
  <si>
    <t>Yeah. We need to make our way through
here, whatever it takes.</t>
  </si>
  <si>
    <t>#E_2#M_A</t>
  </si>
  <si>
    <t>Ready to give it everything we've got?</t>
  </si>
  <si>
    <t>#2POf course.</t>
  </si>
  <si>
    <t>SB_05_GET_NEWS</t>
  </si>
  <si>
    <t xml:space="preserve">Obtained </t>
  </si>
  <si>
    <t>#KOh, it's the Crossbell Times. What's something
like this even doing here?</t>
  </si>
  <si>
    <t>#E_0#M_AYou think one of the maintenance staff left it?</t>
  </si>
  <si>
    <t>#KI can't think of any other reason it
would be here.</t>
  </si>
  <si>
    <t>#E[1]#M_0It's the issue published just after the
occupation, too. I doubt anyone would
miss it if we took it.</t>
  </si>
  <si>
    <t>SB_05_GET_NEWS</t>
  </si>
  <si>
    <t>LP_door00</t>
  </si>
  <si>
    <t>#E_0#M_A</t>
  </si>
  <si>
    <t>#KThis is the way we came in from.</t>
  </si>
  <si>
    <t>#KWe can't leave before completing our
objective.</t>
  </si>
  <si>
    <t>_LP_mbox00_Get</t>
  </si>
  <si>
    <t>_LP_event_rw0</t>
  </si>
  <si>
    <t>_LP_event_rw1</t>
  </si>
  <si>
    <t>_LP_event_ld</t>
  </si>
  <si>
    <t>_EV_05_02_00</t>
  </si>
  <si>
    <t>_EV_05_03_00</t>
  </si>
  <si>
    <t>_EV_05_03_01</t>
  </si>
  <si>
    <t>_SB_05_GET_NEWS</t>
  </si>
  <si>
    <t>_LP_door00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</si>
</sst>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CE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0000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B7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73FFF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D0FF73"/>
      </patternFill>
    </fill>
    <fill>
      <patternFill patternType="solid">
        <fgColor rgb="FFFDFF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F6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73FFE1"/>
      </patternFill>
    </fill>
    <fill>
      <patternFill patternType="solid">
        <fgColor rgb="FFB4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FD73"/>
      </patternFill>
    </fill>
    <fill>
      <patternFill patternType="solid">
        <fgColor rgb="FFFFC273"/>
      </patternFill>
    </fill>
    <fill>
      <patternFill patternType="solid">
        <fgColor rgb="FFF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0" xfId="0" applyFill="1" applyAlignment="1">
      <alignment horizontal="center" vertical="center" wrapText="1"/>
    </xf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E283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564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13</v>
      </c>
      <c r="JA8" s="4" t="s">
        <v>13</v>
      </c>
      <c r="JB8" s="4" t="s">
        <v>13</v>
      </c>
      <c r="JC8" s="4" t="s">
        <v>13</v>
      </c>
      <c r="JD8" s="4" t="s">
        <v>13</v>
      </c>
      <c r="JE8" s="4" t="s">
        <v>13</v>
      </c>
      <c r="JF8" s="4" t="s">
        <v>13</v>
      </c>
      <c r="JG8" s="4" t="s">
        <v>13</v>
      </c>
      <c r="JH8" s="4" t="s">
        <v>14</v>
      </c>
      <c r="JI8" s="4" t="s">
        <v>14</v>
      </c>
      <c r="JJ8" s="4" t="s">
        <v>14</v>
      </c>
      <c r="JK8" s="4" t="s">
        <v>14</v>
      </c>
      <c r="JL8" s="4" t="s">
        <v>14</v>
      </c>
      <c r="JM8" s="4" t="s">
        <v>14</v>
      </c>
      <c r="JN8" s="4" t="s">
        <v>14</v>
      </c>
      <c r="JO8" s="4" t="s">
        <v>14</v>
      </c>
      <c r="JP8" s="4" t="s">
        <v>9</v>
      </c>
      <c r="JQ8" s="4" t="s">
        <v>6</v>
      </c>
      <c r="JR8" s="4" t="s">
        <v>8</v>
      </c>
      <c r="JS8" s="4" t="s">
        <v>6</v>
      </c>
      <c r="JT8" s="4" t="s">
        <v>8</v>
      </c>
      <c r="JU8" s="4" t="s">
        <v>6</v>
      </c>
      <c r="JV8" s="4" t="s">
        <v>8</v>
      </c>
      <c r="JW8" s="4" t="s">
        <v>6</v>
      </c>
      <c r="JX8" s="4" t="s">
        <v>8</v>
      </c>
      <c r="JY8" s="4" t="s">
        <v>6</v>
      </c>
      <c r="JZ8" s="4" t="s">
        <v>8</v>
      </c>
      <c r="KA8" s="4" t="s">
        <v>6</v>
      </c>
      <c r="KB8" s="4" t="s">
        <v>8</v>
      </c>
      <c r="KC8" s="4" t="s">
        <v>6</v>
      </c>
      <c r="KD8" s="4" t="s">
        <v>8</v>
      </c>
      <c r="KE8" s="4" t="s">
        <v>6</v>
      </c>
      <c r="KF8" s="4" t="s">
        <v>8</v>
      </c>
      <c r="KG8" s="4" t="s">
        <v>13</v>
      </c>
      <c r="KH8" s="4" t="s">
        <v>13</v>
      </c>
      <c r="KI8" s="4" t="s">
        <v>13</v>
      </c>
      <c r="KJ8" s="4" t="s">
        <v>13</v>
      </c>
      <c r="KK8" s="4" t="s">
        <v>13</v>
      </c>
      <c r="KL8" s="4" t="s">
        <v>13</v>
      </c>
      <c r="KM8" s="4" t="s">
        <v>13</v>
      </c>
      <c r="KN8" s="4" t="s">
        <v>13</v>
      </c>
      <c r="KO8" s="4" t="s">
        <v>14</v>
      </c>
      <c r="KP8" s="4" t="s">
        <v>14</v>
      </c>
      <c r="KQ8" s="4" t="s">
        <v>14</v>
      </c>
      <c r="KR8" s="4" t="s">
        <v>14</v>
      </c>
      <c r="KS8" s="4" t="s">
        <v>14</v>
      </c>
      <c r="KT8" s="4" t="s">
        <v>14</v>
      </c>
      <c r="KU8" s="4" t="s">
        <v>14</v>
      </c>
      <c r="KV8" s="4" t="s">
        <v>14</v>
      </c>
      <c r="KW8" s="4" t="s">
        <v>9</v>
      </c>
      <c r="KX8" s="4" t="s">
        <v>6</v>
      </c>
      <c r="KY8" s="4" t="s">
        <v>8</v>
      </c>
      <c r="KZ8" s="4" t="s">
        <v>6</v>
      </c>
      <c r="LA8" s="4" t="s">
        <v>8</v>
      </c>
      <c r="LB8" s="4" t="s">
        <v>6</v>
      </c>
      <c r="LC8" s="4" t="s">
        <v>8</v>
      </c>
      <c r="LD8" s="4" t="s">
        <v>6</v>
      </c>
      <c r="LE8" s="4" t="s">
        <v>8</v>
      </c>
      <c r="LF8" s="4" t="s">
        <v>6</v>
      </c>
      <c r="LG8" s="4" t="s">
        <v>8</v>
      </c>
      <c r="LH8" s="4" t="s">
        <v>6</v>
      </c>
      <c r="LI8" s="4" t="s">
        <v>8</v>
      </c>
      <c r="LJ8" s="4" t="s">
        <v>6</v>
      </c>
      <c r="LK8" s="4" t="s">
        <v>8</v>
      </c>
      <c r="LL8" s="4" t="s">
        <v>6</v>
      </c>
      <c r="LM8" s="4" t="s">
        <v>8</v>
      </c>
      <c r="LN8" s="4" t="s">
        <v>13</v>
      </c>
      <c r="LO8" s="4" t="s">
        <v>13</v>
      </c>
      <c r="LP8" s="4" t="s">
        <v>13</v>
      </c>
      <c r="LQ8" s="4" t="s">
        <v>13</v>
      </c>
      <c r="LR8" s="4" t="s">
        <v>13</v>
      </c>
      <c r="LS8" s="4" t="s">
        <v>13</v>
      </c>
      <c r="LT8" s="4" t="s">
        <v>13</v>
      </c>
      <c r="LU8" s="4" t="s">
        <v>13</v>
      </c>
      <c r="LV8" s="4" t="s">
        <v>14</v>
      </c>
      <c r="LW8" s="4" t="s">
        <v>14</v>
      </c>
      <c r="LX8" s="4" t="s">
        <v>14</v>
      </c>
      <c r="LY8" s="4" t="s">
        <v>14</v>
      </c>
      <c r="LZ8" s="4" t="s">
        <v>14</v>
      </c>
      <c r="MA8" s="4" t="s">
        <v>14</v>
      </c>
      <c r="MB8" s="4" t="s">
        <v>14</v>
      </c>
      <c r="MC8" s="4" t="s">
        <v>14</v>
      </c>
      <c r="MD8" s="4" t="s">
        <v>14</v>
      </c>
      <c r="ME8" s="4" t="s">
        <v>14</v>
      </c>
      <c r="MF8" s="4" t="s">
        <v>14</v>
      </c>
      <c r="MG8" s="4" t="s">
        <v>14</v>
      </c>
      <c r="MH8" s="4" t="s">
        <v>14</v>
      </c>
      <c r="MI8" s="4" t="s">
        <v>14</v>
      </c>
      <c r="MJ8" s="4" t="s">
        <v>14</v>
      </c>
      <c r="MK8" s="4" t="s">
        <v>14</v>
      </c>
      <c r="ML8" s="4" t="s">
        <v>14</v>
      </c>
      <c r="MM8" s="4" t="s">
        <v>14</v>
      </c>
      <c r="MN8" s="4" t="s">
        <v>14</v>
      </c>
      <c r="MO8" s="4" t="s">
        <v>14</v>
      </c>
      <c r="MP8" s="4" t="s">
        <v>14</v>
      </c>
      <c r="MQ8" s="4" t="s">
        <v>14</v>
      </c>
      <c r="MR8" s="4" t="s">
        <v>14</v>
      </c>
      <c r="MS8" s="4" t="s">
        <v>14</v>
      </c>
      <c r="MT8" s="4" t="s">
        <v>14</v>
      </c>
      <c r="MU8" s="4" t="s">
        <v>14</v>
      </c>
      <c r="MV8" s="4" t="s">
        <v>14</v>
      </c>
      <c r="MW8" s="4" t="s">
        <v>14</v>
      </c>
      <c r="MX8" s="4" t="s">
        <v>14</v>
      </c>
      <c r="MY8" s="4" t="s">
        <v>14</v>
      </c>
      <c r="MZ8" s="4" t="s">
        <v>14</v>
      </c>
      <c r="NA8" s="4" t="s">
        <v>14</v>
      </c>
      <c r="NB8" s="4" t="s">
        <v>14</v>
      </c>
      <c r="NC8" s="4" t="s">
        <v>14</v>
      </c>
      <c r="ND8" s="4" t="s">
        <v>14</v>
      </c>
      <c r="NE8" s="4" t="s">
        <v>14</v>
      </c>
    </row>
    <row r="9">
      <c r="A9" t="n">
        <v>568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711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30</v>
      </c>
      <c r="AF9" s="7" t="n">
        <v>25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11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30</v>
      </c>
      <c r="BM9" s="7" t="n">
        <v>25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30</v>
      </c>
      <c r="CT9" s="7" t="n">
        <v>25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16</v>
      </c>
      <c r="DO9" s="7" t="n">
        <f t="normal" ca="1">16-LENB(INDIRECT(ADDRESS(9,118)))</f>
        <v>0</v>
      </c>
      <c r="DP9" s="7" t="s">
        <v>16</v>
      </c>
      <c r="DQ9" s="7" t="n">
        <f t="normal" ca="1">16-LENB(INDIRECT(ADDRESS(9,120)))</f>
        <v>0</v>
      </c>
      <c r="DR9" s="7" t="s">
        <v>16</v>
      </c>
      <c r="DS9" s="7" t="n">
        <f t="normal" ca="1">16-LENB(INDIRECT(ADDRESS(9,122)))</f>
        <v>0</v>
      </c>
      <c r="DT9" s="7" t="s">
        <v>16</v>
      </c>
      <c r="DU9" s="7" t="n">
        <f t="normal" ca="1">16-LENB(INDIRECT(ADDRESS(9,124)))</f>
        <v>0</v>
      </c>
      <c r="DV9" s="7" t="s">
        <v>16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30</v>
      </c>
      <c r="EA9" s="7" t="n">
        <v>25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17</v>
      </c>
      <c r="ET9" s="7" t="n">
        <f t="normal" ca="1">16-LENB(INDIRECT(ADDRESS(9,149)))</f>
        <v>0</v>
      </c>
      <c r="EU9" s="7" t="s">
        <v>17</v>
      </c>
      <c r="EV9" s="7" t="n">
        <f t="normal" ca="1">16-LENB(INDIRECT(ADDRESS(9,151)))</f>
        <v>0</v>
      </c>
      <c r="EW9" s="7" t="s">
        <v>17</v>
      </c>
      <c r="EX9" s="7" t="n">
        <f t="normal" ca="1">16-LENB(INDIRECT(ADDRESS(9,153)))</f>
        <v>0</v>
      </c>
      <c r="EY9" s="7" t="s">
        <v>17</v>
      </c>
      <c r="EZ9" s="7" t="n">
        <f t="normal" ca="1">16-LENB(INDIRECT(ADDRESS(9,155)))</f>
        <v>0</v>
      </c>
      <c r="FA9" s="7" t="s">
        <v>17</v>
      </c>
      <c r="FB9" s="7" t="n">
        <f t="normal" ca="1">16-LENB(INDIRECT(ADDRESS(9,157)))</f>
        <v>0</v>
      </c>
      <c r="FC9" s="7" t="s">
        <v>17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30</v>
      </c>
      <c r="FH9" s="7" t="n">
        <v>25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18</v>
      </c>
      <c r="FY9" s="7" t="n">
        <f t="normal" ca="1">16-LENB(INDIRECT(ADDRESS(9,180)))</f>
        <v>0</v>
      </c>
      <c r="FZ9" s="7" t="s">
        <v>18</v>
      </c>
      <c r="GA9" s="7" t="n">
        <f t="normal" ca="1">16-LENB(INDIRECT(ADDRESS(9,182)))</f>
        <v>0</v>
      </c>
      <c r="GB9" s="7" t="s">
        <v>18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12</v>
      </c>
      <c r="GG9" s="7" t="n">
        <f t="normal" ca="1">16-LENB(INDIRECT(ADDRESS(9,188)))</f>
        <v>0</v>
      </c>
      <c r="GH9" s="7" t="s">
        <v>11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50</v>
      </c>
      <c r="GN9" s="7" t="n">
        <v>30</v>
      </c>
      <c r="GO9" s="7" t="n">
        <v>25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19</v>
      </c>
      <c r="HH9" s="7" t="n">
        <f t="normal" ca="1">16-LENB(INDIRECT(ADDRESS(9,215)))</f>
        <v>0</v>
      </c>
      <c r="HI9" s="7" t="s">
        <v>19</v>
      </c>
      <c r="HJ9" s="7" t="n">
        <f t="normal" ca="1">16-LENB(INDIRECT(ADDRESS(9,217)))</f>
        <v>0</v>
      </c>
      <c r="HK9" s="7" t="s">
        <v>11</v>
      </c>
      <c r="HL9" s="7" t="n">
        <f t="normal" ca="1">16-LENB(INDIRECT(ADDRESS(9,219)))</f>
        <v>0</v>
      </c>
      <c r="HM9" s="7" t="s">
        <v>11</v>
      </c>
      <c r="HN9" s="7" t="n">
        <f t="normal" ca="1">16-LENB(INDIRECT(ADDRESS(9,221)))</f>
        <v>0</v>
      </c>
      <c r="HO9" s="7" t="s">
        <v>11</v>
      </c>
      <c r="HP9" s="7" t="n">
        <f t="normal" ca="1">16-LENB(INDIRECT(ADDRESS(9,223)))</f>
        <v>0</v>
      </c>
      <c r="HQ9" s="7" t="s">
        <v>11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30</v>
      </c>
      <c r="HV9" s="7" t="n">
        <v>25</v>
      </c>
      <c r="HW9" s="7" t="n">
        <v>20</v>
      </c>
      <c r="HX9" s="7" t="n">
        <v>15</v>
      </c>
      <c r="HY9" s="7" t="n">
        <v>10</v>
      </c>
      <c r="HZ9" s="7" t="n">
        <v>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20</v>
      </c>
      <c r="IK9" s="7" t="n">
        <f t="normal" ca="1">16-LENB(INDIRECT(ADDRESS(9,244)))</f>
        <v>0</v>
      </c>
      <c r="IL9" s="7" t="s">
        <v>11</v>
      </c>
      <c r="IM9" s="7" t="n">
        <f t="normal" ca="1">16-LENB(INDIRECT(ADDRESS(9,246)))</f>
        <v>0</v>
      </c>
      <c r="IN9" s="7" t="s">
        <v>11</v>
      </c>
      <c r="IO9" s="7" t="n">
        <f t="normal" ca="1">16-LENB(INDIRECT(ADDRESS(9,248)))</f>
        <v>0</v>
      </c>
      <c r="IP9" s="7" t="s">
        <v>11</v>
      </c>
      <c r="IQ9" s="7" t="n">
        <f t="normal" ca="1">16-LENB(INDIRECT(ADDRESS(9,250)))</f>
        <v>0</v>
      </c>
      <c r="IR9" s="7" t="s">
        <v>11</v>
      </c>
      <c r="IS9" s="7" t="n">
        <f t="normal" ca="1">16-LENB(INDIRECT(ADDRESS(9,252)))</f>
        <v>0</v>
      </c>
      <c r="IT9" s="7" t="s">
        <v>11</v>
      </c>
      <c r="IU9" s="7" t="n">
        <f t="normal" ca="1">16-LENB(INDIRECT(ADDRESS(9,254)))</f>
        <v>0</v>
      </c>
      <c r="IV9" s="7" t="s">
        <v>11</v>
      </c>
      <c r="IW9" s="7" t="n">
        <f t="normal" ca="1">16-LENB(INDIRECT(ADDRESS(9,256)))</f>
        <v>0</v>
      </c>
      <c r="IX9" s="7" t="s">
        <v>11</v>
      </c>
      <c r="IY9" s="7" t="n">
        <f t="normal" ca="1">16-LENB(INDIRECT(ADDRESS(9,258)))</f>
        <v>0</v>
      </c>
      <c r="IZ9" s="7" t="n">
        <v>100</v>
      </c>
      <c r="JA9" s="7" t="n">
        <v>50</v>
      </c>
      <c r="JB9" s="7" t="n">
        <v>30</v>
      </c>
      <c r="JC9" s="7" t="n">
        <v>25</v>
      </c>
      <c r="JD9" s="7" t="n">
        <v>20</v>
      </c>
      <c r="JE9" s="7" t="n">
        <v>15</v>
      </c>
      <c r="JF9" s="7" t="n">
        <v>10</v>
      </c>
      <c r="JG9" s="7" t="n">
        <v>5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8</v>
      </c>
      <c r="JQ9" s="7" t="s">
        <v>21</v>
      </c>
      <c r="JR9" s="7" t="n">
        <f t="normal" ca="1">16-LENB(INDIRECT(ADDRESS(9,277)))</f>
        <v>0</v>
      </c>
      <c r="JS9" s="7" t="s">
        <v>16</v>
      </c>
      <c r="JT9" s="7" t="n">
        <f t="normal" ca="1">16-LENB(INDIRECT(ADDRESS(9,279)))</f>
        <v>0</v>
      </c>
      <c r="JU9" s="7" t="s">
        <v>16</v>
      </c>
      <c r="JV9" s="7" t="n">
        <f t="normal" ca="1">16-LENB(INDIRECT(ADDRESS(9,281)))</f>
        <v>0</v>
      </c>
      <c r="JW9" s="7" t="s">
        <v>16</v>
      </c>
      <c r="JX9" s="7" t="n">
        <f t="normal" ca="1">16-LENB(INDIRECT(ADDRESS(9,283)))</f>
        <v>0</v>
      </c>
      <c r="JY9" s="7" t="s">
        <v>16</v>
      </c>
      <c r="JZ9" s="7" t="n">
        <f t="normal" ca="1">16-LENB(INDIRECT(ADDRESS(9,285)))</f>
        <v>0</v>
      </c>
      <c r="KA9" s="7" t="s">
        <v>16</v>
      </c>
      <c r="KB9" s="7" t="n">
        <f t="normal" ca="1">16-LENB(INDIRECT(ADDRESS(9,287)))</f>
        <v>0</v>
      </c>
      <c r="KC9" s="7" t="s">
        <v>16</v>
      </c>
      <c r="KD9" s="7" t="n">
        <f t="normal" ca="1">16-LENB(INDIRECT(ADDRESS(9,289)))</f>
        <v>0</v>
      </c>
      <c r="KE9" s="7" t="s">
        <v>16</v>
      </c>
      <c r="KF9" s="7" t="n">
        <f t="normal" ca="1">16-LENB(INDIRECT(ADDRESS(9,291)))</f>
        <v>0</v>
      </c>
      <c r="KG9" s="7" t="n">
        <v>100</v>
      </c>
      <c r="KH9" s="7" t="n">
        <v>50</v>
      </c>
      <c r="KI9" s="7" t="n">
        <v>30</v>
      </c>
      <c r="KJ9" s="7" t="n">
        <v>25</v>
      </c>
      <c r="KK9" s="7" t="n">
        <v>20</v>
      </c>
      <c r="KL9" s="7" t="n">
        <v>15</v>
      </c>
      <c r="KM9" s="7" t="n">
        <v>10</v>
      </c>
      <c r="KN9" s="7" t="n">
        <v>5</v>
      </c>
      <c r="KO9" s="7" t="n">
        <v>0</v>
      </c>
      <c r="KP9" s="7" t="n">
        <v>0</v>
      </c>
      <c r="KQ9" s="7" t="n">
        <v>0</v>
      </c>
      <c r="KR9" s="7" t="n">
        <v>0</v>
      </c>
      <c r="KS9" s="7" t="n">
        <v>0</v>
      </c>
      <c r="KT9" s="7" t="n">
        <v>0</v>
      </c>
      <c r="KU9" s="7" t="n">
        <v>0</v>
      </c>
      <c r="KV9" s="7" t="n">
        <v>0</v>
      </c>
      <c r="KW9" s="7" t="n">
        <v>9</v>
      </c>
      <c r="KX9" s="7" t="s">
        <v>22</v>
      </c>
      <c r="KY9" s="7" t="n">
        <f t="normal" ca="1">16-LENB(INDIRECT(ADDRESS(9,310)))</f>
        <v>0</v>
      </c>
      <c r="KZ9" s="7" t="s">
        <v>19</v>
      </c>
      <c r="LA9" s="7" t="n">
        <f t="normal" ca="1">16-LENB(INDIRECT(ADDRESS(9,312)))</f>
        <v>0</v>
      </c>
      <c r="LB9" s="7" t="s">
        <v>19</v>
      </c>
      <c r="LC9" s="7" t="n">
        <f t="normal" ca="1">16-LENB(INDIRECT(ADDRESS(9,314)))</f>
        <v>0</v>
      </c>
      <c r="LD9" s="7" t="s">
        <v>19</v>
      </c>
      <c r="LE9" s="7" t="n">
        <f t="normal" ca="1">16-LENB(INDIRECT(ADDRESS(9,316)))</f>
        <v>0</v>
      </c>
      <c r="LF9" s="7" t="s">
        <v>19</v>
      </c>
      <c r="LG9" s="7" t="n">
        <f t="normal" ca="1">16-LENB(INDIRECT(ADDRESS(9,318)))</f>
        <v>0</v>
      </c>
      <c r="LH9" s="7" t="s">
        <v>19</v>
      </c>
      <c r="LI9" s="7" t="n">
        <f t="normal" ca="1">16-LENB(INDIRECT(ADDRESS(9,320)))</f>
        <v>0</v>
      </c>
      <c r="LJ9" s="7" t="s">
        <v>19</v>
      </c>
      <c r="LK9" s="7" t="n">
        <f t="normal" ca="1">16-LENB(INDIRECT(ADDRESS(9,322)))</f>
        <v>0</v>
      </c>
      <c r="LL9" s="7" t="s">
        <v>19</v>
      </c>
      <c r="LM9" s="7" t="n">
        <f t="normal" ca="1">16-LENB(INDIRECT(ADDRESS(9,324)))</f>
        <v>0</v>
      </c>
      <c r="LN9" s="7" t="n">
        <v>100</v>
      </c>
      <c r="LO9" s="7" t="n">
        <v>50</v>
      </c>
      <c r="LP9" s="7" t="n">
        <v>30</v>
      </c>
      <c r="LQ9" s="7" t="n">
        <v>25</v>
      </c>
      <c r="LR9" s="7" t="n">
        <v>20</v>
      </c>
      <c r="LS9" s="7" t="n">
        <v>15</v>
      </c>
      <c r="LT9" s="7" t="n">
        <v>10</v>
      </c>
      <c r="LU9" s="7" t="n">
        <v>5</v>
      </c>
      <c r="LV9" s="7" t="n">
        <v>0</v>
      </c>
      <c r="LW9" s="7" t="n">
        <v>0</v>
      </c>
      <c r="LX9" s="7" t="n">
        <v>0</v>
      </c>
      <c r="LY9" s="7" t="n">
        <v>0</v>
      </c>
      <c r="LZ9" s="7" t="n">
        <v>0</v>
      </c>
      <c r="MA9" s="7" t="n">
        <v>0</v>
      </c>
      <c r="MB9" s="7" t="n">
        <v>0</v>
      </c>
      <c r="MC9" s="7" t="n">
        <v>0</v>
      </c>
      <c r="MD9" s="7" t="n">
        <v>255</v>
      </c>
      <c r="ME9" s="7" t="n">
        <v>255</v>
      </c>
      <c r="MF9" s="7" t="n">
        <v>255</v>
      </c>
      <c r="MG9" s="7" t="n">
        <v>255</v>
      </c>
      <c r="MH9" s="7" t="n">
        <v>0</v>
      </c>
      <c r="MI9" s="7" t="n">
        <v>0</v>
      </c>
      <c r="MJ9" s="7" t="n">
        <v>0</v>
      </c>
      <c r="MK9" s="7" t="n">
        <v>0</v>
      </c>
      <c r="ML9" s="7" t="n">
        <v>0</v>
      </c>
      <c r="MM9" s="7" t="n">
        <v>0</v>
      </c>
      <c r="MN9" s="7" t="n">
        <v>0</v>
      </c>
      <c r="MO9" s="7" t="n">
        <v>0</v>
      </c>
      <c r="MP9" s="7" t="n">
        <v>0</v>
      </c>
      <c r="MQ9" s="7" t="n">
        <v>0</v>
      </c>
      <c r="MR9" s="7" t="n">
        <v>0</v>
      </c>
      <c r="MS9" s="7" t="n">
        <v>0</v>
      </c>
      <c r="MT9" s="7" t="n">
        <v>0</v>
      </c>
      <c r="MU9" s="7" t="n">
        <v>0</v>
      </c>
      <c r="MV9" s="7" t="n">
        <v>0</v>
      </c>
      <c r="MW9" s="7" t="n">
        <v>0</v>
      </c>
      <c r="MX9" s="7" t="n">
        <v>0</v>
      </c>
      <c r="MY9" s="7" t="n">
        <v>0</v>
      </c>
      <c r="MZ9" s="7" t="n">
        <v>0</v>
      </c>
      <c r="NA9" s="7" t="n">
        <v>0</v>
      </c>
      <c r="NB9" s="7" t="n">
        <v>0</v>
      </c>
      <c r="NC9" s="7" t="n">
        <v>0</v>
      </c>
      <c r="ND9" s="7" t="n">
        <v>0</v>
      </c>
      <c r="NE9" s="7" t="n">
        <v>0</v>
      </c>
    </row>
    <row r="10">
      <c r="A10" t="s">
        <v>4</v>
      </c>
      <c r="B10" s="4" t="s">
        <v>5</v>
      </c>
    </row>
    <row r="11">
      <c r="A11" t="n">
        <v>2108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2112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711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20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11</v>
      </c>
      <c r="R14" s="7" t="n">
        <f t="normal" ca="1">16-LENB(INDIRECT(ADDRESS(14,17)))</f>
        <v>0</v>
      </c>
      <c r="S14" s="7" t="s">
        <v>11</v>
      </c>
      <c r="T14" s="7" t="n">
        <f t="normal" ca="1">16-LENB(INDIRECT(ADDRESS(14,19)))</f>
        <v>0</v>
      </c>
      <c r="U14" s="7" t="s">
        <v>23</v>
      </c>
      <c r="V14" s="7" t="n">
        <f t="normal" ca="1">16-LENB(INDIRECT(ADDRESS(14,21)))</f>
        <v>0</v>
      </c>
      <c r="W14" s="7" t="s">
        <v>23</v>
      </c>
      <c r="X14" s="7" t="n">
        <f t="normal" ca="1">16-LENB(INDIRECT(ADDRESS(14,23)))</f>
        <v>0</v>
      </c>
      <c r="Y14" s="7" t="s">
        <v>23</v>
      </c>
      <c r="Z14" s="7" t="n">
        <f t="normal" ca="1">16-LENB(INDIRECT(ADDRESS(14,25)))</f>
        <v>0</v>
      </c>
      <c r="AA14" s="7" t="s">
        <v>23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2320</v>
      </c>
      <c r="B16" s="5" t="n">
        <v>1</v>
      </c>
    </row>
    <row r="17" spans="1:369" s="3" customFormat="1" customHeight="0">
      <c r="A17" s="3" t="s">
        <v>2</v>
      </c>
      <c r="B17" s="3" t="s">
        <v>3</v>
      </c>
    </row>
    <row r="18" spans="1:369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369">
      <c r="A19" t="n">
        <v>2324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66136</v>
      </c>
      <c r="F19" s="7" t="n">
        <v>711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20</v>
      </c>
      <c r="N19" s="7" t="n">
        <f t="normal" ca="1">16-LENB(INDIRECT(ADDRESS(19,13)))</f>
        <v>0</v>
      </c>
      <c r="O19" s="7" t="s">
        <v>11</v>
      </c>
      <c r="P19" s="7" t="n">
        <f t="normal" ca="1">16-LENB(INDIRECT(ADDRESS(19,15)))</f>
        <v>0</v>
      </c>
      <c r="Q19" s="7" t="s">
        <v>11</v>
      </c>
      <c r="R19" s="7" t="n">
        <f t="normal" ca="1">16-LENB(INDIRECT(ADDRESS(19,17)))</f>
        <v>0</v>
      </c>
      <c r="S19" s="7" t="s">
        <v>11</v>
      </c>
      <c r="T19" s="7" t="n">
        <f t="normal" ca="1">16-LENB(INDIRECT(ADDRESS(19,19)))</f>
        <v>0</v>
      </c>
      <c r="U19" s="7" t="s">
        <v>11</v>
      </c>
      <c r="V19" s="7" t="n">
        <f t="normal" ca="1">16-LENB(INDIRECT(ADDRESS(19,21)))</f>
        <v>0</v>
      </c>
      <c r="W19" s="7" t="s">
        <v>23</v>
      </c>
      <c r="X19" s="7" t="n">
        <f t="normal" ca="1">16-LENB(INDIRECT(ADDRESS(19,23)))</f>
        <v>0</v>
      </c>
      <c r="Y19" s="7" t="s">
        <v>23</v>
      </c>
      <c r="Z19" s="7" t="n">
        <f t="normal" ca="1">16-LENB(INDIRECT(ADDRESS(19,25)))</f>
        <v>0</v>
      </c>
      <c r="AA19" s="7" t="s">
        <v>23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369">
      <c r="A20" t="s">
        <v>4</v>
      </c>
      <c r="B20" s="4" t="s">
        <v>5</v>
      </c>
    </row>
    <row r="21" spans="1:369">
      <c r="A21" t="n">
        <v>2532</v>
      </c>
      <c r="B21" s="5" t="n">
        <v>1</v>
      </c>
    </row>
    <row r="22" spans="1:369" s="3" customFormat="1" customHeight="0">
      <c r="A22" s="3" t="s">
        <v>2</v>
      </c>
      <c r="B22" s="3" t="s">
        <v>24</v>
      </c>
    </row>
    <row r="23" spans="1:369">
      <c r="A23" t="s">
        <v>4</v>
      </c>
      <c r="B23" s="4" t="s">
        <v>5</v>
      </c>
      <c r="C23" s="4" t="s">
        <v>13</v>
      </c>
      <c r="D23" s="4" t="s">
        <v>6</v>
      </c>
    </row>
    <row r="24" spans="1:369">
      <c r="A24" t="n">
        <v>2536</v>
      </c>
      <c r="B24" s="8" t="n">
        <v>2</v>
      </c>
      <c r="C24" s="7" t="n">
        <v>10</v>
      </c>
      <c r="D24" s="7" t="s">
        <v>25</v>
      </c>
    </row>
    <row r="25" spans="1:369">
      <c r="A25" t="s">
        <v>4</v>
      </c>
      <c r="B25" s="4" t="s">
        <v>5</v>
      </c>
      <c r="C25" s="4" t="s">
        <v>13</v>
      </c>
      <c r="D25" s="4" t="s">
        <v>13</v>
      </c>
    </row>
    <row r="26" spans="1:369">
      <c r="A26" t="n">
        <v>2557</v>
      </c>
      <c r="B26" s="9" t="n">
        <v>162</v>
      </c>
      <c r="C26" s="7" t="n">
        <v>0</v>
      </c>
      <c r="D26" s="7" t="n">
        <v>0</v>
      </c>
    </row>
    <row r="27" spans="1:369">
      <c r="A27" t="s">
        <v>4</v>
      </c>
      <c r="B27" s="4" t="s">
        <v>5</v>
      </c>
    </row>
    <row r="28" spans="1:369">
      <c r="A28" t="n">
        <v>2560</v>
      </c>
      <c r="B28" s="5" t="n">
        <v>1</v>
      </c>
    </row>
    <row r="29" spans="1:369" s="3" customFormat="1" customHeight="0">
      <c r="A29" s="3" t="s">
        <v>2</v>
      </c>
      <c r="B29" s="3" t="s">
        <v>26</v>
      </c>
    </row>
    <row r="30" spans="1:369">
      <c r="A30" t="s">
        <v>4</v>
      </c>
      <c r="B30" s="4" t="s">
        <v>5</v>
      </c>
      <c r="C30" s="4" t="s">
        <v>13</v>
      </c>
      <c r="D30" s="4" t="s">
        <v>10</v>
      </c>
      <c r="E30" s="4" t="s">
        <v>13</v>
      </c>
      <c r="F30" s="4" t="s">
        <v>27</v>
      </c>
    </row>
    <row r="31" spans="1:369">
      <c r="A31" t="n">
        <v>2564</v>
      </c>
      <c r="B31" s="10" t="n">
        <v>5</v>
      </c>
      <c r="C31" s="7" t="n">
        <v>30</v>
      </c>
      <c r="D31" s="7" t="n">
        <v>6767</v>
      </c>
      <c r="E31" s="7" t="n">
        <v>1</v>
      </c>
      <c r="F31" s="11" t="n">
        <f t="normal" ca="1">A37</f>
        <v>0</v>
      </c>
    </row>
    <row r="32" spans="1:369">
      <c r="A32" t="s">
        <v>4</v>
      </c>
      <c r="B32" s="4" t="s">
        <v>5</v>
      </c>
      <c r="C32" s="4" t="s">
        <v>10</v>
      </c>
    </row>
    <row r="33" spans="1:72">
      <c r="A33" t="n">
        <v>2573</v>
      </c>
      <c r="B33" s="12" t="n">
        <v>13</v>
      </c>
      <c r="C33" s="7" t="n">
        <v>6767</v>
      </c>
    </row>
    <row r="34" spans="1:72">
      <c r="A34" t="s">
        <v>4</v>
      </c>
      <c r="B34" s="4" t="s">
        <v>5</v>
      </c>
      <c r="C34" s="4" t="s">
        <v>13</v>
      </c>
      <c r="D34" s="4" t="s">
        <v>10</v>
      </c>
      <c r="E34" s="4" t="s">
        <v>28</v>
      </c>
      <c r="F34" s="4" t="s">
        <v>10</v>
      </c>
      <c r="G34" s="4" t="s">
        <v>28</v>
      </c>
      <c r="H34" s="4" t="s">
        <v>13</v>
      </c>
    </row>
    <row r="35" spans="1:72">
      <c r="A35" t="n">
        <v>2576</v>
      </c>
      <c r="B35" s="13" t="n">
        <v>49</v>
      </c>
      <c r="C35" s="7" t="n">
        <v>4</v>
      </c>
      <c r="D35" s="7" t="n">
        <v>2</v>
      </c>
      <c r="E35" s="7" t="n">
        <v>1</v>
      </c>
      <c r="F35" s="7" t="n">
        <v>0</v>
      </c>
      <c r="G35" s="7" t="n">
        <v>0</v>
      </c>
      <c r="H35" s="7" t="n">
        <v>0</v>
      </c>
    </row>
    <row r="36" spans="1:72">
      <c r="A36" t="s">
        <v>4</v>
      </c>
      <c r="B36" s="4" t="s">
        <v>5</v>
      </c>
      <c r="C36" s="4" t="s">
        <v>13</v>
      </c>
      <c r="D36" s="4" t="s">
        <v>10</v>
      </c>
      <c r="E36" s="4" t="s">
        <v>28</v>
      </c>
      <c r="F36" s="4" t="s">
        <v>10</v>
      </c>
      <c r="G36" s="4" t="s">
        <v>9</v>
      </c>
      <c r="H36" s="4" t="s">
        <v>9</v>
      </c>
      <c r="I36" s="4" t="s">
        <v>10</v>
      </c>
      <c r="J36" s="4" t="s">
        <v>10</v>
      </c>
      <c r="K36" s="4" t="s">
        <v>9</v>
      </c>
      <c r="L36" s="4" t="s">
        <v>9</v>
      </c>
      <c r="M36" s="4" t="s">
        <v>9</v>
      </c>
      <c r="N36" s="4" t="s">
        <v>9</v>
      </c>
      <c r="O36" s="4" t="s">
        <v>6</v>
      </c>
    </row>
    <row r="37" spans="1:72">
      <c r="A37" t="n">
        <v>2591</v>
      </c>
      <c r="B37" s="14" t="n">
        <v>50</v>
      </c>
      <c r="C37" s="7" t="n">
        <v>0</v>
      </c>
      <c r="D37" s="7" t="n">
        <v>8148</v>
      </c>
      <c r="E37" s="7" t="n">
        <v>0.300000011920929</v>
      </c>
      <c r="F37" s="7" t="n">
        <v>1000</v>
      </c>
      <c r="G37" s="7" t="n">
        <v>0</v>
      </c>
      <c r="H37" s="7" t="n">
        <v>0</v>
      </c>
      <c r="I37" s="7" t="n">
        <v>0</v>
      </c>
      <c r="J37" s="7" t="n">
        <v>65533</v>
      </c>
      <c r="K37" s="7" t="n">
        <v>0</v>
      </c>
      <c r="L37" s="7" t="n">
        <v>0</v>
      </c>
      <c r="M37" s="7" t="n">
        <v>0</v>
      </c>
      <c r="N37" s="7" t="n">
        <v>0</v>
      </c>
      <c r="O37" s="7" t="s">
        <v>23</v>
      </c>
    </row>
    <row r="38" spans="1:72">
      <c r="A38" t="s">
        <v>4</v>
      </c>
      <c r="B38" s="4" t="s">
        <v>5</v>
      </c>
      <c r="C38" s="4" t="s">
        <v>13</v>
      </c>
      <c r="D38" s="4" t="s">
        <v>6</v>
      </c>
      <c r="E38" s="4" t="s">
        <v>6</v>
      </c>
      <c r="F38" s="4" t="s">
        <v>10</v>
      </c>
      <c r="G38" s="4" t="s">
        <v>10</v>
      </c>
    </row>
    <row r="39" spans="1:72">
      <c r="A39" t="n">
        <v>2630</v>
      </c>
      <c r="B39" s="15" t="n">
        <v>74</v>
      </c>
      <c r="C39" s="7" t="n">
        <v>13</v>
      </c>
      <c r="D39" s="7" t="s">
        <v>29</v>
      </c>
      <c r="E39" s="7" t="s">
        <v>23</v>
      </c>
      <c r="F39" s="7" t="n">
        <v>6144</v>
      </c>
      <c r="G39" s="7" t="n">
        <v>8</v>
      </c>
    </row>
    <row r="40" spans="1:72">
      <c r="A40" t="s">
        <v>4</v>
      </c>
      <c r="B40" s="4" t="s">
        <v>5</v>
      </c>
      <c r="C40" s="4" t="s">
        <v>13</v>
      </c>
      <c r="D40" s="4" t="s">
        <v>6</v>
      </c>
      <c r="E40" s="4" t="s">
        <v>6</v>
      </c>
      <c r="F40" s="4" t="s">
        <v>10</v>
      </c>
      <c r="G40" s="4" t="s">
        <v>10</v>
      </c>
    </row>
    <row r="41" spans="1:72">
      <c r="A41" t="n">
        <v>2644</v>
      </c>
      <c r="B41" s="15" t="n">
        <v>74</v>
      </c>
      <c r="C41" s="7" t="n">
        <v>13</v>
      </c>
      <c r="D41" s="7" t="s">
        <v>30</v>
      </c>
      <c r="E41" s="7" t="s">
        <v>23</v>
      </c>
      <c r="F41" s="7" t="n">
        <v>6146</v>
      </c>
      <c r="G41" s="7" t="n">
        <v>423</v>
      </c>
    </row>
    <row r="42" spans="1:72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</row>
    <row r="43" spans="1:72">
      <c r="A43" t="n">
        <v>2658</v>
      </c>
      <c r="B43" s="15" t="n">
        <v>74</v>
      </c>
      <c r="C43" s="7" t="n">
        <v>13</v>
      </c>
      <c r="D43" s="7" t="s">
        <v>31</v>
      </c>
      <c r="E43" s="7" t="s">
        <v>23</v>
      </c>
      <c r="F43" s="7" t="n">
        <v>6148</v>
      </c>
      <c r="G43" s="7" t="n">
        <v>27</v>
      </c>
    </row>
    <row r="44" spans="1:72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</row>
    <row r="45" spans="1:72">
      <c r="A45" t="n">
        <v>2672</v>
      </c>
      <c r="B45" s="15" t="n">
        <v>74</v>
      </c>
      <c r="C45" s="7" t="n">
        <v>13</v>
      </c>
      <c r="D45" s="7" t="s">
        <v>32</v>
      </c>
      <c r="E45" s="7" t="s">
        <v>33</v>
      </c>
      <c r="F45" s="7" t="n">
        <v>6150</v>
      </c>
      <c r="G45" s="7" t="n">
        <v>750</v>
      </c>
    </row>
    <row r="46" spans="1:72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</row>
    <row r="47" spans="1:72">
      <c r="A47" t="n">
        <v>2695</v>
      </c>
      <c r="B47" s="15" t="n">
        <v>74</v>
      </c>
      <c r="C47" s="7" t="n">
        <v>13</v>
      </c>
      <c r="D47" s="7" t="s">
        <v>34</v>
      </c>
      <c r="E47" s="7" t="s">
        <v>23</v>
      </c>
      <c r="F47" s="7" t="n">
        <v>6152</v>
      </c>
      <c r="G47" s="7" t="n">
        <v>2265</v>
      </c>
    </row>
    <row r="48" spans="1:72">
      <c r="A48" t="s">
        <v>4</v>
      </c>
      <c r="B48" s="4" t="s">
        <v>5</v>
      </c>
      <c r="C48" s="4" t="s">
        <v>10</v>
      </c>
      <c r="D48" s="4" t="s">
        <v>13</v>
      </c>
      <c r="E48" s="4" t="s">
        <v>6</v>
      </c>
      <c r="F48" s="4" t="s">
        <v>9</v>
      </c>
      <c r="G48" s="4" t="s">
        <v>10</v>
      </c>
      <c r="H48" s="4" t="s">
        <v>10</v>
      </c>
      <c r="I48" s="4" t="s">
        <v>6</v>
      </c>
      <c r="J48" s="4" t="s">
        <v>28</v>
      </c>
    </row>
    <row r="49" spans="1:15">
      <c r="A49" t="n">
        <v>2709</v>
      </c>
      <c r="B49" s="16" t="n">
        <v>106</v>
      </c>
      <c r="C49" s="7" t="n">
        <v>0</v>
      </c>
      <c r="D49" s="7" t="n">
        <v>3</v>
      </c>
      <c r="E49" s="7" t="s">
        <v>30</v>
      </c>
      <c r="F49" s="7" t="n">
        <v>1091567616</v>
      </c>
      <c r="G49" s="7" t="n">
        <v>7424</v>
      </c>
      <c r="H49" s="7" t="n">
        <v>6146</v>
      </c>
      <c r="I49" s="7" t="s">
        <v>35</v>
      </c>
      <c r="J49" s="7" t="n">
        <v>2</v>
      </c>
    </row>
    <row r="50" spans="1:15">
      <c r="A50" t="s">
        <v>4</v>
      </c>
      <c r="B50" s="4" t="s">
        <v>5</v>
      </c>
      <c r="C50" s="4" t="s">
        <v>10</v>
      </c>
      <c r="D50" s="4" t="s">
        <v>13</v>
      </c>
      <c r="E50" s="4" t="s">
        <v>6</v>
      </c>
      <c r="F50" s="4" t="s">
        <v>9</v>
      </c>
      <c r="G50" s="4" t="s">
        <v>10</v>
      </c>
      <c r="H50" s="4" t="s">
        <v>10</v>
      </c>
      <c r="I50" s="4" t="s">
        <v>6</v>
      </c>
      <c r="J50" s="4" t="s">
        <v>28</v>
      </c>
    </row>
    <row r="51" spans="1:15">
      <c r="A51" t="n">
        <v>2753</v>
      </c>
      <c r="B51" s="16" t="n">
        <v>106</v>
      </c>
      <c r="C51" s="7" t="n">
        <v>0</v>
      </c>
      <c r="D51" s="7" t="n">
        <v>3</v>
      </c>
      <c r="E51" s="7" t="s">
        <v>32</v>
      </c>
      <c r="F51" s="7" t="n">
        <v>1091567616</v>
      </c>
      <c r="G51" s="7" t="n">
        <v>7425</v>
      </c>
      <c r="H51" s="7" t="n">
        <v>6150</v>
      </c>
      <c r="I51" s="7" t="s">
        <v>36</v>
      </c>
      <c r="J51" s="7" t="n">
        <v>2</v>
      </c>
    </row>
    <row r="52" spans="1:15">
      <c r="A52" t="s">
        <v>4</v>
      </c>
      <c r="B52" s="4" t="s">
        <v>5</v>
      </c>
      <c r="C52" s="4" t="s">
        <v>10</v>
      </c>
      <c r="D52" s="4" t="s">
        <v>13</v>
      </c>
      <c r="E52" s="4" t="s">
        <v>6</v>
      </c>
      <c r="F52" s="4" t="s">
        <v>9</v>
      </c>
      <c r="G52" s="4" t="s">
        <v>10</v>
      </c>
      <c r="H52" s="4" t="s">
        <v>10</v>
      </c>
      <c r="I52" s="4" t="s">
        <v>6</v>
      </c>
      <c r="J52" s="4" t="s">
        <v>28</v>
      </c>
    </row>
    <row r="53" spans="1:15">
      <c r="A53" t="n">
        <v>2797</v>
      </c>
      <c r="B53" s="16" t="n">
        <v>106</v>
      </c>
      <c r="C53" s="7" t="n">
        <v>0</v>
      </c>
      <c r="D53" s="7" t="n">
        <v>3</v>
      </c>
      <c r="E53" s="7" t="s">
        <v>34</v>
      </c>
      <c r="F53" s="7" t="n">
        <v>1091567616</v>
      </c>
      <c r="G53" s="7" t="n">
        <v>7426</v>
      </c>
      <c r="H53" s="7" t="n">
        <v>6152</v>
      </c>
      <c r="I53" s="7" t="s">
        <v>37</v>
      </c>
      <c r="J53" s="7" t="n">
        <v>2</v>
      </c>
    </row>
    <row r="54" spans="1:15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10</v>
      </c>
    </row>
    <row r="55" spans="1:15">
      <c r="A55" t="n">
        <v>2841</v>
      </c>
      <c r="B55" s="15" t="n">
        <v>74</v>
      </c>
      <c r="C55" s="7" t="n">
        <v>20</v>
      </c>
      <c r="D55" s="7" t="s">
        <v>38</v>
      </c>
      <c r="E55" s="7" t="s">
        <v>39</v>
      </c>
      <c r="F55" s="7" t="n">
        <v>0</v>
      </c>
      <c r="G55" s="7" t="n">
        <v>40</v>
      </c>
      <c r="H55" s="7" t="n">
        <v>129</v>
      </c>
      <c r="I55" s="7" t="n">
        <v>0</v>
      </c>
      <c r="J55" s="7" t="n">
        <v>0</v>
      </c>
    </row>
    <row r="56" spans="1:15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</row>
    <row r="57" spans="1:15">
      <c r="A57" t="n">
        <v>2876</v>
      </c>
      <c r="B57" s="15" t="n">
        <v>74</v>
      </c>
      <c r="C57" s="7" t="n">
        <v>20</v>
      </c>
      <c r="D57" s="7" t="s">
        <v>40</v>
      </c>
      <c r="E57" s="7" t="s">
        <v>39</v>
      </c>
      <c r="F57" s="7" t="n">
        <v>0</v>
      </c>
      <c r="G57" s="7" t="n">
        <v>40</v>
      </c>
      <c r="H57" s="7" t="n">
        <v>129</v>
      </c>
      <c r="I57" s="7" t="n">
        <v>0</v>
      </c>
      <c r="J57" s="7" t="n">
        <v>0</v>
      </c>
    </row>
    <row r="58" spans="1:15">
      <c r="A58" t="s">
        <v>4</v>
      </c>
      <c r="B58" s="4" t="s">
        <v>5</v>
      </c>
      <c r="C58" s="4" t="s">
        <v>13</v>
      </c>
      <c r="D58" s="4" t="s">
        <v>6</v>
      </c>
      <c r="E58" s="4" t="s">
        <v>6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</row>
    <row r="59" spans="1:15">
      <c r="A59" t="n">
        <v>2911</v>
      </c>
      <c r="B59" s="15" t="n">
        <v>74</v>
      </c>
      <c r="C59" s="7" t="n">
        <v>20</v>
      </c>
      <c r="D59" s="7" t="s">
        <v>41</v>
      </c>
      <c r="E59" s="7" t="s">
        <v>39</v>
      </c>
      <c r="F59" s="7" t="n">
        <v>0</v>
      </c>
      <c r="G59" s="7" t="n">
        <v>40</v>
      </c>
      <c r="H59" s="7" t="n">
        <v>129</v>
      </c>
      <c r="I59" s="7" t="n">
        <v>0</v>
      </c>
      <c r="J59" s="7" t="n">
        <v>0</v>
      </c>
    </row>
    <row r="60" spans="1:15">
      <c r="A60" t="s">
        <v>4</v>
      </c>
      <c r="B60" s="4" t="s">
        <v>5</v>
      </c>
      <c r="C60" s="4" t="s">
        <v>13</v>
      </c>
      <c r="D60" s="4" t="s">
        <v>6</v>
      </c>
      <c r="E60" s="4" t="s">
        <v>6</v>
      </c>
      <c r="F60" s="4" t="s">
        <v>10</v>
      </c>
      <c r="G60" s="4" t="s">
        <v>10</v>
      </c>
      <c r="H60" s="4" t="s">
        <v>10</v>
      </c>
      <c r="I60" s="4" t="s">
        <v>10</v>
      </c>
      <c r="J60" s="4" t="s">
        <v>10</v>
      </c>
    </row>
    <row r="61" spans="1:15">
      <c r="A61" t="n">
        <v>2946</v>
      </c>
      <c r="B61" s="15" t="n">
        <v>74</v>
      </c>
      <c r="C61" s="7" t="n">
        <v>20</v>
      </c>
      <c r="D61" s="7" t="s">
        <v>42</v>
      </c>
      <c r="E61" s="7" t="s">
        <v>39</v>
      </c>
      <c r="F61" s="7" t="n">
        <v>0</v>
      </c>
      <c r="G61" s="7" t="n">
        <v>40</v>
      </c>
      <c r="H61" s="7" t="n">
        <v>129</v>
      </c>
      <c r="I61" s="7" t="n">
        <v>0</v>
      </c>
      <c r="J61" s="7" t="n">
        <v>0</v>
      </c>
    </row>
    <row r="62" spans="1:15">
      <c r="A62" t="s">
        <v>4</v>
      </c>
      <c r="B62" s="4" t="s">
        <v>5</v>
      </c>
      <c r="C62" s="4" t="s">
        <v>13</v>
      </c>
      <c r="D62" s="4" t="s">
        <v>6</v>
      </c>
      <c r="E62" s="4" t="s">
        <v>6</v>
      </c>
      <c r="F62" s="4" t="s">
        <v>10</v>
      </c>
      <c r="G62" s="4" t="s">
        <v>10</v>
      </c>
      <c r="H62" s="4" t="s">
        <v>10</v>
      </c>
      <c r="I62" s="4" t="s">
        <v>10</v>
      </c>
      <c r="J62" s="4" t="s">
        <v>10</v>
      </c>
    </row>
    <row r="63" spans="1:15">
      <c r="A63" t="n">
        <v>2981</v>
      </c>
      <c r="B63" s="15" t="n">
        <v>74</v>
      </c>
      <c r="C63" s="7" t="n">
        <v>20</v>
      </c>
      <c r="D63" s="7" t="s">
        <v>43</v>
      </c>
      <c r="E63" s="7" t="s">
        <v>39</v>
      </c>
      <c r="F63" s="7" t="n">
        <v>0</v>
      </c>
      <c r="G63" s="7" t="n">
        <v>40</v>
      </c>
      <c r="H63" s="7" t="n">
        <v>129</v>
      </c>
      <c r="I63" s="7" t="n">
        <v>0</v>
      </c>
      <c r="J63" s="7" t="n">
        <v>0</v>
      </c>
    </row>
    <row r="64" spans="1:15">
      <c r="A64" t="s">
        <v>4</v>
      </c>
      <c r="B64" s="4" t="s">
        <v>5</v>
      </c>
      <c r="C64" s="4" t="s">
        <v>13</v>
      </c>
      <c r="D64" s="4" t="s">
        <v>6</v>
      </c>
      <c r="E64" s="4" t="s">
        <v>6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10</v>
      </c>
    </row>
    <row r="65" spans="1:10">
      <c r="A65" t="n">
        <v>3016</v>
      </c>
      <c r="B65" s="15" t="n">
        <v>74</v>
      </c>
      <c r="C65" s="7" t="n">
        <v>20</v>
      </c>
      <c r="D65" s="7" t="s">
        <v>44</v>
      </c>
      <c r="E65" s="7" t="s">
        <v>39</v>
      </c>
      <c r="F65" s="7" t="n">
        <v>0</v>
      </c>
      <c r="G65" s="7" t="n">
        <v>40</v>
      </c>
      <c r="H65" s="7" t="n">
        <v>129</v>
      </c>
      <c r="I65" s="7" t="n">
        <v>0</v>
      </c>
      <c r="J65" s="7" t="n">
        <v>0</v>
      </c>
    </row>
    <row r="66" spans="1:10">
      <c r="A66" t="s">
        <v>4</v>
      </c>
      <c r="B66" s="4" t="s">
        <v>5</v>
      </c>
      <c r="C66" s="4" t="s">
        <v>13</v>
      </c>
      <c r="D66" s="4" t="s">
        <v>6</v>
      </c>
      <c r="E66" s="4" t="s">
        <v>6</v>
      </c>
      <c r="F66" s="4" t="s">
        <v>10</v>
      </c>
      <c r="G66" s="4" t="s">
        <v>10</v>
      </c>
      <c r="H66" s="4" t="s">
        <v>10</v>
      </c>
      <c r="I66" s="4" t="s">
        <v>10</v>
      </c>
      <c r="J66" s="4" t="s">
        <v>10</v>
      </c>
    </row>
    <row r="67" spans="1:10">
      <c r="A67" t="n">
        <v>3051</v>
      </c>
      <c r="B67" s="15" t="n">
        <v>74</v>
      </c>
      <c r="C67" s="7" t="n">
        <v>20</v>
      </c>
      <c r="D67" s="7" t="s">
        <v>45</v>
      </c>
      <c r="E67" s="7" t="s">
        <v>39</v>
      </c>
      <c r="F67" s="7" t="n">
        <v>0</v>
      </c>
      <c r="G67" s="7" t="n">
        <v>40</v>
      </c>
      <c r="H67" s="7" t="n">
        <v>129</v>
      </c>
      <c r="I67" s="7" t="n">
        <v>0</v>
      </c>
      <c r="J67" s="7" t="n">
        <v>0</v>
      </c>
    </row>
    <row r="68" spans="1:10">
      <c r="A68" t="s">
        <v>4</v>
      </c>
      <c r="B68" s="4" t="s">
        <v>5</v>
      </c>
      <c r="C68" s="4" t="s">
        <v>13</v>
      </c>
      <c r="D68" s="4" t="s">
        <v>6</v>
      </c>
      <c r="E68" s="4" t="s">
        <v>6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10</v>
      </c>
    </row>
    <row r="69" spans="1:10">
      <c r="A69" t="n">
        <v>3086</v>
      </c>
      <c r="B69" s="15" t="n">
        <v>74</v>
      </c>
      <c r="C69" s="7" t="n">
        <v>20</v>
      </c>
      <c r="D69" s="7" t="s">
        <v>46</v>
      </c>
      <c r="E69" s="7" t="s">
        <v>39</v>
      </c>
      <c r="F69" s="7" t="n">
        <v>0</v>
      </c>
      <c r="G69" s="7" t="n">
        <v>40</v>
      </c>
      <c r="H69" s="7" t="n">
        <v>129</v>
      </c>
      <c r="I69" s="7" t="n">
        <v>0</v>
      </c>
      <c r="J69" s="7" t="n">
        <v>0</v>
      </c>
    </row>
    <row r="70" spans="1:10">
      <c r="A70" t="s">
        <v>4</v>
      </c>
      <c r="B70" s="4" t="s">
        <v>5</v>
      </c>
      <c r="C70" s="4" t="s">
        <v>13</v>
      </c>
      <c r="D70" s="4" t="s">
        <v>6</v>
      </c>
      <c r="E70" s="4" t="s">
        <v>6</v>
      </c>
      <c r="F70" s="4" t="s">
        <v>10</v>
      </c>
      <c r="G70" s="4" t="s">
        <v>10</v>
      </c>
      <c r="H70" s="4" t="s">
        <v>10</v>
      </c>
      <c r="I70" s="4" t="s">
        <v>10</v>
      </c>
      <c r="J70" s="4" t="s">
        <v>10</v>
      </c>
    </row>
    <row r="71" spans="1:10">
      <c r="A71" t="n">
        <v>3121</v>
      </c>
      <c r="B71" s="15" t="n">
        <v>74</v>
      </c>
      <c r="C71" s="7" t="n">
        <v>20</v>
      </c>
      <c r="D71" s="7" t="s">
        <v>47</v>
      </c>
      <c r="E71" s="7" t="s">
        <v>39</v>
      </c>
      <c r="F71" s="7" t="n">
        <v>0</v>
      </c>
      <c r="G71" s="7" t="n">
        <v>40</v>
      </c>
      <c r="H71" s="7" t="n">
        <v>129</v>
      </c>
      <c r="I71" s="7" t="n">
        <v>0</v>
      </c>
      <c r="J71" s="7" t="n">
        <v>0</v>
      </c>
    </row>
    <row r="72" spans="1:10">
      <c r="A72" t="s">
        <v>4</v>
      </c>
      <c r="B72" s="4" t="s">
        <v>5</v>
      </c>
      <c r="C72" s="4" t="s">
        <v>13</v>
      </c>
      <c r="D72" s="4" t="s">
        <v>6</v>
      </c>
      <c r="E72" s="4" t="s">
        <v>6</v>
      </c>
      <c r="F72" s="4" t="s">
        <v>10</v>
      </c>
      <c r="G72" s="4" t="s">
        <v>10</v>
      </c>
      <c r="H72" s="4" t="s">
        <v>10</v>
      </c>
      <c r="I72" s="4" t="s">
        <v>10</v>
      </c>
      <c r="J72" s="4" t="s">
        <v>10</v>
      </c>
    </row>
    <row r="73" spans="1:10">
      <c r="A73" t="n">
        <v>3156</v>
      </c>
      <c r="B73" s="15" t="n">
        <v>74</v>
      </c>
      <c r="C73" s="7" t="n">
        <v>20</v>
      </c>
      <c r="D73" s="7" t="s">
        <v>48</v>
      </c>
      <c r="E73" s="7" t="s">
        <v>39</v>
      </c>
      <c r="F73" s="7" t="n">
        <v>0</v>
      </c>
      <c r="G73" s="7" t="n">
        <v>40</v>
      </c>
      <c r="H73" s="7" t="n">
        <v>129</v>
      </c>
      <c r="I73" s="7" t="n">
        <v>0</v>
      </c>
      <c r="J73" s="7" t="n">
        <v>0</v>
      </c>
    </row>
    <row r="74" spans="1:10">
      <c r="A74" t="s">
        <v>4</v>
      </c>
      <c r="B74" s="4" t="s">
        <v>5</v>
      </c>
      <c r="C74" s="4" t="s">
        <v>13</v>
      </c>
      <c r="D74" s="4" t="s">
        <v>6</v>
      </c>
      <c r="E74" s="4" t="s">
        <v>6</v>
      </c>
      <c r="F74" s="4" t="s">
        <v>10</v>
      </c>
      <c r="G74" s="4" t="s">
        <v>10</v>
      </c>
      <c r="H74" s="4" t="s">
        <v>10</v>
      </c>
      <c r="I74" s="4" t="s">
        <v>10</v>
      </c>
      <c r="J74" s="4" t="s">
        <v>10</v>
      </c>
    </row>
    <row r="75" spans="1:10">
      <c r="A75" t="n">
        <v>3191</v>
      </c>
      <c r="B75" s="15" t="n">
        <v>74</v>
      </c>
      <c r="C75" s="7" t="n">
        <v>20</v>
      </c>
      <c r="D75" s="7" t="s">
        <v>49</v>
      </c>
      <c r="E75" s="7" t="s">
        <v>39</v>
      </c>
      <c r="F75" s="7" t="n">
        <v>0</v>
      </c>
      <c r="G75" s="7" t="n">
        <v>40</v>
      </c>
      <c r="H75" s="7" t="n">
        <v>129</v>
      </c>
      <c r="I75" s="7" t="n">
        <v>0</v>
      </c>
      <c r="J75" s="7" t="n">
        <v>0</v>
      </c>
    </row>
    <row r="76" spans="1:10">
      <c r="A76" t="s">
        <v>4</v>
      </c>
      <c r="B76" s="4" t="s">
        <v>5</v>
      </c>
      <c r="C76" s="4" t="s">
        <v>13</v>
      </c>
      <c r="D76" s="4" t="s">
        <v>6</v>
      </c>
      <c r="E76" s="4" t="s">
        <v>6</v>
      </c>
      <c r="F76" s="4" t="s">
        <v>10</v>
      </c>
      <c r="G76" s="4" t="s">
        <v>10</v>
      </c>
      <c r="H76" s="4" t="s">
        <v>10</v>
      </c>
      <c r="I76" s="4" t="s">
        <v>10</v>
      </c>
      <c r="J76" s="4" t="s">
        <v>10</v>
      </c>
    </row>
    <row r="77" spans="1:10">
      <c r="A77" t="n">
        <v>3226</v>
      </c>
      <c r="B77" s="15" t="n">
        <v>74</v>
      </c>
      <c r="C77" s="7" t="n">
        <v>20</v>
      </c>
      <c r="D77" s="7" t="s">
        <v>50</v>
      </c>
      <c r="E77" s="7" t="s">
        <v>39</v>
      </c>
      <c r="F77" s="7" t="n">
        <v>0</v>
      </c>
      <c r="G77" s="7" t="n">
        <v>40</v>
      </c>
      <c r="H77" s="7" t="n">
        <v>129</v>
      </c>
      <c r="I77" s="7" t="n">
        <v>0</v>
      </c>
      <c r="J77" s="7" t="n">
        <v>0</v>
      </c>
    </row>
    <row r="78" spans="1:10">
      <c r="A78" t="s">
        <v>4</v>
      </c>
      <c r="B78" s="4" t="s">
        <v>5</v>
      </c>
      <c r="C78" s="4" t="s">
        <v>13</v>
      </c>
      <c r="D78" s="4" t="s">
        <v>6</v>
      </c>
      <c r="E78" s="4" t="s">
        <v>6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10</v>
      </c>
    </row>
    <row r="79" spans="1:10">
      <c r="A79" t="n">
        <v>3261</v>
      </c>
      <c r="B79" s="15" t="n">
        <v>74</v>
      </c>
      <c r="C79" s="7" t="n">
        <v>20</v>
      </c>
      <c r="D79" s="7" t="s">
        <v>51</v>
      </c>
      <c r="E79" s="7" t="s">
        <v>39</v>
      </c>
      <c r="F79" s="7" t="n">
        <v>0</v>
      </c>
      <c r="G79" s="7" t="n">
        <v>40</v>
      </c>
      <c r="H79" s="7" t="n">
        <v>129</v>
      </c>
      <c r="I79" s="7" t="n">
        <v>0</v>
      </c>
      <c r="J79" s="7" t="n">
        <v>0</v>
      </c>
    </row>
    <row r="80" spans="1:10">
      <c r="A80" t="s">
        <v>4</v>
      </c>
      <c r="B80" s="4" t="s">
        <v>5</v>
      </c>
      <c r="C80" s="4" t="s">
        <v>13</v>
      </c>
      <c r="D80" s="4" t="s">
        <v>6</v>
      </c>
      <c r="E80" s="4" t="s">
        <v>6</v>
      </c>
      <c r="F80" s="4" t="s">
        <v>10</v>
      </c>
      <c r="G80" s="4" t="s">
        <v>10</v>
      </c>
      <c r="H80" s="4" t="s">
        <v>10</v>
      </c>
      <c r="I80" s="4" t="s">
        <v>10</v>
      </c>
      <c r="J80" s="4" t="s">
        <v>10</v>
      </c>
    </row>
    <row r="81" spans="1:10">
      <c r="A81" t="n">
        <v>3296</v>
      </c>
      <c r="B81" s="15" t="n">
        <v>74</v>
      </c>
      <c r="C81" s="7" t="n">
        <v>20</v>
      </c>
      <c r="D81" s="7" t="s">
        <v>52</v>
      </c>
      <c r="E81" s="7" t="s">
        <v>39</v>
      </c>
      <c r="F81" s="7" t="n">
        <v>0</v>
      </c>
      <c r="G81" s="7" t="n">
        <v>40</v>
      </c>
      <c r="H81" s="7" t="n">
        <v>129</v>
      </c>
      <c r="I81" s="7" t="n">
        <v>0</v>
      </c>
      <c r="J81" s="7" t="n">
        <v>0</v>
      </c>
    </row>
    <row r="82" spans="1:10">
      <c r="A82" t="s">
        <v>4</v>
      </c>
      <c r="B82" s="4" t="s">
        <v>5</v>
      </c>
      <c r="C82" s="4" t="s">
        <v>13</v>
      </c>
      <c r="D82" s="4" t="s">
        <v>6</v>
      </c>
      <c r="E82" s="4" t="s">
        <v>6</v>
      </c>
      <c r="F82" s="4" t="s">
        <v>10</v>
      </c>
      <c r="G82" s="4" t="s">
        <v>10</v>
      </c>
      <c r="H82" s="4" t="s">
        <v>10</v>
      </c>
      <c r="I82" s="4" t="s">
        <v>10</v>
      </c>
      <c r="J82" s="4" t="s">
        <v>10</v>
      </c>
    </row>
    <row r="83" spans="1:10">
      <c r="A83" t="n">
        <v>3331</v>
      </c>
      <c r="B83" s="15" t="n">
        <v>74</v>
      </c>
      <c r="C83" s="7" t="n">
        <v>20</v>
      </c>
      <c r="D83" s="7" t="s">
        <v>53</v>
      </c>
      <c r="E83" s="7" t="s">
        <v>39</v>
      </c>
      <c r="F83" s="7" t="n">
        <v>0</v>
      </c>
      <c r="G83" s="7" t="n">
        <v>40</v>
      </c>
      <c r="H83" s="7" t="n">
        <v>129</v>
      </c>
      <c r="I83" s="7" t="n">
        <v>0</v>
      </c>
      <c r="J83" s="7" t="n">
        <v>0</v>
      </c>
    </row>
    <row r="84" spans="1:10">
      <c r="A84" t="s">
        <v>4</v>
      </c>
      <c r="B84" s="4" t="s">
        <v>5</v>
      </c>
      <c r="C84" s="4" t="s">
        <v>13</v>
      </c>
      <c r="D84" s="4" t="s">
        <v>6</v>
      </c>
      <c r="E84" s="4" t="s">
        <v>6</v>
      </c>
      <c r="F84" s="4" t="s">
        <v>10</v>
      </c>
      <c r="G84" s="4" t="s">
        <v>10</v>
      </c>
      <c r="H84" s="4" t="s">
        <v>10</v>
      </c>
      <c r="I84" s="4" t="s">
        <v>10</v>
      </c>
      <c r="J84" s="4" t="s">
        <v>10</v>
      </c>
    </row>
    <row r="85" spans="1:10">
      <c r="A85" t="n">
        <v>3366</v>
      </c>
      <c r="B85" s="15" t="n">
        <v>74</v>
      </c>
      <c r="C85" s="7" t="n">
        <v>20</v>
      </c>
      <c r="D85" s="7" t="s">
        <v>54</v>
      </c>
      <c r="E85" s="7" t="s">
        <v>39</v>
      </c>
      <c r="F85" s="7" t="n">
        <v>0</v>
      </c>
      <c r="G85" s="7" t="n">
        <v>40</v>
      </c>
      <c r="H85" s="7" t="n">
        <v>129</v>
      </c>
      <c r="I85" s="7" t="n">
        <v>0</v>
      </c>
      <c r="J85" s="7" t="n">
        <v>0</v>
      </c>
    </row>
    <row r="86" spans="1:10">
      <c r="A86" t="s">
        <v>4</v>
      </c>
      <c r="B86" s="4" t="s">
        <v>5</v>
      </c>
      <c r="C86" s="4" t="s">
        <v>13</v>
      </c>
      <c r="D86" s="4" t="s">
        <v>6</v>
      </c>
      <c r="E86" s="4" t="s">
        <v>6</v>
      </c>
    </row>
    <row r="87" spans="1:10">
      <c r="A87" t="n">
        <v>3401</v>
      </c>
      <c r="B87" s="15" t="n">
        <v>74</v>
      </c>
      <c r="C87" s="7" t="n">
        <v>25</v>
      </c>
      <c r="D87" s="7" t="s">
        <v>55</v>
      </c>
      <c r="E87" s="7" t="s">
        <v>56</v>
      </c>
    </row>
    <row r="88" spans="1:10">
      <c r="A88" t="s">
        <v>4</v>
      </c>
      <c r="B88" s="4" t="s">
        <v>5</v>
      </c>
      <c r="C88" s="4" t="s">
        <v>10</v>
      </c>
      <c r="D88" s="4" t="s">
        <v>6</v>
      </c>
      <c r="E88" s="4" t="s">
        <v>6</v>
      </c>
      <c r="F88" s="4" t="s">
        <v>6</v>
      </c>
      <c r="G88" s="4" t="s">
        <v>13</v>
      </c>
      <c r="H88" s="4" t="s">
        <v>9</v>
      </c>
      <c r="I88" s="4" t="s">
        <v>28</v>
      </c>
      <c r="J88" s="4" t="s">
        <v>28</v>
      </c>
      <c r="K88" s="4" t="s">
        <v>28</v>
      </c>
      <c r="L88" s="4" t="s">
        <v>28</v>
      </c>
      <c r="M88" s="4" t="s">
        <v>28</v>
      </c>
      <c r="N88" s="4" t="s">
        <v>28</v>
      </c>
      <c r="O88" s="4" t="s">
        <v>28</v>
      </c>
      <c r="P88" s="4" t="s">
        <v>6</v>
      </c>
      <c r="Q88" s="4" t="s">
        <v>6</v>
      </c>
      <c r="R88" s="4" t="s">
        <v>9</v>
      </c>
      <c r="S88" s="4" t="s">
        <v>13</v>
      </c>
      <c r="T88" s="4" t="s">
        <v>9</v>
      </c>
      <c r="U88" s="4" t="s">
        <v>9</v>
      </c>
      <c r="V88" s="4" t="s">
        <v>10</v>
      </c>
    </row>
    <row r="89" spans="1:10">
      <c r="A89" t="n">
        <v>3430</v>
      </c>
      <c r="B89" s="17" t="n">
        <v>19</v>
      </c>
      <c r="C89" s="7" t="n">
        <v>2010</v>
      </c>
      <c r="D89" s="7" t="s">
        <v>23</v>
      </c>
      <c r="E89" s="7" t="s">
        <v>23</v>
      </c>
      <c r="F89" s="7" t="s">
        <v>12</v>
      </c>
      <c r="G89" s="7" t="n">
        <v>2</v>
      </c>
      <c r="H89" s="7" t="n">
        <v>0</v>
      </c>
      <c r="I89" s="7" t="n">
        <v>37.4500007629395</v>
      </c>
      <c r="J89" s="7" t="n">
        <v>0</v>
      </c>
      <c r="K89" s="7" t="n">
        <v>0.660000026226044</v>
      </c>
      <c r="L89" s="7" t="n">
        <v>86.5</v>
      </c>
      <c r="M89" s="7" t="n">
        <v>-1</v>
      </c>
      <c r="N89" s="7" t="n">
        <v>0</v>
      </c>
      <c r="O89" s="7" t="n">
        <v>0</v>
      </c>
      <c r="P89" s="7" t="s">
        <v>23</v>
      </c>
      <c r="Q89" s="7" t="s">
        <v>23</v>
      </c>
      <c r="R89" s="7" t="n">
        <v>1</v>
      </c>
      <c r="S89" s="7" t="n">
        <v>1</v>
      </c>
      <c r="T89" s="7" t="n">
        <v>1109393408</v>
      </c>
      <c r="U89" s="7" t="n">
        <v>1101004800</v>
      </c>
      <c r="V89" s="7" t="n">
        <v>0</v>
      </c>
    </row>
    <row r="90" spans="1:10">
      <c r="A90" t="s">
        <v>4</v>
      </c>
      <c r="B90" s="4" t="s">
        <v>5</v>
      </c>
      <c r="C90" s="4" t="s">
        <v>10</v>
      </c>
      <c r="D90" s="4" t="s">
        <v>6</v>
      </c>
      <c r="E90" s="4" t="s">
        <v>6</v>
      </c>
      <c r="F90" s="4" t="s">
        <v>6</v>
      </c>
      <c r="G90" s="4" t="s">
        <v>13</v>
      </c>
      <c r="H90" s="4" t="s">
        <v>9</v>
      </c>
      <c r="I90" s="4" t="s">
        <v>28</v>
      </c>
      <c r="J90" s="4" t="s">
        <v>28</v>
      </c>
      <c r="K90" s="4" t="s">
        <v>28</v>
      </c>
      <c r="L90" s="4" t="s">
        <v>28</v>
      </c>
      <c r="M90" s="4" t="s">
        <v>28</v>
      </c>
      <c r="N90" s="4" t="s">
        <v>28</v>
      </c>
      <c r="O90" s="4" t="s">
        <v>28</v>
      </c>
      <c r="P90" s="4" t="s">
        <v>6</v>
      </c>
      <c r="Q90" s="4" t="s">
        <v>6</v>
      </c>
      <c r="R90" s="4" t="s">
        <v>9</v>
      </c>
      <c r="S90" s="4" t="s">
        <v>13</v>
      </c>
      <c r="T90" s="4" t="s">
        <v>9</v>
      </c>
      <c r="U90" s="4" t="s">
        <v>9</v>
      </c>
      <c r="V90" s="4" t="s">
        <v>10</v>
      </c>
    </row>
    <row r="91" spans="1:10">
      <c r="A91" t="n">
        <v>3492</v>
      </c>
      <c r="B91" s="17" t="n">
        <v>19</v>
      </c>
      <c r="C91" s="7" t="n">
        <v>2011</v>
      </c>
      <c r="D91" s="7" t="s">
        <v>23</v>
      </c>
      <c r="E91" s="7" t="s">
        <v>23</v>
      </c>
      <c r="F91" s="7" t="s">
        <v>11</v>
      </c>
      <c r="G91" s="7" t="n">
        <v>2</v>
      </c>
      <c r="H91" s="7" t="n">
        <v>0</v>
      </c>
      <c r="I91" s="7" t="n">
        <v>-12.0299997329712</v>
      </c>
      <c r="J91" s="7" t="n">
        <v>0</v>
      </c>
      <c r="K91" s="7" t="n">
        <v>0.319999992847443</v>
      </c>
      <c r="L91" s="7" t="n">
        <v>84.1999969482422</v>
      </c>
      <c r="M91" s="7" t="n">
        <v>-1</v>
      </c>
      <c r="N91" s="7" t="n">
        <v>0</v>
      </c>
      <c r="O91" s="7" t="n">
        <v>0</v>
      </c>
      <c r="P91" s="7" t="s">
        <v>23</v>
      </c>
      <c r="Q91" s="7" t="s">
        <v>23</v>
      </c>
      <c r="R91" s="7" t="n">
        <v>1</v>
      </c>
      <c r="S91" s="7" t="n">
        <v>0</v>
      </c>
      <c r="T91" s="7" t="n">
        <v>1109393408</v>
      </c>
      <c r="U91" s="7" t="n">
        <v>1101004800</v>
      </c>
      <c r="V91" s="7" t="n">
        <v>0</v>
      </c>
    </row>
    <row r="92" spans="1:10">
      <c r="A92" t="s">
        <v>4</v>
      </c>
      <c r="B92" s="4" t="s">
        <v>5</v>
      </c>
      <c r="C92" s="4" t="s">
        <v>10</v>
      </c>
      <c r="D92" s="4" t="s">
        <v>6</v>
      </c>
      <c r="E92" s="4" t="s">
        <v>6</v>
      </c>
      <c r="F92" s="4" t="s">
        <v>6</v>
      </c>
      <c r="G92" s="4" t="s">
        <v>13</v>
      </c>
      <c r="H92" s="4" t="s">
        <v>9</v>
      </c>
      <c r="I92" s="4" t="s">
        <v>28</v>
      </c>
      <c r="J92" s="4" t="s">
        <v>28</v>
      </c>
      <c r="K92" s="4" t="s">
        <v>28</v>
      </c>
      <c r="L92" s="4" t="s">
        <v>28</v>
      </c>
      <c r="M92" s="4" t="s">
        <v>28</v>
      </c>
      <c r="N92" s="4" t="s">
        <v>28</v>
      </c>
      <c r="O92" s="4" t="s">
        <v>28</v>
      </c>
      <c r="P92" s="4" t="s">
        <v>6</v>
      </c>
      <c r="Q92" s="4" t="s">
        <v>6</v>
      </c>
      <c r="R92" s="4" t="s">
        <v>9</v>
      </c>
      <c r="S92" s="4" t="s">
        <v>13</v>
      </c>
      <c r="T92" s="4" t="s">
        <v>9</v>
      </c>
      <c r="U92" s="4" t="s">
        <v>9</v>
      </c>
      <c r="V92" s="4" t="s">
        <v>10</v>
      </c>
    </row>
    <row r="93" spans="1:10">
      <c r="A93" t="n">
        <v>3554</v>
      </c>
      <c r="B93" s="17" t="n">
        <v>19</v>
      </c>
      <c r="C93" s="7" t="n">
        <v>2012</v>
      </c>
      <c r="D93" s="7" t="s">
        <v>23</v>
      </c>
      <c r="E93" s="7" t="s">
        <v>23</v>
      </c>
      <c r="F93" s="7" t="s">
        <v>12</v>
      </c>
      <c r="G93" s="7" t="n">
        <v>2</v>
      </c>
      <c r="H93" s="7" t="n">
        <v>0</v>
      </c>
      <c r="I93" s="7" t="n">
        <v>-123.470001220703</v>
      </c>
      <c r="J93" s="7" t="n">
        <v>0</v>
      </c>
      <c r="K93" s="7" t="n">
        <v>44.0900001525879</v>
      </c>
      <c r="L93" s="7" t="n">
        <v>44.7999992370605</v>
      </c>
      <c r="M93" s="7" t="n">
        <v>-1</v>
      </c>
      <c r="N93" s="7" t="n">
        <v>0</v>
      </c>
      <c r="O93" s="7" t="n">
        <v>0</v>
      </c>
      <c r="P93" s="7" t="s">
        <v>23</v>
      </c>
      <c r="Q93" s="7" t="s">
        <v>23</v>
      </c>
      <c r="R93" s="7" t="n">
        <v>1</v>
      </c>
      <c r="S93" s="7" t="n">
        <v>1</v>
      </c>
      <c r="T93" s="7" t="n">
        <v>1109393408</v>
      </c>
      <c r="U93" s="7" t="n">
        <v>1101004800</v>
      </c>
      <c r="V93" s="7" t="n">
        <v>0</v>
      </c>
    </row>
    <row r="94" spans="1:10">
      <c r="A94" t="s">
        <v>4</v>
      </c>
      <c r="B94" s="4" t="s">
        <v>5</v>
      </c>
      <c r="C94" s="4" t="s">
        <v>10</v>
      </c>
      <c r="D94" s="4" t="s">
        <v>6</v>
      </c>
      <c r="E94" s="4" t="s">
        <v>6</v>
      </c>
      <c r="F94" s="4" t="s">
        <v>6</v>
      </c>
      <c r="G94" s="4" t="s">
        <v>13</v>
      </c>
      <c r="H94" s="4" t="s">
        <v>9</v>
      </c>
      <c r="I94" s="4" t="s">
        <v>28</v>
      </c>
      <c r="J94" s="4" t="s">
        <v>28</v>
      </c>
      <c r="K94" s="4" t="s">
        <v>28</v>
      </c>
      <c r="L94" s="4" t="s">
        <v>28</v>
      </c>
      <c r="M94" s="4" t="s">
        <v>28</v>
      </c>
      <c r="N94" s="4" t="s">
        <v>28</v>
      </c>
      <c r="O94" s="4" t="s">
        <v>28</v>
      </c>
      <c r="P94" s="4" t="s">
        <v>6</v>
      </c>
      <c r="Q94" s="4" t="s">
        <v>6</v>
      </c>
      <c r="R94" s="4" t="s">
        <v>9</v>
      </c>
      <c r="S94" s="4" t="s">
        <v>13</v>
      </c>
      <c r="T94" s="4" t="s">
        <v>9</v>
      </c>
      <c r="U94" s="4" t="s">
        <v>9</v>
      </c>
      <c r="V94" s="4" t="s">
        <v>10</v>
      </c>
    </row>
    <row r="95" spans="1:10">
      <c r="A95" t="n">
        <v>3616</v>
      </c>
      <c r="B95" s="17" t="n">
        <v>19</v>
      </c>
      <c r="C95" s="7" t="n">
        <v>2013</v>
      </c>
      <c r="D95" s="7" t="s">
        <v>23</v>
      </c>
      <c r="E95" s="7" t="s">
        <v>23</v>
      </c>
      <c r="F95" s="7" t="s">
        <v>15</v>
      </c>
      <c r="G95" s="7" t="n">
        <v>2</v>
      </c>
      <c r="H95" s="7" t="n">
        <v>0</v>
      </c>
      <c r="I95" s="7" t="n">
        <v>-76.3099975585938</v>
      </c>
      <c r="J95" s="7" t="n">
        <v>-8</v>
      </c>
      <c r="K95" s="7" t="n">
        <v>-15.5299997329712</v>
      </c>
      <c r="L95" s="7" t="n">
        <v>2.59999990463257</v>
      </c>
      <c r="M95" s="7" t="n">
        <v>-1</v>
      </c>
      <c r="N95" s="7" t="n">
        <v>0</v>
      </c>
      <c r="O95" s="7" t="n">
        <v>0</v>
      </c>
      <c r="P95" s="7" t="s">
        <v>23</v>
      </c>
      <c r="Q95" s="7" t="s">
        <v>23</v>
      </c>
      <c r="R95" s="7" t="n">
        <v>1</v>
      </c>
      <c r="S95" s="7" t="n">
        <v>2</v>
      </c>
      <c r="T95" s="7" t="n">
        <v>1109393408</v>
      </c>
      <c r="U95" s="7" t="n">
        <v>1101004800</v>
      </c>
      <c r="V95" s="7" t="n">
        <v>0</v>
      </c>
    </row>
    <row r="96" spans="1:10">
      <c r="A96" t="s">
        <v>4</v>
      </c>
      <c r="B96" s="4" t="s">
        <v>5</v>
      </c>
      <c r="C96" s="4" t="s">
        <v>10</v>
      </c>
      <c r="D96" s="4" t="s">
        <v>6</v>
      </c>
      <c r="E96" s="4" t="s">
        <v>6</v>
      </c>
      <c r="F96" s="4" t="s">
        <v>6</v>
      </c>
      <c r="G96" s="4" t="s">
        <v>13</v>
      </c>
      <c r="H96" s="4" t="s">
        <v>9</v>
      </c>
      <c r="I96" s="4" t="s">
        <v>28</v>
      </c>
      <c r="J96" s="4" t="s">
        <v>28</v>
      </c>
      <c r="K96" s="4" t="s">
        <v>28</v>
      </c>
      <c r="L96" s="4" t="s">
        <v>28</v>
      </c>
      <c r="M96" s="4" t="s">
        <v>28</v>
      </c>
      <c r="N96" s="4" t="s">
        <v>28</v>
      </c>
      <c r="O96" s="4" t="s">
        <v>28</v>
      </c>
      <c r="P96" s="4" t="s">
        <v>6</v>
      </c>
      <c r="Q96" s="4" t="s">
        <v>6</v>
      </c>
      <c r="R96" s="4" t="s">
        <v>9</v>
      </c>
      <c r="S96" s="4" t="s">
        <v>13</v>
      </c>
      <c r="T96" s="4" t="s">
        <v>9</v>
      </c>
      <c r="U96" s="4" t="s">
        <v>9</v>
      </c>
      <c r="V96" s="4" t="s">
        <v>10</v>
      </c>
    </row>
    <row r="97" spans="1:22">
      <c r="A97" t="n">
        <v>3682</v>
      </c>
      <c r="B97" s="17" t="n">
        <v>19</v>
      </c>
      <c r="C97" s="7" t="n">
        <v>2014</v>
      </c>
      <c r="D97" s="7" t="s">
        <v>23</v>
      </c>
      <c r="E97" s="7" t="s">
        <v>23</v>
      </c>
      <c r="F97" s="7" t="s">
        <v>12</v>
      </c>
      <c r="G97" s="7" t="n">
        <v>2</v>
      </c>
      <c r="H97" s="7" t="n">
        <v>0</v>
      </c>
      <c r="I97" s="7" t="n">
        <v>-122.669998168945</v>
      </c>
      <c r="J97" s="7" t="n">
        <v>-8</v>
      </c>
      <c r="K97" s="7" t="n">
        <v>-43.5900001525879</v>
      </c>
      <c r="L97" s="7" t="n">
        <v>60.0999984741211</v>
      </c>
      <c r="M97" s="7" t="n">
        <v>-1</v>
      </c>
      <c r="N97" s="7" t="n">
        <v>0</v>
      </c>
      <c r="O97" s="7" t="n">
        <v>0</v>
      </c>
      <c r="P97" s="7" t="s">
        <v>23</v>
      </c>
      <c r="Q97" s="7" t="s">
        <v>23</v>
      </c>
      <c r="R97" s="7" t="n">
        <v>1</v>
      </c>
      <c r="S97" s="7" t="n">
        <v>1</v>
      </c>
      <c r="T97" s="7" t="n">
        <v>1109393408</v>
      </c>
      <c r="U97" s="7" t="n">
        <v>1101004800</v>
      </c>
      <c r="V97" s="7" t="n">
        <v>0</v>
      </c>
    </row>
    <row r="98" spans="1:22">
      <c r="A98" t="s">
        <v>4</v>
      </c>
      <c r="B98" s="4" t="s">
        <v>5</v>
      </c>
      <c r="C98" s="4" t="s">
        <v>10</v>
      </c>
      <c r="D98" s="4" t="s">
        <v>6</v>
      </c>
      <c r="E98" s="4" t="s">
        <v>6</v>
      </c>
      <c r="F98" s="4" t="s">
        <v>6</v>
      </c>
      <c r="G98" s="4" t="s">
        <v>13</v>
      </c>
      <c r="H98" s="4" t="s">
        <v>9</v>
      </c>
      <c r="I98" s="4" t="s">
        <v>28</v>
      </c>
      <c r="J98" s="4" t="s">
        <v>28</v>
      </c>
      <c r="K98" s="4" t="s">
        <v>28</v>
      </c>
      <c r="L98" s="4" t="s">
        <v>28</v>
      </c>
      <c r="M98" s="4" t="s">
        <v>28</v>
      </c>
      <c r="N98" s="4" t="s">
        <v>28</v>
      </c>
      <c r="O98" s="4" t="s">
        <v>28</v>
      </c>
      <c r="P98" s="4" t="s">
        <v>6</v>
      </c>
      <c r="Q98" s="4" t="s">
        <v>6</v>
      </c>
      <c r="R98" s="4" t="s">
        <v>9</v>
      </c>
      <c r="S98" s="4" t="s">
        <v>13</v>
      </c>
      <c r="T98" s="4" t="s">
        <v>9</v>
      </c>
      <c r="U98" s="4" t="s">
        <v>9</v>
      </c>
      <c r="V98" s="4" t="s">
        <v>10</v>
      </c>
    </row>
    <row r="99" spans="1:22">
      <c r="A99" t="n">
        <v>3744</v>
      </c>
      <c r="B99" s="17" t="n">
        <v>19</v>
      </c>
      <c r="C99" s="7" t="n">
        <v>2015</v>
      </c>
      <c r="D99" s="7" t="s">
        <v>23</v>
      </c>
      <c r="E99" s="7" t="s">
        <v>23</v>
      </c>
      <c r="F99" s="7" t="s">
        <v>15</v>
      </c>
      <c r="G99" s="7" t="n">
        <v>2</v>
      </c>
      <c r="H99" s="7" t="n">
        <v>0</v>
      </c>
      <c r="I99" s="7" t="n">
        <v>-130.259994506836</v>
      </c>
      <c r="J99" s="7" t="n">
        <v>-24</v>
      </c>
      <c r="K99" s="7" t="n">
        <v>18.9500007629395</v>
      </c>
      <c r="L99" s="7" t="n">
        <v>5.19999980926514</v>
      </c>
      <c r="M99" s="7" t="n">
        <v>-1</v>
      </c>
      <c r="N99" s="7" t="n">
        <v>0</v>
      </c>
      <c r="O99" s="7" t="n">
        <v>0</v>
      </c>
      <c r="P99" s="7" t="s">
        <v>23</v>
      </c>
      <c r="Q99" s="7" t="s">
        <v>23</v>
      </c>
      <c r="R99" s="7" t="n">
        <v>1</v>
      </c>
      <c r="S99" s="7" t="n">
        <v>2</v>
      </c>
      <c r="T99" s="7" t="n">
        <v>1109393408</v>
      </c>
      <c r="U99" s="7" t="n">
        <v>1101004800</v>
      </c>
      <c r="V99" s="7" t="n">
        <v>0</v>
      </c>
    </row>
    <row r="100" spans="1:22">
      <c r="A100" t="s">
        <v>4</v>
      </c>
      <c r="B100" s="4" t="s">
        <v>5</v>
      </c>
      <c r="C100" s="4" t="s">
        <v>10</v>
      </c>
      <c r="D100" s="4" t="s">
        <v>6</v>
      </c>
      <c r="E100" s="4" t="s">
        <v>6</v>
      </c>
      <c r="F100" s="4" t="s">
        <v>6</v>
      </c>
      <c r="G100" s="4" t="s">
        <v>13</v>
      </c>
      <c r="H100" s="4" t="s">
        <v>9</v>
      </c>
      <c r="I100" s="4" t="s">
        <v>28</v>
      </c>
      <c r="J100" s="4" t="s">
        <v>28</v>
      </c>
      <c r="K100" s="4" t="s">
        <v>28</v>
      </c>
      <c r="L100" s="4" t="s">
        <v>28</v>
      </c>
      <c r="M100" s="4" t="s">
        <v>28</v>
      </c>
      <c r="N100" s="4" t="s">
        <v>28</v>
      </c>
      <c r="O100" s="4" t="s">
        <v>28</v>
      </c>
      <c r="P100" s="4" t="s">
        <v>6</v>
      </c>
      <c r="Q100" s="4" t="s">
        <v>6</v>
      </c>
      <c r="R100" s="4" t="s">
        <v>9</v>
      </c>
      <c r="S100" s="4" t="s">
        <v>13</v>
      </c>
      <c r="T100" s="4" t="s">
        <v>9</v>
      </c>
      <c r="U100" s="4" t="s">
        <v>9</v>
      </c>
      <c r="V100" s="4" t="s">
        <v>10</v>
      </c>
    </row>
    <row r="101" spans="1:22">
      <c r="A101" t="n">
        <v>3810</v>
      </c>
      <c r="B101" s="17" t="n">
        <v>19</v>
      </c>
      <c r="C101" s="7" t="n">
        <v>2016</v>
      </c>
      <c r="D101" s="7" t="s">
        <v>23</v>
      </c>
      <c r="E101" s="7" t="s">
        <v>23</v>
      </c>
      <c r="F101" s="7" t="s">
        <v>12</v>
      </c>
      <c r="G101" s="7" t="n">
        <v>2</v>
      </c>
      <c r="H101" s="7" t="n">
        <v>0</v>
      </c>
      <c r="I101" s="7" t="n">
        <v>-157.910003662109</v>
      </c>
      <c r="J101" s="7" t="n">
        <v>-4</v>
      </c>
      <c r="K101" s="7" t="n">
        <v>-0.0399999991059303</v>
      </c>
      <c r="L101" s="7" t="n">
        <v>100.300003051758</v>
      </c>
      <c r="M101" s="7" t="n">
        <v>-1</v>
      </c>
      <c r="N101" s="7" t="n">
        <v>0</v>
      </c>
      <c r="O101" s="7" t="n">
        <v>0</v>
      </c>
      <c r="P101" s="7" t="s">
        <v>23</v>
      </c>
      <c r="Q101" s="7" t="s">
        <v>23</v>
      </c>
      <c r="R101" s="7" t="n">
        <v>1</v>
      </c>
      <c r="S101" s="7" t="n">
        <v>1</v>
      </c>
      <c r="T101" s="7" t="n">
        <v>1109393408</v>
      </c>
      <c r="U101" s="7" t="n">
        <v>1101004800</v>
      </c>
      <c r="V101" s="7" t="n">
        <v>0</v>
      </c>
    </row>
    <row r="102" spans="1:22">
      <c r="A102" t="s">
        <v>4</v>
      </c>
      <c r="B102" s="4" t="s">
        <v>5</v>
      </c>
      <c r="C102" s="4" t="s">
        <v>10</v>
      </c>
      <c r="D102" s="4" t="s">
        <v>6</v>
      </c>
      <c r="E102" s="4" t="s">
        <v>6</v>
      </c>
      <c r="F102" s="4" t="s">
        <v>6</v>
      </c>
      <c r="G102" s="4" t="s">
        <v>13</v>
      </c>
      <c r="H102" s="4" t="s">
        <v>9</v>
      </c>
      <c r="I102" s="4" t="s">
        <v>28</v>
      </c>
      <c r="J102" s="4" t="s">
        <v>28</v>
      </c>
      <c r="K102" s="4" t="s">
        <v>28</v>
      </c>
      <c r="L102" s="4" t="s">
        <v>28</v>
      </c>
      <c r="M102" s="4" t="s">
        <v>28</v>
      </c>
      <c r="N102" s="4" t="s">
        <v>28</v>
      </c>
      <c r="O102" s="4" t="s">
        <v>28</v>
      </c>
      <c r="P102" s="4" t="s">
        <v>6</v>
      </c>
      <c r="Q102" s="4" t="s">
        <v>6</v>
      </c>
      <c r="R102" s="4" t="s">
        <v>9</v>
      </c>
      <c r="S102" s="4" t="s">
        <v>13</v>
      </c>
      <c r="T102" s="4" t="s">
        <v>9</v>
      </c>
      <c r="U102" s="4" t="s">
        <v>9</v>
      </c>
      <c r="V102" s="4" t="s">
        <v>10</v>
      </c>
    </row>
    <row r="103" spans="1:22">
      <c r="A103" t="n">
        <v>3872</v>
      </c>
      <c r="B103" s="17" t="n">
        <v>19</v>
      </c>
      <c r="C103" s="7" t="n">
        <v>2017</v>
      </c>
      <c r="D103" s="7" t="s">
        <v>23</v>
      </c>
      <c r="E103" s="7" t="s">
        <v>23</v>
      </c>
      <c r="F103" s="7" t="s">
        <v>15</v>
      </c>
      <c r="G103" s="7" t="n">
        <v>2</v>
      </c>
      <c r="H103" s="7" t="n">
        <v>0</v>
      </c>
      <c r="I103" s="7" t="n">
        <v>-85.4300003051758</v>
      </c>
      <c r="J103" s="7" t="n">
        <v>-24</v>
      </c>
      <c r="K103" s="7" t="n">
        <v>1.12999999523163</v>
      </c>
      <c r="L103" s="7" t="n">
        <v>21.2000007629395</v>
      </c>
      <c r="M103" s="7" t="n">
        <v>-1</v>
      </c>
      <c r="N103" s="7" t="n">
        <v>0</v>
      </c>
      <c r="O103" s="7" t="n">
        <v>0</v>
      </c>
      <c r="P103" s="7" t="s">
        <v>23</v>
      </c>
      <c r="Q103" s="7" t="s">
        <v>23</v>
      </c>
      <c r="R103" s="7" t="n">
        <v>1</v>
      </c>
      <c r="S103" s="7" t="n">
        <v>2</v>
      </c>
      <c r="T103" s="7" t="n">
        <v>1109393408</v>
      </c>
      <c r="U103" s="7" t="n">
        <v>1101004800</v>
      </c>
      <c r="V103" s="7" t="n">
        <v>0</v>
      </c>
    </row>
    <row r="104" spans="1:22">
      <c r="A104" t="s">
        <v>4</v>
      </c>
      <c r="B104" s="4" t="s">
        <v>5</v>
      </c>
      <c r="C104" s="4" t="s">
        <v>10</v>
      </c>
    </row>
    <row r="105" spans="1:22">
      <c r="A105" t="n">
        <v>3938</v>
      </c>
      <c r="B105" s="18" t="n">
        <v>12</v>
      </c>
      <c r="C105" s="7" t="n">
        <v>6272</v>
      </c>
    </row>
    <row r="106" spans="1:22">
      <c r="A106" t="s">
        <v>4</v>
      </c>
      <c r="B106" s="4" t="s">
        <v>5</v>
      </c>
      <c r="C106" s="4" t="s">
        <v>13</v>
      </c>
      <c r="D106" s="4" t="s">
        <v>10</v>
      </c>
      <c r="E106" s="4" t="s">
        <v>10</v>
      </c>
    </row>
    <row r="107" spans="1:22">
      <c r="A107" t="n">
        <v>3941</v>
      </c>
      <c r="B107" s="19" t="n">
        <v>179</v>
      </c>
      <c r="C107" s="7" t="n">
        <v>10</v>
      </c>
      <c r="D107" s="7" t="n">
        <v>6356</v>
      </c>
      <c r="E107" s="7" t="n">
        <v>6357</v>
      </c>
    </row>
    <row r="108" spans="1:22">
      <c r="A108" t="s">
        <v>4</v>
      </c>
      <c r="B108" s="4" t="s">
        <v>5</v>
      </c>
      <c r="C108" s="4" t="s">
        <v>10</v>
      </c>
      <c r="D108" s="4" t="s">
        <v>6</v>
      </c>
      <c r="E108" s="4" t="s">
        <v>6</v>
      </c>
      <c r="F108" s="4" t="s">
        <v>6</v>
      </c>
      <c r="G108" s="4" t="s">
        <v>13</v>
      </c>
      <c r="H108" s="4" t="s">
        <v>9</v>
      </c>
      <c r="I108" s="4" t="s">
        <v>28</v>
      </c>
      <c r="J108" s="4" t="s">
        <v>28</v>
      </c>
      <c r="K108" s="4" t="s">
        <v>28</v>
      </c>
      <c r="L108" s="4" t="s">
        <v>28</v>
      </c>
      <c r="M108" s="4" t="s">
        <v>28</v>
      </c>
      <c r="N108" s="4" t="s">
        <v>28</v>
      </c>
      <c r="O108" s="4" t="s">
        <v>28</v>
      </c>
      <c r="P108" s="4" t="s">
        <v>6</v>
      </c>
      <c r="Q108" s="4" t="s">
        <v>6</v>
      </c>
      <c r="R108" s="4" t="s">
        <v>9</v>
      </c>
      <c r="S108" s="4" t="s">
        <v>13</v>
      </c>
      <c r="T108" s="4" t="s">
        <v>9</v>
      </c>
      <c r="U108" s="4" t="s">
        <v>9</v>
      </c>
      <c r="V108" s="4" t="s">
        <v>10</v>
      </c>
    </row>
    <row r="109" spans="1:22">
      <c r="A109" t="n">
        <v>3947</v>
      </c>
      <c r="B109" s="17" t="n">
        <v>19</v>
      </c>
      <c r="C109" s="7" t="n">
        <v>2099</v>
      </c>
      <c r="D109" s="7" t="s">
        <v>23</v>
      </c>
      <c r="E109" s="7" t="s">
        <v>23</v>
      </c>
      <c r="F109" s="7" t="s">
        <v>57</v>
      </c>
      <c r="G109" s="7" t="n">
        <v>2</v>
      </c>
      <c r="H109" s="7" t="n">
        <v>805306368</v>
      </c>
      <c r="I109" s="7" t="n">
        <v>-125.800003051758</v>
      </c>
      <c r="J109" s="7" t="n">
        <v>-16</v>
      </c>
      <c r="K109" s="7" t="n">
        <v>43.2799987792969</v>
      </c>
      <c r="L109" s="7" t="n">
        <v>126.900001525879</v>
      </c>
      <c r="M109" s="7" t="n">
        <v>1</v>
      </c>
      <c r="N109" s="7" t="n">
        <v>0</v>
      </c>
      <c r="O109" s="7" t="n">
        <v>0</v>
      </c>
      <c r="P109" s="7" t="s">
        <v>23</v>
      </c>
      <c r="Q109" s="7" t="s">
        <v>23</v>
      </c>
      <c r="R109" s="7" t="n">
        <v>9999</v>
      </c>
      <c r="S109" s="7" t="n">
        <v>255</v>
      </c>
      <c r="T109" s="7" t="n">
        <v>0</v>
      </c>
      <c r="U109" s="7" t="n">
        <v>0</v>
      </c>
      <c r="V109" s="7" t="n">
        <v>7429</v>
      </c>
    </row>
    <row r="110" spans="1:22">
      <c r="A110" t="s">
        <v>4</v>
      </c>
      <c r="B110" s="4" t="s">
        <v>5</v>
      </c>
      <c r="C110" s="4" t="s">
        <v>13</v>
      </c>
      <c r="D110" s="4" t="s">
        <v>6</v>
      </c>
    </row>
    <row r="111" spans="1:22">
      <c r="A111" t="n">
        <v>4009</v>
      </c>
      <c r="B111" s="8" t="n">
        <v>2</v>
      </c>
      <c r="C111" s="7" t="n">
        <v>10</v>
      </c>
      <c r="D111" s="7" t="s">
        <v>58</v>
      </c>
    </row>
    <row r="112" spans="1:22">
      <c r="A112" t="s">
        <v>4</v>
      </c>
      <c r="B112" s="4" t="s">
        <v>5</v>
      </c>
      <c r="C112" s="4" t="s">
        <v>13</v>
      </c>
      <c r="D112" s="4" t="s">
        <v>6</v>
      </c>
    </row>
    <row r="113" spans="1:22">
      <c r="A113" t="n">
        <v>4027</v>
      </c>
      <c r="B113" s="8" t="n">
        <v>2</v>
      </c>
      <c r="C113" s="7" t="n">
        <v>11</v>
      </c>
      <c r="D113" s="7" t="s">
        <v>59</v>
      </c>
    </row>
    <row r="114" spans="1:22">
      <c r="A114" t="s">
        <v>4</v>
      </c>
      <c r="B114" s="4" t="s">
        <v>5</v>
      </c>
      <c r="C114" s="4" t="s">
        <v>13</v>
      </c>
      <c r="D114" s="4" t="s">
        <v>10</v>
      </c>
      <c r="E114" s="4" t="s">
        <v>10</v>
      </c>
      <c r="F114" s="4" t="s">
        <v>10</v>
      </c>
      <c r="G114" s="4" t="s">
        <v>10</v>
      </c>
      <c r="H114" s="4" t="s">
        <v>10</v>
      </c>
      <c r="I114" s="4" t="s">
        <v>10</v>
      </c>
      <c r="J114" s="4" t="s">
        <v>9</v>
      </c>
      <c r="K114" s="4" t="s">
        <v>9</v>
      </c>
      <c r="L114" s="4" t="s">
        <v>9</v>
      </c>
      <c r="M114" s="4" t="s">
        <v>6</v>
      </c>
    </row>
    <row r="115" spans="1:22">
      <c r="A115" t="n">
        <v>4041</v>
      </c>
      <c r="B115" s="20" t="n">
        <v>124</v>
      </c>
      <c r="C115" s="7" t="n">
        <v>255</v>
      </c>
      <c r="D115" s="7" t="n">
        <v>0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65535</v>
      </c>
      <c r="J115" s="7" t="n">
        <v>0</v>
      </c>
      <c r="K115" s="7" t="n">
        <v>0</v>
      </c>
      <c r="L115" s="7" t="n">
        <v>0</v>
      </c>
      <c r="M115" s="7" t="s">
        <v>23</v>
      </c>
    </row>
    <row r="116" spans="1:22">
      <c r="A116" t="s">
        <v>4</v>
      </c>
      <c r="B116" s="4" t="s">
        <v>5</v>
      </c>
    </row>
    <row r="117" spans="1:22">
      <c r="A117" t="n">
        <v>4068</v>
      </c>
      <c r="B117" s="5" t="n">
        <v>1</v>
      </c>
    </row>
    <row r="118" spans="1:22" s="3" customFormat="1" customHeight="0">
      <c r="A118" s="3" t="s">
        <v>2</v>
      </c>
      <c r="B118" s="3" t="s">
        <v>60</v>
      </c>
    </row>
    <row r="119" spans="1:22">
      <c r="A119" t="s">
        <v>4</v>
      </c>
      <c r="B119" s="4" t="s">
        <v>5</v>
      </c>
      <c r="C119" s="4" t="s">
        <v>13</v>
      </c>
      <c r="D119" s="4" t="s">
        <v>13</v>
      </c>
      <c r="E119" s="4" t="s">
        <v>13</v>
      </c>
      <c r="F119" s="4" t="s">
        <v>9</v>
      </c>
      <c r="G119" s="4" t="s">
        <v>13</v>
      </c>
      <c r="H119" s="4" t="s">
        <v>13</v>
      </c>
      <c r="I119" s="4" t="s">
        <v>27</v>
      </c>
    </row>
    <row r="120" spans="1:22">
      <c r="A120" t="n">
        <v>4072</v>
      </c>
      <c r="B120" s="10" t="n">
        <v>5</v>
      </c>
      <c r="C120" s="7" t="n">
        <v>35</v>
      </c>
      <c r="D120" s="7" t="n">
        <v>3</v>
      </c>
      <c r="E120" s="7" t="n">
        <v>0</v>
      </c>
      <c r="F120" s="7" t="n">
        <v>0</v>
      </c>
      <c r="G120" s="7" t="n">
        <v>2</v>
      </c>
      <c r="H120" s="7" t="n">
        <v>1</v>
      </c>
      <c r="I120" s="11" t="n">
        <f t="normal" ca="1">A124</f>
        <v>0</v>
      </c>
    </row>
    <row r="121" spans="1:22">
      <c r="A121" t="s">
        <v>4</v>
      </c>
      <c r="B121" s="4" t="s">
        <v>5</v>
      </c>
      <c r="C121" s="4" t="s">
        <v>27</v>
      </c>
    </row>
    <row r="122" spans="1:22">
      <c r="A122" t="n">
        <v>4086</v>
      </c>
      <c r="B122" s="21" t="n">
        <v>3</v>
      </c>
      <c r="C122" s="11" t="n">
        <f t="normal" ca="1">A154</f>
        <v>0</v>
      </c>
    </row>
    <row r="123" spans="1:22">
      <c r="A123" t="s">
        <v>4</v>
      </c>
      <c r="B123" s="4" t="s">
        <v>5</v>
      </c>
      <c r="C123" s="4" t="s">
        <v>13</v>
      </c>
      <c r="D123" s="4" t="s">
        <v>13</v>
      </c>
      <c r="E123" s="4" t="s">
        <v>13</v>
      </c>
      <c r="F123" s="4" t="s">
        <v>9</v>
      </c>
      <c r="G123" s="4" t="s">
        <v>13</v>
      </c>
      <c r="H123" s="4" t="s">
        <v>13</v>
      </c>
      <c r="I123" s="4" t="s">
        <v>27</v>
      </c>
    </row>
    <row r="124" spans="1:22">
      <c r="A124" t="n">
        <v>4091</v>
      </c>
      <c r="B124" s="10" t="n">
        <v>5</v>
      </c>
      <c r="C124" s="7" t="n">
        <v>35</v>
      </c>
      <c r="D124" s="7" t="n">
        <v>3</v>
      </c>
      <c r="E124" s="7" t="n">
        <v>0</v>
      </c>
      <c r="F124" s="7" t="n">
        <v>1</v>
      </c>
      <c r="G124" s="7" t="n">
        <v>2</v>
      </c>
      <c r="H124" s="7" t="n">
        <v>1</v>
      </c>
      <c r="I124" s="11" t="n">
        <f t="normal" ca="1">A128</f>
        <v>0</v>
      </c>
    </row>
    <row r="125" spans="1:22">
      <c r="A125" t="s">
        <v>4</v>
      </c>
      <c r="B125" s="4" t="s">
        <v>5</v>
      </c>
      <c r="C125" s="4" t="s">
        <v>27</v>
      </c>
    </row>
    <row r="126" spans="1:22">
      <c r="A126" t="n">
        <v>4105</v>
      </c>
      <c r="B126" s="21" t="n">
        <v>3</v>
      </c>
      <c r="C126" s="11" t="n">
        <f t="normal" ca="1">A154</f>
        <v>0</v>
      </c>
    </row>
    <row r="127" spans="1:22">
      <c r="A127" t="s">
        <v>4</v>
      </c>
      <c r="B127" s="4" t="s">
        <v>5</v>
      </c>
      <c r="C127" s="4" t="s">
        <v>13</v>
      </c>
      <c r="D127" s="4" t="s">
        <v>13</v>
      </c>
      <c r="E127" s="4" t="s">
        <v>13</v>
      </c>
      <c r="F127" s="4" t="s">
        <v>9</v>
      </c>
      <c r="G127" s="4" t="s">
        <v>13</v>
      </c>
      <c r="H127" s="4" t="s">
        <v>13</v>
      </c>
      <c r="I127" s="4" t="s">
        <v>27</v>
      </c>
    </row>
    <row r="128" spans="1:22">
      <c r="A128" t="n">
        <v>4110</v>
      </c>
      <c r="B128" s="10" t="n">
        <v>5</v>
      </c>
      <c r="C128" s="7" t="n">
        <v>35</v>
      </c>
      <c r="D128" s="7" t="n">
        <v>3</v>
      </c>
      <c r="E128" s="7" t="n">
        <v>0</v>
      </c>
      <c r="F128" s="7" t="n">
        <v>2</v>
      </c>
      <c r="G128" s="7" t="n">
        <v>2</v>
      </c>
      <c r="H128" s="7" t="n">
        <v>1</v>
      </c>
      <c r="I128" s="11" t="n">
        <f t="normal" ca="1">A132</f>
        <v>0</v>
      </c>
    </row>
    <row r="129" spans="1:13">
      <c r="A129" t="s">
        <v>4</v>
      </c>
      <c r="B129" s="4" t="s">
        <v>5</v>
      </c>
      <c r="C129" s="4" t="s">
        <v>27</v>
      </c>
    </row>
    <row r="130" spans="1:13">
      <c r="A130" t="n">
        <v>4124</v>
      </c>
      <c r="B130" s="21" t="n">
        <v>3</v>
      </c>
      <c r="C130" s="11" t="n">
        <f t="normal" ca="1">A154</f>
        <v>0</v>
      </c>
    </row>
    <row r="131" spans="1:13">
      <c r="A131" t="s">
        <v>4</v>
      </c>
      <c r="B131" s="4" t="s">
        <v>5</v>
      </c>
      <c r="C131" s="4" t="s">
        <v>13</v>
      </c>
      <c r="D131" s="4" t="s">
        <v>13</v>
      </c>
      <c r="E131" s="4" t="s">
        <v>13</v>
      </c>
      <c r="F131" s="4" t="s">
        <v>9</v>
      </c>
      <c r="G131" s="4" t="s">
        <v>13</v>
      </c>
      <c r="H131" s="4" t="s">
        <v>13</v>
      </c>
      <c r="I131" s="4" t="s">
        <v>27</v>
      </c>
    </row>
    <row r="132" spans="1:13">
      <c r="A132" t="n">
        <v>4129</v>
      </c>
      <c r="B132" s="10" t="n">
        <v>5</v>
      </c>
      <c r="C132" s="7" t="n">
        <v>35</v>
      </c>
      <c r="D132" s="7" t="n">
        <v>3</v>
      </c>
      <c r="E132" s="7" t="n">
        <v>0</v>
      </c>
      <c r="F132" s="7" t="n">
        <v>3</v>
      </c>
      <c r="G132" s="7" t="n">
        <v>2</v>
      </c>
      <c r="H132" s="7" t="n">
        <v>1</v>
      </c>
      <c r="I132" s="11" t="n">
        <f t="normal" ca="1">A136</f>
        <v>0</v>
      </c>
    </row>
    <row r="133" spans="1:13">
      <c r="A133" t="s">
        <v>4</v>
      </c>
      <c r="B133" s="4" t="s">
        <v>5</v>
      </c>
      <c r="C133" s="4" t="s">
        <v>27</v>
      </c>
    </row>
    <row r="134" spans="1:13">
      <c r="A134" t="n">
        <v>4143</v>
      </c>
      <c r="B134" s="21" t="n">
        <v>3</v>
      </c>
      <c r="C134" s="11" t="n">
        <f t="normal" ca="1">A154</f>
        <v>0</v>
      </c>
    </row>
    <row r="135" spans="1:13">
      <c r="A135" t="s">
        <v>4</v>
      </c>
      <c r="B135" s="4" t="s">
        <v>5</v>
      </c>
      <c r="C135" s="4" t="s">
        <v>13</v>
      </c>
      <c r="D135" s="4" t="s">
        <v>13</v>
      </c>
      <c r="E135" s="4" t="s">
        <v>13</v>
      </c>
      <c r="F135" s="4" t="s">
        <v>9</v>
      </c>
      <c r="G135" s="4" t="s">
        <v>13</v>
      </c>
      <c r="H135" s="4" t="s">
        <v>13</v>
      </c>
      <c r="I135" s="4" t="s">
        <v>27</v>
      </c>
    </row>
    <row r="136" spans="1:13">
      <c r="A136" t="n">
        <v>4148</v>
      </c>
      <c r="B136" s="10" t="n">
        <v>5</v>
      </c>
      <c r="C136" s="7" t="n">
        <v>35</v>
      </c>
      <c r="D136" s="7" t="n">
        <v>3</v>
      </c>
      <c r="E136" s="7" t="n">
        <v>0</v>
      </c>
      <c r="F136" s="7" t="n">
        <v>4</v>
      </c>
      <c r="G136" s="7" t="n">
        <v>2</v>
      </c>
      <c r="H136" s="7" t="n">
        <v>1</v>
      </c>
      <c r="I136" s="11" t="n">
        <f t="normal" ca="1">A140</f>
        <v>0</v>
      </c>
    </row>
    <row r="137" spans="1:13">
      <c r="A137" t="s">
        <v>4</v>
      </c>
      <c r="B137" s="4" t="s">
        <v>5</v>
      </c>
      <c r="C137" s="4" t="s">
        <v>27</v>
      </c>
    </row>
    <row r="138" spans="1:13">
      <c r="A138" t="n">
        <v>4162</v>
      </c>
      <c r="B138" s="21" t="n">
        <v>3</v>
      </c>
      <c r="C138" s="11" t="n">
        <f t="normal" ca="1">A154</f>
        <v>0</v>
      </c>
    </row>
    <row r="139" spans="1:13">
      <c r="A139" t="s">
        <v>4</v>
      </c>
      <c r="B139" s="4" t="s">
        <v>5</v>
      </c>
      <c r="C139" s="4" t="s">
        <v>13</v>
      </c>
      <c r="D139" s="4" t="s">
        <v>13</v>
      </c>
      <c r="E139" s="4" t="s">
        <v>13</v>
      </c>
      <c r="F139" s="4" t="s">
        <v>9</v>
      </c>
      <c r="G139" s="4" t="s">
        <v>13</v>
      </c>
      <c r="H139" s="4" t="s">
        <v>13</v>
      </c>
      <c r="I139" s="4" t="s">
        <v>27</v>
      </c>
    </row>
    <row r="140" spans="1:13">
      <c r="A140" t="n">
        <v>4167</v>
      </c>
      <c r="B140" s="10" t="n">
        <v>5</v>
      </c>
      <c r="C140" s="7" t="n">
        <v>35</v>
      </c>
      <c r="D140" s="7" t="n">
        <v>3</v>
      </c>
      <c r="E140" s="7" t="n">
        <v>0</v>
      </c>
      <c r="F140" s="7" t="n">
        <v>5</v>
      </c>
      <c r="G140" s="7" t="n">
        <v>2</v>
      </c>
      <c r="H140" s="7" t="n">
        <v>1</v>
      </c>
      <c r="I140" s="11" t="n">
        <f t="normal" ca="1">A152</f>
        <v>0</v>
      </c>
    </row>
    <row r="141" spans="1:13">
      <c r="A141" t="s">
        <v>4</v>
      </c>
      <c r="B141" s="4" t="s">
        <v>5</v>
      </c>
      <c r="C141" s="4" t="s">
        <v>13</v>
      </c>
      <c r="D141" s="4" t="s">
        <v>10</v>
      </c>
      <c r="E141" s="4" t="s">
        <v>13</v>
      </c>
      <c r="F141" s="4" t="s">
        <v>27</v>
      </c>
    </row>
    <row r="142" spans="1:13">
      <c r="A142" t="n">
        <v>4181</v>
      </c>
      <c r="B142" s="10" t="n">
        <v>5</v>
      </c>
      <c r="C142" s="7" t="n">
        <v>30</v>
      </c>
      <c r="D142" s="7" t="n">
        <v>10480</v>
      </c>
      <c r="E142" s="7" t="n">
        <v>1</v>
      </c>
      <c r="F142" s="11" t="n">
        <f t="normal" ca="1">A150</f>
        <v>0</v>
      </c>
    </row>
    <row r="143" spans="1:13">
      <c r="A143" t="s">
        <v>4</v>
      </c>
      <c r="B143" s="4" t="s">
        <v>5</v>
      </c>
      <c r="C143" s="4" t="s">
        <v>13</v>
      </c>
      <c r="D143" s="4" t="s">
        <v>10</v>
      </c>
      <c r="E143" s="4" t="s">
        <v>13</v>
      </c>
      <c r="F143" s="4" t="s">
        <v>13</v>
      </c>
      <c r="G143" s="4" t="s">
        <v>27</v>
      </c>
    </row>
    <row r="144" spans="1:13">
      <c r="A144" t="n">
        <v>4190</v>
      </c>
      <c r="B144" s="10" t="n">
        <v>5</v>
      </c>
      <c r="C144" s="7" t="n">
        <v>30</v>
      </c>
      <c r="D144" s="7" t="n">
        <v>10488</v>
      </c>
      <c r="E144" s="7" t="n">
        <v>8</v>
      </c>
      <c r="F144" s="7" t="n">
        <v>1</v>
      </c>
      <c r="G144" s="11" t="n">
        <f t="normal" ca="1">A150</f>
        <v>0</v>
      </c>
    </row>
    <row r="145" spans="1:9">
      <c r="A145" t="s">
        <v>4</v>
      </c>
      <c r="B145" s="4" t="s">
        <v>5</v>
      </c>
      <c r="C145" s="4" t="s">
        <v>13</v>
      </c>
      <c r="D145" s="4" t="s">
        <v>10</v>
      </c>
      <c r="E145" s="4" t="s">
        <v>13</v>
      </c>
      <c r="F145" s="4" t="s">
        <v>6</v>
      </c>
    </row>
    <row r="146" spans="1:9">
      <c r="A146" t="n">
        <v>4200</v>
      </c>
      <c r="B146" s="22" t="n">
        <v>39</v>
      </c>
      <c r="C146" s="7" t="n">
        <v>10</v>
      </c>
      <c r="D146" s="7" t="n">
        <v>65533</v>
      </c>
      <c r="E146" s="7" t="n">
        <v>222</v>
      </c>
      <c r="F146" s="7" t="s">
        <v>61</v>
      </c>
    </row>
    <row r="147" spans="1:9">
      <c r="A147" t="s">
        <v>4</v>
      </c>
      <c r="B147" s="4" t="s">
        <v>5</v>
      </c>
      <c r="C147" s="4" t="s">
        <v>13</v>
      </c>
      <c r="D147" s="4" t="s">
        <v>10</v>
      </c>
      <c r="E147" s="4" t="s">
        <v>10</v>
      </c>
      <c r="F147" s="4" t="s">
        <v>10</v>
      </c>
      <c r="G147" s="4" t="s">
        <v>10</v>
      </c>
      <c r="H147" s="4" t="s">
        <v>10</v>
      </c>
      <c r="I147" s="4" t="s">
        <v>6</v>
      </c>
      <c r="J147" s="4" t="s">
        <v>28</v>
      </c>
      <c r="K147" s="4" t="s">
        <v>28</v>
      </c>
      <c r="L147" s="4" t="s">
        <v>28</v>
      </c>
      <c r="M147" s="4" t="s">
        <v>9</v>
      </c>
      <c r="N147" s="4" t="s">
        <v>9</v>
      </c>
      <c r="O147" s="4" t="s">
        <v>28</v>
      </c>
      <c r="P147" s="4" t="s">
        <v>28</v>
      </c>
      <c r="Q147" s="4" t="s">
        <v>28</v>
      </c>
      <c r="R147" s="4" t="s">
        <v>28</v>
      </c>
      <c r="S147" s="4" t="s">
        <v>13</v>
      </c>
    </row>
    <row r="148" spans="1:9">
      <c r="A148" t="n">
        <v>4226</v>
      </c>
      <c r="B148" s="22" t="n">
        <v>39</v>
      </c>
      <c r="C148" s="7" t="n">
        <v>12</v>
      </c>
      <c r="D148" s="7" t="n">
        <v>65533</v>
      </c>
      <c r="E148" s="7" t="n">
        <v>222</v>
      </c>
      <c r="F148" s="7" t="n">
        <v>0</v>
      </c>
      <c r="G148" s="7" t="n">
        <v>65533</v>
      </c>
      <c r="H148" s="7" t="n">
        <v>0</v>
      </c>
      <c r="I148" s="7" t="s">
        <v>23</v>
      </c>
      <c r="J148" s="7" t="n">
        <v>68.9940032958984</v>
      </c>
      <c r="K148" s="7" t="n">
        <v>0.899999976158142</v>
      </c>
      <c r="L148" s="7" t="n">
        <v>-33.6349983215332</v>
      </c>
      <c r="M148" s="7" t="n">
        <v>0</v>
      </c>
      <c r="N148" s="7" t="n">
        <v>0</v>
      </c>
      <c r="O148" s="7" t="n">
        <v>0</v>
      </c>
      <c r="P148" s="7" t="n">
        <v>1</v>
      </c>
      <c r="Q148" s="7" t="n">
        <v>1</v>
      </c>
      <c r="R148" s="7" t="n">
        <v>1</v>
      </c>
      <c r="S148" s="7" t="n">
        <v>122</v>
      </c>
    </row>
    <row r="149" spans="1:9">
      <c r="A149" t="s">
        <v>4</v>
      </c>
      <c r="B149" s="4" t="s">
        <v>5</v>
      </c>
      <c r="C149" s="4" t="s">
        <v>27</v>
      </c>
    </row>
    <row r="150" spans="1:9">
      <c r="A150" t="n">
        <v>4276</v>
      </c>
      <c r="B150" s="21" t="n">
        <v>3</v>
      </c>
      <c r="C150" s="11" t="n">
        <f t="normal" ca="1">A154</f>
        <v>0</v>
      </c>
    </row>
    <row r="151" spans="1:9">
      <c r="A151" t="s">
        <v>4</v>
      </c>
      <c r="B151" s="4" t="s">
        <v>5</v>
      </c>
      <c r="C151" s="4" t="s">
        <v>13</v>
      </c>
      <c r="D151" s="4" t="s">
        <v>13</v>
      </c>
      <c r="E151" s="4" t="s">
        <v>13</v>
      </c>
      <c r="F151" s="4" t="s">
        <v>9</v>
      </c>
      <c r="G151" s="4" t="s">
        <v>13</v>
      </c>
      <c r="H151" s="4" t="s">
        <v>13</v>
      </c>
      <c r="I151" s="4" t="s">
        <v>27</v>
      </c>
    </row>
    <row r="152" spans="1:9">
      <c r="A152" t="n">
        <v>4281</v>
      </c>
      <c r="B152" s="10" t="n">
        <v>5</v>
      </c>
      <c r="C152" s="7" t="n">
        <v>35</v>
      </c>
      <c r="D152" s="7" t="n">
        <v>3</v>
      </c>
      <c r="E152" s="7" t="n">
        <v>0</v>
      </c>
      <c r="F152" s="7" t="n">
        <v>6</v>
      </c>
      <c r="G152" s="7" t="n">
        <v>2</v>
      </c>
      <c r="H152" s="7" t="n">
        <v>1</v>
      </c>
      <c r="I152" s="11" t="n">
        <f t="normal" ca="1">A154</f>
        <v>0</v>
      </c>
    </row>
    <row r="153" spans="1:9">
      <c r="A153" t="s">
        <v>4</v>
      </c>
      <c r="B153" s="4" t="s">
        <v>5</v>
      </c>
      <c r="C153" s="4" t="s">
        <v>13</v>
      </c>
      <c r="D153" s="4" t="s">
        <v>10</v>
      </c>
      <c r="E153" s="4" t="s">
        <v>13</v>
      </c>
      <c r="F153" s="4" t="s">
        <v>27</v>
      </c>
    </row>
    <row r="154" spans="1:9">
      <c r="A154" t="n">
        <v>4295</v>
      </c>
      <c r="B154" s="10" t="n">
        <v>5</v>
      </c>
      <c r="C154" s="7" t="n">
        <v>30</v>
      </c>
      <c r="D154" s="7" t="n">
        <v>11088</v>
      </c>
      <c r="E154" s="7" t="n">
        <v>1</v>
      </c>
      <c r="F154" s="11" t="n">
        <f t="normal" ca="1">A180</f>
        <v>0</v>
      </c>
    </row>
    <row r="155" spans="1:9">
      <c r="A155" t="s">
        <v>4</v>
      </c>
      <c r="B155" s="4" t="s">
        <v>5</v>
      </c>
      <c r="C155" s="4" t="s">
        <v>6</v>
      </c>
      <c r="D155" s="4" t="s">
        <v>6</v>
      </c>
    </row>
    <row r="156" spans="1:9">
      <c r="A156" t="n">
        <v>4304</v>
      </c>
      <c r="B156" s="23" t="n">
        <v>70</v>
      </c>
      <c r="C156" s="7" t="s">
        <v>62</v>
      </c>
      <c r="D156" s="7" t="s">
        <v>63</v>
      </c>
    </row>
    <row r="157" spans="1:9">
      <c r="A157" t="s">
        <v>4</v>
      </c>
      <c r="B157" s="4" t="s">
        <v>5</v>
      </c>
      <c r="C157" s="4" t="s">
        <v>6</v>
      </c>
      <c r="D157" s="4" t="s">
        <v>6</v>
      </c>
    </row>
    <row r="158" spans="1:9">
      <c r="A158" t="n">
        <v>4322</v>
      </c>
      <c r="B158" s="23" t="n">
        <v>70</v>
      </c>
      <c r="C158" s="7" t="s">
        <v>64</v>
      </c>
      <c r="D158" s="7" t="s">
        <v>63</v>
      </c>
    </row>
    <row r="159" spans="1:9">
      <c r="A159" t="s">
        <v>4</v>
      </c>
      <c r="B159" s="4" t="s">
        <v>5</v>
      </c>
      <c r="C159" s="4" t="s">
        <v>6</v>
      </c>
      <c r="D159" s="4" t="s">
        <v>6</v>
      </c>
    </row>
    <row r="160" spans="1:9">
      <c r="A160" t="n">
        <v>4340</v>
      </c>
      <c r="B160" s="23" t="n">
        <v>70</v>
      </c>
      <c r="C160" s="7" t="s">
        <v>65</v>
      </c>
      <c r="D160" s="7" t="s">
        <v>63</v>
      </c>
    </row>
    <row r="161" spans="1:19">
      <c r="A161" t="s">
        <v>4</v>
      </c>
      <c r="B161" s="4" t="s">
        <v>5</v>
      </c>
      <c r="C161" s="4" t="s">
        <v>6</v>
      </c>
      <c r="D161" s="4" t="s">
        <v>6</v>
      </c>
    </row>
    <row r="162" spans="1:19">
      <c r="A162" t="n">
        <v>4359</v>
      </c>
      <c r="B162" s="23" t="n">
        <v>70</v>
      </c>
      <c r="C162" s="7" t="s">
        <v>66</v>
      </c>
      <c r="D162" s="7" t="s">
        <v>63</v>
      </c>
    </row>
    <row r="163" spans="1:19">
      <c r="A163" t="s">
        <v>4</v>
      </c>
      <c r="B163" s="4" t="s">
        <v>5</v>
      </c>
      <c r="C163" s="4" t="s">
        <v>6</v>
      </c>
      <c r="D163" s="4" t="s">
        <v>6</v>
      </c>
    </row>
    <row r="164" spans="1:19">
      <c r="A164" t="n">
        <v>4378</v>
      </c>
      <c r="B164" s="23" t="n">
        <v>70</v>
      </c>
      <c r="C164" s="7" t="s">
        <v>67</v>
      </c>
      <c r="D164" s="7" t="s">
        <v>63</v>
      </c>
    </row>
    <row r="165" spans="1:19">
      <c r="A165" t="s">
        <v>4</v>
      </c>
      <c r="B165" s="4" t="s">
        <v>5</v>
      </c>
      <c r="C165" s="4" t="s">
        <v>13</v>
      </c>
      <c r="D165" s="4" t="s">
        <v>10</v>
      </c>
      <c r="E165" s="4" t="s">
        <v>6</v>
      </c>
      <c r="F165" s="4" t="s">
        <v>6</v>
      </c>
      <c r="G165" s="4" t="s">
        <v>13</v>
      </c>
    </row>
    <row r="166" spans="1:19">
      <c r="A166" t="n">
        <v>4397</v>
      </c>
      <c r="B166" s="24" t="n">
        <v>32</v>
      </c>
      <c r="C166" s="7" t="n">
        <v>0</v>
      </c>
      <c r="D166" s="7" t="n">
        <v>65533</v>
      </c>
      <c r="E166" s="7" t="s">
        <v>68</v>
      </c>
      <c r="F166" s="7" t="s">
        <v>63</v>
      </c>
      <c r="G166" s="7" t="n">
        <v>1</v>
      </c>
    </row>
    <row r="167" spans="1:19">
      <c r="A167" t="s">
        <v>4</v>
      </c>
      <c r="B167" s="4" t="s">
        <v>5</v>
      </c>
      <c r="C167" s="4" t="s">
        <v>13</v>
      </c>
      <c r="D167" s="4" t="s">
        <v>10</v>
      </c>
      <c r="E167" s="4" t="s">
        <v>6</v>
      </c>
      <c r="F167" s="4" t="s">
        <v>6</v>
      </c>
      <c r="G167" s="4" t="s">
        <v>13</v>
      </c>
    </row>
    <row r="168" spans="1:19">
      <c r="A168" t="n">
        <v>4416</v>
      </c>
      <c r="B168" s="24" t="n">
        <v>32</v>
      </c>
      <c r="C168" s="7" t="n">
        <v>0</v>
      </c>
      <c r="D168" s="7" t="n">
        <v>65533</v>
      </c>
      <c r="E168" s="7" t="s">
        <v>68</v>
      </c>
      <c r="F168" s="7" t="s">
        <v>69</v>
      </c>
      <c r="G168" s="7" t="n">
        <v>1</v>
      </c>
    </row>
    <row r="169" spans="1:19">
      <c r="A169" t="s">
        <v>4</v>
      </c>
      <c r="B169" s="4" t="s">
        <v>5</v>
      </c>
      <c r="C169" s="4" t="s">
        <v>13</v>
      </c>
      <c r="D169" s="4" t="s">
        <v>10</v>
      </c>
      <c r="E169" s="4" t="s">
        <v>6</v>
      </c>
      <c r="F169" s="4" t="s">
        <v>6</v>
      </c>
      <c r="G169" s="4" t="s">
        <v>13</v>
      </c>
    </row>
    <row r="170" spans="1:19">
      <c r="A170" t="n">
        <v>4437</v>
      </c>
      <c r="B170" s="24" t="n">
        <v>32</v>
      </c>
      <c r="C170" s="7" t="n">
        <v>0</v>
      </c>
      <c r="D170" s="7" t="n">
        <v>65533</v>
      </c>
      <c r="E170" s="7" t="s">
        <v>68</v>
      </c>
      <c r="F170" s="7" t="s">
        <v>70</v>
      </c>
      <c r="G170" s="7" t="n">
        <v>0</v>
      </c>
    </row>
    <row r="171" spans="1:19">
      <c r="A171" t="s">
        <v>4</v>
      </c>
      <c r="B171" s="4" t="s">
        <v>5</v>
      </c>
      <c r="C171" s="4" t="s">
        <v>13</v>
      </c>
      <c r="D171" s="4" t="s">
        <v>10</v>
      </c>
      <c r="E171" s="4" t="s">
        <v>6</v>
      </c>
      <c r="F171" s="4" t="s">
        <v>6</v>
      </c>
      <c r="G171" s="4" t="s">
        <v>13</v>
      </c>
    </row>
    <row r="172" spans="1:19">
      <c r="A172" t="n">
        <v>4454</v>
      </c>
      <c r="B172" s="24" t="n">
        <v>32</v>
      </c>
      <c r="C172" s="7" t="n">
        <v>0</v>
      </c>
      <c r="D172" s="7" t="n">
        <v>65533</v>
      </c>
      <c r="E172" s="7" t="s">
        <v>68</v>
      </c>
      <c r="F172" s="7" t="s">
        <v>71</v>
      </c>
      <c r="G172" s="7" t="n">
        <v>0</v>
      </c>
    </row>
    <row r="173" spans="1:19">
      <c r="A173" t="s">
        <v>4</v>
      </c>
      <c r="B173" s="4" t="s">
        <v>5</v>
      </c>
      <c r="C173" s="4" t="s">
        <v>13</v>
      </c>
      <c r="D173" s="4" t="s">
        <v>10</v>
      </c>
      <c r="E173" s="4" t="s">
        <v>6</v>
      </c>
      <c r="F173" s="4" t="s">
        <v>6</v>
      </c>
      <c r="G173" s="4" t="s">
        <v>13</v>
      </c>
    </row>
    <row r="174" spans="1:19">
      <c r="A174" t="n">
        <v>4473</v>
      </c>
      <c r="B174" s="24" t="n">
        <v>32</v>
      </c>
      <c r="C174" s="7" t="n">
        <v>1</v>
      </c>
      <c r="D174" s="7" t="n">
        <v>65533</v>
      </c>
      <c r="E174" s="7" t="s">
        <v>72</v>
      </c>
      <c r="F174" s="7" t="s">
        <v>73</v>
      </c>
      <c r="G174" s="7" t="n">
        <v>4</v>
      </c>
    </row>
    <row r="175" spans="1:19">
      <c r="A175" t="s">
        <v>4</v>
      </c>
      <c r="B175" s="4" t="s">
        <v>5</v>
      </c>
      <c r="C175" s="4" t="s">
        <v>13</v>
      </c>
      <c r="D175" s="4" t="s">
        <v>10</v>
      </c>
      <c r="E175" s="4" t="s">
        <v>6</v>
      </c>
      <c r="F175" s="4" t="s">
        <v>6</v>
      </c>
      <c r="G175" s="4" t="s">
        <v>13</v>
      </c>
    </row>
    <row r="176" spans="1:19">
      <c r="A176" t="n">
        <v>4487</v>
      </c>
      <c r="B176" s="24" t="n">
        <v>32</v>
      </c>
      <c r="C176" s="7" t="n">
        <v>2</v>
      </c>
      <c r="D176" s="7" t="n">
        <v>65533</v>
      </c>
      <c r="E176" s="7" t="s">
        <v>72</v>
      </c>
      <c r="F176" s="7" t="s">
        <v>74</v>
      </c>
      <c r="G176" s="7" t="n">
        <v>4</v>
      </c>
    </row>
    <row r="177" spans="1:7">
      <c r="A177" t="s">
        <v>4</v>
      </c>
      <c r="B177" s="4" t="s">
        <v>5</v>
      </c>
      <c r="C177" s="4" t="s">
        <v>27</v>
      </c>
    </row>
    <row r="178" spans="1:7">
      <c r="A178" t="n">
        <v>4501</v>
      </c>
      <c r="B178" s="21" t="n">
        <v>3</v>
      </c>
      <c r="C178" s="11" t="n">
        <f t="normal" ca="1">A202</f>
        <v>0</v>
      </c>
    </row>
    <row r="179" spans="1:7">
      <c r="A179" t="s">
        <v>4</v>
      </c>
      <c r="B179" s="4" t="s">
        <v>5</v>
      </c>
      <c r="C179" s="4" t="s">
        <v>6</v>
      </c>
      <c r="D179" s="4" t="s">
        <v>6</v>
      </c>
    </row>
    <row r="180" spans="1:7">
      <c r="A180" t="n">
        <v>4506</v>
      </c>
      <c r="B180" s="23" t="n">
        <v>70</v>
      </c>
      <c r="C180" s="7" t="s">
        <v>62</v>
      </c>
      <c r="D180" s="7" t="s">
        <v>70</v>
      </c>
    </row>
    <row r="181" spans="1:7">
      <c r="A181" t="s">
        <v>4</v>
      </c>
      <c r="B181" s="4" t="s">
        <v>5</v>
      </c>
      <c r="C181" s="4" t="s">
        <v>6</v>
      </c>
      <c r="D181" s="4" t="s">
        <v>6</v>
      </c>
    </row>
    <row r="182" spans="1:7">
      <c r="A182" t="n">
        <v>4522</v>
      </c>
      <c r="B182" s="23" t="n">
        <v>70</v>
      </c>
      <c r="C182" s="7" t="s">
        <v>64</v>
      </c>
      <c r="D182" s="7" t="s">
        <v>70</v>
      </c>
    </row>
    <row r="183" spans="1:7">
      <c r="A183" t="s">
        <v>4</v>
      </c>
      <c r="B183" s="4" t="s">
        <v>5</v>
      </c>
      <c r="C183" s="4" t="s">
        <v>6</v>
      </c>
      <c r="D183" s="4" t="s">
        <v>6</v>
      </c>
    </row>
    <row r="184" spans="1:7">
      <c r="A184" t="n">
        <v>4538</v>
      </c>
      <c r="B184" s="23" t="n">
        <v>70</v>
      </c>
      <c r="C184" s="7" t="s">
        <v>65</v>
      </c>
      <c r="D184" s="7" t="s">
        <v>70</v>
      </c>
    </row>
    <row r="185" spans="1:7">
      <c r="A185" t="s">
        <v>4</v>
      </c>
      <c r="B185" s="4" t="s">
        <v>5</v>
      </c>
      <c r="C185" s="4" t="s">
        <v>6</v>
      </c>
      <c r="D185" s="4" t="s">
        <v>6</v>
      </c>
    </row>
    <row r="186" spans="1:7">
      <c r="A186" t="n">
        <v>4555</v>
      </c>
      <c r="B186" s="23" t="n">
        <v>70</v>
      </c>
      <c r="C186" s="7" t="s">
        <v>66</v>
      </c>
      <c r="D186" s="7" t="s">
        <v>70</v>
      </c>
    </row>
    <row r="187" spans="1:7">
      <c r="A187" t="s">
        <v>4</v>
      </c>
      <c r="B187" s="4" t="s">
        <v>5</v>
      </c>
      <c r="C187" s="4" t="s">
        <v>6</v>
      </c>
      <c r="D187" s="4" t="s">
        <v>6</v>
      </c>
    </row>
    <row r="188" spans="1:7">
      <c r="A188" t="n">
        <v>4572</v>
      </c>
      <c r="B188" s="23" t="n">
        <v>70</v>
      </c>
      <c r="C188" s="7" t="s">
        <v>67</v>
      </c>
      <c r="D188" s="7" t="s">
        <v>70</v>
      </c>
    </row>
    <row r="189" spans="1:7">
      <c r="A189" t="s">
        <v>4</v>
      </c>
      <c r="B189" s="4" t="s">
        <v>5</v>
      </c>
      <c r="C189" s="4" t="s">
        <v>13</v>
      </c>
      <c r="D189" s="4" t="s">
        <v>10</v>
      </c>
      <c r="E189" s="4" t="s">
        <v>6</v>
      </c>
      <c r="F189" s="4" t="s">
        <v>6</v>
      </c>
      <c r="G189" s="4" t="s">
        <v>13</v>
      </c>
    </row>
    <row r="190" spans="1:7">
      <c r="A190" t="n">
        <v>4589</v>
      </c>
      <c r="B190" s="24" t="n">
        <v>32</v>
      </c>
      <c r="C190" s="7" t="n">
        <v>0</v>
      </c>
      <c r="D190" s="7" t="n">
        <v>65533</v>
      </c>
      <c r="E190" s="7" t="s">
        <v>68</v>
      </c>
      <c r="F190" s="7" t="s">
        <v>63</v>
      </c>
      <c r="G190" s="7" t="n">
        <v>0</v>
      </c>
    </row>
    <row r="191" spans="1:7">
      <c r="A191" t="s">
        <v>4</v>
      </c>
      <c r="B191" s="4" t="s">
        <v>5</v>
      </c>
      <c r="C191" s="4" t="s">
        <v>13</v>
      </c>
      <c r="D191" s="4" t="s">
        <v>10</v>
      </c>
      <c r="E191" s="4" t="s">
        <v>6</v>
      </c>
      <c r="F191" s="4" t="s">
        <v>6</v>
      </c>
      <c r="G191" s="4" t="s">
        <v>13</v>
      </c>
    </row>
    <row r="192" spans="1:7">
      <c r="A192" t="n">
        <v>4608</v>
      </c>
      <c r="B192" s="24" t="n">
        <v>32</v>
      </c>
      <c r="C192" s="7" t="n">
        <v>0</v>
      </c>
      <c r="D192" s="7" t="n">
        <v>65533</v>
      </c>
      <c r="E192" s="7" t="s">
        <v>68</v>
      </c>
      <c r="F192" s="7" t="s">
        <v>69</v>
      </c>
      <c r="G192" s="7" t="n">
        <v>0</v>
      </c>
    </row>
    <row r="193" spans="1:7">
      <c r="A193" t="s">
        <v>4</v>
      </c>
      <c r="B193" s="4" t="s">
        <v>5</v>
      </c>
      <c r="C193" s="4" t="s">
        <v>13</v>
      </c>
      <c r="D193" s="4" t="s">
        <v>10</v>
      </c>
      <c r="E193" s="4" t="s">
        <v>6</v>
      </c>
      <c r="F193" s="4" t="s">
        <v>6</v>
      </c>
      <c r="G193" s="4" t="s">
        <v>13</v>
      </c>
    </row>
    <row r="194" spans="1:7">
      <c r="A194" t="n">
        <v>4629</v>
      </c>
      <c r="B194" s="24" t="n">
        <v>32</v>
      </c>
      <c r="C194" s="7" t="n">
        <v>0</v>
      </c>
      <c r="D194" s="7" t="n">
        <v>65533</v>
      </c>
      <c r="E194" s="7" t="s">
        <v>68</v>
      </c>
      <c r="F194" s="7" t="s">
        <v>70</v>
      </c>
      <c r="G194" s="7" t="n">
        <v>1</v>
      </c>
    </row>
    <row r="195" spans="1:7">
      <c r="A195" t="s">
        <v>4</v>
      </c>
      <c r="B195" s="4" t="s">
        <v>5</v>
      </c>
      <c r="C195" s="4" t="s">
        <v>13</v>
      </c>
      <c r="D195" s="4" t="s">
        <v>10</v>
      </c>
      <c r="E195" s="4" t="s">
        <v>6</v>
      </c>
      <c r="F195" s="4" t="s">
        <v>6</v>
      </c>
      <c r="G195" s="4" t="s">
        <v>13</v>
      </c>
    </row>
    <row r="196" spans="1:7">
      <c r="A196" t="n">
        <v>4646</v>
      </c>
      <c r="B196" s="24" t="n">
        <v>32</v>
      </c>
      <c r="C196" s="7" t="n">
        <v>0</v>
      </c>
      <c r="D196" s="7" t="n">
        <v>65533</v>
      </c>
      <c r="E196" s="7" t="s">
        <v>68</v>
      </c>
      <c r="F196" s="7" t="s">
        <v>71</v>
      </c>
      <c r="G196" s="7" t="n">
        <v>1</v>
      </c>
    </row>
    <row r="197" spans="1:7">
      <c r="A197" t="s">
        <v>4</v>
      </c>
      <c r="B197" s="4" t="s">
        <v>5</v>
      </c>
      <c r="C197" s="4" t="s">
        <v>13</v>
      </c>
      <c r="D197" s="4" t="s">
        <v>10</v>
      </c>
      <c r="E197" s="4" t="s">
        <v>6</v>
      </c>
      <c r="F197" s="4" t="s">
        <v>6</v>
      </c>
      <c r="G197" s="4" t="s">
        <v>13</v>
      </c>
    </row>
    <row r="198" spans="1:7">
      <c r="A198" t="n">
        <v>4665</v>
      </c>
      <c r="B198" s="24" t="n">
        <v>32</v>
      </c>
      <c r="C198" s="7" t="n">
        <v>2</v>
      </c>
      <c r="D198" s="7" t="n">
        <v>65533</v>
      </c>
      <c r="E198" s="7" t="s">
        <v>72</v>
      </c>
      <c r="F198" s="7" t="s">
        <v>73</v>
      </c>
      <c r="G198" s="7" t="n">
        <v>4</v>
      </c>
    </row>
    <row r="199" spans="1:7">
      <c r="A199" t="s">
        <v>4</v>
      </c>
      <c r="B199" s="4" t="s">
        <v>5</v>
      </c>
      <c r="C199" s="4" t="s">
        <v>13</v>
      </c>
      <c r="D199" s="4" t="s">
        <v>10</v>
      </c>
      <c r="E199" s="4" t="s">
        <v>6</v>
      </c>
      <c r="F199" s="4" t="s">
        <v>6</v>
      </c>
      <c r="G199" s="4" t="s">
        <v>13</v>
      </c>
    </row>
    <row r="200" spans="1:7">
      <c r="A200" t="n">
        <v>4679</v>
      </c>
      <c r="B200" s="24" t="n">
        <v>32</v>
      </c>
      <c r="C200" s="7" t="n">
        <v>1</v>
      </c>
      <c r="D200" s="7" t="n">
        <v>65533</v>
      </c>
      <c r="E200" s="7" t="s">
        <v>72</v>
      </c>
      <c r="F200" s="7" t="s">
        <v>74</v>
      </c>
      <c r="G200" s="7" t="n">
        <v>4</v>
      </c>
    </row>
    <row r="201" spans="1:7">
      <c r="A201" t="s">
        <v>4</v>
      </c>
      <c r="B201" s="4" t="s">
        <v>5</v>
      </c>
      <c r="C201" s="4" t="s">
        <v>13</v>
      </c>
      <c r="D201" s="4" t="s">
        <v>10</v>
      </c>
      <c r="E201" s="4" t="s">
        <v>13</v>
      </c>
      <c r="F201" s="4" t="s">
        <v>27</v>
      </c>
    </row>
    <row r="202" spans="1:7">
      <c r="A202" t="n">
        <v>4693</v>
      </c>
      <c r="B202" s="10" t="n">
        <v>5</v>
      </c>
      <c r="C202" s="7" t="n">
        <v>30</v>
      </c>
      <c r="D202" s="7" t="n">
        <v>11089</v>
      </c>
      <c r="E202" s="7" t="n">
        <v>1</v>
      </c>
      <c r="F202" s="11" t="n">
        <f t="normal" ca="1">A222</f>
        <v>0</v>
      </c>
    </row>
    <row r="203" spans="1:7">
      <c r="A203" t="s">
        <v>4</v>
      </c>
      <c r="B203" s="4" t="s">
        <v>5</v>
      </c>
      <c r="C203" s="4" t="s">
        <v>6</v>
      </c>
      <c r="D203" s="4" t="s">
        <v>6</v>
      </c>
    </row>
    <row r="204" spans="1:7">
      <c r="A204" t="n">
        <v>4702</v>
      </c>
      <c r="B204" s="23" t="n">
        <v>70</v>
      </c>
      <c r="C204" s="7" t="s">
        <v>75</v>
      </c>
      <c r="D204" s="7" t="s">
        <v>76</v>
      </c>
    </row>
    <row r="205" spans="1:7">
      <c r="A205" t="s">
        <v>4</v>
      </c>
      <c r="B205" s="4" t="s">
        <v>5</v>
      </c>
      <c r="C205" s="4" t="s">
        <v>13</v>
      </c>
      <c r="D205" s="4" t="s">
        <v>10</v>
      </c>
      <c r="E205" s="4" t="s">
        <v>6</v>
      </c>
      <c r="F205" s="4" t="s">
        <v>6</v>
      </c>
      <c r="G205" s="4" t="s">
        <v>13</v>
      </c>
    </row>
    <row r="206" spans="1:7">
      <c r="A206" t="n">
        <v>4720</v>
      </c>
      <c r="B206" s="24" t="n">
        <v>32</v>
      </c>
      <c r="C206" s="7" t="n">
        <v>0</v>
      </c>
      <c r="D206" s="7" t="n">
        <v>65533</v>
      </c>
      <c r="E206" s="7" t="s">
        <v>68</v>
      </c>
      <c r="F206" s="7" t="s">
        <v>77</v>
      </c>
      <c r="G206" s="7" t="n">
        <v>1</v>
      </c>
    </row>
    <row r="207" spans="1:7">
      <c r="A207" t="s">
        <v>4</v>
      </c>
      <c r="B207" s="4" t="s">
        <v>5</v>
      </c>
      <c r="C207" s="4" t="s">
        <v>13</v>
      </c>
      <c r="D207" s="4" t="s">
        <v>10</v>
      </c>
      <c r="E207" s="4" t="s">
        <v>6</v>
      </c>
      <c r="F207" s="4" t="s">
        <v>6</v>
      </c>
      <c r="G207" s="4" t="s">
        <v>13</v>
      </c>
    </row>
    <row r="208" spans="1:7">
      <c r="A208" t="n">
        <v>4742</v>
      </c>
      <c r="B208" s="24" t="n">
        <v>32</v>
      </c>
      <c r="C208" s="7" t="n">
        <v>0</v>
      </c>
      <c r="D208" s="7" t="n">
        <v>65533</v>
      </c>
      <c r="E208" s="7" t="s">
        <v>68</v>
      </c>
      <c r="F208" s="7" t="s">
        <v>78</v>
      </c>
      <c r="G208" s="7" t="n">
        <v>1</v>
      </c>
    </row>
    <row r="209" spans="1:7">
      <c r="A209" t="s">
        <v>4</v>
      </c>
      <c r="B209" s="4" t="s">
        <v>5</v>
      </c>
      <c r="C209" s="4" t="s">
        <v>13</v>
      </c>
      <c r="D209" s="4" t="s">
        <v>10</v>
      </c>
      <c r="E209" s="4" t="s">
        <v>6</v>
      </c>
      <c r="F209" s="4" t="s">
        <v>6</v>
      </c>
      <c r="G209" s="4" t="s">
        <v>13</v>
      </c>
    </row>
    <row r="210" spans="1:7">
      <c r="A210" t="n">
        <v>4766</v>
      </c>
      <c r="B210" s="24" t="n">
        <v>32</v>
      </c>
      <c r="C210" s="7" t="n">
        <v>0</v>
      </c>
      <c r="D210" s="7" t="n">
        <v>65533</v>
      </c>
      <c r="E210" s="7" t="s">
        <v>68</v>
      </c>
      <c r="F210" s="7" t="s">
        <v>79</v>
      </c>
      <c r="G210" s="7" t="n">
        <v>0</v>
      </c>
    </row>
    <row r="211" spans="1:7">
      <c r="A211" t="s">
        <v>4</v>
      </c>
      <c r="B211" s="4" t="s">
        <v>5</v>
      </c>
      <c r="C211" s="4" t="s">
        <v>13</v>
      </c>
      <c r="D211" s="4" t="s">
        <v>10</v>
      </c>
      <c r="E211" s="4" t="s">
        <v>6</v>
      </c>
      <c r="F211" s="4" t="s">
        <v>6</v>
      </c>
      <c r="G211" s="4" t="s">
        <v>13</v>
      </c>
    </row>
    <row r="212" spans="1:7">
      <c r="A212" t="n">
        <v>4789</v>
      </c>
      <c r="B212" s="24" t="n">
        <v>32</v>
      </c>
      <c r="C212" s="7" t="n">
        <v>0</v>
      </c>
      <c r="D212" s="7" t="n">
        <v>65533</v>
      </c>
      <c r="E212" s="7" t="s">
        <v>68</v>
      </c>
      <c r="F212" s="7" t="s">
        <v>80</v>
      </c>
      <c r="G212" s="7" t="n">
        <v>0</v>
      </c>
    </row>
    <row r="213" spans="1:7">
      <c r="A213" t="s">
        <v>4</v>
      </c>
      <c r="B213" s="4" t="s">
        <v>5</v>
      </c>
      <c r="C213" s="4" t="s">
        <v>13</v>
      </c>
      <c r="D213" s="4" t="s">
        <v>6</v>
      </c>
      <c r="E213" s="4" t="s">
        <v>10</v>
      </c>
    </row>
    <row r="214" spans="1:7">
      <c r="A214" t="n">
        <v>4814</v>
      </c>
      <c r="B214" s="25" t="n">
        <v>91</v>
      </c>
      <c r="C214" s="7" t="n">
        <v>1</v>
      </c>
      <c r="D214" s="7" t="s">
        <v>81</v>
      </c>
      <c r="E214" s="7" t="n">
        <v>1</v>
      </c>
    </row>
    <row r="215" spans="1:7">
      <c r="A215" t="s">
        <v>4</v>
      </c>
      <c r="B215" s="4" t="s">
        <v>5</v>
      </c>
      <c r="C215" s="4" t="s">
        <v>13</v>
      </c>
      <c r="D215" s="4" t="s">
        <v>6</v>
      </c>
      <c r="E215" s="4" t="s">
        <v>10</v>
      </c>
    </row>
    <row r="216" spans="1:7">
      <c r="A216" t="n">
        <v>4834</v>
      </c>
      <c r="B216" s="25" t="n">
        <v>91</v>
      </c>
      <c r="C216" s="7" t="n">
        <v>0</v>
      </c>
      <c r="D216" s="7" t="s">
        <v>82</v>
      </c>
      <c r="E216" s="7" t="n">
        <v>1</v>
      </c>
    </row>
    <row r="217" spans="1:7">
      <c r="A217" t="s">
        <v>4</v>
      </c>
      <c r="B217" s="4" t="s">
        <v>5</v>
      </c>
      <c r="C217" s="4" t="s">
        <v>13</v>
      </c>
      <c r="D217" s="4" t="s">
        <v>6</v>
      </c>
      <c r="E217" s="4" t="s">
        <v>10</v>
      </c>
    </row>
    <row r="218" spans="1:7">
      <c r="A218" t="n">
        <v>4852</v>
      </c>
      <c r="B218" s="25" t="n">
        <v>91</v>
      </c>
      <c r="C218" s="7" t="n">
        <v>0</v>
      </c>
      <c r="D218" s="7" t="s">
        <v>83</v>
      </c>
      <c r="E218" s="7" t="n">
        <v>1</v>
      </c>
    </row>
    <row r="219" spans="1:7">
      <c r="A219" t="s">
        <v>4</v>
      </c>
      <c r="B219" s="4" t="s">
        <v>5</v>
      </c>
      <c r="C219" s="4" t="s">
        <v>27</v>
      </c>
    </row>
    <row r="220" spans="1:7">
      <c r="A220" t="n">
        <v>4872</v>
      </c>
      <c r="B220" s="21" t="n">
        <v>3</v>
      </c>
      <c r="C220" s="11" t="n">
        <f t="normal" ca="1">A238</f>
        <v>0</v>
      </c>
    </row>
    <row r="221" spans="1:7">
      <c r="A221" t="s">
        <v>4</v>
      </c>
      <c r="B221" s="4" t="s">
        <v>5</v>
      </c>
      <c r="C221" s="4" t="s">
        <v>6</v>
      </c>
      <c r="D221" s="4" t="s">
        <v>6</v>
      </c>
    </row>
    <row r="222" spans="1:7">
      <c r="A222" t="n">
        <v>4877</v>
      </c>
      <c r="B222" s="23" t="n">
        <v>70</v>
      </c>
      <c r="C222" s="7" t="s">
        <v>75</v>
      </c>
      <c r="D222" s="7" t="s">
        <v>84</v>
      </c>
    </row>
    <row r="223" spans="1:7">
      <c r="A223" t="s">
        <v>4</v>
      </c>
      <c r="B223" s="4" t="s">
        <v>5</v>
      </c>
      <c r="C223" s="4" t="s">
        <v>13</v>
      </c>
      <c r="D223" s="4" t="s">
        <v>10</v>
      </c>
      <c r="E223" s="4" t="s">
        <v>6</v>
      </c>
      <c r="F223" s="4" t="s">
        <v>6</v>
      </c>
      <c r="G223" s="4" t="s">
        <v>13</v>
      </c>
    </row>
    <row r="224" spans="1:7">
      <c r="A224" t="n">
        <v>4896</v>
      </c>
      <c r="B224" s="24" t="n">
        <v>32</v>
      </c>
      <c r="C224" s="7" t="n">
        <v>0</v>
      </c>
      <c r="D224" s="7" t="n">
        <v>65533</v>
      </c>
      <c r="E224" s="7" t="s">
        <v>68</v>
      </c>
      <c r="F224" s="7" t="s">
        <v>77</v>
      </c>
      <c r="G224" s="7" t="n">
        <v>0</v>
      </c>
    </row>
    <row r="225" spans="1:7">
      <c r="A225" t="s">
        <v>4</v>
      </c>
      <c r="B225" s="4" t="s">
        <v>5</v>
      </c>
      <c r="C225" s="4" t="s">
        <v>13</v>
      </c>
      <c r="D225" s="4" t="s">
        <v>10</v>
      </c>
      <c r="E225" s="4" t="s">
        <v>6</v>
      </c>
      <c r="F225" s="4" t="s">
        <v>6</v>
      </c>
      <c r="G225" s="4" t="s">
        <v>13</v>
      </c>
    </row>
    <row r="226" spans="1:7">
      <c r="A226" t="n">
        <v>4918</v>
      </c>
      <c r="B226" s="24" t="n">
        <v>32</v>
      </c>
      <c r="C226" s="7" t="n">
        <v>0</v>
      </c>
      <c r="D226" s="7" t="n">
        <v>65533</v>
      </c>
      <c r="E226" s="7" t="s">
        <v>68</v>
      </c>
      <c r="F226" s="7" t="s">
        <v>78</v>
      </c>
      <c r="G226" s="7" t="n">
        <v>0</v>
      </c>
    </row>
    <row r="227" spans="1:7">
      <c r="A227" t="s">
        <v>4</v>
      </c>
      <c r="B227" s="4" t="s">
        <v>5</v>
      </c>
      <c r="C227" s="4" t="s">
        <v>13</v>
      </c>
      <c r="D227" s="4" t="s">
        <v>10</v>
      </c>
      <c r="E227" s="4" t="s">
        <v>6</v>
      </c>
      <c r="F227" s="4" t="s">
        <v>6</v>
      </c>
      <c r="G227" s="4" t="s">
        <v>13</v>
      </c>
    </row>
    <row r="228" spans="1:7">
      <c r="A228" t="n">
        <v>4942</v>
      </c>
      <c r="B228" s="24" t="n">
        <v>32</v>
      </c>
      <c r="C228" s="7" t="n">
        <v>0</v>
      </c>
      <c r="D228" s="7" t="n">
        <v>65533</v>
      </c>
      <c r="E228" s="7" t="s">
        <v>68</v>
      </c>
      <c r="F228" s="7" t="s">
        <v>79</v>
      </c>
      <c r="G228" s="7" t="n">
        <v>1</v>
      </c>
    </row>
    <row r="229" spans="1:7">
      <c r="A229" t="s">
        <v>4</v>
      </c>
      <c r="B229" s="4" t="s">
        <v>5</v>
      </c>
      <c r="C229" s="4" t="s">
        <v>13</v>
      </c>
      <c r="D229" s="4" t="s">
        <v>10</v>
      </c>
      <c r="E229" s="4" t="s">
        <v>6</v>
      </c>
      <c r="F229" s="4" t="s">
        <v>6</v>
      </c>
      <c r="G229" s="4" t="s">
        <v>13</v>
      </c>
    </row>
    <row r="230" spans="1:7">
      <c r="A230" t="n">
        <v>4965</v>
      </c>
      <c r="B230" s="24" t="n">
        <v>32</v>
      </c>
      <c r="C230" s="7" t="n">
        <v>0</v>
      </c>
      <c r="D230" s="7" t="n">
        <v>65533</v>
      </c>
      <c r="E230" s="7" t="s">
        <v>68</v>
      </c>
      <c r="F230" s="7" t="s">
        <v>80</v>
      </c>
      <c r="G230" s="7" t="n">
        <v>1</v>
      </c>
    </row>
    <row r="231" spans="1:7">
      <c r="A231" t="s">
        <v>4</v>
      </c>
      <c r="B231" s="4" t="s">
        <v>5</v>
      </c>
      <c r="C231" s="4" t="s">
        <v>13</v>
      </c>
      <c r="D231" s="4" t="s">
        <v>6</v>
      </c>
      <c r="E231" s="4" t="s">
        <v>10</v>
      </c>
    </row>
    <row r="232" spans="1:7">
      <c r="A232" t="n">
        <v>4990</v>
      </c>
      <c r="B232" s="25" t="n">
        <v>91</v>
      </c>
      <c r="C232" s="7" t="n">
        <v>0</v>
      </c>
      <c r="D232" s="7" t="s">
        <v>81</v>
      </c>
      <c r="E232" s="7" t="n">
        <v>1</v>
      </c>
    </row>
    <row r="233" spans="1:7">
      <c r="A233" t="s">
        <v>4</v>
      </c>
      <c r="B233" s="4" t="s">
        <v>5</v>
      </c>
      <c r="C233" s="4" t="s">
        <v>13</v>
      </c>
      <c r="D233" s="4" t="s">
        <v>6</v>
      </c>
      <c r="E233" s="4" t="s">
        <v>10</v>
      </c>
    </row>
    <row r="234" spans="1:7">
      <c r="A234" t="n">
        <v>5010</v>
      </c>
      <c r="B234" s="25" t="n">
        <v>91</v>
      </c>
      <c r="C234" s="7" t="n">
        <v>1</v>
      </c>
      <c r="D234" s="7" t="s">
        <v>82</v>
      </c>
      <c r="E234" s="7" t="n">
        <v>1</v>
      </c>
    </row>
    <row r="235" spans="1:7">
      <c r="A235" t="s">
        <v>4</v>
      </c>
      <c r="B235" s="4" t="s">
        <v>5</v>
      </c>
      <c r="C235" s="4" t="s">
        <v>13</v>
      </c>
      <c r="D235" s="4" t="s">
        <v>6</v>
      </c>
      <c r="E235" s="4" t="s">
        <v>10</v>
      </c>
    </row>
    <row r="236" spans="1:7">
      <c r="A236" t="n">
        <v>5028</v>
      </c>
      <c r="B236" s="25" t="n">
        <v>91</v>
      </c>
      <c r="C236" s="7" t="n">
        <v>1</v>
      </c>
      <c r="D236" s="7" t="s">
        <v>83</v>
      </c>
      <c r="E236" s="7" t="n">
        <v>1</v>
      </c>
    </row>
    <row r="237" spans="1:7">
      <c r="A237" t="s">
        <v>4</v>
      </c>
      <c r="B237" s="4" t="s">
        <v>5</v>
      </c>
    </row>
    <row r="238" spans="1:7">
      <c r="A238" t="n">
        <v>5048</v>
      </c>
      <c r="B238" s="5" t="n">
        <v>1</v>
      </c>
    </row>
    <row r="239" spans="1:7" s="3" customFormat="1" customHeight="0">
      <c r="A239" s="3" t="s">
        <v>2</v>
      </c>
      <c r="B239" s="3" t="s">
        <v>85</v>
      </c>
    </row>
    <row r="240" spans="1:7">
      <c r="A240" t="s">
        <v>4</v>
      </c>
      <c r="B240" s="4" t="s">
        <v>5</v>
      </c>
      <c r="C240" s="4" t="s">
        <v>13</v>
      </c>
      <c r="D240" s="4" t="s">
        <v>13</v>
      </c>
      <c r="E240" s="4" t="s">
        <v>13</v>
      </c>
      <c r="F240" s="4" t="s">
        <v>9</v>
      </c>
      <c r="G240" s="4" t="s">
        <v>13</v>
      </c>
      <c r="H240" s="4" t="s">
        <v>13</v>
      </c>
      <c r="I240" s="4" t="s">
        <v>27</v>
      </c>
    </row>
    <row r="241" spans="1:9">
      <c r="A241" t="n">
        <v>5052</v>
      </c>
      <c r="B241" s="10" t="n">
        <v>5</v>
      </c>
      <c r="C241" s="7" t="n">
        <v>32</v>
      </c>
      <c r="D241" s="7" t="n">
        <v>3</v>
      </c>
      <c r="E241" s="7" t="n">
        <v>0</v>
      </c>
      <c r="F241" s="7" t="n">
        <v>80</v>
      </c>
      <c r="G241" s="7" t="n">
        <v>2</v>
      </c>
      <c r="H241" s="7" t="n">
        <v>1</v>
      </c>
      <c r="I241" s="11" t="n">
        <f t="normal" ca="1">A253</f>
        <v>0</v>
      </c>
    </row>
    <row r="242" spans="1:9">
      <c r="A242" t="s">
        <v>4</v>
      </c>
      <c r="B242" s="4" t="s">
        <v>5</v>
      </c>
      <c r="C242" s="4" t="s">
        <v>13</v>
      </c>
      <c r="D242" s="4" t="s">
        <v>13</v>
      </c>
      <c r="E242" s="4" t="s">
        <v>13</v>
      </c>
      <c r="F242" s="4" t="s">
        <v>9</v>
      </c>
      <c r="G242" s="4" t="s">
        <v>13</v>
      </c>
      <c r="H242" s="4" t="s">
        <v>13</v>
      </c>
      <c r="I242" s="4" t="s">
        <v>27</v>
      </c>
    </row>
    <row r="243" spans="1:9">
      <c r="A243" t="n">
        <v>5066</v>
      </c>
      <c r="B243" s="10" t="n">
        <v>5</v>
      </c>
      <c r="C243" s="7" t="n">
        <v>32</v>
      </c>
      <c r="D243" s="7" t="n">
        <v>4</v>
      </c>
      <c r="E243" s="7" t="n">
        <v>0</v>
      </c>
      <c r="F243" s="7" t="n">
        <v>1</v>
      </c>
      <c r="G243" s="7" t="n">
        <v>2</v>
      </c>
      <c r="H243" s="7" t="n">
        <v>1</v>
      </c>
      <c r="I243" s="11" t="n">
        <f t="normal" ca="1">A251</f>
        <v>0</v>
      </c>
    </row>
    <row r="244" spans="1:9">
      <c r="A244" t="s">
        <v>4</v>
      </c>
      <c r="B244" s="4" t="s">
        <v>5</v>
      </c>
      <c r="C244" s="4" t="s">
        <v>10</v>
      </c>
    </row>
    <row r="245" spans="1:9">
      <c r="A245" t="n">
        <v>5080</v>
      </c>
      <c r="B245" s="18" t="n">
        <v>12</v>
      </c>
      <c r="C245" s="7" t="n">
        <v>6150</v>
      </c>
    </row>
    <row r="246" spans="1:9">
      <c r="A246" t="s">
        <v>4</v>
      </c>
      <c r="B246" s="4" t="s">
        <v>5</v>
      </c>
      <c r="C246" s="4" t="s">
        <v>13</v>
      </c>
      <c r="D246" s="4" t="s">
        <v>6</v>
      </c>
      <c r="E246" s="4" t="s">
        <v>10</v>
      </c>
    </row>
    <row r="247" spans="1:9">
      <c r="A247" t="n">
        <v>5083</v>
      </c>
      <c r="B247" s="25" t="n">
        <v>91</v>
      </c>
      <c r="C247" s="7" t="n">
        <v>1</v>
      </c>
      <c r="D247" s="7" t="s">
        <v>33</v>
      </c>
      <c r="E247" s="7" t="n">
        <v>1</v>
      </c>
    </row>
    <row r="248" spans="1:9">
      <c r="A248" t="s">
        <v>4</v>
      </c>
      <c r="B248" s="4" t="s">
        <v>5</v>
      </c>
      <c r="C248" s="4" t="s">
        <v>10</v>
      </c>
      <c r="D248" s="4" t="s">
        <v>13</v>
      </c>
      <c r="E248" s="4" t="s">
        <v>13</v>
      </c>
      <c r="F248" s="4" t="s">
        <v>6</v>
      </c>
    </row>
    <row r="249" spans="1:9">
      <c r="A249" t="n">
        <v>5097</v>
      </c>
      <c r="B249" s="26" t="n">
        <v>20</v>
      </c>
      <c r="C249" s="7" t="n">
        <v>65533</v>
      </c>
      <c r="D249" s="7" t="n">
        <v>0</v>
      </c>
      <c r="E249" s="7" t="n">
        <v>11</v>
      </c>
      <c r="F249" s="7" t="s">
        <v>86</v>
      </c>
    </row>
    <row r="250" spans="1:9">
      <c r="A250" t="s">
        <v>4</v>
      </c>
      <c r="B250" s="4" t="s">
        <v>5</v>
      </c>
      <c r="C250" s="4" t="s">
        <v>13</v>
      </c>
      <c r="D250" s="4" t="s">
        <v>13</v>
      </c>
      <c r="E250" s="4" t="s">
        <v>9</v>
      </c>
      <c r="F250" s="4" t="s">
        <v>13</v>
      </c>
      <c r="G250" s="4" t="s">
        <v>13</v>
      </c>
    </row>
    <row r="251" spans="1:9">
      <c r="A251" t="n">
        <v>5116</v>
      </c>
      <c r="B251" s="27" t="n">
        <v>8</v>
      </c>
      <c r="C251" s="7" t="n">
        <v>3</v>
      </c>
      <c r="D251" s="7" t="n">
        <v>0</v>
      </c>
      <c r="E251" s="7" t="n">
        <v>0</v>
      </c>
      <c r="F251" s="7" t="n">
        <v>19</v>
      </c>
      <c r="G251" s="7" t="n">
        <v>1</v>
      </c>
    </row>
    <row r="252" spans="1:9">
      <c r="A252" t="s">
        <v>4</v>
      </c>
      <c r="B252" s="4" t="s">
        <v>5</v>
      </c>
      <c r="C252" s="4" t="s">
        <v>13</v>
      </c>
      <c r="D252" s="4" t="s">
        <v>13</v>
      </c>
    </row>
    <row r="253" spans="1:9">
      <c r="A253" t="n">
        <v>5125</v>
      </c>
      <c r="B253" s="9" t="n">
        <v>162</v>
      </c>
      <c r="C253" s="7" t="n">
        <v>0</v>
      </c>
      <c r="D253" s="7" t="n">
        <v>1</v>
      </c>
    </row>
    <row r="254" spans="1:9">
      <c r="A254" t="s">
        <v>4</v>
      </c>
      <c r="B254" s="4" t="s">
        <v>5</v>
      </c>
    </row>
    <row r="255" spans="1:9">
      <c r="A255" t="n">
        <v>5128</v>
      </c>
      <c r="B255" s="5" t="n">
        <v>1</v>
      </c>
    </row>
    <row r="256" spans="1:9" s="3" customFormat="1" customHeight="0">
      <c r="A256" s="3" t="s">
        <v>2</v>
      </c>
      <c r="B256" s="3" t="s">
        <v>87</v>
      </c>
    </row>
    <row r="257" spans="1:9">
      <c r="A257" t="s">
        <v>4</v>
      </c>
      <c r="B257" s="4" t="s">
        <v>5</v>
      </c>
      <c r="C257" s="4" t="s">
        <v>13</v>
      </c>
      <c r="D257" s="4" t="s">
        <v>10</v>
      </c>
    </row>
    <row r="258" spans="1:9">
      <c r="A258" t="n">
        <v>5132</v>
      </c>
      <c r="B258" s="28" t="n">
        <v>22</v>
      </c>
      <c r="C258" s="7" t="n">
        <v>20</v>
      </c>
      <c r="D258" s="7" t="n">
        <v>0</v>
      </c>
    </row>
    <row r="259" spans="1:9">
      <c r="A259" t="s">
        <v>4</v>
      </c>
      <c r="B259" s="4" t="s">
        <v>5</v>
      </c>
      <c r="C259" s="4" t="s">
        <v>10</v>
      </c>
    </row>
    <row r="260" spans="1:9">
      <c r="A260" t="n">
        <v>5136</v>
      </c>
      <c r="B260" s="29" t="n">
        <v>16</v>
      </c>
      <c r="C260" s="7" t="n">
        <v>500</v>
      </c>
    </row>
    <row r="261" spans="1:9">
      <c r="A261" t="s">
        <v>4</v>
      </c>
      <c r="B261" s="4" t="s">
        <v>5</v>
      </c>
      <c r="C261" s="4" t="s">
        <v>6</v>
      </c>
      <c r="D261" s="4" t="s">
        <v>6</v>
      </c>
    </row>
    <row r="262" spans="1:9">
      <c r="A262" t="n">
        <v>5139</v>
      </c>
      <c r="B262" s="23" t="n">
        <v>70</v>
      </c>
      <c r="C262" s="7" t="s">
        <v>32</v>
      </c>
      <c r="D262" s="7" t="s">
        <v>88</v>
      </c>
    </row>
    <row r="263" spans="1:9">
      <c r="A263" t="s">
        <v>4</v>
      </c>
      <c r="B263" s="4" t="s">
        <v>5</v>
      </c>
      <c r="C263" s="4" t="s">
        <v>10</v>
      </c>
    </row>
    <row r="264" spans="1:9">
      <c r="A264" t="n">
        <v>5152</v>
      </c>
      <c r="B264" s="29" t="n">
        <v>16</v>
      </c>
      <c r="C264" s="7" t="n">
        <v>1000</v>
      </c>
    </row>
    <row r="265" spans="1:9">
      <c r="A265" t="s">
        <v>4</v>
      </c>
      <c r="B265" s="4" t="s">
        <v>5</v>
      </c>
      <c r="C265" s="4" t="s">
        <v>13</v>
      </c>
      <c r="D265" s="4" t="s">
        <v>9</v>
      </c>
      <c r="E265" s="4" t="s">
        <v>13</v>
      </c>
      <c r="F265" s="4" t="s">
        <v>13</v>
      </c>
      <c r="G265" s="4" t="s">
        <v>9</v>
      </c>
      <c r="H265" s="4" t="s">
        <v>13</v>
      </c>
      <c r="I265" s="4" t="s">
        <v>9</v>
      </c>
      <c r="J265" s="4" t="s">
        <v>13</v>
      </c>
    </row>
    <row r="266" spans="1:9">
      <c r="A266" t="n">
        <v>5155</v>
      </c>
      <c r="B266" s="30" t="n">
        <v>33</v>
      </c>
      <c r="C266" s="7" t="n">
        <v>0</v>
      </c>
      <c r="D266" s="7" t="n">
        <v>2</v>
      </c>
      <c r="E266" s="7" t="n">
        <v>0</v>
      </c>
      <c r="F266" s="7" t="n">
        <v>0</v>
      </c>
      <c r="G266" s="7" t="n">
        <v>-1</v>
      </c>
      <c r="H266" s="7" t="n">
        <v>0</v>
      </c>
      <c r="I266" s="7" t="n">
        <v>-1</v>
      </c>
      <c r="J266" s="7" t="n">
        <v>0</v>
      </c>
    </row>
    <row r="267" spans="1:9">
      <c r="A267" t="s">
        <v>4</v>
      </c>
      <c r="B267" s="4" t="s">
        <v>5</v>
      </c>
    </row>
    <row r="268" spans="1:9">
      <c r="A268" t="n">
        <v>5173</v>
      </c>
      <c r="B268" s="5" t="n">
        <v>1</v>
      </c>
    </row>
    <row r="269" spans="1:9" s="3" customFormat="1" customHeight="0">
      <c r="A269" s="3" t="s">
        <v>2</v>
      </c>
      <c r="B269" s="3" t="s">
        <v>89</v>
      </c>
    </row>
    <row r="270" spans="1:9">
      <c r="A270" t="s">
        <v>4</v>
      </c>
      <c r="B270" s="4" t="s">
        <v>5</v>
      </c>
      <c r="C270" s="4" t="s">
        <v>13</v>
      </c>
      <c r="D270" s="4" t="s">
        <v>10</v>
      </c>
    </row>
    <row r="271" spans="1:9">
      <c r="A271" t="n">
        <v>5176</v>
      </c>
      <c r="B271" s="28" t="n">
        <v>22</v>
      </c>
      <c r="C271" s="7" t="n">
        <v>0</v>
      </c>
      <c r="D271" s="7" t="n">
        <v>0</v>
      </c>
    </row>
    <row r="272" spans="1:9">
      <c r="A272" t="s">
        <v>4</v>
      </c>
      <c r="B272" s="4" t="s">
        <v>5</v>
      </c>
      <c r="C272" s="4" t="s">
        <v>13</v>
      </c>
      <c r="D272" s="4" t="s">
        <v>10</v>
      </c>
      <c r="E272" s="4" t="s">
        <v>28</v>
      </c>
    </row>
    <row r="273" spans="1:10">
      <c r="A273" t="n">
        <v>5180</v>
      </c>
      <c r="B273" s="31" t="n">
        <v>58</v>
      </c>
      <c r="C273" s="7" t="n">
        <v>0</v>
      </c>
      <c r="D273" s="7" t="n">
        <v>0</v>
      </c>
      <c r="E273" s="7" t="n">
        <v>1</v>
      </c>
    </row>
    <row r="274" spans="1:10">
      <c r="A274" t="s">
        <v>4</v>
      </c>
      <c r="B274" s="4" t="s">
        <v>5</v>
      </c>
      <c r="C274" s="4" t="s">
        <v>13</v>
      </c>
    </row>
    <row r="275" spans="1:10">
      <c r="A275" t="n">
        <v>5188</v>
      </c>
      <c r="B275" s="32" t="n">
        <v>64</v>
      </c>
      <c r="C275" s="7" t="n">
        <v>7</v>
      </c>
    </row>
    <row r="276" spans="1:10">
      <c r="A276" t="s">
        <v>4</v>
      </c>
      <c r="B276" s="4" t="s">
        <v>5</v>
      </c>
      <c r="C276" s="4" t="s">
        <v>6</v>
      </c>
      <c r="D276" s="4" t="s">
        <v>6</v>
      </c>
    </row>
    <row r="277" spans="1:10">
      <c r="A277" t="n">
        <v>5190</v>
      </c>
      <c r="B277" s="23" t="n">
        <v>70</v>
      </c>
      <c r="C277" s="7" t="s">
        <v>32</v>
      </c>
      <c r="D277" s="7" t="s">
        <v>90</v>
      </c>
    </row>
    <row r="278" spans="1:10">
      <c r="A278" t="s">
        <v>4</v>
      </c>
      <c r="B278" s="4" t="s">
        <v>5</v>
      </c>
      <c r="C278" s="4" t="s">
        <v>13</v>
      </c>
      <c r="D278" s="4" t="s">
        <v>10</v>
      </c>
      <c r="E278" s="4" t="s">
        <v>28</v>
      </c>
    </row>
    <row r="279" spans="1:10">
      <c r="A279" t="n">
        <v>5205</v>
      </c>
      <c r="B279" s="31" t="n">
        <v>58</v>
      </c>
      <c r="C279" s="7" t="n">
        <v>100</v>
      </c>
      <c r="D279" s="7" t="n">
        <v>1000</v>
      </c>
      <c r="E279" s="7" t="n">
        <v>1</v>
      </c>
    </row>
    <row r="280" spans="1:10">
      <c r="A280" t="s">
        <v>4</v>
      </c>
      <c r="B280" s="4" t="s">
        <v>5</v>
      </c>
      <c r="C280" s="4" t="s">
        <v>13</v>
      </c>
      <c r="D280" s="4" t="s">
        <v>10</v>
      </c>
    </row>
    <row r="281" spans="1:10">
      <c r="A281" t="n">
        <v>5213</v>
      </c>
      <c r="B281" s="31" t="n">
        <v>58</v>
      </c>
      <c r="C281" s="7" t="n">
        <v>255</v>
      </c>
      <c r="D281" s="7" t="n">
        <v>0</v>
      </c>
    </row>
    <row r="282" spans="1:10">
      <c r="A282" t="s">
        <v>4</v>
      </c>
      <c r="B282" s="4" t="s">
        <v>5</v>
      </c>
      <c r="C282" s="4" t="s">
        <v>13</v>
      </c>
      <c r="D282" s="4" t="s">
        <v>10</v>
      </c>
      <c r="E282" s="4" t="s">
        <v>9</v>
      </c>
    </row>
    <row r="283" spans="1:10">
      <c r="A283" t="n">
        <v>5217</v>
      </c>
      <c r="B283" s="33" t="n">
        <v>101</v>
      </c>
      <c r="C283" s="7" t="n">
        <v>0</v>
      </c>
      <c r="D283" s="7" t="n">
        <v>750</v>
      </c>
      <c r="E283" s="7" t="n">
        <v>1</v>
      </c>
    </row>
    <row r="284" spans="1:10">
      <c r="A284" t="s">
        <v>4</v>
      </c>
      <c r="B284" s="4" t="s">
        <v>5</v>
      </c>
      <c r="C284" s="4" t="s">
        <v>10</v>
      </c>
    </row>
    <row r="285" spans="1:10">
      <c r="A285" t="n">
        <v>5225</v>
      </c>
      <c r="B285" s="29" t="n">
        <v>16</v>
      </c>
      <c r="C285" s="7" t="n">
        <v>500</v>
      </c>
    </row>
    <row r="286" spans="1:10">
      <c r="A286" t="s">
        <v>4</v>
      </c>
      <c r="B286" s="4" t="s">
        <v>5</v>
      </c>
      <c r="C286" s="4" t="s">
        <v>13</v>
      </c>
      <c r="D286" s="4" t="s">
        <v>10</v>
      </c>
      <c r="E286" s="4" t="s">
        <v>28</v>
      </c>
      <c r="F286" s="4" t="s">
        <v>10</v>
      </c>
      <c r="G286" s="4" t="s">
        <v>9</v>
      </c>
      <c r="H286" s="4" t="s">
        <v>9</v>
      </c>
      <c r="I286" s="4" t="s">
        <v>10</v>
      </c>
      <c r="J286" s="4" t="s">
        <v>10</v>
      </c>
      <c r="K286" s="4" t="s">
        <v>9</v>
      </c>
      <c r="L286" s="4" t="s">
        <v>9</v>
      </c>
      <c r="M286" s="4" t="s">
        <v>9</v>
      </c>
      <c r="N286" s="4" t="s">
        <v>9</v>
      </c>
      <c r="O286" s="4" t="s">
        <v>6</v>
      </c>
    </row>
    <row r="287" spans="1:10">
      <c r="A287" t="n">
        <v>5228</v>
      </c>
      <c r="B287" s="14" t="n">
        <v>50</v>
      </c>
      <c r="C287" s="7" t="n">
        <v>0</v>
      </c>
      <c r="D287" s="7" t="n">
        <v>12010</v>
      </c>
      <c r="E287" s="7" t="n">
        <v>1</v>
      </c>
      <c r="F287" s="7" t="n">
        <v>0</v>
      </c>
      <c r="G287" s="7" t="n">
        <v>0</v>
      </c>
      <c r="H287" s="7" t="n">
        <v>0</v>
      </c>
      <c r="I287" s="7" t="n">
        <v>0</v>
      </c>
      <c r="J287" s="7" t="n">
        <v>65533</v>
      </c>
      <c r="K287" s="7" t="n">
        <v>0</v>
      </c>
      <c r="L287" s="7" t="n">
        <v>0</v>
      </c>
      <c r="M287" s="7" t="n">
        <v>0</v>
      </c>
      <c r="N287" s="7" t="n">
        <v>0</v>
      </c>
      <c r="O287" s="7" t="s">
        <v>23</v>
      </c>
    </row>
    <row r="288" spans="1:10">
      <c r="A288" t="s">
        <v>4</v>
      </c>
      <c r="B288" s="4" t="s">
        <v>5</v>
      </c>
      <c r="C288" s="4" t="s">
        <v>13</v>
      </c>
      <c r="D288" s="4" t="s">
        <v>10</v>
      </c>
      <c r="E288" s="4" t="s">
        <v>10</v>
      </c>
      <c r="F288" s="4" t="s">
        <v>10</v>
      </c>
      <c r="G288" s="4" t="s">
        <v>10</v>
      </c>
      <c r="H288" s="4" t="s">
        <v>13</v>
      </c>
    </row>
    <row r="289" spans="1:15">
      <c r="A289" t="n">
        <v>5267</v>
      </c>
      <c r="B289" s="34" t="n">
        <v>25</v>
      </c>
      <c r="C289" s="7" t="n">
        <v>5</v>
      </c>
      <c r="D289" s="7" t="n">
        <v>65535</v>
      </c>
      <c r="E289" s="7" t="n">
        <v>65535</v>
      </c>
      <c r="F289" s="7" t="n">
        <v>65535</v>
      </c>
      <c r="G289" s="7" t="n">
        <v>65535</v>
      </c>
      <c r="H289" s="7" t="n">
        <v>0</v>
      </c>
    </row>
    <row r="290" spans="1:15">
      <c r="A290" t="s">
        <v>4</v>
      </c>
      <c r="B290" s="4" t="s">
        <v>5</v>
      </c>
      <c r="C290" s="4" t="s">
        <v>10</v>
      </c>
      <c r="D290" s="4" t="s">
        <v>13</v>
      </c>
      <c r="E290" s="4" t="s">
        <v>91</v>
      </c>
      <c r="F290" s="4" t="s">
        <v>13</v>
      </c>
      <c r="G290" s="4" t="s">
        <v>13</v>
      </c>
      <c r="H290" s="4" t="s">
        <v>10</v>
      </c>
      <c r="I290" s="4" t="s">
        <v>13</v>
      </c>
      <c r="J290" s="4" t="s">
        <v>91</v>
      </c>
      <c r="K290" s="4" t="s">
        <v>13</v>
      </c>
      <c r="L290" s="4" t="s">
        <v>13</v>
      </c>
    </row>
    <row r="291" spans="1:15">
      <c r="A291" t="n">
        <v>5278</v>
      </c>
      <c r="B291" s="35" t="n">
        <v>24</v>
      </c>
      <c r="C291" s="7" t="n">
        <v>65534</v>
      </c>
      <c r="D291" s="7" t="n">
        <v>6</v>
      </c>
      <c r="E291" s="7" t="s">
        <v>92</v>
      </c>
      <c r="F291" s="7" t="n">
        <v>12</v>
      </c>
      <c r="G291" s="7" t="n">
        <v>16</v>
      </c>
      <c r="H291" s="7" t="n">
        <v>750</v>
      </c>
      <c r="I291" s="7" t="n">
        <v>7</v>
      </c>
      <c r="J291" s="7" t="s">
        <v>93</v>
      </c>
      <c r="K291" s="7" t="n">
        <v>2</v>
      </c>
      <c r="L291" s="7" t="n">
        <v>0</v>
      </c>
    </row>
    <row r="292" spans="1:15">
      <c r="A292" t="s">
        <v>4</v>
      </c>
      <c r="B292" s="4" t="s">
        <v>5</v>
      </c>
    </row>
    <row r="293" spans="1:15">
      <c r="A293" t="n">
        <v>5299</v>
      </c>
      <c r="B293" s="36" t="n">
        <v>28</v>
      </c>
    </row>
    <row r="294" spans="1:15">
      <c r="A294" t="s">
        <v>4</v>
      </c>
      <c r="B294" s="4" t="s">
        <v>5</v>
      </c>
      <c r="C294" s="4" t="s">
        <v>13</v>
      </c>
    </row>
    <row r="295" spans="1:15">
      <c r="A295" t="n">
        <v>5300</v>
      </c>
      <c r="B295" s="37" t="n">
        <v>27</v>
      </c>
      <c r="C295" s="7" t="n">
        <v>0</v>
      </c>
    </row>
    <row r="296" spans="1:15">
      <c r="A296" t="s">
        <v>4</v>
      </c>
      <c r="B296" s="4" t="s">
        <v>5</v>
      </c>
      <c r="C296" s="4" t="s">
        <v>13</v>
      </c>
    </row>
    <row r="297" spans="1:15">
      <c r="A297" t="n">
        <v>5302</v>
      </c>
      <c r="B297" s="38" t="n">
        <v>23</v>
      </c>
      <c r="C297" s="7" t="n">
        <v>0</v>
      </c>
    </row>
    <row r="298" spans="1:15">
      <c r="A298" t="s">
        <v>4</v>
      </c>
      <c r="B298" s="4" t="s">
        <v>5</v>
      </c>
    </row>
    <row r="299" spans="1:15">
      <c r="A299" t="n">
        <v>5304</v>
      </c>
      <c r="B299" s="5" t="n">
        <v>1</v>
      </c>
    </row>
    <row r="300" spans="1:15" s="3" customFormat="1" customHeight="0">
      <c r="A300" s="3" t="s">
        <v>2</v>
      </c>
      <c r="B300" s="3" t="s">
        <v>94</v>
      </c>
    </row>
    <row r="301" spans="1:15">
      <c r="A301" t="s">
        <v>4</v>
      </c>
      <c r="B301" s="4" t="s">
        <v>5</v>
      </c>
      <c r="C301" s="4" t="s">
        <v>13</v>
      </c>
      <c r="D301" s="4" t="s">
        <v>10</v>
      </c>
    </row>
    <row r="302" spans="1:15">
      <c r="A302" t="n">
        <v>5308</v>
      </c>
      <c r="B302" s="28" t="n">
        <v>22</v>
      </c>
      <c r="C302" s="7" t="n">
        <v>20</v>
      </c>
      <c r="D302" s="7" t="n">
        <v>0</v>
      </c>
    </row>
    <row r="303" spans="1:15">
      <c r="A303" t="s">
        <v>4</v>
      </c>
      <c r="B303" s="4" t="s">
        <v>5</v>
      </c>
      <c r="C303" s="4" t="s">
        <v>13</v>
      </c>
      <c r="D303" s="4" t="s">
        <v>10</v>
      </c>
    </row>
    <row r="304" spans="1:15">
      <c r="A304" t="n">
        <v>5312</v>
      </c>
      <c r="B304" s="39" t="n">
        <v>45</v>
      </c>
      <c r="C304" s="7" t="n">
        <v>18</v>
      </c>
      <c r="D304" s="7" t="n">
        <v>64</v>
      </c>
    </row>
    <row r="305" spans="1:12">
      <c r="A305" t="s">
        <v>4</v>
      </c>
      <c r="B305" s="4" t="s">
        <v>5</v>
      </c>
      <c r="C305" s="4" t="s">
        <v>13</v>
      </c>
      <c r="D305" s="4" t="s">
        <v>10</v>
      </c>
      <c r="E305" s="4" t="s">
        <v>28</v>
      </c>
      <c r="F305" s="4" t="s">
        <v>10</v>
      </c>
      <c r="G305" s="4" t="s">
        <v>9</v>
      </c>
      <c r="H305" s="4" t="s">
        <v>9</v>
      </c>
      <c r="I305" s="4" t="s">
        <v>10</v>
      </c>
      <c r="J305" s="4" t="s">
        <v>10</v>
      </c>
      <c r="K305" s="4" t="s">
        <v>9</v>
      </c>
      <c r="L305" s="4" t="s">
        <v>9</v>
      </c>
      <c r="M305" s="4" t="s">
        <v>9</v>
      </c>
      <c r="N305" s="4" t="s">
        <v>9</v>
      </c>
      <c r="O305" s="4" t="s">
        <v>6</v>
      </c>
    </row>
    <row r="306" spans="1:12">
      <c r="A306" t="n">
        <v>5316</v>
      </c>
      <c r="B306" s="14" t="n">
        <v>50</v>
      </c>
      <c r="C306" s="7" t="n">
        <v>0</v>
      </c>
      <c r="D306" s="7" t="n">
        <v>13202</v>
      </c>
      <c r="E306" s="7" t="n">
        <v>1</v>
      </c>
      <c r="F306" s="7" t="n">
        <v>0</v>
      </c>
      <c r="G306" s="7" t="n">
        <v>0</v>
      </c>
      <c r="H306" s="7" t="n">
        <v>0</v>
      </c>
      <c r="I306" s="7" t="n">
        <v>0</v>
      </c>
      <c r="J306" s="7" t="n">
        <v>65533</v>
      </c>
      <c r="K306" s="7" t="n">
        <v>0</v>
      </c>
      <c r="L306" s="7" t="n">
        <v>0</v>
      </c>
      <c r="M306" s="7" t="n">
        <v>0</v>
      </c>
      <c r="N306" s="7" t="n">
        <v>0</v>
      </c>
      <c r="O306" s="7" t="s">
        <v>23</v>
      </c>
    </row>
    <row r="307" spans="1:12">
      <c r="A307" t="s">
        <v>4</v>
      </c>
      <c r="B307" s="4" t="s">
        <v>5</v>
      </c>
      <c r="C307" s="4" t="s">
        <v>13</v>
      </c>
      <c r="D307" s="4" t="s">
        <v>10</v>
      </c>
      <c r="E307" s="4" t="s">
        <v>28</v>
      </c>
      <c r="F307" s="4" t="s">
        <v>10</v>
      </c>
      <c r="G307" s="4" t="s">
        <v>9</v>
      </c>
      <c r="H307" s="4" t="s">
        <v>9</v>
      </c>
      <c r="I307" s="4" t="s">
        <v>10</v>
      </c>
      <c r="J307" s="4" t="s">
        <v>10</v>
      </c>
      <c r="K307" s="4" t="s">
        <v>9</v>
      </c>
      <c r="L307" s="4" t="s">
        <v>9</v>
      </c>
      <c r="M307" s="4" t="s">
        <v>9</v>
      </c>
      <c r="N307" s="4" t="s">
        <v>9</v>
      </c>
      <c r="O307" s="4" t="s">
        <v>6</v>
      </c>
    </row>
    <row r="308" spans="1:12">
      <c r="A308" t="n">
        <v>5355</v>
      </c>
      <c r="B308" s="14" t="n">
        <v>50</v>
      </c>
      <c r="C308" s="7" t="n">
        <v>0</v>
      </c>
      <c r="D308" s="7" t="n">
        <v>5025</v>
      </c>
      <c r="E308" s="7" t="n">
        <v>1</v>
      </c>
      <c r="F308" s="7" t="n">
        <v>0</v>
      </c>
      <c r="G308" s="7" t="n">
        <v>0</v>
      </c>
      <c r="H308" s="7" t="n">
        <v>0</v>
      </c>
      <c r="I308" s="7" t="n">
        <v>0</v>
      </c>
      <c r="J308" s="7" t="n">
        <v>65533</v>
      </c>
      <c r="K308" s="7" t="n">
        <v>0</v>
      </c>
      <c r="L308" s="7" t="n">
        <v>0</v>
      </c>
      <c r="M308" s="7" t="n">
        <v>0</v>
      </c>
      <c r="N308" s="7" t="n">
        <v>0</v>
      </c>
      <c r="O308" s="7" t="s">
        <v>23</v>
      </c>
    </row>
    <row r="309" spans="1:12">
      <c r="A309" t="s">
        <v>4</v>
      </c>
      <c r="B309" s="4" t="s">
        <v>5</v>
      </c>
      <c r="C309" s="4" t="s">
        <v>13</v>
      </c>
      <c r="D309" s="4" t="s">
        <v>10</v>
      </c>
      <c r="E309" s="4" t="s">
        <v>13</v>
      </c>
      <c r="F309" s="4" t="s">
        <v>27</v>
      </c>
    </row>
    <row r="310" spans="1:12">
      <c r="A310" t="n">
        <v>5394</v>
      </c>
      <c r="B310" s="10" t="n">
        <v>5</v>
      </c>
      <c r="C310" s="7" t="n">
        <v>30</v>
      </c>
      <c r="D310" s="7" t="n">
        <v>11088</v>
      </c>
      <c r="E310" s="7" t="n">
        <v>1</v>
      </c>
      <c r="F310" s="11" t="n">
        <f t="normal" ca="1">A318</f>
        <v>0</v>
      </c>
    </row>
    <row r="311" spans="1:12">
      <c r="A311" t="s">
        <v>4</v>
      </c>
      <c r="B311" s="4" t="s">
        <v>5</v>
      </c>
      <c r="C311" s="4" t="s">
        <v>6</v>
      </c>
      <c r="D311" s="4" t="s">
        <v>6</v>
      </c>
    </row>
    <row r="312" spans="1:12">
      <c r="A312" t="n">
        <v>5403</v>
      </c>
      <c r="B312" s="23" t="n">
        <v>70</v>
      </c>
      <c r="C312" s="7" t="s">
        <v>62</v>
      </c>
      <c r="D312" s="7" t="s">
        <v>95</v>
      </c>
    </row>
    <row r="313" spans="1:12">
      <c r="A313" t="s">
        <v>4</v>
      </c>
      <c r="B313" s="4" t="s">
        <v>5</v>
      </c>
      <c r="C313" s="4" t="s">
        <v>6</v>
      </c>
      <c r="D313" s="4" t="s">
        <v>6</v>
      </c>
    </row>
    <row r="314" spans="1:12">
      <c r="A314" t="n">
        <v>5422</v>
      </c>
      <c r="B314" s="23" t="n">
        <v>70</v>
      </c>
      <c r="C314" s="7" t="s">
        <v>64</v>
      </c>
      <c r="D314" s="7" t="s">
        <v>95</v>
      </c>
    </row>
    <row r="315" spans="1:12">
      <c r="A315" t="s">
        <v>4</v>
      </c>
      <c r="B315" s="4" t="s">
        <v>5</v>
      </c>
      <c r="C315" s="4" t="s">
        <v>27</v>
      </c>
    </row>
    <row r="316" spans="1:12">
      <c r="A316" t="n">
        <v>5441</v>
      </c>
      <c r="B316" s="21" t="n">
        <v>3</v>
      </c>
      <c r="C316" s="11" t="n">
        <f t="normal" ca="1">A322</f>
        <v>0</v>
      </c>
    </row>
    <row r="317" spans="1:12">
      <c r="A317" t="s">
        <v>4</v>
      </c>
      <c r="B317" s="4" t="s">
        <v>5</v>
      </c>
      <c r="C317" s="4" t="s">
        <v>6</v>
      </c>
      <c r="D317" s="4" t="s">
        <v>6</v>
      </c>
    </row>
    <row r="318" spans="1:12">
      <c r="A318" t="n">
        <v>5446</v>
      </c>
      <c r="B318" s="23" t="n">
        <v>70</v>
      </c>
      <c r="C318" s="7" t="s">
        <v>62</v>
      </c>
      <c r="D318" s="7" t="s">
        <v>96</v>
      </c>
    </row>
    <row r="319" spans="1:12">
      <c r="A319" t="s">
        <v>4</v>
      </c>
      <c r="B319" s="4" t="s">
        <v>5</v>
      </c>
      <c r="C319" s="4" t="s">
        <v>6</v>
      </c>
      <c r="D319" s="4" t="s">
        <v>6</v>
      </c>
    </row>
    <row r="320" spans="1:12">
      <c r="A320" t="n">
        <v>5465</v>
      </c>
      <c r="B320" s="23" t="n">
        <v>70</v>
      </c>
      <c r="C320" s="7" t="s">
        <v>64</v>
      </c>
      <c r="D320" s="7" t="s">
        <v>96</v>
      </c>
    </row>
    <row r="321" spans="1:15">
      <c r="A321" t="s">
        <v>4</v>
      </c>
      <c r="B321" s="4" t="s">
        <v>5</v>
      </c>
      <c r="C321" s="4" t="s">
        <v>10</v>
      </c>
    </row>
    <row r="322" spans="1:15">
      <c r="A322" t="n">
        <v>5484</v>
      </c>
      <c r="B322" s="29" t="n">
        <v>16</v>
      </c>
      <c r="C322" s="7" t="n">
        <v>1000</v>
      </c>
    </row>
    <row r="323" spans="1:15">
      <c r="A323" t="s">
        <v>4</v>
      </c>
      <c r="B323" s="4" t="s">
        <v>5</v>
      </c>
      <c r="C323" s="4" t="s">
        <v>13</v>
      </c>
      <c r="D323" s="4" t="s">
        <v>10</v>
      </c>
      <c r="E323" s="4" t="s">
        <v>28</v>
      </c>
    </row>
    <row r="324" spans="1:15">
      <c r="A324" t="n">
        <v>5487</v>
      </c>
      <c r="B324" s="31" t="n">
        <v>58</v>
      </c>
      <c r="C324" s="7" t="n">
        <v>101</v>
      </c>
      <c r="D324" s="7" t="n">
        <v>1000</v>
      </c>
      <c r="E324" s="7" t="n">
        <v>1</v>
      </c>
    </row>
    <row r="325" spans="1:15">
      <c r="A325" t="s">
        <v>4</v>
      </c>
      <c r="B325" s="4" t="s">
        <v>5</v>
      </c>
      <c r="C325" s="4" t="s">
        <v>13</v>
      </c>
      <c r="D325" s="4" t="s">
        <v>10</v>
      </c>
    </row>
    <row r="326" spans="1:15">
      <c r="A326" t="n">
        <v>5495</v>
      </c>
      <c r="B326" s="31" t="n">
        <v>58</v>
      </c>
      <c r="C326" s="7" t="n">
        <v>254</v>
      </c>
      <c r="D326" s="7" t="n">
        <v>0</v>
      </c>
    </row>
    <row r="327" spans="1:15">
      <c r="A327" t="s">
        <v>4</v>
      </c>
      <c r="B327" s="4" t="s">
        <v>5</v>
      </c>
      <c r="C327" s="4" t="s">
        <v>13</v>
      </c>
    </row>
    <row r="328" spans="1:15">
      <c r="A328" t="n">
        <v>5499</v>
      </c>
      <c r="B328" s="32" t="n">
        <v>64</v>
      </c>
      <c r="C328" s="7" t="n">
        <v>7</v>
      </c>
    </row>
    <row r="329" spans="1:15">
      <c r="A329" t="s">
        <v>4</v>
      </c>
      <c r="B329" s="4" t="s">
        <v>5</v>
      </c>
      <c r="C329" s="4" t="s">
        <v>13</v>
      </c>
      <c r="D329" s="4" t="s">
        <v>13</v>
      </c>
      <c r="E329" s="4" t="s">
        <v>28</v>
      </c>
      <c r="F329" s="4" t="s">
        <v>28</v>
      </c>
      <c r="G329" s="4" t="s">
        <v>28</v>
      </c>
      <c r="H329" s="4" t="s">
        <v>10</v>
      </c>
    </row>
    <row r="330" spans="1:15">
      <c r="A330" t="n">
        <v>5501</v>
      </c>
      <c r="B330" s="39" t="n">
        <v>45</v>
      </c>
      <c r="C330" s="7" t="n">
        <v>2</v>
      </c>
      <c r="D330" s="7" t="n">
        <v>3</v>
      </c>
      <c r="E330" s="7" t="n">
        <v>-105.040000915527</v>
      </c>
      <c r="F330" s="7" t="n">
        <v>6.46000003814697</v>
      </c>
      <c r="G330" s="7" t="n">
        <v>41.4700012207031</v>
      </c>
      <c r="H330" s="7" t="n">
        <v>0</v>
      </c>
    </row>
    <row r="331" spans="1:15">
      <c r="A331" t="s">
        <v>4</v>
      </c>
      <c r="B331" s="4" t="s">
        <v>5</v>
      </c>
      <c r="C331" s="4" t="s">
        <v>13</v>
      </c>
      <c r="D331" s="4" t="s">
        <v>13</v>
      </c>
      <c r="E331" s="4" t="s">
        <v>28</v>
      </c>
      <c r="F331" s="4" t="s">
        <v>28</v>
      </c>
      <c r="G331" s="4" t="s">
        <v>28</v>
      </c>
      <c r="H331" s="4" t="s">
        <v>10</v>
      </c>
      <c r="I331" s="4" t="s">
        <v>13</v>
      </c>
    </row>
    <row r="332" spans="1:15">
      <c r="A332" t="n">
        <v>5518</v>
      </c>
      <c r="B332" s="39" t="n">
        <v>45</v>
      </c>
      <c r="C332" s="7" t="n">
        <v>4</v>
      </c>
      <c r="D332" s="7" t="n">
        <v>3</v>
      </c>
      <c r="E332" s="7" t="n">
        <v>54.7200012207031</v>
      </c>
      <c r="F332" s="7" t="n">
        <v>155.649993896484</v>
      </c>
      <c r="G332" s="7" t="n">
        <v>0</v>
      </c>
      <c r="H332" s="7" t="n">
        <v>0</v>
      </c>
      <c r="I332" s="7" t="n">
        <v>1</v>
      </c>
    </row>
    <row r="333" spans="1:15">
      <c r="A333" t="s">
        <v>4</v>
      </c>
      <c r="B333" s="4" t="s">
        <v>5</v>
      </c>
      <c r="C333" s="4" t="s">
        <v>13</v>
      </c>
      <c r="D333" s="4" t="s">
        <v>13</v>
      </c>
      <c r="E333" s="4" t="s">
        <v>28</v>
      </c>
      <c r="F333" s="4" t="s">
        <v>10</v>
      </c>
    </row>
    <row r="334" spans="1:15">
      <c r="A334" t="n">
        <v>5536</v>
      </c>
      <c r="B334" s="39" t="n">
        <v>45</v>
      </c>
      <c r="C334" s="7" t="n">
        <v>5</v>
      </c>
      <c r="D334" s="7" t="n">
        <v>3</v>
      </c>
      <c r="E334" s="7" t="n">
        <v>5.59999990463257</v>
      </c>
      <c r="F334" s="7" t="n">
        <v>0</v>
      </c>
    </row>
    <row r="335" spans="1:15">
      <c r="A335" t="s">
        <v>4</v>
      </c>
      <c r="B335" s="4" t="s">
        <v>5</v>
      </c>
      <c r="C335" s="4" t="s">
        <v>13</v>
      </c>
      <c r="D335" s="4" t="s">
        <v>13</v>
      </c>
      <c r="E335" s="4" t="s">
        <v>28</v>
      </c>
      <c r="F335" s="4" t="s">
        <v>10</v>
      </c>
    </row>
    <row r="336" spans="1:15">
      <c r="A336" t="n">
        <v>5545</v>
      </c>
      <c r="B336" s="39" t="n">
        <v>45</v>
      </c>
      <c r="C336" s="7" t="n">
        <v>11</v>
      </c>
      <c r="D336" s="7" t="n">
        <v>3</v>
      </c>
      <c r="E336" s="7" t="n">
        <v>38</v>
      </c>
      <c r="F336" s="7" t="n">
        <v>0</v>
      </c>
    </row>
    <row r="337" spans="1:9">
      <c r="A337" t="s">
        <v>4</v>
      </c>
      <c r="B337" s="4" t="s">
        <v>5</v>
      </c>
      <c r="C337" s="4" t="s">
        <v>10</v>
      </c>
    </row>
    <row r="338" spans="1:9">
      <c r="A338" t="n">
        <v>5554</v>
      </c>
      <c r="B338" s="29" t="n">
        <v>16</v>
      </c>
      <c r="C338" s="7" t="n">
        <v>1000</v>
      </c>
    </row>
    <row r="339" spans="1:9">
      <c r="A339" t="s">
        <v>4</v>
      </c>
      <c r="B339" s="4" t="s">
        <v>5</v>
      </c>
      <c r="C339" s="4" t="s">
        <v>13</v>
      </c>
      <c r="D339" s="4" t="s">
        <v>10</v>
      </c>
      <c r="E339" s="4" t="s">
        <v>13</v>
      </c>
      <c r="F339" s="4" t="s">
        <v>27</v>
      </c>
    </row>
    <row r="340" spans="1:9">
      <c r="A340" t="n">
        <v>5557</v>
      </c>
      <c r="B340" s="10" t="n">
        <v>5</v>
      </c>
      <c r="C340" s="7" t="n">
        <v>30</v>
      </c>
      <c r="D340" s="7" t="n">
        <v>11088</v>
      </c>
      <c r="E340" s="7" t="n">
        <v>1</v>
      </c>
      <c r="F340" s="11" t="n">
        <f t="normal" ca="1">A376</f>
        <v>0</v>
      </c>
    </row>
    <row r="341" spans="1:9">
      <c r="A341" t="s">
        <v>4</v>
      </c>
      <c r="B341" s="4" t="s">
        <v>5</v>
      </c>
      <c r="C341" s="4" t="s">
        <v>10</v>
      </c>
    </row>
    <row r="342" spans="1:9">
      <c r="A342" t="n">
        <v>5566</v>
      </c>
      <c r="B342" s="12" t="n">
        <v>13</v>
      </c>
      <c r="C342" s="7" t="n">
        <v>11088</v>
      </c>
    </row>
    <row r="343" spans="1:9">
      <c r="A343" t="s">
        <v>4</v>
      </c>
      <c r="B343" s="4" t="s">
        <v>5</v>
      </c>
      <c r="C343" s="4" t="s">
        <v>6</v>
      </c>
      <c r="D343" s="4" t="s">
        <v>6</v>
      </c>
    </row>
    <row r="344" spans="1:9">
      <c r="A344" t="n">
        <v>5569</v>
      </c>
      <c r="B344" s="23" t="n">
        <v>70</v>
      </c>
      <c r="C344" s="7" t="s">
        <v>65</v>
      </c>
      <c r="D344" s="7" t="s">
        <v>95</v>
      </c>
    </row>
    <row r="345" spans="1:9">
      <c r="A345" t="s">
        <v>4</v>
      </c>
      <c r="B345" s="4" t="s">
        <v>5</v>
      </c>
      <c r="C345" s="4" t="s">
        <v>6</v>
      </c>
      <c r="D345" s="4" t="s">
        <v>6</v>
      </c>
    </row>
    <row r="346" spans="1:9">
      <c r="A346" t="n">
        <v>5589</v>
      </c>
      <c r="B346" s="23" t="n">
        <v>70</v>
      </c>
      <c r="C346" s="7" t="s">
        <v>66</v>
      </c>
      <c r="D346" s="7" t="s">
        <v>95</v>
      </c>
    </row>
    <row r="347" spans="1:9">
      <c r="A347" t="s">
        <v>4</v>
      </c>
      <c r="B347" s="4" t="s">
        <v>5</v>
      </c>
      <c r="C347" s="4" t="s">
        <v>6</v>
      </c>
      <c r="D347" s="4" t="s">
        <v>6</v>
      </c>
    </row>
    <row r="348" spans="1:9">
      <c r="A348" t="n">
        <v>5609</v>
      </c>
      <c r="B348" s="23" t="n">
        <v>70</v>
      </c>
      <c r="C348" s="7" t="s">
        <v>67</v>
      </c>
      <c r="D348" s="7" t="s">
        <v>95</v>
      </c>
    </row>
    <row r="349" spans="1:9">
      <c r="A349" t="s">
        <v>4</v>
      </c>
      <c r="B349" s="4" t="s">
        <v>5</v>
      </c>
      <c r="C349" s="4" t="s">
        <v>13</v>
      </c>
      <c r="D349" s="4" t="s">
        <v>10</v>
      </c>
      <c r="E349" s="4" t="s">
        <v>28</v>
      </c>
      <c r="F349" s="4" t="s">
        <v>10</v>
      </c>
      <c r="G349" s="4" t="s">
        <v>9</v>
      </c>
      <c r="H349" s="4" t="s">
        <v>9</v>
      </c>
      <c r="I349" s="4" t="s">
        <v>10</v>
      </c>
      <c r="J349" s="4" t="s">
        <v>10</v>
      </c>
      <c r="K349" s="4" t="s">
        <v>9</v>
      </c>
      <c r="L349" s="4" t="s">
        <v>9</v>
      </c>
      <c r="M349" s="4" t="s">
        <v>9</v>
      </c>
      <c r="N349" s="4" t="s">
        <v>9</v>
      </c>
      <c r="O349" s="4" t="s">
        <v>6</v>
      </c>
    </row>
    <row r="350" spans="1:9">
      <c r="A350" t="n">
        <v>5629</v>
      </c>
      <c r="B350" s="14" t="n">
        <v>50</v>
      </c>
      <c r="C350" s="7" t="n">
        <v>0</v>
      </c>
      <c r="D350" s="7" t="n">
        <v>13215</v>
      </c>
      <c r="E350" s="7" t="n">
        <v>1</v>
      </c>
      <c r="F350" s="7" t="n">
        <v>300</v>
      </c>
      <c r="G350" s="7" t="n">
        <v>0</v>
      </c>
      <c r="H350" s="7" t="n">
        <v>0</v>
      </c>
      <c r="I350" s="7" t="n">
        <v>0</v>
      </c>
      <c r="J350" s="7" t="n">
        <v>65533</v>
      </c>
      <c r="K350" s="7" t="n">
        <v>0</v>
      </c>
      <c r="L350" s="7" t="n">
        <v>0</v>
      </c>
      <c r="M350" s="7" t="n">
        <v>0</v>
      </c>
      <c r="N350" s="7" t="n">
        <v>0</v>
      </c>
      <c r="O350" s="7" t="s">
        <v>23</v>
      </c>
    </row>
    <row r="351" spans="1:9">
      <c r="A351" t="s">
        <v>4</v>
      </c>
      <c r="B351" s="4" t="s">
        <v>5</v>
      </c>
      <c r="C351" s="4" t="s">
        <v>10</v>
      </c>
    </row>
    <row r="352" spans="1:9">
      <c r="A352" t="n">
        <v>5668</v>
      </c>
      <c r="B352" s="29" t="n">
        <v>16</v>
      </c>
      <c r="C352" s="7" t="n">
        <v>3000</v>
      </c>
    </row>
    <row r="353" spans="1:15">
      <c r="A353" t="s">
        <v>4</v>
      </c>
      <c r="B353" s="4" t="s">
        <v>5</v>
      </c>
      <c r="C353" s="4" t="s">
        <v>13</v>
      </c>
      <c r="D353" s="4" t="s">
        <v>10</v>
      </c>
      <c r="E353" s="4" t="s">
        <v>10</v>
      </c>
    </row>
    <row r="354" spans="1:15">
      <c r="A354" t="n">
        <v>5671</v>
      </c>
      <c r="B354" s="14" t="n">
        <v>50</v>
      </c>
      <c r="C354" s="7" t="n">
        <v>1</v>
      </c>
      <c r="D354" s="7" t="n">
        <v>13215</v>
      </c>
      <c r="E354" s="7" t="n">
        <v>500</v>
      </c>
    </row>
    <row r="355" spans="1:15">
      <c r="A355" t="s">
        <v>4</v>
      </c>
      <c r="B355" s="4" t="s">
        <v>5</v>
      </c>
      <c r="C355" s="4" t="s">
        <v>13</v>
      </c>
      <c r="D355" s="4" t="s">
        <v>10</v>
      </c>
      <c r="E355" s="4" t="s">
        <v>28</v>
      </c>
      <c r="F355" s="4" t="s">
        <v>10</v>
      </c>
      <c r="G355" s="4" t="s">
        <v>9</v>
      </c>
      <c r="H355" s="4" t="s">
        <v>9</v>
      </c>
      <c r="I355" s="4" t="s">
        <v>10</v>
      </c>
      <c r="J355" s="4" t="s">
        <v>10</v>
      </c>
      <c r="K355" s="4" t="s">
        <v>9</v>
      </c>
      <c r="L355" s="4" t="s">
        <v>9</v>
      </c>
      <c r="M355" s="4" t="s">
        <v>9</v>
      </c>
      <c r="N355" s="4" t="s">
        <v>9</v>
      </c>
      <c r="O355" s="4" t="s">
        <v>6</v>
      </c>
    </row>
    <row r="356" spans="1:15">
      <c r="A356" t="n">
        <v>5677</v>
      </c>
      <c r="B356" s="14" t="n">
        <v>50</v>
      </c>
      <c r="C356" s="7" t="n">
        <v>0</v>
      </c>
      <c r="D356" s="7" t="n">
        <v>13250</v>
      </c>
      <c r="E356" s="7" t="n">
        <v>1</v>
      </c>
      <c r="F356" s="7" t="n">
        <v>0</v>
      </c>
      <c r="G356" s="7" t="n">
        <v>0</v>
      </c>
      <c r="H356" s="7" t="n">
        <v>0</v>
      </c>
      <c r="I356" s="7" t="n">
        <v>0</v>
      </c>
      <c r="J356" s="7" t="n">
        <v>65533</v>
      </c>
      <c r="K356" s="7" t="n">
        <v>0</v>
      </c>
      <c r="L356" s="7" t="n">
        <v>0</v>
      </c>
      <c r="M356" s="7" t="n">
        <v>0</v>
      </c>
      <c r="N356" s="7" t="n">
        <v>0</v>
      </c>
      <c r="O356" s="7" t="s">
        <v>23</v>
      </c>
    </row>
    <row r="357" spans="1:15">
      <c r="A357" t="s">
        <v>4</v>
      </c>
      <c r="B357" s="4" t="s">
        <v>5</v>
      </c>
      <c r="C357" s="4" t="s">
        <v>13</v>
      </c>
      <c r="D357" s="4" t="s">
        <v>28</v>
      </c>
      <c r="E357" s="4" t="s">
        <v>28</v>
      </c>
      <c r="F357" s="4" t="s">
        <v>28</v>
      </c>
    </row>
    <row r="358" spans="1:15">
      <c r="A358" t="n">
        <v>5716</v>
      </c>
      <c r="B358" s="39" t="n">
        <v>45</v>
      </c>
      <c r="C358" s="7" t="n">
        <v>9</v>
      </c>
      <c r="D358" s="7" t="n">
        <v>0</v>
      </c>
      <c r="E358" s="7" t="n">
        <v>0.100000001490116</v>
      </c>
      <c r="F358" s="7" t="n">
        <v>0.200000002980232</v>
      </c>
    </row>
    <row r="359" spans="1:15">
      <c r="A359" t="s">
        <v>4</v>
      </c>
      <c r="B359" s="4" t="s">
        <v>5</v>
      </c>
      <c r="C359" s="4" t="s">
        <v>10</v>
      </c>
    </row>
    <row r="360" spans="1:15">
      <c r="A360" t="n">
        <v>5730</v>
      </c>
      <c r="B360" s="29" t="n">
        <v>16</v>
      </c>
      <c r="C360" s="7" t="n">
        <v>1000</v>
      </c>
    </row>
    <row r="361" spans="1:15">
      <c r="A361" t="s">
        <v>4</v>
      </c>
      <c r="B361" s="4" t="s">
        <v>5</v>
      </c>
      <c r="C361" s="4" t="s">
        <v>13</v>
      </c>
      <c r="D361" s="4" t="s">
        <v>10</v>
      </c>
      <c r="E361" s="4" t="s">
        <v>6</v>
      </c>
      <c r="F361" s="4" t="s">
        <v>6</v>
      </c>
      <c r="G361" s="4" t="s">
        <v>13</v>
      </c>
    </row>
    <row r="362" spans="1:15">
      <c r="A362" t="n">
        <v>5733</v>
      </c>
      <c r="B362" s="24" t="n">
        <v>32</v>
      </c>
      <c r="C362" s="7" t="n">
        <v>0</v>
      </c>
      <c r="D362" s="7" t="n">
        <v>65533</v>
      </c>
      <c r="E362" s="7" t="s">
        <v>68</v>
      </c>
      <c r="F362" s="7" t="s">
        <v>63</v>
      </c>
      <c r="G362" s="7" t="n">
        <v>0</v>
      </c>
    </row>
    <row r="363" spans="1:15">
      <c r="A363" t="s">
        <v>4</v>
      </c>
      <c r="B363" s="4" t="s">
        <v>5</v>
      </c>
      <c r="C363" s="4" t="s">
        <v>13</v>
      </c>
      <c r="D363" s="4" t="s">
        <v>10</v>
      </c>
      <c r="E363" s="4" t="s">
        <v>6</v>
      </c>
      <c r="F363" s="4" t="s">
        <v>6</v>
      </c>
      <c r="G363" s="4" t="s">
        <v>13</v>
      </c>
    </row>
    <row r="364" spans="1:15">
      <c r="A364" t="n">
        <v>5752</v>
      </c>
      <c r="B364" s="24" t="n">
        <v>32</v>
      </c>
      <c r="C364" s="7" t="n">
        <v>0</v>
      </c>
      <c r="D364" s="7" t="n">
        <v>65533</v>
      </c>
      <c r="E364" s="7" t="s">
        <v>68</v>
      </c>
      <c r="F364" s="7" t="s">
        <v>69</v>
      </c>
      <c r="G364" s="7" t="n">
        <v>0</v>
      </c>
    </row>
    <row r="365" spans="1:15">
      <c r="A365" t="s">
        <v>4</v>
      </c>
      <c r="B365" s="4" t="s">
        <v>5</v>
      </c>
      <c r="C365" s="4" t="s">
        <v>13</v>
      </c>
      <c r="D365" s="4" t="s">
        <v>10</v>
      </c>
      <c r="E365" s="4" t="s">
        <v>6</v>
      </c>
      <c r="F365" s="4" t="s">
        <v>6</v>
      </c>
      <c r="G365" s="4" t="s">
        <v>13</v>
      </c>
    </row>
    <row r="366" spans="1:15">
      <c r="A366" t="n">
        <v>5773</v>
      </c>
      <c r="B366" s="24" t="n">
        <v>32</v>
      </c>
      <c r="C366" s="7" t="n">
        <v>0</v>
      </c>
      <c r="D366" s="7" t="n">
        <v>65533</v>
      </c>
      <c r="E366" s="7" t="s">
        <v>68</v>
      </c>
      <c r="F366" s="7" t="s">
        <v>70</v>
      </c>
      <c r="G366" s="7" t="n">
        <v>1</v>
      </c>
    </row>
    <row r="367" spans="1:15">
      <c r="A367" t="s">
        <v>4</v>
      </c>
      <c r="B367" s="4" t="s">
        <v>5</v>
      </c>
      <c r="C367" s="4" t="s">
        <v>13</v>
      </c>
      <c r="D367" s="4" t="s">
        <v>10</v>
      </c>
      <c r="E367" s="4" t="s">
        <v>6</v>
      </c>
      <c r="F367" s="4" t="s">
        <v>6</v>
      </c>
      <c r="G367" s="4" t="s">
        <v>13</v>
      </c>
    </row>
    <row r="368" spans="1:15">
      <c r="A368" t="n">
        <v>5790</v>
      </c>
      <c r="B368" s="24" t="n">
        <v>32</v>
      </c>
      <c r="C368" s="7" t="n">
        <v>0</v>
      </c>
      <c r="D368" s="7" t="n">
        <v>65533</v>
      </c>
      <c r="E368" s="7" t="s">
        <v>68</v>
      </c>
      <c r="F368" s="7" t="s">
        <v>71</v>
      </c>
      <c r="G368" s="7" t="n">
        <v>1</v>
      </c>
    </row>
    <row r="369" spans="1:15">
      <c r="A369" t="s">
        <v>4</v>
      </c>
      <c r="B369" s="4" t="s">
        <v>5</v>
      </c>
      <c r="C369" s="4" t="s">
        <v>13</v>
      </c>
      <c r="D369" s="4" t="s">
        <v>10</v>
      </c>
      <c r="E369" s="4" t="s">
        <v>6</v>
      </c>
      <c r="F369" s="4" t="s">
        <v>6</v>
      </c>
      <c r="G369" s="4" t="s">
        <v>13</v>
      </c>
    </row>
    <row r="370" spans="1:15">
      <c r="A370" t="n">
        <v>5809</v>
      </c>
      <c r="B370" s="24" t="n">
        <v>32</v>
      </c>
      <c r="C370" s="7" t="n">
        <v>2</v>
      </c>
      <c r="D370" s="7" t="n">
        <v>65533</v>
      </c>
      <c r="E370" s="7" t="s">
        <v>72</v>
      </c>
      <c r="F370" s="7" t="s">
        <v>73</v>
      </c>
      <c r="G370" s="7" t="n">
        <v>4</v>
      </c>
    </row>
    <row r="371" spans="1:15">
      <c r="A371" t="s">
        <v>4</v>
      </c>
      <c r="B371" s="4" t="s">
        <v>5</v>
      </c>
      <c r="C371" s="4" t="s">
        <v>13</v>
      </c>
      <c r="D371" s="4" t="s">
        <v>10</v>
      </c>
      <c r="E371" s="4" t="s">
        <v>6</v>
      </c>
      <c r="F371" s="4" t="s">
        <v>6</v>
      </c>
      <c r="G371" s="4" t="s">
        <v>13</v>
      </c>
    </row>
    <row r="372" spans="1:15">
      <c r="A372" t="n">
        <v>5823</v>
      </c>
      <c r="B372" s="24" t="n">
        <v>32</v>
      </c>
      <c r="C372" s="7" t="n">
        <v>1</v>
      </c>
      <c r="D372" s="7" t="n">
        <v>65533</v>
      </c>
      <c r="E372" s="7" t="s">
        <v>72</v>
      </c>
      <c r="F372" s="7" t="s">
        <v>74</v>
      </c>
      <c r="G372" s="7" t="n">
        <v>4</v>
      </c>
    </row>
    <row r="373" spans="1:15">
      <c r="A373" t="s">
        <v>4</v>
      </c>
      <c r="B373" s="4" t="s">
        <v>5</v>
      </c>
      <c r="C373" s="4" t="s">
        <v>27</v>
      </c>
    </row>
    <row r="374" spans="1:15">
      <c r="A374" t="n">
        <v>5837</v>
      </c>
      <c r="B374" s="21" t="n">
        <v>3</v>
      </c>
      <c r="C374" s="11" t="n">
        <f t="normal" ca="1">A408</f>
        <v>0</v>
      </c>
    </row>
    <row r="375" spans="1:15">
      <c r="A375" t="s">
        <v>4</v>
      </c>
      <c r="B375" s="4" t="s">
        <v>5</v>
      </c>
      <c r="C375" s="4" t="s">
        <v>10</v>
      </c>
    </row>
    <row r="376" spans="1:15">
      <c r="A376" t="n">
        <v>5842</v>
      </c>
      <c r="B376" s="18" t="n">
        <v>12</v>
      </c>
      <c r="C376" s="7" t="n">
        <v>11088</v>
      </c>
    </row>
    <row r="377" spans="1:15">
      <c r="A377" t="s">
        <v>4</v>
      </c>
      <c r="B377" s="4" t="s">
        <v>5</v>
      </c>
      <c r="C377" s="4" t="s">
        <v>6</v>
      </c>
      <c r="D377" s="4" t="s">
        <v>6</v>
      </c>
    </row>
    <row r="378" spans="1:15">
      <c r="A378" t="n">
        <v>5845</v>
      </c>
      <c r="B378" s="23" t="n">
        <v>70</v>
      </c>
      <c r="C378" s="7" t="s">
        <v>65</v>
      </c>
      <c r="D378" s="7" t="s">
        <v>96</v>
      </c>
    </row>
    <row r="379" spans="1:15">
      <c r="A379" t="s">
        <v>4</v>
      </c>
      <c r="B379" s="4" t="s">
        <v>5</v>
      </c>
      <c r="C379" s="4" t="s">
        <v>6</v>
      </c>
      <c r="D379" s="4" t="s">
        <v>6</v>
      </c>
    </row>
    <row r="380" spans="1:15">
      <c r="A380" t="n">
        <v>5865</v>
      </c>
      <c r="B380" s="23" t="n">
        <v>70</v>
      </c>
      <c r="C380" s="7" t="s">
        <v>66</v>
      </c>
      <c r="D380" s="7" t="s">
        <v>96</v>
      </c>
    </row>
    <row r="381" spans="1:15">
      <c r="A381" t="s">
        <v>4</v>
      </c>
      <c r="B381" s="4" t="s">
        <v>5</v>
      </c>
      <c r="C381" s="4" t="s">
        <v>6</v>
      </c>
      <c r="D381" s="4" t="s">
        <v>6</v>
      </c>
    </row>
    <row r="382" spans="1:15">
      <c r="A382" t="n">
        <v>5885</v>
      </c>
      <c r="B382" s="23" t="n">
        <v>70</v>
      </c>
      <c r="C382" s="7" t="s">
        <v>67</v>
      </c>
      <c r="D382" s="7" t="s">
        <v>96</v>
      </c>
    </row>
    <row r="383" spans="1:15">
      <c r="A383" t="s">
        <v>4</v>
      </c>
      <c r="B383" s="4" t="s">
        <v>5</v>
      </c>
      <c r="C383" s="4" t="s">
        <v>13</v>
      </c>
      <c r="D383" s="4" t="s">
        <v>10</v>
      </c>
      <c r="E383" s="4" t="s">
        <v>28</v>
      </c>
      <c r="F383" s="4" t="s">
        <v>10</v>
      </c>
      <c r="G383" s="4" t="s">
        <v>9</v>
      </c>
      <c r="H383" s="4" t="s">
        <v>9</v>
      </c>
      <c r="I383" s="4" t="s">
        <v>10</v>
      </c>
      <c r="J383" s="4" t="s">
        <v>10</v>
      </c>
      <c r="K383" s="4" t="s">
        <v>9</v>
      </c>
      <c r="L383" s="4" t="s">
        <v>9</v>
      </c>
      <c r="M383" s="4" t="s">
        <v>9</v>
      </c>
      <c r="N383" s="4" t="s">
        <v>9</v>
      </c>
      <c r="O383" s="4" t="s">
        <v>6</v>
      </c>
    </row>
    <row r="384" spans="1:15">
      <c r="A384" t="n">
        <v>5905</v>
      </c>
      <c r="B384" s="14" t="n">
        <v>50</v>
      </c>
      <c r="C384" s="7" t="n">
        <v>0</v>
      </c>
      <c r="D384" s="7" t="n">
        <v>13215</v>
      </c>
      <c r="E384" s="7" t="n">
        <v>1</v>
      </c>
      <c r="F384" s="7" t="n">
        <v>300</v>
      </c>
      <c r="G384" s="7" t="n">
        <v>0</v>
      </c>
      <c r="H384" s="7" t="n">
        <v>0</v>
      </c>
      <c r="I384" s="7" t="n">
        <v>0</v>
      </c>
      <c r="J384" s="7" t="n">
        <v>65533</v>
      </c>
      <c r="K384" s="7" t="n">
        <v>0</v>
      </c>
      <c r="L384" s="7" t="n">
        <v>0</v>
      </c>
      <c r="M384" s="7" t="n">
        <v>0</v>
      </c>
      <c r="N384" s="7" t="n">
        <v>0</v>
      </c>
      <c r="O384" s="7" t="s">
        <v>23</v>
      </c>
    </row>
    <row r="385" spans="1:15">
      <c r="A385" t="s">
        <v>4</v>
      </c>
      <c r="B385" s="4" t="s">
        <v>5</v>
      </c>
      <c r="C385" s="4" t="s">
        <v>10</v>
      </c>
    </row>
    <row r="386" spans="1:15">
      <c r="A386" t="n">
        <v>5944</v>
      </c>
      <c r="B386" s="29" t="n">
        <v>16</v>
      </c>
      <c r="C386" s="7" t="n">
        <v>3000</v>
      </c>
    </row>
    <row r="387" spans="1:15">
      <c r="A387" t="s">
        <v>4</v>
      </c>
      <c r="B387" s="4" t="s">
        <v>5</v>
      </c>
      <c r="C387" s="4" t="s">
        <v>13</v>
      </c>
      <c r="D387" s="4" t="s">
        <v>10</v>
      </c>
      <c r="E387" s="4" t="s">
        <v>10</v>
      </c>
    </row>
    <row r="388" spans="1:15">
      <c r="A388" t="n">
        <v>5947</v>
      </c>
      <c r="B388" s="14" t="n">
        <v>50</v>
      </c>
      <c r="C388" s="7" t="n">
        <v>1</v>
      </c>
      <c r="D388" s="7" t="n">
        <v>13215</v>
      </c>
      <c r="E388" s="7" t="n">
        <v>500</v>
      </c>
    </row>
    <row r="389" spans="1:15">
      <c r="A389" t="s">
        <v>4</v>
      </c>
      <c r="B389" s="4" t="s">
        <v>5</v>
      </c>
      <c r="C389" s="4" t="s">
        <v>13</v>
      </c>
      <c r="D389" s="4" t="s">
        <v>10</v>
      </c>
      <c r="E389" s="4" t="s">
        <v>28</v>
      </c>
      <c r="F389" s="4" t="s">
        <v>10</v>
      </c>
      <c r="G389" s="4" t="s">
        <v>9</v>
      </c>
      <c r="H389" s="4" t="s">
        <v>9</v>
      </c>
      <c r="I389" s="4" t="s">
        <v>10</v>
      </c>
      <c r="J389" s="4" t="s">
        <v>10</v>
      </c>
      <c r="K389" s="4" t="s">
        <v>9</v>
      </c>
      <c r="L389" s="4" t="s">
        <v>9</v>
      </c>
      <c r="M389" s="4" t="s">
        <v>9</v>
      </c>
      <c r="N389" s="4" t="s">
        <v>9</v>
      </c>
      <c r="O389" s="4" t="s">
        <v>6</v>
      </c>
    </row>
    <row r="390" spans="1:15">
      <c r="A390" t="n">
        <v>5953</v>
      </c>
      <c r="B390" s="14" t="n">
        <v>50</v>
      </c>
      <c r="C390" s="7" t="n">
        <v>0</v>
      </c>
      <c r="D390" s="7" t="n">
        <v>13250</v>
      </c>
      <c r="E390" s="7" t="n">
        <v>1</v>
      </c>
      <c r="F390" s="7" t="n">
        <v>0</v>
      </c>
      <c r="G390" s="7" t="n">
        <v>0</v>
      </c>
      <c r="H390" s="7" t="n">
        <v>0</v>
      </c>
      <c r="I390" s="7" t="n">
        <v>0</v>
      </c>
      <c r="J390" s="7" t="n">
        <v>65533</v>
      </c>
      <c r="K390" s="7" t="n">
        <v>0</v>
      </c>
      <c r="L390" s="7" t="n">
        <v>0</v>
      </c>
      <c r="M390" s="7" t="n">
        <v>0</v>
      </c>
      <c r="N390" s="7" t="n">
        <v>0</v>
      </c>
      <c r="O390" s="7" t="s">
        <v>23</v>
      </c>
    </row>
    <row r="391" spans="1:15">
      <c r="A391" t="s">
        <v>4</v>
      </c>
      <c r="B391" s="4" t="s">
        <v>5</v>
      </c>
      <c r="C391" s="4" t="s">
        <v>13</v>
      </c>
      <c r="D391" s="4" t="s">
        <v>28</v>
      </c>
      <c r="E391" s="4" t="s">
        <v>28</v>
      </c>
      <c r="F391" s="4" t="s">
        <v>28</v>
      </c>
    </row>
    <row r="392" spans="1:15">
      <c r="A392" t="n">
        <v>5992</v>
      </c>
      <c r="B392" s="39" t="n">
        <v>45</v>
      </c>
      <c r="C392" s="7" t="n">
        <v>9</v>
      </c>
      <c r="D392" s="7" t="n">
        <v>0</v>
      </c>
      <c r="E392" s="7" t="n">
        <v>0.100000001490116</v>
      </c>
      <c r="F392" s="7" t="n">
        <v>0.200000002980232</v>
      </c>
    </row>
    <row r="393" spans="1:15">
      <c r="A393" t="s">
        <v>4</v>
      </c>
      <c r="B393" s="4" t="s">
        <v>5</v>
      </c>
      <c r="C393" s="4" t="s">
        <v>10</v>
      </c>
    </row>
    <row r="394" spans="1:15">
      <c r="A394" t="n">
        <v>6006</v>
      </c>
      <c r="B394" s="29" t="n">
        <v>16</v>
      </c>
      <c r="C394" s="7" t="n">
        <v>1000</v>
      </c>
    </row>
    <row r="395" spans="1:15">
      <c r="A395" t="s">
        <v>4</v>
      </c>
      <c r="B395" s="4" t="s">
        <v>5</v>
      </c>
      <c r="C395" s="4" t="s">
        <v>13</v>
      </c>
      <c r="D395" s="4" t="s">
        <v>10</v>
      </c>
      <c r="E395" s="4" t="s">
        <v>6</v>
      </c>
      <c r="F395" s="4" t="s">
        <v>6</v>
      </c>
      <c r="G395" s="4" t="s">
        <v>13</v>
      </c>
    </row>
    <row r="396" spans="1:15">
      <c r="A396" t="n">
        <v>6009</v>
      </c>
      <c r="B396" s="24" t="n">
        <v>32</v>
      </c>
      <c r="C396" s="7" t="n">
        <v>0</v>
      </c>
      <c r="D396" s="7" t="n">
        <v>65533</v>
      </c>
      <c r="E396" s="7" t="s">
        <v>68</v>
      </c>
      <c r="F396" s="7" t="s">
        <v>63</v>
      </c>
      <c r="G396" s="7" t="n">
        <v>1</v>
      </c>
    </row>
    <row r="397" spans="1:15">
      <c r="A397" t="s">
        <v>4</v>
      </c>
      <c r="B397" s="4" t="s">
        <v>5</v>
      </c>
      <c r="C397" s="4" t="s">
        <v>13</v>
      </c>
      <c r="D397" s="4" t="s">
        <v>10</v>
      </c>
      <c r="E397" s="4" t="s">
        <v>6</v>
      </c>
      <c r="F397" s="4" t="s">
        <v>6</v>
      </c>
      <c r="G397" s="4" t="s">
        <v>13</v>
      </c>
    </row>
    <row r="398" spans="1:15">
      <c r="A398" t="n">
        <v>6028</v>
      </c>
      <c r="B398" s="24" t="n">
        <v>32</v>
      </c>
      <c r="C398" s="7" t="n">
        <v>0</v>
      </c>
      <c r="D398" s="7" t="n">
        <v>65533</v>
      </c>
      <c r="E398" s="7" t="s">
        <v>68</v>
      </c>
      <c r="F398" s="7" t="s">
        <v>69</v>
      </c>
      <c r="G398" s="7" t="n">
        <v>1</v>
      </c>
    </row>
    <row r="399" spans="1:15">
      <c r="A399" t="s">
        <v>4</v>
      </c>
      <c r="B399" s="4" t="s">
        <v>5</v>
      </c>
      <c r="C399" s="4" t="s">
        <v>13</v>
      </c>
      <c r="D399" s="4" t="s">
        <v>10</v>
      </c>
      <c r="E399" s="4" t="s">
        <v>6</v>
      </c>
      <c r="F399" s="4" t="s">
        <v>6</v>
      </c>
      <c r="G399" s="4" t="s">
        <v>13</v>
      </c>
    </row>
    <row r="400" spans="1:15">
      <c r="A400" t="n">
        <v>6049</v>
      </c>
      <c r="B400" s="24" t="n">
        <v>32</v>
      </c>
      <c r="C400" s="7" t="n">
        <v>0</v>
      </c>
      <c r="D400" s="7" t="n">
        <v>65533</v>
      </c>
      <c r="E400" s="7" t="s">
        <v>68</v>
      </c>
      <c r="F400" s="7" t="s">
        <v>70</v>
      </c>
      <c r="G400" s="7" t="n">
        <v>0</v>
      </c>
    </row>
    <row r="401" spans="1:15">
      <c r="A401" t="s">
        <v>4</v>
      </c>
      <c r="B401" s="4" t="s">
        <v>5</v>
      </c>
      <c r="C401" s="4" t="s">
        <v>13</v>
      </c>
      <c r="D401" s="4" t="s">
        <v>10</v>
      </c>
      <c r="E401" s="4" t="s">
        <v>6</v>
      </c>
      <c r="F401" s="4" t="s">
        <v>6</v>
      </c>
      <c r="G401" s="4" t="s">
        <v>13</v>
      </c>
    </row>
    <row r="402" spans="1:15">
      <c r="A402" t="n">
        <v>6066</v>
      </c>
      <c r="B402" s="24" t="n">
        <v>32</v>
      </c>
      <c r="C402" s="7" t="n">
        <v>0</v>
      </c>
      <c r="D402" s="7" t="n">
        <v>65533</v>
      </c>
      <c r="E402" s="7" t="s">
        <v>68</v>
      </c>
      <c r="F402" s="7" t="s">
        <v>71</v>
      </c>
      <c r="G402" s="7" t="n">
        <v>0</v>
      </c>
    </row>
    <row r="403" spans="1:15">
      <c r="A403" t="s">
        <v>4</v>
      </c>
      <c r="B403" s="4" t="s">
        <v>5</v>
      </c>
      <c r="C403" s="4" t="s">
        <v>13</v>
      </c>
      <c r="D403" s="4" t="s">
        <v>10</v>
      </c>
      <c r="E403" s="4" t="s">
        <v>6</v>
      </c>
      <c r="F403" s="4" t="s">
        <v>6</v>
      </c>
      <c r="G403" s="4" t="s">
        <v>13</v>
      </c>
    </row>
    <row r="404" spans="1:15">
      <c r="A404" t="n">
        <v>6085</v>
      </c>
      <c r="B404" s="24" t="n">
        <v>32</v>
      </c>
      <c r="C404" s="7" t="n">
        <v>1</v>
      </c>
      <c r="D404" s="7" t="n">
        <v>65533</v>
      </c>
      <c r="E404" s="7" t="s">
        <v>72</v>
      </c>
      <c r="F404" s="7" t="s">
        <v>73</v>
      </c>
      <c r="G404" s="7" t="n">
        <v>4</v>
      </c>
    </row>
    <row r="405" spans="1:15">
      <c r="A405" t="s">
        <v>4</v>
      </c>
      <c r="B405" s="4" t="s">
        <v>5</v>
      </c>
      <c r="C405" s="4" t="s">
        <v>13</v>
      </c>
      <c r="D405" s="4" t="s">
        <v>10</v>
      </c>
      <c r="E405" s="4" t="s">
        <v>6</v>
      </c>
      <c r="F405" s="4" t="s">
        <v>6</v>
      </c>
      <c r="G405" s="4" t="s">
        <v>13</v>
      </c>
    </row>
    <row r="406" spans="1:15">
      <c r="A406" t="n">
        <v>6099</v>
      </c>
      <c r="B406" s="24" t="n">
        <v>32</v>
      </c>
      <c r="C406" s="7" t="n">
        <v>2</v>
      </c>
      <c r="D406" s="7" t="n">
        <v>65533</v>
      </c>
      <c r="E406" s="7" t="s">
        <v>72</v>
      </c>
      <c r="F406" s="7" t="s">
        <v>74</v>
      </c>
      <c r="G406" s="7" t="n">
        <v>4</v>
      </c>
    </row>
    <row r="407" spans="1:15">
      <c r="A407" t="s">
        <v>4</v>
      </c>
      <c r="B407" s="4" t="s">
        <v>5</v>
      </c>
      <c r="C407" s="4" t="s">
        <v>13</v>
      </c>
      <c r="D407" s="4" t="s">
        <v>10</v>
      </c>
      <c r="E407" s="4" t="s">
        <v>28</v>
      </c>
    </row>
    <row r="408" spans="1:15">
      <c r="A408" t="n">
        <v>6113</v>
      </c>
      <c r="B408" s="31" t="n">
        <v>58</v>
      </c>
      <c r="C408" s="7" t="n">
        <v>101</v>
      </c>
      <c r="D408" s="7" t="n">
        <v>500</v>
      </c>
      <c r="E408" s="7" t="n">
        <v>1</v>
      </c>
    </row>
    <row r="409" spans="1:15">
      <c r="A409" t="s">
        <v>4</v>
      </c>
      <c r="B409" s="4" t="s">
        <v>5</v>
      </c>
      <c r="C409" s="4" t="s">
        <v>13</v>
      </c>
      <c r="D409" s="4" t="s">
        <v>10</v>
      </c>
    </row>
    <row r="410" spans="1:15">
      <c r="A410" t="n">
        <v>6121</v>
      </c>
      <c r="B410" s="31" t="n">
        <v>58</v>
      </c>
      <c r="C410" s="7" t="n">
        <v>254</v>
      </c>
      <c r="D410" s="7" t="n">
        <v>0</v>
      </c>
    </row>
    <row r="411" spans="1:15">
      <c r="A411" t="s">
        <v>4</v>
      </c>
      <c r="B411" s="4" t="s">
        <v>5</v>
      </c>
      <c r="C411" s="4" t="s">
        <v>13</v>
      </c>
      <c r="D411" s="4" t="s">
        <v>13</v>
      </c>
      <c r="E411" s="4" t="s">
        <v>10</v>
      </c>
    </row>
    <row r="412" spans="1:15">
      <c r="A412" t="n">
        <v>6125</v>
      </c>
      <c r="B412" s="39" t="n">
        <v>45</v>
      </c>
      <c r="C412" s="7" t="n">
        <v>8</v>
      </c>
      <c r="D412" s="7" t="n">
        <v>0</v>
      </c>
      <c r="E412" s="7" t="n">
        <v>0</v>
      </c>
    </row>
    <row r="413" spans="1:15">
      <c r="A413" t="s">
        <v>4</v>
      </c>
      <c r="B413" s="4" t="s">
        <v>5</v>
      </c>
      <c r="C413" s="4" t="s">
        <v>13</v>
      </c>
      <c r="D413" s="4" t="s">
        <v>6</v>
      </c>
    </row>
    <row r="414" spans="1:15">
      <c r="A414" t="n">
        <v>6130</v>
      </c>
      <c r="B414" s="8" t="n">
        <v>2</v>
      </c>
      <c r="C414" s="7" t="n">
        <v>10</v>
      </c>
      <c r="D414" s="7" t="s">
        <v>97</v>
      </c>
    </row>
    <row r="415" spans="1:15">
      <c r="A415" t="s">
        <v>4</v>
      </c>
      <c r="B415" s="4" t="s">
        <v>5</v>
      </c>
      <c r="C415" s="4" t="s">
        <v>10</v>
      </c>
    </row>
    <row r="416" spans="1:15">
      <c r="A416" t="n">
        <v>6153</v>
      </c>
      <c r="B416" s="29" t="n">
        <v>16</v>
      </c>
      <c r="C416" s="7" t="n">
        <v>0</v>
      </c>
    </row>
    <row r="417" spans="1:7">
      <c r="A417" t="s">
        <v>4</v>
      </c>
      <c r="B417" s="4" t="s">
        <v>5</v>
      </c>
      <c r="C417" s="4" t="s">
        <v>13</v>
      </c>
      <c r="D417" s="4" t="s">
        <v>6</v>
      </c>
    </row>
    <row r="418" spans="1:7">
      <c r="A418" t="n">
        <v>6156</v>
      </c>
      <c r="B418" s="8" t="n">
        <v>2</v>
      </c>
      <c r="C418" s="7" t="n">
        <v>10</v>
      </c>
      <c r="D418" s="7" t="s">
        <v>98</v>
      </c>
    </row>
    <row r="419" spans="1:7">
      <c r="A419" t="s">
        <v>4</v>
      </c>
      <c r="B419" s="4" t="s">
        <v>5</v>
      </c>
      <c r="C419" s="4" t="s">
        <v>10</v>
      </c>
    </row>
    <row r="420" spans="1:7">
      <c r="A420" t="n">
        <v>6174</v>
      </c>
      <c r="B420" s="29" t="n">
        <v>16</v>
      </c>
      <c r="C420" s="7" t="n">
        <v>0</v>
      </c>
    </row>
    <row r="421" spans="1:7">
      <c r="A421" t="s">
        <v>4</v>
      </c>
      <c r="B421" s="4" t="s">
        <v>5</v>
      </c>
      <c r="C421" s="4" t="s">
        <v>13</v>
      </c>
      <c r="D421" s="4" t="s">
        <v>6</v>
      </c>
    </row>
    <row r="422" spans="1:7">
      <c r="A422" t="n">
        <v>6177</v>
      </c>
      <c r="B422" s="8" t="n">
        <v>2</v>
      </c>
      <c r="C422" s="7" t="n">
        <v>10</v>
      </c>
      <c r="D422" s="7" t="s">
        <v>99</v>
      </c>
    </row>
    <row r="423" spans="1:7">
      <c r="A423" t="s">
        <v>4</v>
      </c>
      <c r="B423" s="4" t="s">
        <v>5</v>
      </c>
      <c r="C423" s="4" t="s">
        <v>10</v>
      </c>
    </row>
    <row r="424" spans="1:7">
      <c r="A424" t="n">
        <v>6196</v>
      </c>
      <c r="B424" s="29" t="n">
        <v>16</v>
      </c>
      <c r="C424" s="7" t="n">
        <v>0</v>
      </c>
    </row>
    <row r="425" spans="1:7">
      <c r="A425" t="s">
        <v>4</v>
      </c>
      <c r="B425" s="4" t="s">
        <v>5</v>
      </c>
      <c r="C425" s="4" t="s">
        <v>13</v>
      </c>
    </row>
    <row r="426" spans="1:7">
      <c r="A426" t="n">
        <v>6199</v>
      </c>
      <c r="B426" s="38" t="n">
        <v>23</v>
      </c>
      <c r="C426" s="7" t="n">
        <v>20</v>
      </c>
    </row>
    <row r="427" spans="1:7">
      <c r="A427" t="s">
        <v>4</v>
      </c>
      <c r="B427" s="4" t="s">
        <v>5</v>
      </c>
    </row>
    <row r="428" spans="1:7">
      <c r="A428" t="n">
        <v>6201</v>
      </c>
      <c r="B428" s="5" t="n">
        <v>1</v>
      </c>
    </row>
    <row r="429" spans="1:7" s="3" customFormat="1" customHeight="0">
      <c r="A429" s="3" t="s">
        <v>2</v>
      </c>
      <c r="B429" s="3" t="s">
        <v>100</v>
      </c>
    </row>
    <row r="430" spans="1:7">
      <c r="A430" t="s">
        <v>4</v>
      </c>
      <c r="B430" s="4" t="s">
        <v>5</v>
      </c>
      <c r="C430" s="4" t="s">
        <v>13</v>
      </c>
      <c r="D430" s="4" t="s">
        <v>10</v>
      </c>
    </row>
    <row r="431" spans="1:7">
      <c r="A431" t="n">
        <v>6204</v>
      </c>
      <c r="B431" s="28" t="n">
        <v>22</v>
      </c>
      <c r="C431" s="7" t="n">
        <v>20</v>
      </c>
      <c r="D431" s="7" t="n">
        <v>0</v>
      </c>
    </row>
    <row r="432" spans="1:7">
      <c r="A432" t="s">
        <v>4</v>
      </c>
      <c r="B432" s="4" t="s">
        <v>5</v>
      </c>
      <c r="C432" s="4" t="s">
        <v>13</v>
      </c>
      <c r="D432" s="4" t="s">
        <v>10</v>
      </c>
    </row>
    <row r="433" spans="1:4">
      <c r="A433" t="n">
        <v>6208</v>
      </c>
      <c r="B433" s="39" t="n">
        <v>45</v>
      </c>
      <c r="C433" s="7" t="n">
        <v>18</v>
      </c>
      <c r="D433" s="7" t="n">
        <v>64</v>
      </c>
    </row>
    <row r="434" spans="1:4">
      <c r="A434" t="s">
        <v>4</v>
      </c>
      <c r="B434" s="4" t="s">
        <v>5</v>
      </c>
      <c r="C434" s="4" t="s">
        <v>13</v>
      </c>
      <c r="D434" s="4" t="s">
        <v>10</v>
      </c>
      <c r="E434" s="4" t="s">
        <v>28</v>
      </c>
      <c r="F434" s="4" t="s">
        <v>10</v>
      </c>
      <c r="G434" s="4" t="s">
        <v>9</v>
      </c>
      <c r="H434" s="4" t="s">
        <v>9</v>
      </c>
      <c r="I434" s="4" t="s">
        <v>10</v>
      </c>
      <c r="J434" s="4" t="s">
        <v>10</v>
      </c>
      <c r="K434" s="4" t="s">
        <v>9</v>
      </c>
      <c r="L434" s="4" t="s">
        <v>9</v>
      </c>
      <c r="M434" s="4" t="s">
        <v>9</v>
      </c>
      <c r="N434" s="4" t="s">
        <v>9</v>
      </c>
      <c r="O434" s="4" t="s">
        <v>6</v>
      </c>
    </row>
    <row r="435" spans="1:4">
      <c r="A435" t="n">
        <v>6212</v>
      </c>
      <c r="B435" s="14" t="n">
        <v>50</v>
      </c>
      <c r="C435" s="7" t="n">
        <v>0</v>
      </c>
      <c r="D435" s="7" t="n">
        <v>13202</v>
      </c>
      <c r="E435" s="7" t="n">
        <v>1</v>
      </c>
      <c r="F435" s="7" t="n">
        <v>0</v>
      </c>
      <c r="G435" s="7" t="n">
        <v>0</v>
      </c>
      <c r="H435" s="7" t="n">
        <v>0</v>
      </c>
      <c r="I435" s="7" t="n">
        <v>0</v>
      </c>
      <c r="J435" s="7" t="n">
        <v>65533</v>
      </c>
      <c r="K435" s="7" t="n">
        <v>0</v>
      </c>
      <c r="L435" s="7" t="n">
        <v>0</v>
      </c>
      <c r="M435" s="7" t="n">
        <v>0</v>
      </c>
      <c r="N435" s="7" t="n">
        <v>0</v>
      </c>
      <c r="O435" s="7" t="s">
        <v>23</v>
      </c>
    </row>
    <row r="436" spans="1:4">
      <c r="A436" t="s">
        <v>4</v>
      </c>
      <c r="B436" s="4" t="s">
        <v>5</v>
      </c>
      <c r="C436" s="4" t="s">
        <v>13</v>
      </c>
      <c r="D436" s="4" t="s">
        <v>10</v>
      </c>
      <c r="E436" s="4" t="s">
        <v>28</v>
      </c>
      <c r="F436" s="4" t="s">
        <v>10</v>
      </c>
      <c r="G436" s="4" t="s">
        <v>9</v>
      </c>
      <c r="H436" s="4" t="s">
        <v>9</v>
      </c>
      <c r="I436" s="4" t="s">
        <v>10</v>
      </c>
      <c r="J436" s="4" t="s">
        <v>10</v>
      </c>
      <c r="K436" s="4" t="s">
        <v>9</v>
      </c>
      <c r="L436" s="4" t="s">
        <v>9</v>
      </c>
      <c r="M436" s="4" t="s">
        <v>9</v>
      </c>
      <c r="N436" s="4" t="s">
        <v>9</v>
      </c>
      <c r="O436" s="4" t="s">
        <v>6</v>
      </c>
    </row>
    <row r="437" spans="1:4">
      <c r="A437" t="n">
        <v>6251</v>
      </c>
      <c r="B437" s="14" t="n">
        <v>50</v>
      </c>
      <c r="C437" s="7" t="n">
        <v>0</v>
      </c>
      <c r="D437" s="7" t="n">
        <v>5025</v>
      </c>
      <c r="E437" s="7" t="n">
        <v>1</v>
      </c>
      <c r="F437" s="7" t="n">
        <v>0</v>
      </c>
      <c r="G437" s="7" t="n">
        <v>0</v>
      </c>
      <c r="H437" s="7" t="n">
        <v>0</v>
      </c>
      <c r="I437" s="7" t="n">
        <v>0</v>
      </c>
      <c r="J437" s="7" t="n">
        <v>65533</v>
      </c>
      <c r="K437" s="7" t="n">
        <v>0</v>
      </c>
      <c r="L437" s="7" t="n">
        <v>0</v>
      </c>
      <c r="M437" s="7" t="n">
        <v>0</v>
      </c>
      <c r="N437" s="7" t="n">
        <v>0</v>
      </c>
      <c r="O437" s="7" t="s">
        <v>23</v>
      </c>
    </row>
    <row r="438" spans="1:4">
      <c r="A438" t="s">
        <v>4</v>
      </c>
      <c r="B438" s="4" t="s">
        <v>5</v>
      </c>
      <c r="C438" s="4" t="s">
        <v>13</v>
      </c>
      <c r="D438" s="4" t="s">
        <v>10</v>
      </c>
      <c r="E438" s="4" t="s">
        <v>13</v>
      </c>
      <c r="F438" s="4" t="s">
        <v>27</v>
      </c>
    </row>
    <row r="439" spans="1:4">
      <c r="A439" t="n">
        <v>6290</v>
      </c>
      <c r="B439" s="10" t="n">
        <v>5</v>
      </c>
      <c r="C439" s="7" t="n">
        <v>30</v>
      </c>
      <c r="D439" s="7" t="n">
        <v>11088</v>
      </c>
      <c r="E439" s="7" t="n">
        <v>1</v>
      </c>
      <c r="F439" s="11" t="n">
        <f t="normal" ca="1">A447</f>
        <v>0</v>
      </c>
    </row>
    <row r="440" spans="1:4">
      <c r="A440" t="s">
        <v>4</v>
      </c>
      <c r="B440" s="4" t="s">
        <v>5</v>
      </c>
      <c r="C440" s="4" t="s">
        <v>6</v>
      </c>
      <c r="D440" s="4" t="s">
        <v>6</v>
      </c>
    </row>
    <row r="441" spans="1:4">
      <c r="A441" t="n">
        <v>6299</v>
      </c>
      <c r="B441" s="23" t="n">
        <v>70</v>
      </c>
      <c r="C441" s="7" t="s">
        <v>62</v>
      </c>
      <c r="D441" s="7" t="s">
        <v>95</v>
      </c>
    </row>
    <row r="442" spans="1:4">
      <c r="A442" t="s">
        <v>4</v>
      </c>
      <c r="B442" s="4" t="s">
        <v>5</v>
      </c>
      <c r="C442" s="4" t="s">
        <v>6</v>
      </c>
      <c r="D442" s="4" t="s">
        <v>6</v>
      </c>
    </row>
    <row r="443" spans="1:4">
      <c r="A443" t="n">
        <v>6318</v>
      </c>
      <c r="B443" s="23" t="n">
        <v>70</v>
      </c>
      <c r="C443" s="7" t="s">
        <v>64</v>
      </c>
      <c r="D443" s="7" t="s">
        <v>95</v>
      </c>
    </row>
    <row r="444" spans="1:4">
      <c r="A444" t="s">
        <v>4</v>
      </c>
      <c r="B444" s="4" t="s">
        <v>5</v>
      </c>
      <c r="C444" s="4" t="s">
        <v>27</v>
      </c>
    </row>
    <row r="445" spans="1:4">
      <c r="A445" t="n">
        <v>6337</v>
      </c>
      <c r="B445" s="21" t="n">
        <v>3</v>
      </c>
      <c r="C445" s="11" t="n">
        <f t="normal" ca="1">A451</f>
        <v>0</v>
      </c>
    </row>
    <row r="446" spans="1:4">
      <c r="A446" t="s">
        <v>4</v>
      </c>
      <c r="B446" s="4" t="s">
        <v>5</v>
      </c>
      <c r="C446" s="4" t="s">
        <v>6</v>
      </c>
      <c r="D446" s="4" t="s">
        <v>6</v>
      </c>
    </row>
    <row r="447" spans="1:4">
      <c r="A447" t="n">
        <v>6342</v>
      </c>
      <c r="B447" s="23" t="n">
        <v>70</v>
      </c>
      <c r="C447" s="7" t="s">
        <v>62</v>
      </c>
      <c r="D447" s="7" t="s">
        <v>96</v>
      </c>
    </row>
    <row r="448" spans="1:4">
      <c r="A448" t="s">
        <v>4</v>
      </c>
      <c r="B448" s="4" t="s">
        <v>5</v>
      </c>
      <c r="C448" s="4" t="s">
        <v>6</v>
      </c>
      <c r="D448" s="4" t="s">
        <v>6</v>
      </c>
    </row>
    <row r="449" spans="1:15">
      <c r="A449" t="n">
        <v>6361</v>
      </c>
      <c r="B449" s="23" t="n">
        <v>70</v>
      </c>
      <c r="C449" s="7" t="s">
        <v>64</v>
      </c>
      <c r="D449" s="7" t="s">
        <v>96</v>
      </c>
    </row>
    <row r="450" spans="1:15">
      <c r="A450" t="s">
        <v>4</v>
      </c>
      <c r="B450" s="4" t="s">
        <v>5</v>
      </c>
      <c r="C450" s="4" t="s">
        <v>10</v>
      </c>
    </row>
    <row r="451" spans="1:15">
      <c r="A451" t="n">
        <v>6380</v>
      </c>
      <c r="B451" s="29" t="n">
        <v>16</v>
      </c>
      <c r="C451" s="7" t="n">
        <v>1000</v>
      </c>
    </row>
    <row r="452" spans="1:15">
      <c r="A452" t="s">
        <v>4</v>
      </c>
      <c r="B452" s="4" t="s">
        <v>5</v>
      </c>
      <c r="C452" s="4" t="s">
        <v>13</v>
      </c>
      <c r="D452" s="4" t="s">
        <v>10</v>
      </c>
      <c r="E452" s="4" t="s">
        <v>28</v>
      </c>
    </row>
    <row r="453" spans="1:15">
      <c r="A453" t="n">
        <v>6383</v>
      </c>
      <c r="B453" s="31" t="n">
        <v>58</v>
      </c>
      <c r="C453" s="7" t="n">
        <v>101</v>
      </c>
      <c r="D453" s="7" t="n">
        <v>1000</v>
      </c>
      <c r="E453" s="7" t="n">
        <v>1</v>
      </c>
    </row>
    <row r="454" spans="1:15">
      <c r="A454" t="s">
        <v>4</v>
      </c>
      <c r="B454" s="4" t="s">
        <v>5</v>
      </c>
      <c r="C454" s="4" t="s">
        <v>13</v>
      </c>
      <c r="D454" s="4" t="s">
        <v>10</v>
      </c>
    </row>
    <row r="455" spans="1:15">
      <c r="A455" t="n">
        <v>6391</v>
      </c>
      <c r="B455" s="31" t="n">
        <v>58</v>
      </c>
      <c r="C455" s="7" t="n">
        <v>254</v>
      </c>
      <c r="D455" s="7" t="n">
        <v>0</v>
      </c>
    </row>
    <row r="456" spans="1:15">
      <c r="A456" t="s">
        <v>4</v>
      </c>
      <c r="B456" s="4" t="s">
        <v>5</v>
      </c>
      <c r="C456" s="4" t="s">
        <v>13</v>
      </c>
    </row>
    <row r="457" spans="1:15">
      <c r="A457" t="n">
        <v>6395</v>
      </c>
      <c r="B457" s="32" t="n">
        <v>64</v>
      </c>
      <c r="C457" s="7" t="n">
        <v>7</v>
      </c>
    </row>
    <row r="458" spans="1:15">
      <c r="A458" t="s">
        <v>4</v>
      </c>
      <c r="B458" s="4" t="s">
        <v>5</v>
      </c>
      <c r="C458" s="4" t="s">
        <v>13</v>
      </c>
      <c r="D458" s="4" t="s">
        <v>13</v>
      </c>
      <c r="E458" s="4" t="s">
        <v>28</v>
      </c>
      <c r="F458" s="4" t="s">
        <v>28</v>
      </c>
      <c r="G458" s="4" t="s">
        <v>28</v>
      </c>
      <c r="H458" s="4" t="s">
        <v>10</v>
      </c>
    </row>
    <row r="459" spans="1:15">
      <c r="A459" t="n">
        <v>6397</v>
      </c>
      <c r="B459" s="39" t="n">
        <v>45</v>
      </c>
      <c r="C459" s="7" t="n">
        <v>2</v>
      </c>
      <c r="D459" s="7" t="n">
        <v>3</v>
      </c>
      <c r="E459" s="7" t="n">
        <v>-93.7399978637695</v>
      </c>
      <c r="F459" s="7" t="n">
        <v>-13.789999961853</v>
      </c>
      <c r="G459" s="7" t="n">
        <v>-1.5900000333786</v>
      </c>
      <c r="H459" s="7" t="n">
        <v>0</v>
      </c>
    </row>
    <row r="460" spans="1:15">
      <c r="A460" t="s">
        <v>4</v>
      </c>
      <c r="B460" s="4" t="s">
        <v>5</v>
      </c>
      <c r="C460" s="4" t="s">
        <v>13</v>
      </c>
      <c r="D460" s="4" t="s">
        <v>13</v>
      </c>
      <c r="E460" s="4" t="s">
        <v>28</v>
      </c>
      <c r="F460" s="4" t="s">
        <v>28</v>
      </c>
      <c r="G460" s="4" t="s">
        <v>28</v>
      </c>
      <c r="H460" s="4" t="s">
        <v>10</v>
      </c>
      <c r="I460" s="4" t="s">
        <v>13</v>
      </c>
    </row>
    <row r="461" spans="1:15">
      <c r="A461" t="n">
        <v>6414</v>
      </c>
      <c r="B461" s="39" t="n">
        <v>45</v>
      </c>
      <c r="C461" s="7" t="n">
        <v>4</v>
      </c>
      <c r="D461" s="7" t="n">
        <v>3</v>
      </c>
      <c r="E461" s="7" t="n">
        <v>23.3099994659424</v>
      </c>
      <c r="F461" s="7" t="n">
        <v>99.7399978637695</v>
      </c>
      <c r="G461" s="7" t="n">
        <v>0</v>
      </c>
      <c r="H461" s="7" t="n">
        <v>0</v>
      </c>
      <c r="I461" s="7" t="n">
        <v>1</v>
      </c>
    </row>
    <row r="462" spans="1:15">
      <c r="A462" t="s">
        <v>4</v>
      </c>
      <c r="B462" s="4" t="s">
        <v>5</v>
      </c>
      <c r="C462" s="4" t="s">
        <v>13</v>
      </c>
      <c r="D462" s="4" t="s">
        <v>13</v>
      </c>
      <c r="E462" s="4" t="s">
        <v>28</v>
      </c>
      <c r="F462" s="4" t="s">
        <v>10</v>
      </c>
    </row>
    <row r="463" spans="1:15">
      <c r="A463" t="n">
        <v>6432</v>
      </c>
      <c r="B463" s="39" t="n">
        <v>45</v>
      </c>
      <c r="C463" s="7" t="n">
        <v>5</v>
      </c>
      <c r="D463" s="7" t="n">
        <v>3</v>
      </c>
      <c r="E463" s="7" t="n">
        <v>5.59999990463257</v>
      </c>
      <c r="F463" s="7" t="n">
        <v>0</v>
      </c>
    </row>
    <row r="464" spans="1:15">
      <c r="A464" t="s">
        <v>4</v>
      </c>
      <c r="B464" s="4" t="s">
        <v>5</v>
      </c>
      <c r="C464" s="4" t="s">
        <v>13</v>
      </c>
      <c r="D464" s="4" t="s">
        <v>13</v>
      </c>
      <c r="E464" s="4" t="s">
        <v>28</v>
      </c>
      <c r="F464" s="4" t="s">
        <v>10</v>
      </c>
    </row>
    <row r="465" spans="1:9">
      <c r="A465" t="n">
        <v>6441</v>
      </c>
      <c r="B465" s="39" t="n">
        <v>45</v>
      </c>
      <c r="C465" s="7" t="n">
        <v>11</v>
      </c>
      <c r="D465" s="7" t="n">
        <v>3</v>
      </c>
      <c r="E465" s="7" t="n">
        <v>38</v>
      </c>
      <c r="F465" s="7" t="n">
        <v>0</v>
      </c>
    </row>
    <row r="466" spans="1:9">
      <c r="A466" t="s">
        <v>4</v>
      </c>
      <c r="B466" s="4" t="s">
        <v>5</v>
      </c>
      <c r="C466" s="4" t="s">
        <v>10</v>
      </c>
    </row>
    <row r="467" spans="1:9">
      <c r="A467" t="n">
        <v>6450</v>
      </c>
      <c r="B467" s="29" t="n">
        <v>16</v>
      </c>
      <c r="C467" s="7" t="n">
        <v>1000</v>
      </c>
    </row>
    <row r="468" spans="1:9">
      <c r="A468" t="s">
        <v>4</v>
      </c>
      <c r="B468" s="4" t="s">
        <v>5</v>
      </c>
      <c r="C468" s="4" t="s">
        <v>13</v>
      </c>
      <c r="D468" s="4" t="s">
        <v>10</v>
      </c>
      <c r="E468" s="4" t="s">
        <v>13</v>
      </c>
      <c r="F468" s="4" t="s">
        <v>27</v>
      </c>
    </row>
    <row r="469" spans="1:9">
      <c r="A469" t="n">
        <v>6453</v>
      </c>
      <c r="B469" s="10" t="n">
        <v>5</v>
      </c>
      <c r="C469" s="7" t="n">
        <v>30</v>
      </c>
      <c r="D469" s="7" t="n">
        <v>11088</v>
      </c>
      <c r="E469" s="7" t="n">
        <v>1</v>
      </c>
      <c r="F469" s="11" t="n">
        <f t="normal" ca="1">A505</f>
        <v>0</v>
      </c>
    </row>
    <row r="470" spans="1:9">
      <c r="A470" t="s">
        <v>4</v>
      </c>
      <c r="B470" s="4" t="s">
        <v>5</v>
      </c>
      <c r="C470" s="4" t="s">
        <v>10</v>
      </c>
    </row>
    <row r="471" spans="1:9">
      <c r="A471" t="n">
        <v>6462</v>
      </c>
      <c r="B471" s="12" t="n">
        <v>13</v>
      </c>
      <c r="C471" s="7" t="n">
        <v>11088</v>
      </c>
    </row>
    <row r="472" spans="1:9">
      <c r="A472" t="s">
        <v>4</v>
      </c>
      <c r="B472" s="4" t="s">
        <v>5</v>
      </c>
      <c r="C472" s="4" t="s">
        <v>6</v>
      </c>
      <c r="D472" s="4" t="s">
        <v>6</v>
      </c>
    </row>
    <row r="473" spans="1:9">
      <c r="A473" t="n">
        <v>6465</v>
      </c>
      <c r="B473" s="23" t="n">
        <v>70</v>
      </c>
      <c r="C473" s="7" t="s">
        <v>65</v>
      </c>
      <c r="D473" s="7" t="s">
        <v>95</v>
      </c>
    </row>
    <row r="474" spans="1:9">
      <c r="A474" t="s">
        <v>4</v>
      </c>
      <c r="B474" s="4" t="s">
        <v>5</v>
      </c>
      <c r="C474" s="4" t="s">
        <v>6</v>
      </c>
      <c r="D474" s="4" t="s">
        <v>6</v>
      </c>
    </row>
    <row r="475" spans="1:9">
      <c r="A475" t="n">
        <v>6485</v>
      </c>
      <c r="B475" s="23" t="n">
        <v>70</v>
      </c>
      <c r="C475" s="7" t="s">
        <v>66</v>
      </c>
      <c r="D475" s="7" t="s">
        <v>95</v>
      </c>
    </row>
    <row r="476" spans="1:9">
      <c r="A476" t="s">
        <v>4</v>
      </c>
      <c r="B476" s="4" t="s">
        <v>5</v>
      </c>
      <c r="C476" s="4" t="s">
        <v>6</v>
      </c>
      <c r="D476" s="4" t="s">
        <v>6</v>
      </c>
    </row>
    <row r="477" spans="1:9">
      <c r="A477" t="n">
        <v>6505</v>
      </c>
      <c r="B477" s="23" t="n">
        <v>70</v>
      </c>
      <c r="C477" s="7" t="s">
        <v>67</v>
      </c>
      <c r="D477" s="7" t="s">
        <v>95</v>
      </c>
    </row>
    <row r="478" spans="1:9">
      <c r="A478" t="s">
        <v>4</v>
      </c>
      <c r="B478" s="4" t="s">
        <v>5</v>
      </c>
      <c r="C478" s="4" t="s">
        <v>13</v>
      </c>
      <c r="D478" s="4" t="s">
        <v>10</v>
      </c>
      <c r="E478" s="4" t="s">
        <v>28</v>
      </c>
      <c r="F478" s="4" t="s">
        <v>10</v>
      </c>
      <c r="G478" s="4" t="s">
        <v>9</v>
      </c>
      <c r="H478" s="4" t="s">
        <v>9</v>
      </c>
      <c r="I478" s="4" t="s">
        <v>10</v>
      </c>
      <c r="J478" s="4" t="s">
        <v>10</v>
      </c>
      <c r="K478" s="4" t="s">
        <v>9</v>
      </c>
      <c r="L478" s="4" t="s">
        <v>9</v>
      </c>
      <c r="M478" s="4" t="s">
        <v>9</v>
      </c>
      <c r="N478" s="4" t="s">
        <v>9</v>
      </c>
      <c r="O478" s="4" t="s">
        <v>6</v>
      </c>
    </row>
    <row r="479" spans="1:9">
      <c r="A479" t="n">
        <v>6525</v>
      </c>
      <c r="B479" s="14" t="n">
        <v>50</v>
      </c>
      <c r="C479" s="7" t="n">
        <v>0</v>
      </c>
      <c r="D479" s="7" t="n">
        <v>13215</v>
      </c>
      <c r="E479" s="7" t="n">
        <v>1</v>
      </c>
      <c r="F479" s="7" t="n">
        <v>300</v>
      </c>
      <c r="G479" s="7" t="n">
        <v>0</v>
      </c>
      <c r="H479" s="7" t="n">
        <v>0</v>
      </c>
      <c r="I479" s="7" t="n">
        <v>0</v>
      </c>
      <c r="J479" s="7" t="n">
        <v>65533</v>
      </c>
      <c r="K479" s="7" t="n">
        <v>0</v>
      </c>
      <c r="L479" s="7" t="n">
        <v>0</v>
      </c>
      <c r="M479" s="7" t="n">
        <v>0</v>
      </c>
      <c r="N479" s="7" t="n">
        <v>0</v>
      </c>
      <c r="O479" s="7" t="s">
        <v>23</v>
      </c>
    </row>
    <row r="480" spans="1:9">
      <c r="A480" t="s">
        <v>4</v>
      </c>
      <c r="B480" s="4" t="s">
        <v>5</v>
      </c>
      <c r="C480" s="4" t="s">
        <v>10</v>
      </c>
    </row>
    <row r="481" spans="1:15">
      <c r="A481" t="n">
        <v>6564</v>
      </c>
      <c r="B481" s="29" t="n">
        <v>16</v>
      </c>
      <c r="C481" s="7" t="n">
        <v>3000</v>
      </c>
    </row>
    <row r="482" spans="1:15">
      <c r="A482" t="s">
        <v>4</v>
      </c>
      <c r="B482" s="4" t="s">
        <v>5</v>
      </c>
      <c r="C482" s="4" t="s">
        <v>13</v>
      </c>
      <c r="D482" s="4" t="s">
        <v>10</v>
      </c>
      <c r="E482" s="4" t="s">
        <v>10</v>
      </c>
    </row>
    <row r="483" spans="1:15">
      <c r="A483" t="n">
        <v>6567</v>
      </c>
      <c r="B483" s="14" t="n">
        <v>50</v>
      </c>
      <c r="C483" s="7" t="n">
        <v>1</v>
      </c>
      <c r="D483" s="7" t="n">
        <v>13215</v>
      </c>
      <c r="E483" s="7" t="n">
        <v>500</v>
      </c>
    </row>
    <row r="484" spans="1:15">
      <c r="A484" t="s">
        <v>4</v>
      </c>
      <c r="B484" s="4" t="s">
        <v>5</v>
      </c>
      <c r="C484" s="4" t="s">
        <v>13</v>
      </c>
      <c r="D484" s="4" t="s">
        <v>10</v>
      </c>
      <c r="E484" s="4" t="s">
        <v>28</v>
      </c>
      <c r="F484" s="4" t="s">
        <v>10</v>
      </c>
      <c r="G484" s="4" t="s">
        <v>9</v>
      </c>
      <c r="H484" s="4" t="s">
        <v>9</v>
      </c>
      <c r="I484" s="4" t="s">
        <v>10</v>
      </c>
      <c r="J484" s="4" t="s">
        <v>10</v>
      </c>
      <c r="K484" s="4" t="s">
        <v>9</v>
      </c>
      <c r="L484" s="4" t="s">
        <v>9</v>
      </c>
      <c r="M484" s="4" t="s">
        <v>9</v>
      </c>
      <c r="N484" s="4" t="s">
        <v>9</v>
      </c>
      <c r="O484" s="4" t="s">
        <v>6</v>
      </c>
    </row>
    <row r="485" spans="1:15">
      <c r="A485" t="n">
        <v>6573</v>
      </c>
      <c r="B485" s="14" t="n">
        <v>50</v>
      </c>
      <c r="C485" s="7" t="n">
        <v>0</v>
      </c>
      <c r="D485" s="7" t="n">
        <v>13250</v>
      </c>
      <c r="E485" s="7" t="n">
        <v>1</v>
      </c>
      <c r="F485" s="7" t="n">
        <v>0</v>
      </c>
      <c r="G485" s="7" t="n">
        <v>0</v>
      </c>
      <c r="H485" s="7" t="n">
        <v>0</v>
      </c>
      <c r="I485" s="7" t="n">
        <v>0</v>
      </c>
      <c r="J485" s="7" t="n">
        <v>65533</v>
      </c>
      <c r="K485" s="7" t="n">
        <v>0</v>
      </c>
      <c r="L485" s="7" t="n">
        <v>0</v>
      </c>
      <c r="M485" s="7" t="n">
        <v>0</v>
      </c>
      <c r="N485" s="7" t="n">
        <v>0</v>
      </c>
      <c r="O485" s="7" t="s">
        <v>23</v>
      </c>
    </row>
    <row r="486" spans="1:15">
      <c r="A486" t="s">
        <v>4</v>
      </c>
      <c r="B486" s="4" t="s">
        <v>5</v>
      </c>
      <c r="C486" s="4" t="s">
        <v>13</v>
      </c>
      <c r="D486" s="4" t="s">
        <v>28</v>
      </c>
      <c r="E486" s="4" t="s">
        <v>28</v>
      </c>
      <c r="F486" s="4" t="s">
        <v>28</v>
      </c>
    </row>
    <row r="487" spans="1:15">
      <c r="A487" t="n">
        <v>6612</v>
      </c>
      <c r="B487" s="39" t="n">
        <v>45</v>
      </c>
      <c r="C487" s="7" t="n">
        <v>9</v>
      </c>
      <c r="D487" s="7" t="n">
        <v>0</v>
      </c>
      <c r="E487" s="7" t="n">
        <v>0.100000001490116</v>
      </c>
      <c r="F487" s="7" t="n">
        <v>0.200000002980232</v>
      </c>
    </row>
    <row r="488" spans="1:15">
      <c r="A488" t="s">
        <v>4</v>
      </c>
      <c r="B488" s="4" t="s">
        <v>5</v>
      </c>
      <c r="C488" s="4" t="s">
        <v>10</v>
      </c>
    </row>
    <row r="489" spans="1:15">
      <c r="A489" t="n">
        <v>6626</v>
      </c>
      <c r="B489" s="29" t="n">
        <v>16</v>
      </c>
      <c r="C489" s="7" t="n">
        <v>1000</v>
      </c>
    </row>
    <row r="490" spans="1:15">
      <c r="A490" t="s">
        <v>4</v>
      </c>
      <c r="B490" s="4" t="s">
        <v>5</v>
      </c>
      <c r="C490" s="4" t="s">
        <v>13</v>
      </c>
      <c r="D490" s="4" t="s">
        <v>10</v>
      </c>
      <c r="E490" s="4" t="s">
        <v>6</v>
      </c>
      <c r="F490" s="4" t="s">
        <v>6</v>
      </c>
      <c r="G490" s="4" t="s">
        <v>13</v>
      </c>
    </row>
    <row r="491" spans="1:15">
      <c r="A491" t="n">
        <v>6629</v>
      </c>
      <c r="B491" s="24" t="n">
        <v>32</v>
      </c>
      <c r="C491" s="7" t="n">
        <v>0</v>
      </c>
      <c r="D491" s="7" t="n">
        <v>65533</v>
      </c>
      <c r="E491" s="7" t="s">
        <v>68</v>
      </c>
      <c r="F491" s="7" t="s">
        <v>63</v>
      </c>
      <c r="G491" s="7" t="n">
        <v>0</v>
      </c>
    </row>
    <row r="492" spans="1:15">
      <c r="A492" t="s">
        <v>4</v>
      </c>
      <c r="B492" s="4" t="s">
        <v>5</v>
      </c>
      <c r="C492" s="4" t="s">
        <v>13</v>
      </c>
      <c r="D492" s="4" t="s">
        <v>10</v>
      </c>
      <c r="E492" s="4" t="s">
        <v>6</v>
      </c>
      <c r="F492" s="4" t="s">
        <v>6</v>
      </c>
      <c r="G492" s="4" t="s">
        <v>13</v>
      </c>
    </row>
    <row r="493" spans="1:15">
      <c r="A493" t="n">
        <v>6648</v>
      </c>
      <c r="B493" s="24" t="n">
        <v>32</v>
      </c>
      <c r="C493" s="7" t="n">
        <v>0</v>
      </c>
      <c r="D493" s="7" t="n">
        <v>65533</v>
      </c>
      <c r="E493" s="7" t="s">
        <v>68</v>
      </c>
      <c r="F493" s="7" t="s">
        <v>69</v>
      </c>
      <c r="G493" s="7" t="n">
        <v>0</v>
      </c>
    </row>
    <row r="494" spans="1:15">
      <c r="A494" t="s">
        <v>4</v>
      </c>
      <c r="B494" s="4" t="s">
        <v>5</v>
      </c>
      <c r="C494" s="4" t="s">
        <v>13</v>
      </c>
      <c r="D494" s="4" t="s">
        <v>10</v>
      </c>
      <c r="E494" s="4" t="s">
        <v>6</v>
      </c>
      <c r="F494" s="4" t="s">
        <v>6</v>
      </c>
      <c r="G494" s="4" t="s">
        <v>13</v>
      </c>
    </row>
    <row r="495" spans="1:15">
      <c r="A495" t="n">
        <v>6669</v>
      </c>
      <c r="B495" s="24" t="n">
        <v>32</v>
      </c>
      <c r="C495" s="7" t="n">
        <v>0</v>
      </c>
      <c r="D495" s="7" t="n">
        <v>65533</v>
      </c>
      <c r="E495" s="7" t="s">
        <v>68</v>
      </c>
      <c r="F495" s="7" t="s">
        <v>70</v>
      </c>
      <c r="G495" s="7" t="n">
        <v>1</v>
      </c>
    </row>
    <row r="496" spans="1:15">
      <c r="A496" t="s">
        <v>4</v>
      </c>
      <c r="B496" s="4" t="s">
        <v>5</v>
      </c>
      <c r="C496" s="4" t="s">
        <v>13</v>
      </c>
      <c r="D496" s="4" t="s">
        <v>10</v>
      </c>
      <c r="E496" s="4" t="s">
        <v>6</v>
      </c>
      <c r="F496" s="4" t="s">
        <v>6</v>
      </c>
      <c r="G496" s="4" t="s">
        <v>13</v>
      </c>
    </row>
    <row r="497" spans="1:15">
      <c r="A497" t="n">
        <v>6686</v>
      </c>
      <c r="B497" s="24" t="n">
        <v>32</v>
      </c>
      <c r="C497" s="7" t="n">
        <v>0</v>
      </c>
      <c r="D497" s="7" t="n">
        <v>65533</v>
      </c>
      <c r="E497" s="7" t="s">
        <v>68</v>
      </c>
      <c r="F497" s="7" t="s">
        <v>71</v>
      </c>
      <c r="G497" s="7" t="n">
        <v>1</v>
      </c>
    </row>
    <row r="498" spans="1:15">
      <c r="A498" t="s">
        <v>4</v>
      </c>
      <c r="B498" s="4" t="s">
        <v>5</v>
      </c>
      <c r="C498" s="4" t="s">
        <v>13</v>
      </c>
      <c r="D498" s="4" t="s">
        <v>10</v>
      </c>
      <c r="E498" s="4" t="s">
        <v>6</v>
      </c>
      <c r="F498" s="4" t="s">
        <v>6</v>
      </c>
      <c r="G498" s="4" t="s">
        <v>13</v>
      </c>
    </row>
    <row r="499" spans="1:15">
      <c r="A499" t="n">
        <v>6705</v>
      </c>
      <c r="B499" s="24" t="n">
        <v>32</v>
      </c>
      <c r="C499" s="7" t="n">
        <v>2</v>
      </c>
      <c r="D499" s="7" t="n">
        <v>65533</v>
      </c>
      <c r="E499" s="7" t="s">
        <v>72</v>
      </c>
      <c r="F499" s="7" t="s">
        <v>73</v>
      </c>
      <c r="G499" s="7" t="n">
        <v>4</v>
      </c>
    </row>
    <row r="500" spans="1:15">
      <c r="A500" t="s">
        <v>4</v>
      </c>
      <c r="B500" s="4" t="s">
        <v>5</v>
      </c>
      <c r="C500" s="4" t="s">
        <v>13</v>
      </c>
      <c r="D500" s="4" t="s">
        <v>10</v>
      </c>
      <c r="E500" s="4" t="s">
        <v>6</v>
      </c>
      <c r="F500" s="4" t="s">
        <v>6</v>
      </c>
      <c r="G500" s="4" t="s">
        <v>13</v>
      </c>
    </row>
    <row r="501" spans="1:15">
      <c r="A501" t="n">
        <v>6719</v>
      </c>
      <c r="B501" s="24" t="n">
        <v>32</v>
      </c>
      <c r="C501" s="7" t="n">
        <v>1</v>
      </c>
      <c r="D501" s="7" t="n">
        <v>65533</v>
      </c>
      <c r="E501" s="7" t="s">
        <v>72</v>
      </c>
      <c r="F501" s="7" t="s">
        <v>74</v>
      </c>
      <c r="G501" s="7" t="n">
        <v>4</v>
      </c>
    </row>
    <row r="502" spans="1:15">
      <c r="A502" t="s">
        <v>4</v>
      </c>
      <c r="B502" s="4" t="s">
        <v>5</v>
      </c>
      <c r="C502" s="4" t="s">
        <v>27</v>
      </c>
    </row>
    <row r="503" spans="1:15">
      <c r="A503" t="n">
        <v>6733</v>
      </c>
      <c r="B503" s="21" t="n">
        <v>3</v>
      </c>
      <c r="C503" s="11" t="n">
        <f t="normal" ca="1">A537</f>
        <v>0</v>
      </c>
    </row>
    <row r="504" spans="1:15">
      <c r="A504" t="s">
        <v>4</v>
      </c>
      <c r="B504" s="4" t="s">
        <v>5</v>
      </c>
      <c r="C504" s="4" t="s">
        <v>10</v>
      </c>
    </row>
    <row r="505" spans="1:15">
      <c r="A505" t="n">
        <v>6738</v>
      </c>
      <c r="B505" s="18" t="n">
        <v>12</v>
      </c>
      <c r="C505" s="7" t="n">
        <v>11088</v>
      </c>
    </row>
    <row r="506" spans="1:15">
      <c r="A506" t="s">
        <v>4</v>
      </c>
      <c r="B506" s="4" t="s">
        <v>5</v>
      </c>
      <c r="C506" s="4" t="s">
        <v>6</v>
      </c>
      <c r="D506" s="4" t="s">
        <v>6</v>
      </c>
    </row>
    <row r="507" spans="1:15">
      <c r="A507" t="n">
        <v>6741</v>
      </c>
      <c r="B507" s="23" t="n">
        <v>70</v>
      </c>
      <c r="C507" s="7" t="s">
        <v>65</v>
      </c>
      <c r="D507" s="7" t="s">
        <v>96</v>
      </c>
    </row>
    <row r="508" spans="1:15">
      <c r="A508" t="s">
        <v>4</v>
      </c>
      <c r="B508" s="4" t="s">
        <v>5</v>
      </c>
      <c r="C508" s="4" t="s">
        <v>6</v>
      </c>
      <c r="D508" s="4" t="s">
        <v>6</v>
      </c>
    </row>
    <row r="509" spans="1:15">
      <c r="A509" t="n">
        <v>6761</v>
      </c>
      <c r="B509" s="23" t="n">
        <v>70</v>
      </c>
      <c r="C509" s="7" t="s">
        <v>66</v>
      </c>
      <c r="D509" s="7" t="s">
        <v>96</v>
      </c>
    </row>
    <row r="510" spans="1:15">
      <c r="A510" t="s">
        <v>4</v>
      </c>
      <c r="B510" s="4" t="s">
        <v>5</v>
      </c>
      <c r="C510" s="4" t="s">
        <v>6</v>
      </c>
      <c r="D510" s="4" t="s">
        <v>6</v>
      </c>
    </row>
    <row r="511" spans="1:15">
      <c r="A511" t="n">
        <v>6781</v>
      </c>
      <c r="B511" s="23" t="n">
        <v>70</v>
      </c>
      <c r="C511" s="7" t="s">
        <v>67</v>
      </c>
      <c r="D511" s="7" t="s">
        <v>96</v>
      </c>
    </row>
    <row r="512" spans="1:15">
      <c r="A512" t="s">
        <v>4</v>
      </c>
      <c r="B512" s="4" t="s">
        <v>5</v>
      </c>
      <c r="C512" s="4" t="s">
        <v>13</v>
      </c>
      <c r="D512" s="4" t="s">
        <v>10</v>
      </c>
      <c r="E512" s="4" t="s">
        <v>28</v>
      </c>
      <c r="F512" s="4" t="s">
        <v>10</v>
      </c>
      <c r="G512" s="4" t="s">
        <v>9</v>
      </c>
      <c r="H512" s="4" t="s">
        <v>9</v>
      </c>
      <c r="I512" s="4" t="s">
        <v>10</v>
      </c>
      <c r="J512" s="4" t="s">
        <v>10</v>
      </c>
      <c r="K512" s="4" t="s">
        <v>9</v>
      </c>
      <c r="L512" s="4" t="s">
        <v>9</v>
      </c>
      <c r="M512" s="4" t="s">
        <v>9</v>
      </c>
      <c r="N512" s="4" t="s">
        <v>9</v>
      </c>
      <c r="O512" s="4" t="s">
        <v>6</v>
      </c>
    </row>
    <row r="513" spans="1:15">
      <c r="A513" t="n">
        <v>6801</v>
      </c>
      <c r="B513" s="14" t="n">
        <v>50</v>
      </c>
      <c r="C513" s="7" t="n">
        <v>0</v>
      </c>
      <c r="D513" s="7" t="n">
        <v>13215</v>
      </c>
      <c r="E513" s="7" t="n">
        <v>1</v>
      </c>
      <c r="F513" s="7" t="n">
        <v>300</v>
      </c>
      <c r="G513" s="7" t="n">
        <v>0</v>
      </c>
      <c r="H513" s="7" t="n">
        <v>0</v>
      </c>
      <c r="I513" s="7" t="n">
        <v>0</v>
      </c>
      <c r="J513" s="7" t="n">
        <v>65533</v>
      </c>
      <c r="K513" s="7" t="n">
        <v>0</v>
      </c>
      <c r="L513" s="7" t="n">
        <v>0</v>
      </c>
      <c r="M513" s="7" t="n">
        <v>0</v>
      </c>
      <c r="N513" s="7" t="n">
        <v>0</v>
      </c>
      <c r="O513" s="7" t="s">
        <v>23</v>
      </c>
    </row>
    <row r="514" spans="1:15">
      <c r="A514" t="s">
        <v>4</v>
      </c>
      <c r="B514" s="4" t="s">
        <v>5</v>
      </c>
      <c r="C514" s="4" t="s">
        <v>10</v>
      </c>
    </row>
    <row r="515" spans="1:15">
      <c r="A515" t="n">
        <v>6840</v>
      </c>
      <c r="B515" s="29" t="n">
        <v>16</v>
      </c>
      <c r="C515" s="7" t="n">
        <v>3000</v>
      </c>
    </row>
    <row r="516" spans="1:15">
      <c r="A516" t="s">
        <v>4</v>
      </c>
      <c r="B516" s="4" t="s">
        <v>5</v>
      </c>
      <c r="C516" s="4" t="s">
        <v>13</v>
      </c>
      <c r="D516" s="4" t="s">
        <v>10</v>
      </c>
      <c r="E516" s="4" t="s">
        <v>10</v>
      </c>
    </row>
    <row r="517" spans="1:15">
      <c r="A517" t="n">
        <v>6843</v>
      </c>
      <c r="B517" s="14" t="n">
        <v>50</v>
      </c>
      <c r="C517" s="7" t="n">
        <v>1</v>
      </c>
      <c r="D517" s="7" t="n">
        <v>13215</v>
      </c>
      <c r="E517" s="7" t="n">
        <v>500</v>
      </c>
    </row>
    <row r="518" spans="1:15">
      <c r="A518" t="s">
        <v>4</v>
      </c>
      <c r="B518" s="4" t="s">
        <v>5</v>
      </c>
      <c r="C518" s="4" t="s">
        <v>13</v>
      </c>
      <c r="D518" s="4" t="s">
        <v>10</v>
      </c>
      <c r="E518" s="4" t="s">
        <v>28</v>
      </c>
      <c r="F518" s="4" t="s">
        <v>10</v>
      </c>
      <c r="G518" s="4" t="s">
        <v>9</v>
      </c>
      <c r="H518" s="4" t="s">
        <v>9</v>
      </c>
      <c r="I518" s="4" t="s">
        <v>10</v>
      </c>
      <c r="J518" s="4" t="s">
        <v>10</v>
      </c>
      <c r="K518" s="4" t="s">
        <v>9</v>
      </c>
      <c r="L518" s="4" t="s">
        <v>9</v>
      </c>
      <c r="M518" s="4" t="s">
        <v>9</v>
      </c>
      <c r="N518" s="4" t="s">
        <v>9</v>
      </c>
      <c r="O518" s="4" t="s">
        <v>6</v>
      </c>
    </row>
    <row r="519" spans="1:15">
      <c r="A519" t="n">
        <v>6849</v>
      </c>
      <c r="B519" s="14" t="n">
        <v>50</v>
      </c>
      <c r="C519" s="7" t="n">
        <v>0</v>
      </c>
      <c r="D519" s="7" t="n">
        <v>13250</v>
      </c>
      <c r="E519" s="7" t="n">
        <v>1</v>
      </c>
      <c r="F519" s="7" t="n">
        <v>0</v>
      </c>
      <c r="G519" s="7" t="n">
        <v>0</v>
      </c>
      <c r="H519" s="7" t="n">
        <v>0</v>
      </c>
      <c r="I519" s="7" t="n">
        <v>0</v>
      </c>
      <c r="J519" s="7" t="n">
        <v>65533</v>
      </c>
      <c r="K519" s="7" t="n">
        <v>0</v>
      </c>
      <c r="L519" s="7" t="n">
        <v>0</v>
      </c>
      <c r="M519" s="7" t="n">
        <v>0</v>
      </c>
      <c r="N519" s="7" t="n">
        <v>0</v>
      </c>
      <c r="O519" s="7" t="s">
        <v>23</v>
      </c>
    </row>
    <row r="520" spans="1:15">
      <c r="A520" t="s">
        <v>4</v>
      </c>
      <c r="B520" s="4" t="s">
        <v>5</v>
      </c>
      <c r="C520" s="4" t="s">
        <v>13</v>
      </c>
      <c r="D520" s="4" t="s">
        <v>28</v>
      </c>
      <c r="E520" s="4" t="s">
        <v>28</v>
      </c>
      <c r="F520" s="4" t="s">
        <v>28</v>
      </c>
    </row>
    <row r="521" spans="1:15">
      <c r="A521" t="n">
        <v>6888</v>
      </c>
      <c r="B521" s="39" t="n">
        <v>45</v>
      </c>
      <c r="C521" s="7" t="n">
        <v>9</v>
      </c>
      <c r="D521" s="7" t="n">
        <v>0</v>
      </c>
      <c r="E521" s="7" t="n">
        <v>0.100000001490116</v>
      </c>
      <c r="F521" s="7" t="n">
        <v>0.200000002980232</v>
      </c>
    </row>
    <row r="522" spans="1:15">
      <c r="A522" t="s">
        <v>4</v>
      </c>
      <c r="B522" s="4" t="s">
        <v>5</v>
      </c>
      <c r="C522" s="4" t="s">
        <v>10</v>
      </c>
    </row>
    <row r="523" spans="1:15">
      <c r="A523" t="n">
        <v>6902</v>
      </c>
      <c r="B523" s="29" t="n">
        <v>16</v>
      </c>
      <c r="C523" s="7" t="n">
        <v>1000</v>
      </c>
    </row>
    <row r="524" spans="1:15">
      <c r="A524" t="s">
        <v>4</v>
      </c>
      <c r="B524" s="4" t="s">
        <v>5</v>
      </c>
      <c r="C524" s="4" t="s">
        <v>13</v>
      </c>
      <c r="D524" s="4" t="s">
        <v>10</v>
      </c>
      <c r="E524" s="4" t="s">
        <v>6</v>
      </c>
      <c r="F524" s="4" t="s">
        <v>6</v>
      </c>
      <c r="G524" s="4" t="s">
        <v>13</v>
      </c>
    </row>
    <row r="525" spans="1:15">
      <c r="A525" t="n">
        <v>6905</v>
      </c>
      <c r="B525" s="24" t="n">
        <v>32</v>
      </c>
      <c r="C525" s="7" t="n">
        <v>0</v>
      </c>
      <c r="D525" s="7" t="n">
        <v>65533</v>
      </c>
      <c r="E525" s="7" t="s">
        <v>68</v>
      </c>
      <c r="F525" s="7" t="s">
        <v>63</v>
      </c>
      <c r="G525" s="7" t="n">
        <v>1</v>
      </c>
    </row>
    <row r="526" spans="1:15">
      <c r="A526" t="s">
        <v>4</v>
      </c>
      <c r="B526" s="4" t="s">
        <v>5</v>
      </c>
      <c r="C526" s="4" t="s">
        <v>13</v>
      </c>
      <c r="D526" s="4" t="s">
        <v>10</v>
      </c>
      <c r="E526" s="4" t="s">
        <v>6</v>
      </c>
      <c r="F526" s="4" t="s">
        <v>6</v>
      </c>
      <c r="G526" s="4" t="s">
        <v>13</v>
      </c>
    </row>
    <row r="527" spans="1:15">
      <c r="A527" t="n">
        <v>6924</v>
      </c>
      <c r="B527" s="24" t="n">
        <v>32</v>
      </c>
      <c r="C527" s="7" t="n">
        <v>0</v>
      </c>
      <c r="D527" s="7" t="n">
        <v>65533</v>
      </c>
      <c r="E527" s="7" t="s">
        <v>68</v>
      </c>
      <c r="F527" s="7" t="s">
        <v>69</v>
      </c>
      <c r="G527" s="7" t="n">
        <v>1</v>
      </c>
    </row>
    <row r="528" spans="1:15">
      <c r="A528" t="s">
        <v>4</v>
      </c>
      <c r="B528" s="4" t="s">
        <v>5</v>
      </c>
      <c r="C528" s="4" t="s">
        <v>13</v>
      </c>
      <c r="D528" s="4" t="s">
        <v>10</v>
      </c>
      <c r="E528" s="4" t="s">
        <v>6</v>
      </c>
      <c r="F528" s="4" t="s">
        <v>6</v>
      </c>
      <c r="G528" s="4" t="s">
        <v>13</v>
      </c>
    </row>
    <row r="529" spans="1:15">
      <c r="A529" t="n">
        <v>6945</v>
      </c>
      <c r="B529" s="24" t="n">
        <v>32</v>
      </c>
      <c r="C529" s="7" t="n">
        <v>0</v>
      </c>
      <c r="D529" s="7" t="n">
        <v>65533</v>
      </c>
      <c r="E529" s="7" t="s">
        <v>68</v>
      </c>
      <c r="F529" s="7" t="s">
        <v>70</v>
      </c>
      <c r="G529" s="7" t="n">
        <v>0</v>
      </c>
    </row>
    <row r="530" spans="1:15">
      <c r="A530" t="s">
        <v>4</v>
      </c>
      <c r="B530" s="4" t="s">
        <v>5</v>
      </c>
      <c r="C530" s="4" t="s">
        <v>13</v>
      </c>
      <c r="D530" s="4" t="s">
        <v>10</v>
      </c>
      <c r="E530" s="4" t="s">
        <v>6</v>
      </c>
      <c r="F530" s="4" t="s">
        <v>6</v>
      </c>
      <c r="G530" s="4" t="s">
        <v>13</v>
      </c>
    </row>
    <row r="531" spans="1:15">
      <c r="A531" t="n">
        <v>6962</v>
      </c>
      <c r="B531" s="24" t="n">
        <v>32</v>
      </c>
      <c r="C531" s="7" t="n">
        <v>0</v>
      </c>
      <c r="D531" s="7" t="n">
        <v>65533</v>
      </c>
      <c r="E531" s="7" t="s">
        <v>68</v>
      </c>
      <c r="F531" s="7" t="s">
        <v>71</v>
      </c>
      <c r="G531" s="7" t="n">
        <v>0</v>
      </c>
    </row>
    <row r="532" spans="1:15">
      <c r="A532" t="s">
        <v>4</v>
      </c>
      <c r="B532" s="4" t="s">
        <v>5</v>
      </c>
      <c r="C532" s="4" t="s">
        <v>13</v>
      </c>
      <c r="D532" s="4" t="s">
        <v>10</v>
      </c>
      <c r="E532" s="4" t="s">
        <v>6</v>
      </c>
      <c r="F532" s="4" t="s">
        <v>6</v>
      </c>
      <c r="G532" s="4" t="s">
        <v>13</v>
      </c>
    </row>
    <row r="533" spans="1:15">
      <c r="A533" t="n">
        <v>6981</v>
      </c>
      <c r="B533" s="24" t="n">
        <v>32</v>
      </c>
      <c r="C533" s="7" t="n">
        <v>1</v>
      </c>
      <c r="D533" s="7" t="n">
        <v>65533</v>
      </c>
      <c r="E533" s="7" t="s">
        <v>72</v>
      </c>
      <c r="F533" s="7" t="s">
        <v>73</v>
      </c>
      <c r="G533" s="7" t="n">
        <v>4</v>
      </c>
    </row>
    <row r="534" spans="1:15">
      <c r="A534" t="s">
        <v>4</v>
      </c>
      <c r="B534" s="4" t="s">
        <v>5</v>
      </c>
      <c r="C534" s="4" t="s">
        <v>13</v>
      </c>
      <c r="D534" s="4" t="s">
        <v>10</v>
      </c>
      <c r="E534" s="4" t="s">
        <v>6</v>
      </c>
      <c r="F534" s="4" t="s">
        <v>6</v>
      </c>
      <c r="G534" s="4" t="s">
        <v>13</v>
      </c>
    </row>
    <row r="535" spans="1:15">
      <c r="A535" t="n">
        <v>6995</v>
      </c>
      <c r="B535" s="24" t="n">
        <v>32</v>
      </c>
      <c r="C535" s="7" t="n">
        <v>2</v>
      </c>
      <c r="D535" s="7" t="n">
        <v>65533</v>
      </c>
      <c r="E535" s="7" t="s">
        <v>72</v>
      </c>
      <c r="F535" s="7" t="s">
        <v>74</v>
      </c>
      <c r="G535" s="7" t="n">
        <v>4</v>
      </c>
    </row>
    <row r="536" spans="1:15">
      <c r="A536" t="s">
        <v>4</v>
      </c>
      <c r="B536" s="4" t="s">
        <v>5</v>
      </c>
      <c r="C536" s="4" t="s">
        <v>13</v>
      </c>
      <c r="D536" s="4" t="s">
        <v>10</v>
      </c>
      <c r="E536" s="4" t="s">
        <v>28</v>
      </c>
    </row>
    <row r="537" spans="1:15">
      <c r="A537" t="n">
        <v>7009</v>
      </c>
      <c r="B537" s="31" t="n">
        <v>58</v>
      </c>
      <c r="C537" s="7" t="n">
        <v>101</v>
      </c>
      <c r="D537" s="7" t="n">
        <v>500</v>
      </c>
      <c r="E537" s="7" t="n">
        <v>1</v>
      </c>
    </row>
    <row r="538" spans="1:15">
      <c r="A538" t="s">
        <v>4</v>
      </c>
      <c r="B538" s="4" t="s">
        <v>5</v>
      </c>
      <c r="C538" s="4" t="s">
        <v>13</v>
      </c>
      <c r="D538" s="4" t="s">
        <v>10</v>
      </c>
    </row>
    <row r="539" spans="1:15">
      <c r="A539" t="n">
        <v>7017</v>
      </c>
      <c r="B539" s="31" t="n">
        <v>58</v>
      </c>
      <c r="C539" s="7" t="n">
        <v>254</v>
      </c>
      <c r="D539" s="7" t="n">
        <v>0</v>
      </c>
    </row>
    <row r="540" spans="1:15">
      <c r="A540" t="s">
        <v>4</v>
      </c>
      <c r="B540" s="4" t="s">
        <v>5</v>
      </c>
      <c r="C540" s="4" t="s">
        <v>13</v>
      </c>
      <c r="D540" s="4" t="s">
        <v>13</v>
      </c>
      <c r="E540" s="4" t="s">
        <v>10</v>
      </c>
    </row>
    <row r="541" spans="1:15">
      <c r="A541" t="n">
        <v>7021</v>
      </c>
      <c r="B541" s="39" t="n">
        <v>45</v>
      </c>
      <c r="C541" s="7" t="n">
        <v>8</v>
      </c>
      <c r="D541" s="7" t="n">
        <v>0</v>
      </c>
      <c r="E541" s="7" t="n">
        <v>0</v>
      </c>
    </row>
    <row r="542" spans="1:15">
      <c r="A542" t="s">
        <v>4</v>
      </c>
      <c r="B542" s="4" t="s">
        <v>5</v>
      </c>
      <c r="C542" s="4" t="s">
        <v>13</v>
      </c>
      <c r="D542" s="4" t="s">
        <v>6</v>
      </c>
    </row>
    <row r="543" spans="1:15">
      <c r="A543" t="n">
        <v>7026</v>
      </c>
      <c r="B543" s="8" t="n">
        <v>2</v>
      </c>
      <c r="C543" s="7" t="n">
        <v>10</v>
      </c>
      <c r="D543" s="7" t="s">
        <v>97</v>
      </c>
    </row>
    <row r="544" spans="1:15">
      <c r="A544" t="s">
        <v>4</v>
      </c>
      <c r="B544" s="4" t="s">
        <v>5</v>
      </c>
      <c r="C544" s="4" t="s">
        <v>10</v>
      </c>
    </row>
    <row r="545" spans="1:7">
      <c r="A545" t="n">
        <v>7049</v>
      </c>
      <c r="B545" s="29" t="n">
        <v>16</v>
      </c>
      <c r="C545" s="7" t="n">
        <v>0</v>
      </c>
    </row>
    <row r="546" spans="1:7">
      <c r="A546" t="s">
        <v>4</v>
      </c>
      <c r="B546" s="4" t="s">
        <v>5</v>
      </c>
      <c r="C546" s="4" t="s">
        <v>13</v>
      </c>
      <c r="D546" s="4" t="s">
        <v>6</v>
      </c>
    </row>
    <row r="547" spans="1:7">
      <c r="A547" t="n">
        <v>7052</v>
      </c>
      <c r="B547" s="8" t="n">
        <v>2</v>
      </c>
      <c r="C547" s="7" t="n">
        <v>10</v>
      </c>
      <c r="D547" s="7" t="s">
        <v>98</v>
      </c>
    </row>
    <row r="548" spans="1:7">
      <c r="A548" t="s">
        <v>4</v>
      </c>
      <c r="B548" s="4" t="s">
        <v>5</v>
      </c>
      <c r="C548" s="4" t="s">
        <v>10</v>
      </c>
    </row>
    <row r="549" spans="1:7">
      <c r="A549" t="n">
        <v>7070</v>
      </c>
      <c r="B549" s="29" t="n">
        <v>16</v>
      </c>
      <c r="C549" s="7" t="n">
        <v>0</v>
      </c>
    </row>
    <row r="550" spans="1:7">
      <c r="A550" t="s">
        <v>4</v>
      </c>
      <c r="B550" s="4" t="s">
        <v>5</v>
      </c>
      <c r="C550" s="4" t="s">
        <v>13</v>
      </c>
      <c r="D550" s="4" t="s">
        <v>6</v>
      </c>
    </row>
    <row r="551" spans="1:7">
      <c r="A551" t="n">
        <v>7073</v>
      </c>
      <c r="B551" s="8" t="n">
        <v>2</v>
      </c>
      <c r="C551" s="7" t="n">
        <v>10</v>
      </c>
      <c r="D551" s="7" t="s">
        <v>99</v>
      </c>
    </row>
    <row r="552" spans="1:7">
      <c r="A552" t="s">
        <v>4</v>
      </c>
      <c r="B552" s="4" t="s">
        <v>5</v>
      </c>
      <c r="C552" s="4" t="s">
        <v>10</v>
      </c>
    </row>
    <row r="553" spans="1:7">
      <c r="A553" t="n">
        <v>7092</v>
      </c>
      <c r="B553" s="29" t="n">
        <v>16</v>
      </c>
      <c r="C553" s="7" t="n">
        <v>0</v>
      </c>
    </row>
    <row r="554" spans="1:7">
      <c r="A554" t="s">
        <v>4</v>
      </c>
      <c r="B554" s="4" t="s">
        <v>5</v>
      </c>
      <c r="C554" s="4" t="s">
        <v>13</v>
      </c>
    </row>
    <row r="555" spans="1:7">
      <c r="A555" t="n">
        <v>7095</v>
      </c>
      <c r="B555" s="38" t="n">
        <v>23</v>
      </c>
      <c r="C555" s="7" t="n">
        <v>20</v>
      </c>
    </row>
    <row r="556" spans="1:7">
      <c r="A556" t="s">
        <v>4</v>
      </c>
      <c r="B556" s="4" t="s">
        <v>5</v>
      </c>
    </row>
    <row r="557" spans="1:7">
      <c r="A557" t="n">
        <v>7097</v>
      </c>
      <c r="B557" s="5" t="n">
        <v>1</v>
      </c>
    </row>
    <row r="558" spans="1:7" s="3" customFormat="1" customHeight="0">
      <c r="A558" s="3" t="s">
        <v>2</v>
      </c>
      <c r="B558" s="3" t="s">
        <v>101</v>
      </c>
    </row>
    <row r="559" spans="1:7">
      <c r="A559" t="s">
        <v>4</v>
      </c>
      <c r="B559" s="4" t="s">
        <v>5</v>
      </c>
      <c r="C559" s="4" t="s">
        <v>13</v>
      </c>
      <c r="D559" s="4" t="s">
        <v>10</v>
      </c>
    </row>
    <row r="560" spans="1:7">
      <c r="A560" t="n">
        <v>7100</v>
      </c>
      <c r="B560" s="28" t="n">
        <v>22</v>
      </c>
      <c r="C560" s="7" t="n">
        <v>20</v>
      </c>
      <c r="D560" s="7" t="n">
        <v>0</v>
      </c>
    </row>
    <row r="561" spans="1:4">
      <c r="A561" t="s">
        <v>4</v>
      </c>
      <c r="B561" s="4" t="s">
        <v>5</v>
      </c>
      <c r="C561" s="4" t="s">
        <v>13</v>
      </c>
      <c r="D561" s="4" t="s">
        <v>10</v>
      </c>
    </row>
    <row r="562" spans="1:4">
      <c r="A562" t="n">
        <v>7104</v>
      </c>
      <c r="B562" s="39" t="n">
        <v>45</v>
      </c>
      <c r="C562" s="7" t="n">
        <v>18</v>
      </c>
      <c r="D562" s="7" t="n">
        <v>64</v>
      </c>
    </row>
    <row r="563" spans="1:4">
      <c r="A563" t="s">
        <v>4</v>
      </c>
      <c r="B563" s="4" t="s">
        <v>5</v>
      </c>
      <c r="C563" s="4" t="s">
        <v>13</v>
      </c>
      <c r="D563" s="4" t="s">
        <v>10</v>
      </c>
      <c r="E563" s="4" t="s">
        <v>28</v>
      </c>
    </row>
    <row r="564" spans="1:4">
      <c r="A564" t="n">
        <v>7108</v>
      </c>
      <c r="B564" s="31" t="n">
        <v>58</v>
      </c>
      <c r="C564" s="7" t="n">
        <v>0</v>
      </c>
      <c r="D564" s="7" t="n">
        <v>300</v>
      </c>
      <c r="E564" s="7" t="n">
        <v>0.300000011920929</v>
      </c>
    </row>
    <row r="565" spans="1:4">
      <c r="A565" t="s">
        <v>4</v>
      </c>
      <c r="B565" s="4" t="s">
        <v>5</v>
      </c>
      <c r="C565" s="4" t="s">
        <v>13</v>
      </c>
      <c r="D565" s="4" t="s">
        <v>10</v>
      </c>
    </row>
    <row r="566" spans="1:4">
      <c r="A566" t="n">
        <v>7116</v>
      </c>
      <c r="B566" s="31" t="n">
        <v>58</v>
      </c>
      <c r="C566" s="7" t="n">
        <v>255</v>
      </c>
      <c r="D566" s="7" t="n">
        <v>0</v>
      </c>
    </row>
    <row r="567" spans="1:4">
      <c r="A567" t="s">
        <v>4</v>
      </c>
      <c r="B567" s="4" t="s">
        <v>5</v>
      </c>
      <c r="C567" s="4" t="s">
        <v>13</v>
      </c>
      <c r="D567" s="4" t="s">
        <v>10</v>
      </c>
      <c r="E567" s="4" t="s">
        <v>10</v>
      </c>
      <c r="F567" s="4" t="s">
        <v>10</v>
      </c>
      <c r="G567" s="4" t="s">
        <v>10</v>
      </c>
      <c r="H567" s="4" t="s">
        <v>13</v>
      </c>
    </row>
    <row r="568" spans="1:4">
      <c r="A568" t="n">
        <v>7120</v>
      </c>
      <c r="B568" s="34" t="n">
        <v>25</v>
      </c>
      <c r="C568" s="7" t="n">
        <v>5</v>
      </c>
      <c r="D568" s="7" t="n">
        <v>65535</v>
      </c>
      <c r="E568" s="7" t="n">
        <v>500</v>
      </c>
      <c r="F568" s="7" t="n">
        <v>800</v>
      </c>
      <c r="G568" s="7" t="n">
        <v>140</v>
      </c>
      <c r="H568" s="7" t="n">
        <v>0</v>
      </c>
    </row>
    <row r="569" spans="1:4">
      <c r="A569" t="s">
        <v>4</v>
      </c>
      <c r="B569" s="4" t="s">
        <v>5</v>
      </c>
      <c r="C569" s="4" t="s">
        <v>10</v>
      </c>
      <c r="D569" s="4" t="s">
        <v>13</v>
      </c>
      <c r="E569" s="4" t="s">
        <v>91</v>
      </c>
      <c r="F569" s="4" t="s">
        <v>13</v>
      </c>
      <c r="G569" s="4" t="s">
        <v>13</v>
      </c>
    </row>
    <row r="570" spans="1:4">
      <c r="A570" t="n">
        <v>7131</v>
      </c>
      <c r="B570" s="35" t="n">
        <v>24</v>
      </c>
      <c r="C570" s="7" t="n">
        <v>65533</v>
      </c>
      <c r="D570" s="7" t="n">
        <v>11</v>
      </c>
      <c r="E570" s="7" t="s">
        <v>102</v>
      </c>
      <c r="F570" s="7" t="n">
        <v>2</v>
      </c>
      <c r="G570" s="7" t="n">
        <v>0</v>
      </c>
    </row>
    <row r="571" spans="1:4">
      <c r="A571" t="s">
        <v>4</v>
      </c>
      <c r="B571" s="4" t="s">
        <v>5</v>
      </c>
    </row>
    <row r="572" spans="1:4">
      <c r="A572" t="n">
        <v>7171</v>
      </c>
      <c r="B572" s="36" t="n">
        <v>28</v>
      </c>
    </row>
    <row r="573" spans="1:4">
      <c r="A573" t="s">
        <v>4</v>
      </c>
      <c r="B573" s="4" t="s">
        <v>5</v>
      </c>
      <c r="C573" s="4" t="s">
        <v>13</v>
      </c>
    </row>
    <row r="574" spans="1:4">
      <c r="A574" t="n">
        <v>7172</v>
      </c>
      <c r="B574" s="37" t="n">
        <v>27</v>
      </c>
      <c r="C574" s="7" t="n">
        <v>0</v>
      </c>
    </row>
    <row r="575" spans="1:4">
      <c r="A575" t="s">
        <v>4</v>
      </c>
      <c r="B575" s="4" t="s">
        <v>5</v>
      </c>
      <c r="C575" s="4" t="s">
        <v>13</v>
      </c>
    </row>
    <row r="576" spans="1:4">
      <c r="A576" t="n">
        <v>7174</v>
      </c>
      <c r="B576" s="37" t="n">
        <v>27</v>
      </c>
      <c r="C576" s="7" t="n">
        <v>1</v>
      </c>
    </row>
    <row r="577" spans="1:8">
      <c r="A577" t="s">
        <v>4</v>
      </c>
      <c r="B577" s="4" t="s">
        <v>5</v>
      </c>
      <c r="C577" s="4" t="s">
        <v>13</v>
      </c>
      <c r="D577" s="4" t="s">
        <v>10</v>
      </c>
      <c r="E577" s="4" t="s">
        <v>10</v>
      </c>
      <c r="F577" s="4" t="s">
        <v>10</v>
      </c>
      <c r="G577" s="4" t="s">
        <v>10</v>
      </c>
      <c r="H577" s="4" t="s">
        <v>13</v>
      </c>
    </row>
    <row r="578" spans="1:8">
      <c r="A578" t="n">
        <v>7176</v>
      </c>
      <c r="B578" s="34" t="n">
        <v>25</v>
      </c>
      <c r="C578" s="7" t="n">
        <v>5</v>
      </c>
      <c r="D578" s="7" t="n">
        <v>65535</v>
      </c>
      <c r="E578" s="7" t="n">
        <v>65535</v>
      </c>
      <c r="F578" s="7" t="n">
        <v>65535</v>
      </c>
      <c r="G578" s="7" t="n">
        <v>65535</v>
      </c>
      <c r="H578" s="7" t="n">
        <v>0</v>
      </c>
    </row>
    <row r="579" spans="1:8">
      <c r="A579" t="s">
        <v>4</v>
      </c>
      <c r="B579" s="4" t="s">
        <v>5</v>
      </c>
      <c r="C579" s="4" t="s">
        <v>13</v>
      </c>
      <c r="D579" s="4" t="s">
        <v>10</v>
      </c>
      <c r="E579" s="4" t="s">
        <v>10</v>
      </c>
      <c r="F579" s="4" t="s">
        <v>10</v>
      </c>
      <c r="G579" s="4" t="s">
        <v>10</v>
      </c>
      <c r="H579" s="4" t="s">
        <v>13</v>
      </c>
    </row>
    <row r="580" spans="1:8">
      <c r="A580" t="n">
        <v>7187</v>
      </c>
      <c r="B580" s="34" t="n">
        <v>25</v>
      </c>
      <c r="C580" s="7" t="n">
        <v>5</v>
      </c>
      <c r="D580" s="7" t="n">
        <v>65535</v>
      </c>
      <c r="E580" s="7" t="n">
        <v>160</v>
      </c>
      <c r="F580" s="7" t="n">
        <v>65535</v>
      </c>
      <c r="G580" s="7" t="n">
        <v>65535</v>
      </c>
      <c r="H580" s="7" t="n">
        <v>0</v>
      </c>
    </row>
    <row r="581" spans="1:8">
      <c r="A581" t="s">
        <v>4</v>
      </c>
      <c r="B581" s="4" t="s">
        <v>5</v>
      </c>
      <c r="C581" s="4" t="s">
        <v>13</v>
      </c>
      <c r="D581" s="4" t="s">
        <v>13</v>
      </c>
      <c r="E581" s="4" t="s">
        <v>9</v>
      </c>
      <c r="F581" s="4" t="s">
        <v>13</v>
      </c>
      <c r="G581" s="4" t="s">
        <v>13</v>
      </c>
    </row>
    <row r="582" spans="1:8">
      <c r="A582" t="n">
        <v>7198</v>
      </c>
      <c r="B582" s="40" t="n">
        <v>18</v>
      </c>
      <c r="C582" s="7" t="n">
        <v>0</v>
      </c>
      <c r="D582" s="7" t="n">
        <v>0</v>
      </c>
      <c r="E582" s="7" t="n">
        <v>0</v>
      </c>
      <c r="F582" s="7" t="n">
        <v>19</v>
      </c>
      <c r="G582" s="7" t="n">
        <v>1</v>
      </c>
    </row>
    <row r="583" spans="1:8">
      <c r="A583" t="s">
        <v>4</v>
      </c>
      <c r="B583" s="4" t="s">
        <v>5</v>
      </c>
      <c r="C583" s="4" t="s">
        <v>13</v>
      </c>
      <c r="D583" s="4" t="s">
        <v>13</v>
      </c>
      <c r="E583" s="4" t="s">
        <v>10</v>
      </c>
      <c r="F583" s="4" t="s">
        <v>28</v>
      </c>
    </row>
    <row r="584" spans="1:8">
      <c r="A584" t="n">
        <v>7207</v>
      </c>
      <c r="B584" s="41" t="n">
        <v>107</v>
      </c>
      <c r="C584" s="7" t="n">
        <v>0</v>
      </c>
      <c r="D584" s="7" t="n">
        <v>0</v>
      </c>
      <c r="E584" s="7" t="n">
        <v>0</v>
      </c>
      <c r="F584" s="7" t="n">
        <v>32</v>
      </c>
    </row>
    <row r="585" spans="1:8">
      <c r="A585" t="s">
        <v>4</v>
      </c>
      <c r="B585" s="4" t="s">
        <v>5</v>
      </c>
      <c r="C585" s="4" t="s">
        <v>13</v>
      </c>
      <c r="D585" s="4" t="s">
        <v>13</v>
      </c>
      <c r="E585" s="4" t="s">
        <v>6</v>
      </c>
      <c r="F585" s="4" t="s">
        <v>10</v>
      </c>
    </row>
    <row r="586" spans="1:8">
      <c r="A586" t="n">
        <v>7216</v>
      </c>
      <c r="B586" s="41" t="n">
        <v>107</v>
      </c>
      <c r="C586" s="7" t="n">
        <v>1</v>
      </c>
      <c r="D586" s="7" t="n">
        <v>0</v>
      </c>
      <c r="E586" s="7" t="s">
        <v>103</v>
      </c>
      <c r="F586" s="7" t="n">
        <v>1</v>
      </c>
    </row>
    <row r="587" spans="1:8">
      <c r="A587" t="s">
        <v>4</v>
      </c>
      <c r="B587" s="4" t="s">
        <v>5</v>
      </c>
      <c r="C587" s="4" t="s">
        <v>13</v>
      </c>
      <c r="D587" s="4" t="s">
        <v>13</v>
      </c>
      <c r="E587" s="4" t="s">
        <v>6</v>
      </c>
      <c r="F587" s="4" t="s">
        <v>10</v>
      </c>
    </row>
    <row r="588" spans="1:8">
      <c r="A588" t="n">
        <v>7225</v>
      </c>
      <c r="B588" s="41" t="n">
        <v>107</v>
      </c>
      <c r="C588" s="7" t="n">
        <v>1</v>
      </c>
      <c r="D588" s="7" t="n">
        <v>0</v>
      </c>
      <c r="E588" s="7" t="s">
        <v>104</v>
      </c>
      <c r="F588" s="7" t="n">
        <v>2</v>
      </c>
    </row>
    <row r="589" spans="1:8">
      <c r="A589" t="s">
        <v>4</v>
      </c>
      <c r="B589" s="4" t="s">
        <v>5</v>
      </c>
      <c r="C589" s="4" t="s">
        <v>13</v>
      </c>
      <c r="D589" s="4" t="s">
        <v>13</v>
      </c>
      <c r="E589" s="4" t="s">
        <v>13</v>
      </c>
      <c r="F589" s="4" t="s">
        <v>10</v>
      </c>
      <c r="G589" s="4" t="s">
        <v>10</v>
      </c>
      <c r="H589" s="4" t="s">
        <v>13</v>
      </c>
    </row>
    <row r="590" spans="1:8">
      <c r="A590" t="n">
        <v>7237</v>
      </c>
      <c r="B590" s="41" t="n">
        <v>107</v>
      </c>
      <c r="C590" s="7" t="n">
        <v>2</v>
      </c>
      <c r="D590" s="7" t="n">
        <v>0</v>
      </c>
      <c r="E590" s="7" t="n">
        <v>1</v>
      </c>
      <c r="F590" s="7" t="n">
        <v>65535</v>
      </c>
      <c r="G590" s="7" t="n">
        <v>65535</v>
      </c>
      <c r="H590" s="7" t="n">
        <v>0</v>
      </c>
    </row>
    <row r="591" spans="1:8">
      <c r="A591" t="s">
        <v>4</v>
      </c>
      <c r="B591" s="4" t="s">
        <v>5</v>
      </c>
      <c r="C591" s="4" t="s">
        <v>13</v>
      </c>
      <c r="D591" s="4" t="s">
        <v>13</v>
      </c>
      <c r="E591" s="4" t="s">
        <v>13</v>
      </c>
    </row>
    <row r="592" spans="1:8">
      <c r="A592" t="n">
        <v>7246</v>
      </c>
      <c r="B592" s="41" t="n">
        <v>107</v>
      </c>
      <c r="C592" s="7" t="n">
        <v>4</v>
      </c>
      <c r="D592" s="7" t="n">
        <v>0</v>
      </c>
      <c r="E592" s="7" t="n">
        <v>0</v>
      </c>
    </row>
    <row r="593" spans="1:8">
      <c r="A593" t="s">
        <v>4</v>
      </c>
      <c r="B593" s="4" t="s">
        <v>5</v>
      </c>
      <c r="C593" s="4" t="s">
        <v>13</v>
      </c>
      <c r="D593" s="4" t="s">
        <v>13</v>
      </c>
    </row>
    <row r="594" spans="1:8">
      <c r="A594" t="n">
        <v>7250</v>
      </c>
      <c r="B594" s="41" t="n">
        <v>107</v>
      </c>
      <c r="C594" s="7" t="n">
        <v>3</v>
      </c>
      <c r="D594" s="7" t="n">
        <v>0</v>
      </c>
    </row>
    <row r="595" spans="1:8">
      <c r="A595" t="s">
        <v>4</v>
      </c>
      <c r="B595" s="4" t="s">
        <v>5</v>
      </c>
      <c r="C595" s="4" t="s">
        <v>13</v>
      </c>
    </row>
    <row r="596" spans="1:8">
      <c r="A596" t="n">
        <v>7253</v>
      </c>
      <c r="B596" s="37" t="n">
        <v>27</v>
      </c>
      <c r="C596" s="7" t="n">
        <v>0</v>
      </c>
    </row>
    <row r="597" spans="1:8">
      <c r="A597" t="s">
        <v>4</v>
      </c>
      <c r="B597" s="4" t="s">
        <v>5</v>
      </c>
      <c r="C597" s="4" t="s">
        <v>13</v>
      </c>
      <c r="D597" s="4" t="s">
        <v>10</v>
      </c>
      <c r="E597" s="4" t="s">
        <v>10</v>
      </c>
      <c r="F597" s="4" t="s">
        <v>10</v>
      </c>
      <c r="G597" s="4" t="s">
        <v>10</v>
      </c>
      <c r="H597" s="4" t="s">
        <v>13</v>
      </c>
    </row>
    <row r="598" spans="1:8">
      <c r="A598" t="n">
        <v>7255</v>
      </c>
      <c r="B598" s="34" t="n">
        <v>25</v>
      </c>
      <c r="C598" s="7" t="n">
        <v>5</v>
      </c>
      <c r="D598" s="7" t="n">
        <v>65535</v>
      </c>
      <c r="E598" s="7" t="n">
        <v>65535</v>
      </c>
      <c r="F598" s="7" t="n">
        <v>65535</v>
      </c>
      <c r="G598" s="7" t="n">
        <v>65535</v>
      </c>
      <c r="H598" s="7" t="n">
        <v>0</v>
      </c>
    </row>
    <row r="599" spans="1:8">
      <c r="A599" t="s">
        <v>4</v>
      </c>
      <c r="B599" s="4" t="s">
        <v>5</v>
      </c>
      <c r="C599" s="4" t="s">
        <v>13</v>
      </c>
      <c r="D599" s="4" t="s">
        <v>10</v>
      </c>
      <c r="E599" s="4" t="s">
        <v>28</v>
      </c>
    </row>
    <row r="600" spans="1:8">
      <c r="A600" t="n">
        <v>7266</v>
      </c>
      <c r="B600" s="31" t="n">
        <v>58</v>
      </c>
      <c r="C600" s="7" t="n">
        <v>100</v>
      </c>
      <c r="D600" s="7" t="n">
        <v>300</v>
      </c>
      <c r="E600" s="7" t="n">
        <v>0.300000011920929</v>
      </c>
    </row>
    <row r="601" spans="1:8">
      <c r="A601" t="s">
        <v>4</v>
      </c>
      <c r="B601" s="4" t="s">
        <v>5</v>
      </c>
      <c r="C601" s="4" t="s">
        <v>13</v>
      </c>
      <c r="D601" s="4" t="s">
        <v>10</v>
      </c>
    </row>
    <row r="602" spans="1:8">
      <c r="A602" t="n">
        <v>7274</v>
      </c>
      <c r="B602" s="31" t="n">
        <v>58</v>
      </c>
      <c r="C602" s="7" t="n">
        <v>255</v>
      </c>
      <c r="D602" s="7" t="n">
        <v>0</v>
      </c>
    </row>
    <row r="603" spans="1:8">
      <c r="A603" t="s">
        <v>4</v>
      </c>
      <c r="B603" s="4" t="s">
        <v>5</v>
      </c>
      <c r="C603" s="4" t="s">
        <v>13</v>
      </c>
      <c r="D603" s="4" t="s">
        <v>13</v>
      </c>
      <c r="E603" s="4" t="s">
        <v>13</v>
      </c>
      <c r="F603" s="4" t="s">
        <v>9</v>
      </c>
      <c r="G603" s="4" t="s">
        <v>13</v>
      </c>
      <c r="H603" s="4" t="s">
        <v>13</v>
      </c>
      <c r="I603" s="4" t="s">
        <v>27</v>
      </c>
    </row>
    <row r="604" spans="1:8">
      <c r="A604" t="n">
        <v>7278</v>
      </c>
      <c r="B604" s="10" t="n">
        <v>5</v>
      </c>
      <c r="C604" s="7" t="n">
        <v>35</v>
      </c>
      <c r="D604" s="7" t="n">
        <v>0</v>
      </c>
      <c r="E604" s="7" t="n">
        <v>0</v>
      </c>
      <c r="F604" s="7" t="n">
        <v>1</v>
      </c>
      <c r="G604" s="7" t="n">
        <v>2</v>
      </c>
      <c r="H604" s="7" t="n">
        <v>1</v>
      </c>
      <c r="I604" s="11" t="n">
        <f t="normal" ca="1">A674</f>
        <v>0</v>
      </c>
    </row>
    <row r="605" spans="1:8">
      <c r="A605" t="s">
        <v>4</v>
      </c>
      <c r="B605" s="4" t="s">
        <v>5</v>
      </c>
      <c r="C605" s="4" t="s">
        <v>13</v>
      </c>
      <c r="D605" s="4" t="s">
        <v>10</v>
      </c>
      <c r="E605" s="4" t="s">
        <v>28</v>
      </c>
    </row>
    <row r="606" spans="1:8">
      <c r="A606" t="n">
        <v>7292</v>
      </c>
      <c r="B606" s="31" t="n">
        <v>58</v>
      </c>
      <c r="C606" s="7" t="n">
        <v>101</v>
      </c>
      <c r="D606" s="7" t="n">
        <v>1000</v>
      </c>
      <c r="E606" s="7" t="n">
        <v>1</v>
      </c>
    </row>
    <row r="607" spans="1:8">
      <c r="A607" t="s">
        <v>4</v>
      </c>
      <c r="B607" s="4" t="s">
        <v>5</v>
      </c>
      <c r="C607" s="4" t="s">
        <v>13</v>
      </c>
      <c r="D607" s="4" t="s">
        <v>10</v>
      </c>
    </row>
    <row r="608" spans="1:8">
      <c r="A608" t="n">
        <v>7300</v>
      </c>
      <c r="B608" s="31" t="n">
        <v>58</v>
      </c>
      <c r="C608" s="7" t="n">
        <v>254</v>
      </c>
      <c r="D608" s="7" t="n">
        <v>0</v>
      </c>
    </row>
    <row r="609" spans="1:9">
      <c r="A609" t="s">
        <v>4</v>
      </c>
      <c r="B609" s="4" t="s">
        <v>5</v>
      </c>
      <c r="C609" s="4" t="s">
        <v>13</v>
      </c>
    </row>
    <row r="610" spans="1:9">
      <c r="A610" t="n">
        <v>7304</v>
      </c>
      <c r="B610" s="32" t="n">
        <v>64</v>
      </c>
      <c r="C610" s="7" t="n">
        <v>7</v>
      </c>
    </row>
    <row r="611" spans="1:9">
      <c r="A611" t="s">
        <v>4</v>
      </c>
      <c r="B611" s="4" t="s">
        <v>5</v>
      </c>
      <c r="C611" s="4" t="s">
        <v>13</v>
      </c>
      <c r="D611" s="4" t="s">
        <v>13</v>
      </c>
      <c r="E611" s="4" t="s">
        <v>28</v>
      </c>
      <c r="F611" s="4" t="s">
        <v>28</v>
      </c>
      <c r="G611" s="4" t="s">
        <v>28</v>
      </c>
      <c r="H611" s="4" t="s">
        <v>10</v>
      </c>
    </row>
    <row r="612" spans="1:9">
      <c r="A612" t="n">
        <v>7306</v>
      </c>
      <c r="B612" s="39" t="n">
        <v>45</v>
      </c>
      <c r="C612" s="7" t="n">
        <v>2</v>
      </c>
      <c r="D612" s="7" t="n">
        <v>3</v>
      </c>
      <c r="E612" s="7" t="n">
        <v>-140.080001831055</v>
      </c>
      <c r="F612" s="7" t="n">
        <v>-6.90000009536743</v>
      </c>
      <c r="G612" s="7" t="n">
        <v>-26.9799995422363</v>
      </c>
      <c r="H612" s="7" t="n">
        <v>0</v>
      </c>
    </row>
    <row r="613" spans="1:9">
      <c r="A613" t="s">
        <v>4</v>
      </c>
      <c r="B613" s="4" t="s">
        <v>5</v>
      </c>
      <c r="C613" s="4" t="s">
        <v>13</v>
      </c>
      <c r="D613" s="4" t="s">
        <v>13</v>
      </c>
      <c r="E613" s="4" t="s">
        <v>28</v>
      </c>
      <c r="F613" s="4" t="s">
        <v>28</v>
      </c>
      <c r="G613" s="4" t="s">
        <v>28</v>
      </c>
      <c r="H613" s="4" t="s">
        <v>10</v>
      </c>
      <c r="I613" s="4" t="s">
        <v>13</v>
      </c>
    </row>
    <row r="614" spans="1:9">
      <c r="A614" t="n">
        <v>7323</v>
      </c>
      <c r="B614" s="39" t="n">
        <v>45</v>
      </c>
      <c r="C614" s="7" t="n">
        <v>4</v>
      </c>
      <c r="D614" s="7" t="n">
        <v>3</v>
      </c>
      <c r="E614" s="7" t="n">
        <v>35.75</v>
      </c>
      <c r="F614" s="7" t="n">
        <v>309.480010986328</v>
      </c>
      <c r="G614" s="7" t="n">
        <v>0</v>
      </c>
      <c r="H614" s="7" t="n">
        <v>0</v>
      </c>
      <c r="I614" s="7" t="n">
        <v>1</v>
      </c>
    </row>
    <row r="615" spans="1:9">
      <c r="A615" t="s">
        <v>4</v>
      </c>
      <c r="B615" s="4" t="s">
        <v>5</v>
      </c>
      <c r="C615" s="4" t="s">
        <v>13</v>
      </c>
      <c r="D615" s="4" t="s">
        <v>13</v>
      </c>
      <c r="E615" s="4" t="s">
        <v>28</v>
      </c>
      <c r="F615" s="4" t="s">
        <v>10</v>
      </c>
    </row>
    <row r="616" spans="1:9">
      <c r="A616" t="n">
        <v>7341</v>
      </c>
      <c r="B616" s="39" t="n">
        <v>45</v>
      </c>
      <c r="C616" s="7" t="n">
        <v>5</v>
      </c>
      <c r="D616" s="7" t="n">
        <v>3</v>
      </c>
      <c r="E616" s="7" t="n">
        <v>6</v>
      </c>
      <c r="F616" s="7" t="n">
        <v>0</v>
      </c>
    </row>
    <row r="617" spans="1:9">
      <c r="A617" t="s">
        <v>4</v>
      </c>
      <c r="B617" s="4" t="s">
        <v>5</v>
      </c>
      <c r="C617" s="4" t="s">
        <v>13</v>
      </c>
      <c r="D617" s="4" t="s">
        <v>13</v>
      </c>
      <c r="E617" s="4" t="s">
        <v>28</v>
      </c>
      <c r="F617" s="4" t="s">
        <v>10</v>
      </c>
    </row>
    <row r="618" spans="1:9">
      <c r="A618" t="n">
        <v>7350</v>
      </c>
      <c r="B618" s="39" t="n">
        <v>45</v>
      </c>
      <c r="C618" s="7" t="n">
        <v>11</v>
      </c>
      <c r="D618" s="7" t="n">
        <v>3</v>
      </c>
      <c r="E618" s="7" t="n">
        <v>38</v>
      </c>
      <c r="F618" s="7" t="n">
        <v>0</v>
      </c>
    </row>
    <row r="619" spans="1:9">
      <c r="A619" t="s">
        <v>4</v>
      </c>
      <c r="B619" s="4" t="s">
        <v>5</v>
      </c>
      <c r="C619" s="4" t="s">
        <v>10</v>
      </c>
    </row>
    <row r="620" spans="1:9">
      <c r="A620" t="n">
        <v>7359</v>
      </c>
      <c r="B620" s="29" t="n">
        <v>16</v>
      </c>
      <c r="C620" s="7" t="n">
        <v>1000</v>
      </c>
    </row>
    <row r="621" spans="1:9">
      <c r="A621" t="s">
        <v>4</v>
      </c>
      <c r="B621" s="4" t="s">
        <v>5</v>
      </c>
      <c r="C621" s="4" t="s">
        <v>13</v>
      </c>
      <c r="D621" s="4" t="s">
        <v>10</v>
      </c>
      <c r="E621" s="4" t="s">
        <v>13</v>
      </c>
      <c r="F621" s="4" t="s">
        <v>27</v>
      </c>
    </row>
    <row r="622" spans="1:9">
      <c r="A622" t="n">
        <v>7362</v>
      </c>
      <c r="B622" s="10" t="n">
        <v>5</v>
      </c>
      <c r="C622" s="7" t="n">
        <v>30</v>
      </c>
      <c r="D622" s="7" t="n">
        <v>11089</v>
      </c>
      <c r="E622" s="7" t="n">
        <v>1</v>
      </c>
      <c r="F622" s="11" t="n">
        <f t="normal" ca="1">A650</f>
        <v>0</v>
      </c>
    </row>
    <row r="623" spans="1:9">
      <c r="A623" t="s">
        <v>4</v>
      </c>
      <c r="B623" s="4" t="s">
        <v>5</v>
      </c>
      <c r="C623" s="4" t="s">
        <v>10</v>
      </c>
    </row>
    <row r="624" spans="1:9">
      <c r="A624" t="n">
        <v>7371</v>
      </c>
      <c r="B624" s="12" t="n">
        <v>13</v>
      </c>
      <c r="C624" s="7" t="n">
        <v>11089</v>
      </c>
    </row>
    <row r="625" spans="1:9">
      <c r="A625" t="s">
        <v>4</v>
      </c>
      <c r="B625" s="4" t="s">
        <v>5</v>
      </c>
      <c r="C625" s="4" t="s">
        <v>6</v>
      </c>
      <c r="D625" s="4" t="s">
        <v>6</v>
      </c>
    </row>
    <row r="626" spans="1:9">
      <c r="A626" t="n">
        <v>7374</v>
      </c>
      <c r="B626" s="23" t="n">
        <v>70</v>
      </c>
      <c r="C626" s="7" t="s">
        <v>75</v>
      </c>
      <c r="D626" s="7" t="s">
        <v>105</v>
      </c>
    </row>
    <row r="627" spans="1:9">
      <c r="A627" t="s">
        <v>4</v>
      </c>
      <c r="B627" s="4" t="s">
        <v>5</v>
      </c>
      <c r="C627" s="4" t="s">
        <v>10</v>
      </c>
    </row>
    <row r="628" spans="1:9">
      <c r="A628" t="n">
        <v>7393</v>
      </c>
      <c r="B628" s="29" t="n">
        <v>16</v>
      </c>
      <c r="C628" s="7" t="n">
        <v>2800</v>
      </c>
    </row>
    <row r="629" spans="1:9">
      <c r="A629" t="s">
        <v>4</v>
      </c>
      <c r="B629" s="4" t="s">
        <v>5</v>
      </c>
      <c r="C629" s="4" t="s">
        <v>13</v>
      </c>
      <c r="D629" s="4" t="s">
        <v>10</v>
      </c>
      <c r="E629" s="4" t="s">
        <v>28</v>
      </c>
      <c r="F629" s="4" t="s">
        <v>10</v>
      </c>
      <c r="G629" s="4" t="s">
        <v>9</v>
      </c>
      <c r="H629" s="4" t="s">
        <v>9</v>
      </c>
      <c r="I629" s="4" t="s">
        <v>10</v>
      </c>
      <c r="J629" s="4" t="s">
        <v>10</v>
      </c>
      <c r="K629" s="4" t="s">
        <v>9</v>
      </c>
      <c r="L629" s="4" t="s">
        <v>9</v>
      </c>
      <c r="M629" s="4" t="s">
        <v>9</v>
      </c>
      <c r="N629" s="4" t="s">
        <v>9</v>
      </c>
      <c r="O629" s="4" t="s">
        <v>6</v>
      </c>
    </row>
    <row r="630" spans="1:9">
      <c r="A630" t="n">
        <v>7396</v>
      </c>
      <c r="B630" s="14" t="n">
        <v>50</v>
      </c>
      <c r="C630" s="7" t="n">
        <v>0</v>
      </c>
      <c r="D630" s="7" t="n">
        <v>13252</v>
      </c>
      <c r="E630" s="7" t="n">
        <v>1</v>
      </c>
      <c r="F630" s="7" t="n">
        <v>0</v>
      </c>
      <c r="G630" s="7" t="n">
        <v>0</v>
      </c>
      <c r="H630" s="7" t="n">
        <v>0</v>
      </c>
      <c r="I630" s="7" t="n">
        <v>0</v>
      </c>
      <c r="J630" s="7" t="n">
        <v>65533</v>
      </c>
      <c r="K630" s="7" t="n">
        <v>0</v>
      </c>
      <c r="L630" s="7" t="n">
        <v>0</v>
      </c>
      <c r="M630" s="7" t="n">
        <v>0</v>
      </c>
      <c r="N630" s="7" t="n">
        <v>0</v>
      </c>
      <c r="O630" s="7" t="s">
        <v>23</v>
      </c>
    </row>
    <row r="631" spans="1:9">
      <c r="A631" t="s">
        <v>4</v>
      </c>
      <c r="B631" s="4" t="s">
        <v>5</v>
      </c>
      <c r="C631" s="4" t="s">
        <v>10</v>
      </c>
    </row>
    <row r="632" spans="1:9">
      <c r="A632" t="n">
        <v>7435</v>
      </c>
      <c r="B632" s="29" t="n">
        <v>16</v>
      </c>
      <c r="C632" s="7" t="n">
        <v>1200</v>
      </c>
    </row>
    <row r="633" spans="1:9">
      <c r="A633" t="s">
        <v>4</v>
      </c>
      <c r="B633" s="4" t="s">
        <v>5</v>
      </c>
      <c r="C633" s="4" t="s">
        <v>13</v>
      </c>
      <c r="D633" s="4" t="s">
        <v>10</v>
      </c>
      <c r="E633" s="4" t="s">
        <v>6</v>
      </c>
      <c r="F633" s="4" t="s">
        <v>6</v>
      </c>
      <c r="G633" s="4" t="s">
        <v>13</v>
      </c>
    </row>
    <row r="634" spans="1:9">
      <c r="A634" t="n">
        <v>7438</v>
      </c>
      <c r="B634" s="24" t="n">
        <v>32</v>
      </c>
      <c r="C634" s="7" t="n">
        <v>0</v>
      </c>
      <c r="D634" s="7" t="n">
        <v>65533</v>
      </c>
      <c r="E634" s="7" t="s">
        <v>68</v>
      </c>
      <c r="F634" s="7" t="s">
        <v>77</v>
      </c>
      <c r="G634" s="7" t="n">
        <v>0</v>
      </c>
    </row>
    <row r="635" spans="1:9">
      <c r="A635" t="s">
        <v>4</v>
      </c>
      <c r="B635" s="4" t="s">
        <v>5</v>
      </c>
      <c r="C635" s="4" t="s">
        <v>13</v>
      </c>
      <c r="D635" s="4" t="s">
        <v>10</v>
      </c>
      <c r="E635" s="4" t="s">
        <v>6</v>
      </c>
      <c r="F635" s="4" t="s">
        <v>6</v>
      </c>
      <c r="G635" s="4" t="s">
        <v>13</v>
      </c>
    </row>
    <row r="636" spans="1:9">
      <c r="A636" t="n">
        <v>7460</v>
      </c>
      <c r="B636" s="24" t="n">
        <v>32</v>
      </c>
      <c r="C636" s="7" t="n">
        <v>0</v>
      </c>
      <c r="D636" s="7" t="n">
        <v>65533</v>
      </c>
      <c r="E636" s="7" t="s">
        <v>68</v>
      </c>
      <c r="F636" s="7" t="s">
        <v>78</v>
      </c>
      <c r="G636" s="7" t="n">
        <v>0</v>
      </c>
    </row>
    <row r="637" spans="1:9">
      <c r="A637" t="s">
        <v>4</v>
      </c>
      <c r="B637" s="4" t="s">
        <v>5</v>
      </c>
      <c r="C637" s="4" t="s">
        <v>13</v>
      </c>
      <c r="D637" s="4" t="s">
        <v>10</v>
      </c>
      <c r="E637" s="4" t="s">
        <v>6</v>
      </c>
      <c r="F637" s="4" t="s">
        <v>6</v>
      </c>
      <c r="G637" s="4" t="s">
        <v>13</v>
      </c>
    </row>
    <row r="638" spans="1:9">
      <c r="A638" t="n">
        <v>7484</v>
      </c>
      <c r="B638" s="24" t="n">
        <v>32</v>
      </c>
      <c r="C638" s="7" t="n">
        <v>0</v>
      </c>
      <c r="D638" s="7" t="n">
        <v>65533</v>
      </c>
      <c r="E638" s="7" t="s">
        <v>68</v>
      </c>
      <c r="F638" s="7" t="s">
        <v>79</v>
      </c>
      <c r="G638" s="7" t="n">
        <v>1</v>
      </c>
    </row>
    <row r="639" spans="1:9">
      <c r="A639" t="s">
        <v>4</v>
      </c>
      <c r="B639" s="4" t="s">
        <v>5</v>
      </c>
      <c r="C639" s="4" t="s">
        <v>13</v>
      </c>
      <c r="D639" s="4" t="s">
        <v>10</v>
      </c>
      <c r="E639" s="4" t="s">
        <v>6</v>
      </c>
      <c r="F639" s="4" t="s">
        <v>6</v>
      </c>
      <c r="G639" s="4" t="s">
        <v>13</v>
      </c>
    </row>
    <row r="640" spans="1:9">
      <c r="A640" t="n">
        <v>7507</v>
      </c>
      <c r="B640" s="24" t="n">
        <v>32</v>
      </c>
      <c r="C640" s="7" t="n">
        <v>0</v>
      </c>
      <c r="D640" s="7" t="n">
        <v>65533</v>
      </c>
      <c r="E640" s="7" t="s">
        <v>68</v>
      </c>
      <c r="F640" s="7" t="s">
        <v>80</v>
      </c>
      <c r="G640" s="7" t="n">
        <v>1</v>
      </c>
    </row>
    <row r="641" spans="1:15">
      <c r="A641" t="s">
        <v>4</v>
      </c>
      <c r="B641" s="4" t="s">
        <v>5</v>
      </c>
      <c r="C641" s="4" t="s">
        <v>13</v>
      </c>
      <c r="D641" s="4" t="s">
        <v>6</v>
      </c>
      <c r="E641" s="4" t="s">
        <v>10</v>
      </c>
    </row>
    <row r="642" spans="1:15">
      <c r="A642" t="n">
        <v>7532</v>
      </c>
      <c r="B642" s="25" t="n">
        <v>91</v>
      </c>
      <c r="C642" s="7" t="n">
        <v>0</v>
      </c>
      <c r="D642" s="7" t="s">
        <v>81</v>
      </c>
      <c r="E642" s="7" t="n">
        <v>1</v>
      </c>
    </row>
    <row r="643" spans="1:15">
      <c r="A643" t="s">
        <v>4</v>
      </c>
      <c r="B643" s="4" t="s">
        <v>5</v>
      </c>
      <c r="C643" s="4" t="s">
        <v>13</v>
      </c>
      <c r="D643" s="4" t="s">
        <v>6</v>
      </c>
      <c r="E643" s="4" t="s">
        <v>10</v>
      </c>
    </row>
    <row r="644" spans="1:15">
      <c r="A644" t="n">
        <v>7552</v>
      </c>
      <c r="B644" s="25" t="n">
        <v>91</v>
      </c>
      <c r="C644" s="7" t="n">
        <v>1</v>
      </c>
      <c r="D644" s="7" t="s">
        <v>82</v>
      </c>
      <c r="E644" s="7" t="n">
        <v>1</v>
      </c>
    </row>
    <row r="645" spans="1:15">
      <c r="A645" t="s">
        <v>4</v>
      </c>
      <c r="B645" s="4" t="s">
        <v>5</v>
      </c>
      <c r="C645" s="4" t="s">
        <v>13</v>
      </c>
      <c r="D645" s="4" t="s">
        <v>6</v>
      </c>
      <c r="E645" s="4" t="s">
        <v>10</v>
      </c>
    </row>
    <row r="646" spans="1:15">
      <c r="A646" t="n">
        <v>7570</v>
      </c>
      <c r="B646" s="25" t="n">
        <v>91</v>
      </c>
      <c r="C646" s="7" t="n">
        <v>1</v>
      </c>
      <c r="D646" s="7" t="s">
        <v>83</v>
      </c>
      <c r="E646" s="7" t="n">
        <v>1</v>
      </c>
    </row>
    <row r="647" spans="1:15">
      <c r="A647" t="s">
        <v>4</v>
      </c>
      <c r="B647" s="4" t="s">
        <v>5</v>
      </c>
      <c r="C647" s="4" t="s">
        <v>27</v>
      </c>
    </row>
    <row r="648" spans="1:15">
      <c r="A648" t="n">
        <v>7590</v>
      </c>
      <c r="B648" s="21" t="n">
        <v>3</v>
      </c>
      <c r="C648" s="11" t="n">
        <f t="normal" ca="1">A674</f>
        <v>0</v>
      </c>
    </row>
    <row r="649" spans="1:15">
      <c r="A649" t="s">
        <v>4</v>
      </c>
      <c r="B649" s="4" t="s">
        <v>5</v>
      </c>
      <c r="C649" s="4" t="s">
        <v>10</v>
      </c>
    </row>
    <row r="650" spans="1:15">
      <c r="A650" t="n">
        <v>7595</v>
      </c>
      <c r="B650" s="18" t="n">
        <v>12</v>
      </c>
      <c r="C650" s="7" t="n">
        <v>11089</v>
      </c>
    </row>
    <row r="651" spans="1:15">
      <c r="A651" t="s">
        <v>4</v>
      </c>
      <c r="B651" s="4" t="s">
        <v>5</v>
      </c>
      <c r="C651" s="4" t="s">
        <v>6</v>
      </c>
      <c r="D651" s="4" t="s">
        <v>6</v>
      </c>
    </row>
    <row r="652" spans="1:15">
      <c r="A652" t="n">
        <v>7598</v>
      </c>
      <c r="B652" s="23" t="n">
        <v>70</v>
      </c>
      <c r="C652" s="7" t="s">
        <v>75</v>
      </c>
      <c r="D652" s="7" t="s">
        <v>106</v>
      </c>
    </row>
    <row r="653" spans="1:15">
      <c r="A653" t="s">
        <v>4</v>
      </c>
      <c r="B653" s="4" t="s">
        <v>5</v>
      </c>
      <c r="C653" s="4" t="s">
        <v>10</v>
      </c>
    </row>
    <row r="654" spans="1:15">
      <c r="A654" t="n">
        <v>7617</v>
      </c>
      <c r="B654" s="29" t="n">
        <v>16</v>
      </c>
      <c r="C654" s="7" t="n">
        <v>2800</v>
      </c>
    </row>
    <row r="655" spans="1:15">
      <c r="A655" t="s">
        <v>4</v>
      </c>
      <c r="B655" s="4" t="s">
        <v>5</v>
      </c>
      <c r="C655" s="4" t="s">
        <v>13</v>
      </c>
      <c r="D655" s="4" t="s">
        <v>10</v>
      </c>
      <c r="E655" s="4" t="s">
        <v>28</v>
      </c>
      <c r="F655" s="4" t="s">
        <v>10</v>
      </c>
      <c r="G655" s="4" t="s">
        <v>9</v>
      </c>
      <c r="H655" s="4" t="s">
        <v>9</v>
      </c>
      <c r="I655" s="4" t="s">
        <v>10</v>
      </c>
      <c r="J655" s="4" t="s">
        <v>10</v>
      </c>
      <c r="K655" s="4" t="s">
        <v>9</v>
      </c>
      <c r="L655" s="4" t="s">
        <v>9</v>
      </c>
      <c r="M655" s="4" t="s">
        <v>9</v>
      </c>
      <c r="N655" s="4" t="s">
        <v>9</v>
      </c>
      <c r="O655" s="4" t="s">
        <v>6</v>
      </c>
    </row>
    <row r="656" spans="1:15">
      <c r="A656" t="n">
        <v>7620</v>
      </c>
      <c r="B656" s="14" t="n">
        <v>50</v>
      </c>
      <c r="C656" s="7" t="n">
        <v>0</v>
      </c>
      <c r="D656" s="7" t="n">
        <v>13252</v>
      </c>
      <c r="E656" s="7" t="n">
        <v>1</v>
      </c>
      <c r="F656" s="7" t="n">
        <v>0</v>
      </c>
      <c r="G656" s="7" t="n">
        <v>0</v>
      </c>
      <c r="H656" s="7" t="n">
        <v>0</v>
      </c>
      <c r="I656" s="7" t="n">
        <v>0</v>
      </c>
      <c r="J656" s="7" t="n">
        <v>65533</v>
      </c>
      <c r="K656" s="7" t="n">
        <v>0</v>
      </c>
      <c r="L656" s="7" t="n">
        <v>0</v>
      </c>
      <c r="M656" s="7" t="n">
        <v>0</v>
      </c>
      <c r="N656" s="7" t="n">
        <v>0</v>
      </c>
      <c r="O656" s="7" t="s">
        <v>23</v>
      </c>
    </row>
    <row r="657" spans="1:15">
      <c r="A657" t="s">
        <v>4</v>
      </c>
      <c r="B657" s="4" t="s">
        <v>5</v>
      </c>
      <c r="C657" s="4" t="s">
        <v>10</v>
      </c>
    </row>
    <row r="658" spans="1:15">
      <c r="A658" t="n">
        <v>7659</v>
      </c>
      <c r="B658" s="29" t="n">
        <v>16</v>
      </c>
      <c r="C658" s="7" t="n">
        <v>1200</v>
      </c>
    </row>
    <row r="659" spans="1:15">
      <c r="A659" t="s">
        <v>4</v>
      </c>
      <c r="B659" s="4" t="s">
        <v>5</v>
      </c>
      <c r="C659" s="4" t="s">
        <v>13</v>
      </c>
      <c r="D659" s="4" t="s">
        <v>10</v>
      </c>
      <c r="E659" s="4" t="s">
        <v>6</v>
      </c>
      <c r="F659" s="4" t="s">
        <v>6</v>
      </c>
      <c r="G659" s="4" t="s">
        <v>13</v>
      </c>
    </row>
    <row r="660" spans="1:15">
      <c r="A660" t="n">
        <v>7662</v>
      </c>
      <c r="B660" s="24" t="n">
        <v>32</v>
      </c>
      <c r="C660" s="7" t="n">
        <v>0</v>
      </c>
      <c r="D660" s="7" t="n">
        <v>65533</v>
      </c>
      <c r="E660" s="7" t="s">
        <v>68</v>
      </c>
      <c r="F660" s="7" t="s">
        <v>77</v>
      </c>
      <c r="G660" s="7" t="n">
        <v>1</v>
      </c>
    </row>
    <row r="661" spans="1:15">
      <c r="A661" t="s">
        <v>4</v>
      </c>
      <c r="B661" s="4" t="s">
        <v>5</v>
      </c>
      <c r="C661" s="4" t="s">
        <v>13</v>
      </c>
      <c r="D661" s="4" t="s">
        <v>10</v>
      </c>
      <c r="E661" s="4" t="s">
        <v>6</v>
      </c>
      <c r="F661" s="4" t="s">
        <v>6</v>
      </c>
      <c r="G661" s="4" t="s">
        <v>13</v>
      </c>
    </row>
    <row r="662" spans="1:15">
      <c r="A662" t="n">
        <v>7684</v>
      </c>
      <c r="B662" s="24" t="n">
        <v>32</v>
      </c>
      <c r="C662" s="7" t="n">
        <v>0</v>
      </c>
      <c r="D662" s="7" t="n">
        <v>65533</v>
      </c>
      <c r="E662" s="7" t="s">
        <v>68</v>
      </c>
      <c r="F662" s="7" t="s">
        <v>78</v>
      </c>
      <c r="G662" s="7" t="n">
        <v>1</v>
      </c>
    </row>
    <row r="663" spans="1:15">
      <c r="A663" t="s">
        <v>4</v>
      </c>
      <c r="B663" s="4" t="s">
        <v>5</v>
      </c>
      <c r="C663" s="4" t="s">
        <v>13</v>
      </c>
      <c r="D663" s="4" t="s">
        <v>10</v>
      </c>
      <c r="E663" s="4" t="s">
        <v>6</v>
      </c>
      <c r="F663" s="4" t="s">
        <v>6</v>
      </c>
      <c r="G663" s="4" t="s">
        <v>13</v>
      </c>
    </row>
    <row r="664" spans="1:15">
      <c r="A664" t="n">
        <v>7708</v>
      </c>
      <c r="B664" s="24" t="n">
        <v>32</v>
      </c>
      <c r="C664" s="7" t="n">
        <v>0</v>
      </c>
      <c r="D664" s="7" t="n">
        <v>65533</v>
      </c>
      <c r="E664" s="7" t="s">
        <v>68</v>
      </c>
      <c r="F664" s="7" t="s">
        <v>79</v>
      </c>
      <c r="G664" s="7" t="n">
        <v>0</v>
      </c>
    </row>
    <row r="665" spans="1:15">
      <c r="A665" t="s">
        <v>4</v>
      </c>
      <c r="B665" s="4" t="s">
        <v>5</v>
      </c>
      <c r="C665" s="4" t="s">
        <v>13</v>
      </c>
      <c r="D665" s="4" t="s">
        <v>10</v>
      </c>
      <c r="E665" s="4" t="s">
        <v>6</v>
      </c>
      <c r="F665" s="4" t="s">
        <v>6</v>
      </c>
      <c r="G665" s="4" t="s">
        <v>13</v>
      </c>
    </row>
    <row r="666" spans="1:15">
      <c r="A666" t="n">
        <v>7731</v>
      </c>
      <c r="B666" s="24" t="n">
        <v>32</v>
      </c>
      <c r="C666" s="7" t="n">
        <v>0</v>
      </c>
      <c r="D666" s="7" t="n">
        <v>65533</v>
      </c>
      <c r="E666" s="7" t="s">
        <v>68</v>
      </c>
      <c r="F666" s="7" t="s">
        <v>80</v>
      </c>
      <c r="G666" s="7" t="n">
        <v>0</v>
      </c>
    </row>
    <row r="667" spans="1:15">
      <c r="A667" t="s">
        <v>4</v>
      </c>
      <c r="B667" s="4" t="s">
        <v>5</v>
      </c>
      <c r="C667" s="4" t="s">
        <v>13</v>
      </c>
      <c r="D667" s="4" t="s">
        <v>6</v>
      </c>
      <c r="E667" s="4" t="s">
        <v>10</v>
      </c>
    </row>
    <row r="668" spans="1:15">
      <c r="A668" t="n">
        <v>7756</v>
      </c>
      <c r="B668" s="25" t="n">
        <v>91</v>
      </c>
      <c r="C668" s="7" t="n">
        <v>1</v>
      </c>
      <c r="D668" s="7" t="s">
        <v>81</v>
      </c>
      <c r="E668" s="7" t="n">
        <v>1</v>
      </c>
    </row>
    <row r="669" spans="1:15">
      <c r="A669" t="s">
        <v>4</v>
      </c>
      <c r="B669" s="4" t="s">
        <v>5</v>
      </c>
      <c r="C669" s="4" t="s">
        <v>13</v>
      </c>
      <c r="D669" s="4" t="s">
        <v>6</v>
      </c>
      <c r="E669" s="4" t="s">
        <v>10</v>
      </c>
    </row>
    <row r="670" spans="1:15">
      <c r="A670" t="n">
        <v>7776</v>
      </c>
      <c r="B670" s="25" t="n">
        <v>91</v>
      </c>
      <c r="C670" s="7" t="n">
        <v>0</v>
      </c>
      <c r="D670" s="7" t="s">
        <v>82</v>
      </c>
      <c r="E670" s="7" t="n">
        <v>1</v>
      </c>
    </row>
    <row r="671" spans="1:15">
      <c r="A671" t="s">
        <v>4</v>
      </c>
      <c r="B671" s="4" t="s">
        <v>5</v>
      </c>
      <c r="C671" s="4" t="s">
        <v>13</v>
      </c>
      <c r="D671" s="4" t="s">
        <v>6</v>
      </c>
      <c r="E671" s="4" t="s">
        <v>10</v>
      </c>
    </row>
    <row r="672" spans="1:15">
      <c r="A672" t="n">
        <v>7794</v>
      </c>
      <c r="B672" s="25" t="n">
        <v>91</v>
      </c>
      <c r="C672" s="7" t="n">
        <v>0</v>
      </c>
      <c r="D672" s="7" t="s">
        <v>83</v>
      </c>
      <c r="E672" s="7" t="n">
        <v>1</v>
      </c>
    </row>
    <row r="673" spans="1:7">
      <c r="A673" t="s">
        <v>4</v>
      </c>
      <c r="B673" s="4" t="s">
        <v>5</v>
      </c>
      <c r="C673" s="4" t="s">
        <v>13</v>
      </c>
      <c r="D673" s="4" t="s">
        <v>10</v>
      </c>
      <c r="E673" s="4" t="s">
        <v>28</v>
      </c>
    </row>
    <row r="674" spans="1:7">
      <c r="A674" t="n">
        <v>7814</v>
      </c>
      <c r="B674" s="31" t="n">
        <v>58</v>
      </c>
      <c r="C674" s="7" t="n">
        <v>101</v>
      </c>
      <c r="D674" s="7" t="n">
        <v>500</v>
      </c>
      <c r="E674" s="7" t="n">
        <v>1</v>
      </c>
    </row>
    <row r="675" spans="1:7">
      <c r="A675" t="s">
        <v>4</v>
      </c>
      <c r="B675" s="4" t="s">
        <v>5</v>
      </c>
      <c r="C675" s="4" t="s">
        <v>13</v>
      </c>
      <c r="D675" s="4" t="s">
        <v>10</v>
      </c>
    </row>
    <row r="676" spans="1:7">
      <c r="A676" t="n">
        <v>7822</v>
      </c>
      <c r="B676" s="31" t="n">
        <v>58</v>
      </c>
      <c r="C676" s="7" t="n">
        <v>254</v>
      </c>
      <c r="D676" s="7" t="n">
        <v>0</v>
      </c>
    </row>
    <row r="677" spans="1:7">
      <c r="A677" t="s">
        <v>4</v>
      </c>
      <c r="B677" s="4" t="s">
        <v>5</v>
      </c>
      <c r="C677" s="4" t="s">
        <v>13</v>
      </c>
      <c r="D677" s="4" t="s">
        <v>13</v>
      </c>
      <c r="E677" s="4" t="s">
        <v>10</v>
      </c>
    </row>
    <row r="678" spans="1:7">
      <c r="A678" t="n">
        <v>7826</v>
      </c>
      <c r="B678" s="39" t="n">
        <v>45</v>
      </c>
      <c r="C678" s="7" t="n">
        <v>8</v>
      </c>
      <c r="D678" s="7" t="n">
        <v>0</v>
      </c>
      <c r="E678" s="7" t="n">
        <v>0</v>
      </c>
    </row>
    <row r="679" spans="1:7">
      <c r="A679" t="s">
        <v>4</v>
      </c>
      <c r="B679" s="4" t="s">
        <v>5</v>
      </c>
      <c r="C679" s="4" t="s">
        <v>13</v>
      </c>
      <c r="D679" s="4" t="s">
        <v>6</v>
      </c>
    </row>
    <row r="680" spans="1:7">
      <c r="A680" t="n">
        <v>7831</v>
      </c>
      <c r="B680" s="8" t="n">
        <v>2</v>
      </c>
      <c r="C680" s="7" t="n">
        <v>10</v>
      </c>
      <c r="D680" s="7" t="s">
        <v>97</v>
      </c>
    </row>
    <row r="681" spans="1:7">
      <c r="A681" t="s">
        <v>4</v>
      </c>
      <c r="B681" s="4" t="s">
        <v>5</v>
      </c>
      <c r="C681" s="4" t="s">
        <v>10</v>
      </c>
    </row>
    <row r="682" spans="1:7">
      <c r="A682" t="n">
        <v>7854</v>
      </c>
      <c r="B682" s="29" t="n">
        <v>16</v>
      </c>
      <c r="C682" s="7" t="n">
        <v>0</v>
      </c>
    </row>
    <row r="683" spans="1:7">
      <c r="A683" t="s">
        <v>4</v>
      </c>
      <c r="B683" s="4" t="s">
        <v>5</v>
      </c>
      <c r="C683" s="4" t="s">
        <v>13</v>
      </c>
      <c r="D683" s="4" t="s">
        <v>6</v>
      </c>
    </row>
    <row r="684" spans="1:7">
      <c r="A684" t="n">
        <v>7857</v>
      </c>
      <c r="B684" s="8" t="n">
        <v>2</v>
      </c>
      <c r="C684" s="7" t="n">
        <v>10</v>
      </c>
      <c r="D684" s="7" t="s">
        <v>98</v>
      </c>
    </row>
    <row r="685" spans="1:7">
      <c r="A685" t="s">
        <v>4</v>
      </c>
      <c r="B685" s="4" t="s">
        <v>5</v>
      </c>
      <c r="C685" s="4" t="s">
        <v>10</v>
      </c>
    </row>
    <row r="686" spans="1:7">
      <c r="A686" t="n">
        <v>7875</v>
      </c>
      <c r="B686" s="29" t="n">
        <v>16</v>
      </c>
      <c r="C686" s="7" t="n">
        <v>0</v>
      </c>
    </row>
    <row r="687" spans="1:7">
      <c r="A687" t="s">
        <v>4</v>
      </c>
      <c r="B687" s="4" t="s">
        <v>5</v>
      </c>
      <c r="C687" s="4" t="s">
        <v>13</v>
      </c>
      <c r="D687" s="4" t="s">
        <v>6</v>
      </c>
    </row>
    <row r="688" spans="1:7">
      <c r="A688" t="n">
        <v>7878</v>
      </c>
      <c r="B688" s="8" t="n">
        <v>2</v>
      </c>
      <c r="C688" s="7" t="n">
        <v>10</v>
      </c>
      <c r="D688" s="7" t="s">
        <v>99</v>
      </c>
    </row>
    <row r="689" spans="1:5">
      <c r="A689" t="s">
        <v>4</v>
      </c>
      <c r="B689" s="4" t="s">
        <v>5</v>
      </c>
      <c r="C689" s="4" t="s">
        <v>10</v>
      </c>
    </row>
    <row r="690" spans="1:5">
      <c r="A690" t="n">
        <v>7897</v>
      </c>
      <c r="B690" s="29" t="n">
        <v>16</v>
      </c>
      <c r="C690" s="7" t="n">
        <v>0</v>
      </c>
    </row>
    <row r="691" spans="1:5">
      <c r="A691" t="s">
        <v>4</v>
      </c>
      <c r="B691" s="4" t="s">
        <v>5</v>
      </c>
      <c r="C691" s="4" t="s">
        <v>13</v>
      </c>
    </row>
    <row r="692" spans="1:5">
      <c r="A692" t="n">
        <v>7900</v>
      </c>
      <c r="B692" s="38" t="n">
        <v>23</v>
      </c>
      <c r="C692" s="7" t="n">
        <v>20</v>
      </c>
    </row>
    <row r="693" spans="1:5">
      <c r="A693" t="s">
        <v>4</v>
      </c>
      <c r="B693" s="4" t="s">
        <v>5</v>
      </c>
    </row>
    <row r="694" spans="1:5">
      <c r="A694" t="n">
        <v>7902</v>
      </c>
      <c r="B694" s="5" t="n">
        <v>1</v>
      </c>
    </row>
    <row r="695" spans="1:5" s="3" customFormat="1" customHeight="0">
      <c r="A695" s="3" t="s">
        <v>2</v>
      </c>
      <c r="B695" s="3" t="s">
        <v>107</v>
      </c>
    </row>
    <row r="696" spans="1:5">
      <c r="A696" t="s">
        <v>4</v>
      </c>
      <c r="B696" s="4" t="s">
        <v>5</v>
      </c>
      <c r="C696" s="4" t="s">
        <v>13</v>
      </c>
      <c r="D696" s="4" t="s">
        <v>10</v>
      </c>
    </row>
    <row r="697" spans="1:5">
      <c r="A697" t="n">
        <v>7904</v>
      </c>
      <c r="B697" s="28" t="n">
        <v>22</v>
      </c>
      <c r="C697" s="7" t="n">
        <v>20</v>
      </c>
      <c r="D697" s="7" t="n">
        <v>0</v>
      </c>
    </row>
    <row r="698" spans="1:5">
      <c r="A698" t="s">
        <v>4</v>
      </c>
      <c r="B698" s="4" t="s">
        <v>5</v>
      </c>
      <c r="C698" s="4" t="s">
        <v>13</v>
      </c>
      <c r="D698" s="4" t="s">
        <v>13</v>
      </c>
      <c r="E698" s="4" t="s">
        <v>9</v>
      </c>
      <c r="F698" s="4" t="s">
        <v>13</v>
      </c>
      <c r="G698" s="4" t="s">
        <v>13</v>
      </c>
    </row>
    <row r="699" spans="1:5">
      <c r="A699" t="n">
        <v>7908</v>
      </c>
      <c r="B699" s="40" t="n">
        <v>18</v>
      </c>
      <c r="C699" s="7" t="n">
        <v>1</v>
      </c>
      <c r="D699" s="7" t="n">
        <v>0</v>
      </c>
      <c r="E699" s="7" t="n">
        <v>1</v>
      </c>
      <c r="F699" s="7" t="n">
        <v>19</v>
      </c>
      <c r="G699" s="7" t="n">
        <v>1</v>
      </c>
    </row>
    <row r="700" spans="1:5">
      <c r="A700" t="s">
        <v>4</v>
      </c>
      <c r="B700" s="4" t="s">
        <v>5</v>
      </c>
      <c r="C700" s="4" t="s">
        <v>13</v>
      </c>
      <c r="D700" s="4" t="s">
        <v>13</v>
      </c>
      <c r="E700" s="4" t="s">
        <v>9</v>
      </c>
      <c r="F700" s="4" t="s">
        <v>13</v>
      </c>
      <c r="G700" s="4" t="s">
        <v>13</v>
      </c>
    </row>
    <row r="701" spans="1:5">
      <c r="A701" t="n">
        <v>7917</v>
      </c>
      <c r="B701" s="40" t="n">
        <v>18</v>
      </c>
      <c r="C701" s="7" t="n">
        <v>2</v>
      </c>
      <c r="D701" s="7" t="n">
        <v>0</v>
      </c>
      <c r="E701" s="7" t="n">
        <v>1</v>
      </c>
      <c r="F701" s="7" t="n">
        <v>19</v>
      </c>
      <c r="G701" s="7" t="n">
        <v>1</v>
      </c>
    </row>
    <row r="702" spans="1:5">
      <c r="A702" t="s">
        <v>4</v>
      </c>
      <c r="B702" s="4" t="s">
        <v>5</v>
      </c>
      <c r="C702" s="4" t="s">
        <v>13</v>
      </c>
      <c r="D702" s="4" t="s">
        <v>6</v>
      </c>
    </row>
    <row r="703" spans="1:5">
      <c r="A703" t="n">
        <v>7926</v>
      </c>
      <c r="B703" s="8" t="n">
        <v>2</v>
      </c>
      <c r="C703" s="7" t="n">
        <v>10</v>
      </c>
      <c r="D703" s="7" t="s">
        <v>108</v>
      </c>
    </row>
    <row r="704" spans="1:5">
      <c r="A704" t="s">
        <v>4</v>
      </c>
      <c r="B704" s="4" t="s">
        <v>5</v>
      </c>
      <c r="C704" s="4" t="s">
        <v>13</v>
      </c>
      <c r="D704" s="4" t="s">
        <v>6</v>
      </c>
    </row>
    <row r="705" spans="1:7">
      <c r="A705" t="n">
        <v>7948</v>
      </c>
      <c r="B705" s="8" t="n">
        <v>2</v>
      </c>
      <c r="C705" s="7" t="n">
        <v>10</v>
      </c>
      <c r="D705" s="7" t="s">
        <v>97</v>
      </c>
    </row>
    <row r="706" spans="1:7">
      <c r="A706" t="s">
        <v>4</v>
      </c>
      <c r="B706" s="4" t="s">
        <v>5</v>
      </c>
      <c r="C706" s="4" t="s">
        <v>10</v>
      </c>
    </row>
    <row r="707" spans="1:7">
      <c r="A707" t="n">
        <v>7971</v>
      </c>
      <c r="B707" s="29" t="n">
        <v>16</v>
      </c>
      <c r="C707" s="7" t="n">
        <v>0</v>
      </c>
    </row>
    <row r="708" spans="1:7">
      <c r="A708" t="s">
        <v>4</v>
      </c>
      <c r="B708" s="4" t="s">
        <v>5</v>
      </c>
      <c r="C708" s="4" t="s">
        <v>13</v>
      </c>
      <c r="D708" s="4" t="s">
        <v>6</v>
      </c>
    </row>
    <row r="709" spans="1:7">
      <c r="A709" t="n">
        <v>7974</v>
      </c>
      <c r="B709" s="8" t="n">
        <v>2</v>
      </c>
      <c r="C709" s="7" t="n">
        <v>10</v>
      </c>
      <c r="D709" s="7" t="s">
        <v>98</v>
      </c>
    </row>
    <row r="710" spans="1:7">
      <c r="A710" t="s">
        <v>4</v>
      </c>
      <c r="B710" s="4" t="s">
        <v>5</v>
      </c>
      <c r="C710" s="4" t="s">
        <v>10</v>
      </c>
    </row>
    <row r="711" spans="1:7">
      <c r="A711" t="n">
        <v>7992</v>
      </c>
      <c r="B711" s="29" t="n">
        <v>16</v>
      </c>
      <c r="C711" s="7" t="n">
        <v>0</v>
      </c>
    </row>
    <row r="712" spans="1:7">
      <c r="A712" t="s">
        <v>4</v>
      </c>
      <c r="B712" s="4" t="s">
        <v>5</v>
      </c>
      <c r="C712" s="4" t="s">
        <v>13</v>
      </c>
      <c r="D712" s="4" t="s">
        <v>6</v>
      </c>
    </row>
    <row r="713" spans="1:7">
      <c r="A713" t="n">
        <v>7995</v>
      </c>
      <c r="B713" s="8" t="n">
        <v>2</v>
      </c>
      <c r="C713" s="7" t="n">
        <v>10</v>
      </c>
      <c r="D713" s="7" t="s">
        <v>99</v>
      </c>
    </row>
    <row r="714" spans="1:7">
      <c r="A714" t="s">
        <v>4</v>
      </c>
      <c r="B714" s="4" t="s">
        <v>5</v>
      </c>
      <c r="C714" s="4" t="s">
        <v>10</v>
      </c>
    </row>
    <row r="715" spans="1:7">
      <c r="A715" t="n">
        <v>8014</v>
      </c>
      <c r="B715" s="29" t="n">
        <v>16</v>
      </c>
      <c r="C715" s="7" t="n">
        <v>0</v>
      </c>
    </row>
    <row r="716" spans="1:7">
      <c r="A716" t="s">
        <v>4</v>
      </c>
      <c r="B716" s="4" t="s">
        <v>5</v>
      </c>
      <c r="C716" s="4" t="s">
        <v>13</v>
      </c>
    </row>
    <row r="717" spans="1:7">
      <c r="A717" t="n">
        <v>8017</v>
      </c>
      <c r="B717" s="38" t="n">
        <v>23</v>
      </c>
      <c r="C717" s="7" t="n">
        <v>20</v>
      </c>
    </row>
    <row r="718" spans="1:7">
      <c r="A718" t="s">
        <v>4</v>
      </c>
      <c r="B718" s="4" t="s">
        <v>5</v>
      </c>
    </row>
    <row r="719" spans="1:7">
      <c r="A719" t="n">
        <v>8019</v>
      </c>
      <c r="B719" s="5" t="n">
        <v>1</v>
      </c>
    </row>
    <row r="720" spans="1:7" s="3" customFormat="1" customHeight="0">
      <c r="A720" s="3" t="s">
        <v>2</v>
      </c>
      <c r="B720" s="3" t="s">
        <v>109</v>
      </c>
    </row>
    <row r="721" spans="1:4">
      <c r="A721" t="s">
        <v>4</v>
      </c>
      <c r="B721" s="4" t="s">
        <v>5</v>
      </c>
      <c r="C721" s="4" t="s">
        <v>13</v>
      </c>
      <c r="D721" s="42" t="s">
        <v>110</v>
      </c>
      <c r="E721" s="4" t="s">
        <v>5</v>
      </c>
      <c r="F721" s="4" t="s">
        <v>13</v>
      </c>
      <c r="G721" s="4" t="s">
        <v>10</v>
      </c>
      <c r="H721" s="42" t="s">
        <v>111</v>
      </c>
      <c r="I721" s="4" t="s">
        <v>13</v>
      </c>
      <c r="J721" s="4" t="s">
        <v>27</v>
      </c>
    </row>
    <row r="722" spans="1:4">
      <c r="A722" t="n">
        <v>8020</v>
      </c>
      <c r="B722" s="10" t="n">
        <v>5</v>
      </c>
      <c r="C722" s="7" t="n">
        <v>28</v>
      </c>
      <c r="D722" s="42" t="s">
        <v>3</v>
      </c>
      <c r="E722" s="32" t="n">
        <v>64</v>
      </c>
      <c r="F722" s="7" t="n">
        <v>6</v>
      </c>
      <c r="G722" s="7" t="n">
        <v>21</v>
      </c>
      <c r="H722" s="42" t="s">
        <v>3</v>
      </c>
      <c r="I722" s="7" t="n">
        <v>1</v>
      </c>
      <c r="J722" s="11" t="n">
        <f t="normal" ca="1">A728</f>
        <v>0</v>
      </c>
    </row>
    <row r="723" spans="1:4">
      <c r="A723" t="s">
        <v>4</v>
      </c>
      <c r="B723" s="4" t="s">
        <v>5</v>
      </c>
      <c r="C723" s="4" t="s">
        <v>10</v>
      </c>
      <c r="D723" s="4" t="s">
        <v>13</v>
      </c>
      <c r="E723" s="4" t="s">
        <v>9</v>
      </c>
    </row>
    <row r="724" spans="1:4">
      <c r="A724" t="n">
        <v>8031</v>
      </c>
      <c r="B724" s="16" t="n">
        <v>106</v>
      </c>
      <c r="C724" s="7" t="n">
        <v>111</v>
      </c>
      <c r="D724" s="7" t="n">
        <v>0</v>
      </c>
      <c r="E724" s="7" t="n">
        <v>0</v>
      </c>
    </row>
    <row r="725" spans="1:4">
      <c r="A725" t="s">
        <v>4</v>
      </c>
      <c r="B725" s="4" t="s">
        <v>5</v>
      </c>
      <c r="C725" s="4" t="s">
        <v>27</v>
      </c>
    </row>
    <row r="726" spans="1:4">
      <c r="A726" t="n">
        <v>8039</v>
      </c>
      <c r="B726" s="21" t="n">
        <v>3</v>
      </c>
      <c r="C726" s="11" t="n">
        <f t="normal" ca="1">A730</f>
        <v>0</v>
      </c>
    </row>
    <row r="727" spans="1:4">
      <c r="A727" t="s">
        <v>4</v>
      </c>
      <c r="B727" s="4" t="s">
        <v>5</v>
      </c>
      <c r="C727" s="4" t="s">
        <v>10</v>
      </c>
      <c r="D727" s="4" t="s">
        <v>13</v>
      </c>
      <c r="E727" s="4" t="s">
        <v>9</v>
      </c>
    </row>
    <row r="728" spans="1:4">
      <c r="A728" t="n">
        <v>8044</v>
      </c>
      <c r="B728" s="16" t="n">
        <v>106</v>
      </c>
      <c r="C728" s="7" t="n">
        <v>123</v>
      </c>
      <c r="D728" s="7" t="n">
        <v>0</v>
      </c>
      <c r="E728" s="7" t="n">
        <v>0</v>
      </c>
    </row>
    <row r="729" spans="1:4">
      <c r="A729" t="s">
        <v>4</v>
      </c>
      <c r="B729" s="4" t="s">
        <v>5</v>
      </c>
      <c r="C729" s="4" t="s">
        <v>13</v>
      </c>
      <c r="D729" s="4" t="s">
        <v>6</v>
      </c>
      <c r="E729" s="4" t="s">
        <v>10</v>
      </c>
    </row>
    <row r="730" spans="1:4">
      <c r="A730" t="n">
        <v>8052</v>
      </c>
      <c r="B730" s="43" t="n">
        <v>62</v>
      </c>
      <c r="C730" s="7" t="n">
        <v>1</v>
      </c>
      <c r="D730" s="7" t="s">
        <v>112</v>
      </c>
      <c r="E730" s="7" t="n">
        <v>128</v>
      </c>
    </row>
    <row r="731" spans="1:4">
      <c r="A731" t="s">
        <v>4</v>
      </c>
      <c r="B731" s="4" t="s">
        <v>5</v>
      </c>
    </row>
    <row r="732" spans="1:4">
      <c r="A732" t="n">
        <v>8065</v>
      </c>
      <c r="B732" s="5" t="n">
        <v>1</v>
      </c>
    </row>
    <row r="733" spans="1:4" s="3" customFormat="1" customHeight="0">
      <c r="A733" s="3" t="s">
        <v>2</v>
      </c>
      <c r="B733" s="3" t="s">
        <v>113</v>
      </c>
    </row>
    <row r="734" spans="1:4">
      <c r="A734" t="s">
        <v>4</v>
      </c>
      <c r="B734" s="4" t="s">
        <v>5</v>
      </c>
      <c r="C734" s="4" t="s">
        <v>13</v>
      </c>
      <c r="D734" s="4" t="s">
        <v>6</v>
      </c>
    </row>
    <row r="735" spans="1:4">
      <c r="A735" t="n">
        <v>8068</v>
      </c>
      <c r="B735" s="8" t="n">
        <v>2</v>
      </c>
      <c r="C735" s="7" t="n">
        <v>10</v>
      </c>
      <c r="D735" s="7" t="s">
        <v>114</v>
      </c>
    </row>
    <row r="736" spans="1:4">
      <c r="A736" t="s">
        <v>4</v>
      </c>
      <c r="B736" s="4" t="s">
        <v>5</v>
      </c>
    </row>
    <row r="737" spans="1:10">
      <c r="A737" t="n">
        <v>8087</v>
      </c>
      <c r="B737" s="5" t="n">
        <v>1</v>
      </c>
    </row>
    <row r="738" spans="1:10" s="3" customFormat="1" customHeight="0">
      <c r="A738" s="3" t="s">
        <v>2</v>
      </c>
      <c r="B738" s="3" t="s">
        <v>115</v>
      </c>
    </row>
    <row r="739" spans="1:10">
      <c r="A739" t="s">
        <v>4</v>
      </c>
      <c r="B739" s="4" t="s">
        <v>5</v>
      </c>
      <c r="C739" s="4" t="s">
        <v>13</v>
      </c>
      <c r="D739" s="4" t="s">
        <v>13</v>
      </c>
      <c r="E739" s="4" t="s">
        <v>13</v>
      </c>
      <c r="F739" s="4" t="s">
        <v>13</v>
      </c>
    </row>
    <row r="740" spans="1:10">
      <c r="A740" t="n">
        <v>8088</v>
      </c>
      <c r="B740" s="44" t="n">
        <v>14</v>
      </c>
      <c r="C740" s="7" t="n">
        <v>2</v>
      </c>
      <c r="D740" s="7" t="n">
        <v>0</v>
      </c>
      <c r="E740" s="7" t="n">
        <v>0</v>
      </c>
      <c r="F740" s="7" t="n">
        <v>0</v>
      </c>
    </row>
    <row r="741" spans="1:10">
      <c r="A741" t="s">
        <v>4</v>
      </c>
      <c r="B741" s="4" t="s">
        <v>5</v>
      </c>
      <c r="C741" s="4" t="s">
        <v>13</v>
      </c>
      <c r="D741" s="42" t="s">
        <v>110</v>
      </c>
      <c r="E741" s="4" t="s">
        <v>5</v>
      </c>
      <c r="F741" s="4" t="s">
        <v>13</v>
      </c>
      <c r="G741" s="4" t="s">
        <v>10</v>
      </c>
      <c r="H741" s="42" t="s">
        <v>111</v>
      </c>
      <c r="I741" s="4" t="s">
        <v>13</v>
      </c>
      <c r="J741" s="4" t="s">
        <v>9</v>
      </c>
      <c r="K741" s="4" t="s">
        <v>13</v>
      </c>
      <c r="L741" s="4" t="s">
        <v>13</v>
      </c>
      <c r="M741" s="42" t="s">
        <v>110</v>
      </c>
      <c r="N741" s="4" t="s">
        <v>5</v>
      </c>
      <c r="O741" s="4" t="s">
        <v>13</v>
      </c>
      <c r="P741" s="4" t="s">
        <v>10</v>
      </c>
      <c r="Q741" s="42" t="s">
        <v>111</v>
      </c>
      <c r="R741" s="4" t="s">
        <v>13</v>
      </c>
      <c r="S741" s="4" t="s">
        <v>9</v>
      </c>
      <c r="T741" s="4" t="s">
        <v>13</v>
      </c>
      <c r="U741" s="4" t="s">
        <v>13</v>
      </c>
      <c r="V741" s="4" t="s">
        <v>13</v>
      </c>
      <c r="W741" s="4" t="s">
        <v>27</v>
      </c>
    </row>
    <row r="742" spans="1:10">
      <c r="A742" t="n">
        <v>8093</v>
      </c>
      <c r="B742" s="10" t="n">
        <v>5</v>
      </c>
      <c r="C742" s="7" t="n">
        <v>28</v>
      </c>
      <c r="D742" s="42" t="s">
        <v>3</v>
      </c>
      <c r="E742" s="9" t="n">
        <v>162</v>
      </c>
      <c r="F742" s="7" t="n">
        <v>3</v>
      </c>
      <c r="G742" s="7" t="n">
        <v>20485</v>
      </c>
      <c r="H742" s="42" t="s">
        <v>3</v>
      </c>
      <c r="I742" s="7" t="n">
        <v>0</v>
      </c>
      <c r="J742" s="7" t="n">
        <v>1</v>
      </c>
      <c r="K742" s="7" t="n">
        <v>2</v>
      </c>
      <c r="L742" s="7" t="n">
        <v>28</v>
      </c>
      <c r="M742" s="42" t="s">
        <v>3</v>
      </c>
      <c r="N742" s="9" t="n">
        <v>162</v>
      </c>
      <c r="O742" s="7" t="n">
        <v>3</v>
      </c>
      <c r="P742" s="7" t="n">
        <v>20485</v>
      </c>
      <c r="Q742" s="42" t="s">
        <v>3</v>
      </c>
      <c r="R742" s="7" t="n">
        <v>0</v>
      </c>
      <c r="S742" s="7" t="n">
        <v>2</v>
      </c>
      <c r="T742" s="7" t="n">
        <v>2</v>
      </c>
      <c r="U742" s="7" t="n">
        <v>11</v>
      </c>
      <c r="V742" s="7" t="n">
        <v>1</v>
      </c>
      <c r="W742" s="11" t="n">
        <f t="normal" ca="1">A746</f>
        <v>0</v>
      </c>
    </row>
    <row r="743" spans="1:10">
      <c r="A743" t="s">
        <v>4</v>
      </c>
      <c r="B743" s="4" t="s">
        <v>5</v>
      </c>
      <c r="C743" s="4" t="s">
        <v>13</v>
      </c>
      <c r="D743" s="4" t="s">
        <v>10</v>
      </c>
      <c r="E743" s="4" t="s">
        <v>28</v>
      </c>
    </row>
    <row r="744" spans="1:10">
      <c r="A744" t="n">
        <v>8122</v>
      </c>
      <c r="B744" s="31" t="n">
        <v>58</v>
      </c>
      <c r="C744" s="7" t="n">
        <v>0</v>
      </c>
      <c r="D744" s="7" t="n">
        <v>0</v>
      </c>
      <c r="E744" s="7" t="n">
        <v>1</v>
      </c>
    </row>
    <row r="745" spans="1:10">
      <c r="A745" t="s">
        <v>4</v>
      </c>
      <c r="B745" s="4" t="s">
        <v>5</v>
      </c>
      <c r="C745" s="4" t="s">
        <v>13</v>
      </c>
      <c r="D745" s="42" t="s">
        <v>110</v>
      </c>
      <c r="E745" s="4" t="s">
        <v>5</v>
      </c>
      <c r="F745" s="4" t="s">
        <v>13</v>
      </c>
      <c r="G745" s="4" t="s">
        <v>10</v>
      </c>
      <c r="H745" s="42" t="s">
        <v>111</v>
      </c>
      <c r="I745" s="4" t="s">
        <v>13</v>
      </c>
      <c r="J745" s="4" t="s">
        <v>9</v>
      </c>
      <c r="K745" s="4" t="s">
        <v>13</v>
      </c>
      <c r="L745" s="4" t="s">
        <v>13</v>
      </c>
      <c r="M745" s="42" t="s">
        <v>110</v>
      </c>
      <c r="N745" s="4" t="s">
        <v>5</v>
      </c>
      <c r="O745" s="4" t="s">
        <v>13</v>
      </c>
      <c r="P745" s="4" t="s">
        <v>10</v>
      </c>
      <c r="Q745" s="42" t="s">
        <v>111</v>
      </c>
      <c r="R745" s="4" t="s">
        <v>13</v>
      </c>
      <c r="S745" s="4" t="s">
        <v>9</v>
      </c>
      <c r="T745" s="4" t="s">
        <v>13</v>
      </c>
      <c r="U745" s="4" t="s">
        <v>13</v>
      </c>
      <c r="V745" s="4" t="s">
        <v>13</v>
      </c>
      <c r="W745" s="4" t="s">
        <v>27</v>
      </c>
    </row>
    <row r="746" spans="1:10">
      <c r="A746" t="n">
        <v>8130</v>
      </c>
      <c r="B746" s="10" t="n">
        <v>5</v>
      </c>
      <c r="C746" s="7" t="n">
        <v>28</v>
      </c>
      <c r="D746" s="42" t="s">
        <v>3</v>
      </c>
      <c r="E746" s="9" t="n">
        <v>162</v>
      </c>
      <c r="F746" s="7" t="n">
        <v>3</v>
      </c>
      <c r="G746" s="7" t="n">
        <v>20485</v>
      </c>
      <c r="H746" s="42" t="s">
        <v>3</v>
      </c>
      <c r="I746" s="7" t="n">
        <v>0</v>
      </c>
      <c r="J746" s="7" t="n">
        <v>1</v>
      </c>
      <c r="K746" s="7" t="n">
        <v>3</v>
      </c>
      <c r="L746" s="7" t="n">
        <v>28</v>
      </c>
      <c r="M746" s="42" t="s">
        <v>3</v>
      </c>
      <c r="N746" s="9" t="n">
        <v>162</v>
      </c>
      <c r="O746" s="7" t="n">
        <v>3</v>
      </c>
      <c r="P746" s="7" t="n">
        <v>20485</v>
      </c>
      <c r="Q746" s="42" t="s">
        <v>3</v>
      </c>
      <c r="R746" s="7" t="n">
        <v>0</v>
      </c>
      <c r="S746" s="7" t="n">
        <v>2</v>
      </c>
      <c r="T746" s="7" t="n">
        <v>3</v>
      </c>
      <c r="U746" s="7" t="n">
        <v>9</v>
      </c>
      <c r="V746" s="7" t="n">
        <v>1</v>
      </c>
      <c r="W746" s="11" t="n">
        <f t="normal" ca="1">A756</f>
        <v>0</v>
      </c>
    </row>
    <row r="747" spans="1:10">
      <c r="A747" t="s">
        <v>4</v>
      </c>
      <c r="B747" s="4" t="s">
        <v>5</v>
      </c>
      <c r="C747" s="4" t="s">
        <v>13</v>
      </c>
      <c r="D747" s="42" t="s">
        <v>110</v>
      </c>
      <c r="E747" s="4" t="s">
        <v>5</v>
      </c>
      <c r="F747" s="4" t="s">
        <v>10</v>
      </c>
      <c r="G747" s="4" t="s">
        <v>13</v>
      </c>
      <c r="H747" s="4" t="s">
        <v>13</v>
      </c>
      <c r="I747" s="4" t="s">
        <v>6</v>
      </c>
      <c r="J747" s="42" t="s">
        <v>111</v>
      </c>
      <c r="K747" s="4" t="s">
        <v>13</v>
      </c>
      <c r="L747" s="4" t="s">
        <v>13</v>
      </c>
      <c r="M747" s="42" t="s">
        <v>110</v>
      </c>
      <c r="N747" s="4" t="s">
        <v>5</v>
      </c>
      <c r="O747" s="4" t="s">
        <v>13</v>
      </c>
      <c r="P747" s="42" t="s">
        <v>111</v>
      </c>
      <c r="Q747" s="4" t="s">
        <v>13</v>
      </c>
      <c r="R747" s="4" t="s">
        <v>9</v>
      </c>
      <c r="S747" s="4" t="s">
        <v>13</v>
      </c>
      <c r="T747" s="4" t="s">
        <v>13</v>
      </c>
      <c r="U747" s="4" t="s">
        <v>13</v>
      </c>
      <c r="V747" s="42" t="s">
        <v>110</v>
      </c>
      <c r="W747" s="4" t="s">
        <v>5</v>
      </c>
      <c r="X747" s="4" t="s">
        <v>13</v>
      </c>
      <c r="Y747" s="42" t="s">
        <v>111</v>
      </c>
      <c r="Z747" s="4" t="s">
        <v>13</v>
      </c>
      <c r="AA747" s="4" t="s">
        <v>9</v>
      </c>
      <c r="AB747" s="4" t="s">
        <v>13</v>
      </c>
      <c r="AC747" s="4" t="s">
        <v>13</v>
      </c>
      <c r="AD747" s="4" t="s">
        <v>13</v>
      </c>
      <c r="AE747" s="4" t="s">
        <v>27</v>
      </c>
    </row>
    <row r="748" spans="1:10">
      <c r="A748" t="n">
        <v>8159</v>
      </c>
      <c r="B748" s="10" t="n">
        <v>5</v>
      </c>
      <c r="C748" s="7" t="n">
        <v>28</v>
      </c>
      <c r="D748" s="42" t="s">
        <v>3</v>
      </c>
      <c r="E748" s="45" t="n">
        <v>47</v>
      </c>
      <c r="F748" s="7" t="n">
        <v>61456</v>
      </c>
      <c r="G748" s="7" t="n">
        <v>2</v>
      </c>
      <c r="H748" s="7" t="n">
        <v>0</v>
      </c>
      <c r="I748" s="7" t="s">
        <v>116</v>
      </c>
      <c r="J748" s="42" t="s">
        <v>3</v>
      </c>
      <c r="K748" s="7" t="n">
        <v>8</v>
      </c>
      <c r="L748" s="7" t="n">
        <v>28</v>
      </c>
      <c r="M748" s="42" t="s">
        <v>3</v>
      </c>
      <c r="N748" s="15" t="n">
        <v>74</v>
      </c>
      <c r="O748" s="7" t="n">
        <v>65</v>
      </c>
      <c r="P748" s="42" t="s">
        <v>3</v>
      </c>
      <c r="Q748" s="7" t="n">
        <v>0</v>
      </c>
      <c r="R748" s="7" t="n">
        <v>1</v>
      </c>
      <c r="S748" s="7" t="n">
        <v>3</v>
      </c>
      <c r="T748" s="7" t="n">
        <v>9</v>
      </c>
      <c r="U748" s="7" t="n">
        <v>28</v>
      </c>
      <c r="V748" s="42" t="s">
        <v>3</v>
      </c>
      <c r="W748" s="15" t="n">
        <v>74</v>
      </c>
      <c r="X748" s="7" t="n">
        <v>65</v>
      </c>
      <c r="Y748" s="42" t="s">
        <v>3</v>
      </c>
      <c r="Z748" s="7" t="n">
        <v>0</v>
      </c>
      <c r="AA748" s="7" t="n">
        <v>2</v>
      </c>
      <c r="AB748" s="7" t="n">
        <v>3</v>
      </c>
      <c r="AC748" s="7" t="n">
        <v>9</v>
      </c>
      <c r="AD748" s="7" t="n">
        <v>1</v>
      </c>
      <c r="AE748" s="11" t="n">
        <f t="normal" ca="1">A752</f>
        <v>0</v>
      </c>
    </row>
    <row r="749" spans="1:10">
      <c r="A749" t="s">
        <v>4</v>
      </c>
      <c r="B749" s="4" t="s">
        <v>5</v>
      </c>
      <c r="C749" s="4" t="s">
        <v>10</v>
      </c>
      <c r="D749" s="4" t="s">
        <v>13</v>
      </c>
      <c r="E749" s="4" t="s">
        <v>13</v>
      </c>
      <c r="F749" s="4" t="s">
        <v>6</v>
      </c>
    </row>
    <row r="750" spans="1:10">
      <c r="A750" t="n">
        <v>8207</v>
      </c>
      <c r="B750" s="45" t="n">
        <v>47</v>
      </c>
      <c r="C750" s="7" t="n">
        <v>61456</v>
      </c>
      <c r="D750" s="7" t="n">
        <v>0</v>
      </c>
      <c r="E750" s="7" t="n">
        <v>0</v>
      </c>
      <c r="F750" s="7" t="s">
        <v>117</v>
      </c>
    </row>
    <row r="751" spans="1:10">
      <c r="A751" t="s">
        <v>4</v>
      </c>
      <c r="B751" s="4" t="s">
        <v>5</v>
      </c>
      <c r="C751" s="4" t="s">
        <v>13</v>
      </c>
      <c r="D751" s="4" t="s">
        <v>10</v>
      </c>
      <c r="E751" s="4" t="s">
        <v>28</v>
      </c>
    </row>
    <row r="752" spans="1:10">
      <c r="A752" t="n">
        <v>8220</v>
      </c>
      <c r="B752" s="31" t="n">
        <v>58</v>
      </c>
      <c r="C752" s="7" t="n">
        <v>0</v>
      </c>
      <c r="D752" s="7" t="n">
        <v>300</v>
      </c>
      <c r="E752" s="7" t="n">
        <v>1</v>
      </c>
    </row>
    <row r="753" spans="1:31">
      <c r="A753" t="s">
        <v>4</v>
      </c>
      <c r="B753" s="4" t="s">
        <v>5</v>
      </c>
      <c r="C753" s="4" t="s">
        <v>13</v>
      </c>
      <c r="D753" s="4" t="s">
        <v>10</v>
      </c>
    </row>
    <row r="754" spans="1:31">
      <c r="A754" t="n">
        <v>8228</v>
      </c>
      <c r="B754" s="31" t="n">
        <v>58</v>
      </c>
      <c r="C754" s="7" t="n">
        <v>255</v>
      </c>
      <c r="D754" s="7" t="n">
        <v>0</v>
      </c>
    </row>
    <row r="755" spans="1:31">
      <c r="A755" t="s">
        <v>4</v>
      </c>
      <c r="B755" s="4" t="s">
        <v>5</v>
      </c>
      <c r="C755" s="4" t="s">
        <v>13</v>
      </c>
      <c r="D755" s="4" t="s">
        <v>13</v>
      </c>
      <c r="E755" s="4" t="s">
        <v>13</v>
      </c>
      <c r="F755" s="4" t="s">
        <v>13</v>
      </c>
    </row>
    <row r="756" spans="1:31">
      <c r="A756" t="n">
        <v>8232</v>
      </c>
      <c r="B756" s="44" t="n">
        <v>14</v>
      </c>
      <c r="C756" s="7" t="n">
        <v>0</v>
      </c>
      <c r="D756" s="7" t="n">
        <v>0</v>
      </c>
      <c r="E756" s="7" t="n">
        <v>0</v>
      </c>
      <c r="F756" s="7" t="n">
        <v>64</v>
      </c>
    </row>
    <row r="757" spans="1:31">
      <c r="A757" t="s">
        <v>4</v>
      </c>
      <c r="B757" s="4" t="s">
        <v>5</v>
      </c>
      <c r="C757" s="4" t="s">
        <v>13</v>
      </c>
      <c r="D757" s="4" t="s">
        <v>10</v>
      </c>
    </row>
    <row r="758" spans="1:31">
      <c r="A758" t="n">
        <v>8237</v>
      </c>
      <c r="B758" s="28" t="n">
        <v>22</v>
      </c>
      <c r="C758" s="7" t="n">
        <v>0</v>
      </c>
      <c r="D758" s="7" t="n">
        <v>20485</v>
      </c>
    </row>
    <row r="759" spans="1:31">
      <c r="A759" t="s">
        <v>4</v>
      </c>
      <c r="B759" s="4" t="s">
        <v>5</v>
      </c>
      <c r="C759" s="4" t="s">
        <v>13</v>
      </c>
      <c r="D759" s="4" t="s">
        <v>10</v>
      </c>
    </row>
    <row r="760" spans="1:31">
      <c r="A760" t="n">
        <v>8241</v>
      </c>
      <c r="B760" s="31" t="n">
        <v>58</v>
      </c>
      <c r="C760" s="7" t="n">
        <v>5</v>
      </c>
      <c r="D760" s="7" t="n">
        <v>300</v>
      </c>
    </row>
    <row r="761" spans="1:31">
      <c r="A761" t="s">
        <v>4</v>
      </c>
      <c r="B761" s="4" t="s">
        <v>5</v>
      </c>
      <c r="C761" s="4" t="s">
        <v>28</v>
      </c>
      <c r="D761" s="4" t="s">
        <v>10</v>
      </c>
    </row>
    <row r="762" spans="1:31">
      <c r="A762" t="n">
        <v>8245</v>
      </c>
      <c r="B762" s="46" t="n">
        <v>103</v>
      </c>
      <c r="C762" s="7" t="n">
        <v>0</v>
      </c>
      <c r="D762" s="7" t="n">
        <v>300</v>
      </c>
    </row>
    <row r="763" spans="1:31">
      <c r="A763" t="s">
        <v>4</v>
      </c>
      <c r="B763" s="4" t="s">
        <v>5</v>
      </c>
      <c r="C763" s="4" t="s">
        <v>13</v>
      </c>
    </row>
    <row r="764" spans="1:31">
      <c r="A764" t="n">
        <v>8252</v>
      </c>
      <c r="B764" s="32" t="n">
        <v>64</v>
      </c>
      <c r="C764" s="7" t="n">
        <v>7</v>
      </c>
    </row>
    <row r="765" spans="1:31">
      <c r="A765" t="s">
        <v>4</v>
      </c>
      <c r="B765" s="4" t="s">
        <v>5</v>
      </c>
      <c r="C765" s="4" t="s">
        <v>13</v>
      </c>
      <c r="D765" s="4" t="s">
        <v>10</v>
      </c>
    </row>
    <row r="766" spans="1:31">
      <c r="A766" t="n">
        <v>8254</v>
      </c>
      <c r="B766" s="47" t="n">
        <v>72</v>
      </c>
      <c r="C766" s="7" t="n">
        <v>5</v>
      </c>
      <c r="D766" s="7" t="n">
        <v>0</v>
      </c>
    </row>
    <row r="767" spans="1:31">
      <c r="A767" t="s">
        <v>4</v>
      </c>
      <c r="B767" s="4" t="s">
        <v>5</v>
      </c>
      <c r="C767" s="4" t="s">
        <v>13</v>
      </c>
      <c r="D767" s="42" t="s">
        <v>110</v>
      </c>
      <c r="E767" s="4" t="s">
        <v>5</v>
      </c>
      <c r="F767" s="4" t="s">
        <v>13</v>
      </c>
      <c r="G767" s="4" t="s">
        <v>10</v>
      </c>
      <c r="H767" s="42" t="s">
        <v>111</v>
      </c>
      <c r="I767" s="4" t="s">
        <v>13</v>
      </c>
      <c r="J767" s="4" t="s">
        <v>9</v>
      </c>
      <c r="K767" s="4" t="s">
        <v>13</v>
      </c>
      <c r="L767" s="4" t="s">
        <v>13</v>
      </c>
      <c r="M767" s="4" t="s">
        <v>27</v>
      </c>
    </row>
    <row r="768" spans="1:31">
      <c r="A768" t="n">
        <v>8258</v>
      </c>
      <c r="B768" s="10" t="n">
        <v>5</v>
      </c>
      <c r="C768" s="7" t="n">
        <v>28</v>
      </c>
      <c r="D768" s="42" t="s">
        <v>3</v>
      </c>
      <c r="E768" s="9" t="n">
        <v>162</v>
      </c>
      <c r="F768" s="7" t="n">
        <v>4</v>
      </c>
      <c r="G768" s="7" t="n">
        <v>20485</v>
      </c>
      <c r="H768" s="42" t="s">
        <v>3</v>
      </c>
      <c r="I768" s="7" t="n">
        <v>0</v>
      </c>
      <c r="J768" s="7" t="n">
        <v>1</v>
      </c>
      <c r="K768" s="7" t="n">
        <v>2</v>
      </c>
      <c r="L768" s="7" t="n">
        <v>1</v>
      </c>
      <c r="M768" s="11" t="n">
        <f t="normal" ca="1">A774</f>
        <v>0</v>
      </c>
    </row>
    <row r="769" spans="1:13">
      <c r="A769" t="s">
        <v>4</v>
      </c>
      <c r="B769" s="4" t="s">
        <v>5</v>
      </c>
      <c r="C769" s="4" t="s">
        <v>13</v>
      </c>
      <c r="D769" s="4" t="s">
        <v>6</v>
      </c>
    </row>
    <row r="770" spans="1:13">
      <c r="A770" t="n">
        <v>8275</v>
      </c>
      <c r="B770" s="8" t="n">
        <v>2</v>
      </c>
      <c r="C770" s="7" t="n">
        <v>10</v>
      </c>
      <c r="D770" s="7" t="s">
        <v>118</v>
      </c>
    </row>
    <row r="771" spans="1:13">
      <c r="A771" t="s">
        <v>4</v>
      </c>
      <c r="B771" s="4" t="s">
        <v>5</v>
      </c>
      <c r="C771" s="4" t="s">
        <v>10</v>
      </c>
    </row>
    <row r="772" spans="1:13">
      <c r="A772" t="n">
        <v>8292</v>
      </c>
      <c r="B772" s="29" t="n">
        <v>16</v>
      </c>
      <c r="C772" s="7" t="n">
        <v>0</v>
      </c>
    </row>
    <row r="773" spans="1:13">
      <c r="A773" t="s">
        <v>4</v>
      </c>
      <c r="B773" s="4" t="s">
        <v>5</v>
      </c>
      <c r="C773" s="4" t="s">
        <v>13</v>
      </c>
      <c r="D773" s="4" t="s">
        <v>10</v>
      </c>
      <c r="E773" s="4" t="s">
        <v>10</v>
      </c>
      <c r="F773" s="4" t="s">
        <v>10</v>
      </c>
      <c r="G773" s="4" t="s">
        <v>10</v>
      </c>
      <c r="H773" s="4" t="s">
        <v>10</v>
      </c>
      <c r="I773" s="4" t="s">
        <v>10</v>
      </c>
      <c r="J773" s="4" t="s">
        <v>10</v>
      </c>
      <c r="K773" s="4" t="s">
        <v>10</v>
      </c>
      <c r="L773" s="4" t="s">
        <v>10</v>
      </c>
      <c r="M773" s="4" t="s">
        <v>10</v>
      </c>
      <c r="N773" s="4" t="s">
        <v>9</v>
      </c>
      <c r="O773" s="4" t="s">
        <v>9</v>
      </c>
      <c r="P773" s="4" t="s">
        <v>9</v>
      </c>
      <c r="Q773" s="4" t="s">
        <v>9</v>
      </c>
      <c r="R773" s="4" t="s">
        <v>13</v>
      </c>
      <c r="S773" s="4" t="s">
        <v>6</v>
      </c>
    </row>
    <row r="774" spans="1:13">
      <c r="A774" t="n">
        <v>8295</v>
      </c>
      <c r="B774" s="48" t="n">
        <v>75</v>
      </c>
      <c r="C774" s="7" t="n">
        <v>0</v>
      </c>
      <c r="D774" s="7" t="n">
        <v>12</v>
      </c>
      <c r="E774" s="7" t="n">
        <v>528</v>
      </c>
      <c r="F774" s="7" t="n">
        <v>524</v>
      </c>
      <c r="G774" s="7" t="n">
        <v>656</v>
      </c>
      <c r="H774" s="7" t="n">
        <v>0</v>
      </c>
      <c r="I774" s="7" t="n">
        <v>0</v>
      </c>
      <c r="J774" s="7" t="n">
        <v>0</v>
      </c>
      <c r="K774" s="7" t="n">
        <v>0</v>
      </c>
      <c r="L774" s="7" t="n">
        <v>512</v>
      </c>
      <c r="M774" s="7" t="n">
        <v>128</v>
      </c>
      <c r="N774" s="7" t="n">
        <v>1065353216</v>
      </c>
      <c r="O774" s="7" t="n">
        <v>1065353216</v>
      </c>
      <c r="P774" s="7" t="n">
        <v>1065353216</v>
      </c>
      <c r="Q774" s="7" t="n">
        <v>0</v>
      </c>
      <c r="R774" s="7" t="n">
        <v>0</v>
      </c>
      <c r="S774" s="7" t="s">
        <v>119</v>
      </c>
    </row>
    <row r="775" spans="1:13">
      <c r="A775" t="s">
        <v>4</v>
      </c>
      <c r="B775" s="4" t="s">
        <v>5</v>
      </c>
      <c r="C775" s="4" t="s">
        <v>10</v>
      </c>
      <c r="D775" s="4" t="s">
        <v>28</v>
      </c>
      <c r="E775" s="4" t="s">
        <v>28</v>
      </c>
      <c r="F775" s="4" t="s">
        <v>28</v>
      </c>
      <c r="G775" s="4" t="s">
        <v>28</v>
      </c>
    </row>
    <row r="776" spans="1:13">
      <c r="A776" t="n">
        <v>8344</v>
      </c>
      <c r="B776" s="49" t="n">
        <v>46</v>
      </c>
      <c r="C776" s="7" t="n">
        <v>20</v>
      </c>
      <c r="D776" s="7" t="n">
        <v>68.0100021362305</v>
      </c>
      <c r="E776" s="7" t="n">
        <v>0</v>
      </c>
      <c r="F776" s="7" t="n">
        <v>-32.9599990844727</v>
      </c>
      <c r="G776" s="7" t="n">
        <v>180</v>
      </c>
    </row>
    <row r="777" spans="1:13">
      <c r="A777" t="s">
        <v>4</v>
      </c>
      <c r="B777" s="4" t="s">
        <v>5</v>
      </c>
      <c r="C777" s="4" t="s">
        <v>10</v>
      </c>
      <c r="D777" s="4" t="s">
        <v>28</v>
      </c>
      <c r="E777" s="4" t="s">
        <v>28</v>
      </c>
      <c r="F777" s="4" t="s">
        <v>28</v>
      </c>
      <c r="G777" s="4" t="s">
        <v>28</v>
      </c>
    </row>
    <row r="778" spans="1:13">
      <c r="A778" t="n">
        <v>8363</v>
      </c>
      <c r="B778" s="49" t="n">
        <v>46</v>
      </c>
      <c r="C778" s="7" t="n">
        <v>21</v>
      </c>
      <c r="D778" s="7" t="n">
        <v>67.3499984741211</v>
      </c>
      <c r="E778" s="7" t="n">
        <v>0</v>
      </c>
      <c r="F778" s="7" t="n">
        <v>-32.439998626709</v>
      </c>
      <c r="G778" s="7" t="n">
        <v>167.300003051758</v>
      </c>
    </row>
    <row r="779" spans="1:13">
      <c r="A779" t="s">
        <v>4</v>
      </c>
      <c r="B779" s="4" t="s">
        <v>5</v>
      </c>
      <c r="C779" s="4" t="s">
        <v>10</v>
      </c>
      <c r="D779" s="4" t="s">
        <v>6</v>
      </c>
      <c r="E779" s="4" t="s">
        <v>6</v>
      </c>
      <c r="F779" s="4" t="s">
        <v>6</v>
      </c>
      <c r="G779" s="4" t="s">
        <v>13</v>
      </c>
      <c r="H779" s="4" t="s">
        <v>9</v>
      </c>
      <c r="I779" s="4" t="s">
        <v>28</v>
      </c>
      <c r="J779" s="4" t="s">
        <v>28</v>
      </c>
      <c r="K779" s="4" t="s">
        <v>28</v>
      </c>
      <c r="L779" s="4" t="s">
        <v>28</v>
      </c>
      <c r="M779" s="4" t="s">
        <v>28</v>
      </c>
      <c r="N779" s="4" t="s">
        <v>28</v>
      </c>
      <c r="O779" s="4" t="s">
        <v>28</v>
      </c>
      <c r="P779" s="4" t="s">
        <v>6</v>
      </c>
      <c r="Q779" s="4" t="s">
        <v>6</v>
      </c>
      <c r="R779" s="4" t="s">
        <v>9</v>
      </c>
      <c r="S779" s="4" t="s">
        <v>13</v>
      </c>
      <c r="T779" s="4" t="s">
        <v>9</v>
      </c>
      <c r="U779" s="4" t="s">
        <v>9</v>
      </c>
      <c r="V779" s="4" t="s">
        <v>10</v>
      </c>
    </row>
    <row r="780" spans="1:13">
      <c r="A780" t="n">
        <v>8382</v>
      </c>
      <c r="B780" s="17" t="n">
        <v>19</v>
      </c>
      <c r="C780" s="7" t="n">
        <v>7047</v>
      </c>
      <c r="D780" s="7" t="s">
        <v>120</v>
      </c>
      <c r="E780" s="7" t="s">
        <v>121</v>
      </c>
      <c r="F780" s="7" t="s">
        <v>23</v>
      </c>
      <c r="G780" s="7" t="n">
        <v>0</v>
      </c>
      <c r="H780" s="7" t="n">
        <v>1</v>
      </c>
      <c r="I780" s="7" t="n">
        <v>70</v>
      </c>
      <c r="J780" s="7" t="n">
        <v>0</v>
      </c>
      <c r="K780" s="7" t="n">
        <v>-55</v>
      </c>
      <c r="L780" s="7" t="n">
        <v>0</v>
      </c>
      <c r="M780" s="7" t="n">
        <v>1</v>
      </c>
      <c r="N780" s="7" t="n">
        <v>1.60000002384186</v>
      </c>
      <c r="O780" s="7" t="n">
        <v>0.0900000035762787</v>
      </c>
      <c r="P780" s="7" t="s">
        <v>23</v>
      </c>
      <c r="Q780" s="7" t="s">
        <v>23</v>
      </c>
      <c r="R780" s="7" t="n">
        <v>-1</v>
      </c>
      <c r="S780" s="7" t="n">
        <v>0</v>
      </c>
      <c r="T780" s="7" t="n">
        <v>0</v>
      </c>
      <c r="U780" s="7" t="n">
        <v>0</v>
      </c>
      <c r="V780" s="7" t="n">
        <v>0</v>
      </c>
    </row>
    <row r="781" spans="1:13">
      <c r="A781" t="s">
        <v>4</v>
      </c>
      <c r="B781" s="4" t="s">
        <v>5</v>
      </c>
      <c r="C781" s="4" t="s">
        <v>10</v>
      </c>
      <c r="D781" s="4" t="s">
        <v>13</v>
      </c>
      <c r="E781" s="4" t="s">
        <v>13</v>
      </c>
      <c r="F781" s="4" t="s">
        <v>6</v>
      </c>
    </row>
    <row r="782" spans="1:13">
      <c r="A782" t="n">
        <v>8462</v>
      </c>
      <c r="B782" s="26" t="n">
        <v>20</v>
      </c>
      <c r="C782" s="7" t="n">
        <v>20</v>
      </c>
      <c r="D782" s="7" t="n">
        <v>3</v>
      </c>
      <c r="E782" s="7" t="n">
        <v>10</v>
      </c>
      <c r="F782" s="7" t="s">
        <v>122</v>
      </c>
    </row>
    <row r="783" spans="1:13">
      <c r="A783" t="s">
        <v>4</v>
      </c>
      <c r="B783" s="4" t="s">
        <v>5</v>
      </c>
      <c r="C783" s="4" t="s">
        <v>10</v>
      </c>
    </row>
    <row r="784" spans="1:13">
      <c r="A784" t="n">
        <v>8480</v>
      </c>
      <c r="B784" s="29" t="n">
        <v>16</v>
      </c>
      <c r="C784" s="7" t="n">
        <v>0</v>
      </c>
    </row>
    <row r="785" spans="1:22">
      <c r="A785" t="s">
        <v>4</v>
      </c>
      <c r="B785" s="4" t="s">
        <v>5</v>
      </c>
      <c r="C785" s="4" t="s">
        <v>10</v>
      </c>
      <c r="D785" s="4" t="s">
        <v>13</v>
      </c>
      <c r="E785" s="4" t="s">
        <v>13</v>
      </c>
      <c r="F785" s="4" t="s">
        <v>6</v>
      </c>
    </row>
    <row r="786" spans="1:22">
      <c r="A786" t="n">
        <v>8483</v>
      </c>
      <c r="B786" s="26" t="n">
        <v>20</v>
      </c>
      <c r="C786" s="7" t="n">
        <v>21</v>
      </c>
      <c r="D786" s="7" t="n">
        <v>3</v>
      </c>
      <c r="E786" s="7" t="n">
        <v>10</v>
      </c>
      <c r="F786" s="7" t="s">
        <v>122</v>
      </c>
    </row>
    <row r="787" spans="1:22">
      <c r="A787" t="s">
        <v>4</v>
      </c>
      <c r="B787" s="4" t="s">
        <v>5</v>
      </c>
      <c r="C787" s="4" t="s">
        <v>10</v>
      </c>
    </row>
    <row r="788" spans="1:22">
      <c r="A788" t="n">
        <v>8501</v>
      </c>
      <c r="B788" s="29" t="n">
        <v>16</v>
      </c>
      <c r="C788" s="7" t="n">
        <v>0</v>
      </c>
    </row>
    <row r="789" spans="1:22">
      <c r="A789" t="s">
        <v>4</v>
      </c>
      <c r="B789" s="4" t="s">
        <v>5</v>
      </c>
      <c r="C789" s="4" t="s">
        <v>10</v>
      </c>
      <c r="D789" s="4" t="s">
        <v>13</v>
      </c>
      <c r="E789" s="4" t="s">
        <v>13</v>
      </c>
      <c r="F789" s="4" t="s">
        <v>6</v>
      </c>
    </row>
    <row r="790" spans="1:22">
      <c r="A790" t="n">
        <v>8504</v>
      </c>
      <c r="B790" s="26" t="n">
        <v>20</v>
      </c>
      <c r="C790" s="7" t="n">
        <v>7047</v>
      </c>
      <c r="D790" s="7" t="n">
        <v>3</v>
      </c>
      <c r="E790" s="7" t="n">
        <v>10</v>
      </c>
      <c r="F790" s="7" t="s">
        <v>122</v>
      </c>
    </row>
    <row r="791" spans="1:22">
      <c r="A791" t="s">
        <v>4</v>
      </c>
      <c r="B791" s="4" t="s">
        <v>5</v>
      </c>
      <c r="C791" s="4" t="s">
        <v>10</v>
      </c>
    </row>
    <row r="792" spans="1:22">
      <c r="A792" t="n">
        <v>8522</v>
      </c>
      <c r="B792" s="29" t="n">
        <v>16</v>
      </c>
      <c r="C792" s="7" t="n">
        <v>0</v>
      </c>
    </row>
    <row r="793" spans="1:22">
      <c r="A793" t="s">
        <v>4</v>
      </c>
      <c r="B793" s="4" t="s">
        <v>5</v>
      </c>
      <c r="C793" s="4" t="s">
        <v>10</v>
      </c>
      <c r="D793" s="4" t="s">
        <v>9</v>
      </c>
    </row>
    <row r="794" spans="1:22">
      <c r="A794" t="n">
        <v>8525</v>
      </c>
      <c r="B794" s="50" t="n">
        <v>43</v>
      </c>
      <c r="C794" s="7" t="n">
        <v>7047</v>
      </c>
      <c r="D794" s="7" t="n">
        <v>16777984</v>
      </c>
    </row>
    <row r="795" spans="1:22">
      <c r="A795" t="s">
        <v>4</v>
      </c>
      <c r="B795" s="4" t="s">
        <v>5</v>
      </c>
      <c r="C795" s="4" t="s">
        <v>6</v>
      </c>
      <c r="D795" s="4" t="s">
        <v>10</v>
      </c>
    </row>
    <row r="796" spans="1:22">
      <c r="A796" t="n">
        <v>8532</v>
      </c>
      <c r="B796" s="51" t="n">
        <v>29</v>
      </c>
      <c r="C796" s="7" t="s">
        <v>123</v>
      </c>
      <c r="D796" s="7" t="n">
        <v>20</v>
      </c>
    </row>
    <row r="797" spans="1:22">
      <c r="A797" t="s">
        <v>4</v>
      </c>
      <c r="B797" s="4" t="s">
        <v>5</v>
      </c>
      <c r="C797" s="4" t="s">
        <v>6</v>
      </c>
      <c r="D797" s="4" t="s">
        <v>10</v>
      </c>
    </row>
    <row r="798" spans="1:22">
      <c r="A798" t="n">
        <v>8545</v>
      </c>
      <c r="B798" s="51" t="n">
        <v>29</v>
      </c>
      <c r="C798" s="7" t="s">
        <v>124</v>
      </c>
      <c r="D798" s="7" t="n">
        <v>21</v>
      </c>
    </row>
    <row r="799" spans="1:22">
      <c r="A799" t="s">
        <v>4</v>
      </c>
      <c r="B799" s="4" t="s">
        <v>5</v>
      </c>
      <c r="C799" s="4" t="s">
        <v>13</v>
      </c>
      <c r="D799" s="4" t="s">
        <v>10</v>
      </c>
      <c r="E799" s="4" t="s">
        <v>13</v>
      </c>
      <c r="F799" s="4" t="s">
        <v>6</v>
      </c>
      <c r="G799" s="4" t="s">
        <v>6</v>
      </c>
      <c r="H799" s="4" t="s">
        <v>6</v>
      </c>
      <c r="I799" s="4" t="s">
        <v>6</v>
      </c>
      <c r="J799" s="4" t="s">
        <v>6</v>
      </c>
      <c r="K799" s="4" t="s">
        <v>6</v>
      </c>
      <c r="L799" s="4" t="s">
        <v>6</v>
      </c>
      <c r="M799" s="4" t="s">
        <v>6</v>
      </c>
      <c r="N799" s="4" t="s">
        <v>6</v>
      </c>
      <c r="O799" s="4" t="s">
        <v>6</v>
      </c>
      <c r="P799" s="4" t="s">
        <v>6</v>
      </c>
      <c r="Q799" s="4" t="s">
        <v>6</v>
      </c>
      <c r="R799" s="4" t="s">
        <v>6</v>
      </c>
      <c r="S799" s="4" t="s">
        <v>6</v>
      </c>
      <c r="T799" s="4" t="s">
        <v>6</v>
      </c>
      <c r="U799" s="4" t="s">
        <v>6</v>
      </c>
    </row>
    <row r="800" spans="1:22">
      <c r="A800" t="n">
        <v>8553</v>
      </c>
      <c r="B800" s="52" t="n">
        <v>36</v>
      </c>
      <c r="C800" s="7" t="n">
        <v>8</v>
      </c>
      <c r="D800" s="7" t="n">
        <v>20</v>
      </c>
      <c r="E800" s="7" t="n">
        <v>0</v>
      </c>
      <c r="F800" s="7" t="s">
        <v>125</v>
      </c>
      <c r="G800" s="7" t="s">
        <v>126</v>
      </c>
      <c r="H800" s="7" t="s">
        <v>23</v>
      </c>
      <c r="I800" s="7" t="s">
        <v>23</v>
      </c>
      <c r="J800" s="7" t="s">
        <v>23</v>
      </c>
      <c r="K800" s="7" t="s">
        <v>23</v>
      </c>
      <c r="L800" s="7" t="s">
        <v>23</v>
      </c>
      <c r="M800" s="7" t="s">
        <v>23</v>
      </c>
      <c r="N800" s="7" t="s">
        <v>23</v>
      </c>
      <c r="O800" s="7" t="s">
        <v>23</v>
      </c>
      <c r="P800" s="7" t="s">
        <v>23</v>
      </c>
      <c r="Q800" s="7" t="s">
        <v>23</v>
      </c>
      <c r="R800" s="7" t="s">
        <v>23</v>
      </c>
      <c r="S800" s="7" t="s">
        <v>23</v>
      </c>
      <c r="T800" s="7" t="s">
        <v>23</v>
      </c>
      <c r="U800" s="7" t="s">
        <v>23</v>
      </c>
    </row>
    <row r="801" spans="1:21">
      <c r="A801" t="s">
        <v>4</v>
      </c>
      <c r="B801" s="4" t="s">
        <v>5</v>
      </c>
      <c r="C801" s="4" t="s">
        <v>13</v>
      </c>
      <c r="D801" s="4" t="s">
        <v>10</v>
      </c>
      <c r="E801" s="4" t="s">
        <v>13</v>
      </c>
      <c r="F801" s="4" t="s">
        <v>6</v>
      </c>
      <c r="G801" s="4" t="s">
        <v>6</v>
      </c>
      <c r="H801" s="4" t="s">
        <v>6</v>
      </c>
      <c r="I801" s="4" t="s">
        <v>6</v>
      </c>
      <c r="J801" s="4" t="s">
        <v>6</v>
      </c>
      <c r="K801" s="4" t="s">
        <v>6</v>
      </c>
      <c r="L801" s="4" t="s">
        <v>6</v>
      </c>
      <c r="M801" s="4" t="s">
        <v>6</v>
      </c>
      <c r="N801" s="4" t="s">
        <v>6</v>
      </c>
      <c r="O801" s="4" t="s">
        <v>6</v>
      </c>
      <c r="P801" s="4" t="s">
        <v>6</v>
      </c>
      <c r="Q801" s="4" t="s">
        <v>6</v>
      </c>
      <c r="R801" s="4" t="s">
        <v>6</v>
      </c>
      <c r="S801" s="4" t="s">
        <v>6</v>
      </c>
      <c r="T801" s="4" t="s">
        <v>6</v>
      </c>
      <c r="U801" s="4" t="s">
        <v>6</v>
      </c>
    </row>
    <row r="802" spans="1:21">
      <c r="A802" t="n">
        <v>8597</v>
      </c>
      <c r="B802" s="52" t="n">
        <v>36</v>
      </c>
      <c r="C802" s="7" t="n">
        <v>8</v>
      </c>
      <c r="D802" s="7" t="n">
        <v>21</v>
      </c>
      <c r="E802" s="7" t="n">
        <v>0</v>
      </c>
      <c r="F802" s="7" t="s">
        <v>127</v>
      </c>
      <c r="G802" s="7" t="s">
        <v>128</v>
      </c>
      <c r="H802" s="7" t="s">
        <v>23</v>
      </c>
      <c r="I802" s="7" t="s">
        <v>23</v>
      </c>
      <c r="J802" s="7" t="s">
        <v>23</v>
      </c>
      <c r="K802" s="7" t="s">
        <v>23</v>
      </c>
      <c r="L802" s="7" t="s">
        <v>23</v>
      </c>
      <c r="M802" s="7" t="s">
        <v>23</v>
      </c>
      <c r="N802" s="7" t="s">
        <v>23</v>
      </c>
      <c r="O802" s="7" t="s">
        <v>23</v>
      </c>
      <c r="P802" s="7" t="s">
        <v>23</v>
      </c>
      <c r="Q802" s="7" t="s">
        <v>23</v>
      </c>
      <c r="R802" s="7" t="s">
        <v>23</v>
      </c>
      <c r="S802" s="7" t="s">
        <v>23</v>
      </c>
      <c r="T802" s="7" t="s">
        <v>23</v>
      </c>
      <c r="U802" s="7" t="s">
        <v>23</v>
      </c>
    </row>
    <row r="803" spans="1:21">
      <c r="A803" t="s">
        <v>4</v>
      </c>
      <c r="B803" s="4" t="s">
        <v>5</v>
      </c>
      <c r="C803" s="4" t="s">
        <v>13</v>
      </c>
    </row>
    <row r="804" spans="1:21">
      <c r="A804" t="n">
        <v>8642</v>
      </c>
      <c r="B804" s="53" t="n">
        <v>116</v>
      </c>
      <c r="C804" s="7" t="n">
        <v>0</v>
      </c>
    </row>
    <row r="805" spans="1:21">
      <c r="A805" t="s">
        <v>4</v>
      </c>
      <c r="B805" s="4" t="s">
        <v>5</v>
      </c>
      <c r="C805" s="4" t="s">
        <v>13</v>
      </c>
      <c r="D805" s="4" t="s">
        <v>10</v>
      </c>
    </row>
    <row r="806" spans="1:21">
      <c r="A806" t="n">
        <v>8644</v>
      </c>
      <c r="B806" s="53" t="n">
        <v>116</v>
      </c>
      <c r="C806" s="7" t="n">
        <v>2</v>
      </c>
      <c r="D806" s="7" t="n">
        <v>1</v>
      </c>
    </row>
    <row r="807" spans="1:21">
      <c r="A807" t="s">
        <v>4</v>
      </c>
      <c r="B807" s="4" t="s">
        <v>5</v>
      </c>
      <c r="C807" s="4" t="s">
        <v>13</v>
      </c>
      <c r="D807" s="4" t="s">
        <v>9</v>
      </c>
    </row>
    <row r="808" spans="1:21">
      <c r="A808" t="n">
        <v>8648</v>
      </c>
      <c r="B808" s="53" t="n">
        <v>116</v>
      </c>
      <c r="C808" s="7" t="n">
        <v>5</v>
      </c>
      <c r="D808" s="7" t="n">
        <v>1106247680</v>
      </c>
    </row>
    <row r="809" spans="1:21">
      <c r="A809" t="s">
        <v>4</v>
      </c>
      <c r="B809" s="4" t="s">
        <v>5</v>
      </c>
      <c r="C809" s="4" t="s">
        <v>13</v>
      </c>
      <c r="D809" s="4" t="s">
        <v>10</v>
      </c>
    </row>
    <row r="810" spans="1:21">
      <c r="A810" t="n">
        <v>8654</v>
      </c>
      <c r="B810" s="53" t="n">
        <v>116</v>
      </c>
      <c r="C810" s="7" t="n">
        <v>6</v>
      </c>
      <c r="D810" s="7" t="n">
        <v>1</v>
      </c>
    </row>
    <row r="811" spans="1:21">
      <c r="A811" t="s">
        <v>4</v>
      </c>
      <c r="B811" s="4" t="s">
        <v>5</v>
      </c>
      <c r="C811" s="4" t="s">
        <v>6</v>
      </c>
      <c r="D811" s="4" t="s">
        <v>6</v>
      </c>
    </row>
    <row r="812" spans="1:21">
      <c r="A812" t="n">
        <v>8658</v>
      </c>
      <c r="B812" s="23" t="n">
        <v>70</v>
      </c>
      <c r="C812" s="7" t="s">
        <v>129</v>
      </c>
      <c r="D812" s="7" t="s">
        <v>90</v>
      </c>
    </row>
    <row r="813" spans="1:21">
      <c r="A813" t="s">
        <v>4</v>
      </c>
      <c r="B813" s="4" t="s">
        <v>5</v>
      </c>
      <c r="C813" s="4" t="s">
        <v>13</v>
      </c>
      <c r="D813" s="4" t="s">
        <v>9</v>
      </c>
      <c r="E813" s="4" t="s">
        <v>10</v>
      </c>
      <c r="F813" s="4" t="s">
        <v>6</v>
      </c>
      <c r="G813" s="4" t="s">
        <v>6</v>
      </c>
      <c r="H813" s="4" t="s">
        <v>9</v>
      </c>
    </row>
    <row r="814" spans="1:21">
      <c r="A814" t="n">
        <v>8674</v>
      </c>
      <c r="B814" s="54" t="n">
        <v>175</v>
      </c>
      <c r="C814" s="7" t="n">
        <v>0</v>
      </c>
      <c r="D814" s="7" t="n">
        <v>0</v>
      </c>
      <c r="E814" s="7" t="n">
        <v>7047</v>
      </c>
      <c r="F814" s="7" t="s">
        <v>129</v>
      </c>
      <c r="G814" s="7" t="s">
        <v>130</v>
      </c>
      <c r="H814" s="7" t="n">
        <v>50</v>
      </c>
    </row>
    <row r="815" spans="1:21">
      <c r="A815" t="s">
        <v>4</v>
      </c>
      <c r="B815" s="4" t="s">
        <v>5</v>
      </c>
      <c r="C815" s="4" t="s">
        <v>13</v>
      </c>
      <c r="D815" s="4" t="s">
        <v>9</v>
      </c>
      <c r="E815" s="4" t="s">
        <v>9</v>
      </c>
      <c r="F815" s="4" t="s">
        <v>9</v>
      </c>
      <c r="G815" s="4" t="s">
        <v>9</v>
      </c>
      <c r="H815" s="4" t="s">
        <v>9</v>
      </c>
      <c r="I815" s="4" t="s">
        <v>9</v>
      </c>
      <c r="J815" s="4" t="s">
        <v>9</v>
      </c>
      <c r="K815" s="4" t="s">
        <v>9</v>
      </c>
    </row>
    <row r="816" spans="1:21">
      <c r="A816" t="n">
        <v>8699</v>
      </c>
      <c r="B816" s="54" t="n">
        <v>175</v>
      </c>
      <c r="C816" s="7" t="n">
        <v>1</v>
      </c>
      <c r="D816" s="7" t="n">
        <v>0</v>
      </c>
      <c r="E816" s="7" t="n">
        <v>0</v>
      </c>
      <c r="F816" s="7" t="n">
        <v>0</v>
      </c>
      <c r="G816" s="7" t="n">
        <v>0</v>
      </c>
      <c r="H816" s="7" t="n">
        <v>0</v>
      </c>
      <c r="I816" s="7" t="n">
        <v>1092616192</v>
      </c>
      <c r="J816" s="7" t="n">
        <v>0</v>
      </c>
      <c r="K816" s="7" t="n">
        <v>1091567616</v>
      </c>
    </row>
    <row r="817" spans="1:21">
      <c r="A817" t="s">
        <v>4</v>
      </c>
      <c r="B817" s="4" t="s">
        <v>5</v>
      </c>
      <c r="C817" s="4" t="s">
        <v>13</v>
      </c>
      <c r="D817" s="4" t="s">
        <v>9</v>
      </c>
      <c r="E817" s="4" t="s">
        <v>9</v>
      </c>
      <c r="F817" s="4" t="s">
        <v>9</v>
      </c>
      <c r="G817" s="4" t="s">
        <v>9</v>
      </c>
    </row>
    <row r="818" spans="1:21">
      <c r="A818" t="n">
        <v>8733</v>
      </c>
      <c r="B818" s="54" t="n">
        <v>175</v>
      </c>
      <c r="C818" s="7" t="n">
        <v>2</v>
      </c>
      <c r="D818" s="7" t="n">
        <v>0</v>
      </c>
      <c r="E818" s="7" t="n">
        <v>1116205220</v>
      </c>
      <c r="F818" s="7" t="n">
        <v>1073406280</v>
      </c>
      <c r="G818" s="7" t="n">
        <v>-1039453389</v>
      </c>
    </row>
    <row r="819" spans="1:21">
      <c r="A819" t="s">
        <v>4</v>
      </c>
      <c r="B819" s="4" t="s">
        <v>5</v>
      </c>
      <c r="C819" s="4" t="s">
        <v>13</v>
      </c>
      <c r="D819" s="4" t="s">
        <v>9</v>
      </c>
    </row>
    <row r="820" spans="1:21">
      <c r="A820" t="n">
        <v>8751</v>
      </c>
      <c r="B820" s="54" t="n">
        <v>175</v>
      </c>
      <c r="C820" s="7" t="n">
        <v>3</v>
      </c>
      <c r="D820" s="7" t="n">
        <v>0</v>
      </c>
    </row>
    <row r="821" spans="1:21">
      <c r="A821" t="s">
        <v>4</v>
      </c>
      <c r="B821" s="4" t="s">
        <v>5</v>
      </c>
      <c r="C821" s="4" t="s">
        <v>10</v>
      </c>
      <c r="D821" s="4" t="s">
        <v>13</v>
      </c>
      <c r="E821" s="4" t="s">
        <v>6</v>
      </c>
      <c r="F821" s="4" t="s">
        <v>28</v>
      </c>
      <c r="G821" s="4" t="s">
        <v>28</v>
      </c>
      <c r="H821" s="4" t="s">
        <v>28</v>
      </c>
    </row>
    <row r="822" spans="1:21">
      <c r="A822" t="n">
        <v>8757</v>
      </c>
      <c r="B822" s="55" t="n">
        <v>48</v>
      </c>
      <c r="C822" s="7" t="n">
        <v>20</v>
      </c>
      <c r="D822" s="7" t="n">
        <v>0</v>
      </c>
      <c r="E822" s="7" t="s">
        <v>125</v>
      </c>
      <c r="F822" s="7" t="n">
        <v>-1</v>
      </c>
      <c r="G822" s="7" t="n">
        <v>1</v>
      </c>
      <c r="H822" s="7" t="n">
        <v>1.40129846432482e-45</v>
      </c>
    </row>
    <row r="823" spans="1:21">
      <c r="A823" t="s">
        <v>4</v>
      </c>
      <c r="B823" s="4" t="s">
        <v>5</v>
      </c>
      <c r="C823" s="4" t="s">
        <v>13</v>
      </c>
      <c r="D823" s="4" t="s">
        <v>13</v>
      </c>
      <c r="E823" s="4" t="s">
        <v>28</v>
      </c>
      <c r="F823" s="4" t="s">
        <v>28</v>
      </c>
      <c r="G823" s="4" t="s">
        <v>28</v>
      </c>
      <c r="H823" s="4" t="s">
        <v>10</v>
      </c>
    </row>
    <row r="824" spans="1:21">
      <c r="A824" t="n">
        <v>8789</v>
      </c>
      <c r="B824" s="39" t="n">
        <v>45</v>
      </c>
      <c r="C824" s="7" t="n">
        <v>2</v>
      </c>
      <c r="D824" s="7" t="n">
        <v>3</v>
      </c>
      <c r="E824" s="7" t="n">
        <v>68.3499984741211</v>
      </c>
      <c r="F824" s="7" t="n">
        <v>3.96000003814697</v>
      </c>
      <c r="G824" s="7" t="n">
        <v>-30.9300003051758</v>
      </c>
      <c r="H824" s="7" t="n">
        <v>0</v>
      </c>
    </row>
    <row r="825" spans="1:21">
      <c r="A825" t="s">
        <v>4</v>
      </c>
      <c r="B825" s="4" t="s">
        <v>5</v>
      </c>
      <c r="C825" s="4" t="s">
        <v>13</v>
      </c>
      <c r="D825" s="4" t="s">
        <v>13</v>
      </c>
      <c r="E825" s="4" t="s">
        <v>28</v>
      </c>
      <c r="F825" s="4" t="s">
        <v>28</v>
      </c>
      <c r="G825" s="4" t="s">
        <v>28</v>
      </c>
      <c r="H825" s="4" t="s">
        <v>10</v>
      </c>
      <c r="I825" s="4" t="s">
        <v>13</v>
      </c>
    </row>
    <row r="826" spans="1:21">
      <c r="A826" t="n">
        <v>8806</v>
      </c>
      <c r="B826" s="39" t="n">
        <v>45</v>
      </c>
      <c r="C826" s="7" t="n">
        <v>4</v>
      </c>
      <c r="D826" s="7" t="n">
        <v>3</v>
      </c>
      <c r="E826" s="7" t="n">
        <v>3.61999988555908</v>
      </c>
      <c r="F826" s="7" t="n">
        <v>354.549987792969</v>
      </c>
      <c r="G826" s="7" t="n">
        <v>0</v>
      </c>
      <c r="H826" s="7" t="n">
        <v>0</v>
      </c>
      <c r="I826" s="7" t="n">
        <v>0</v>
      </c>
    </row>
    <row r="827" spans="1:21">
      <c r="A827" t="s">
        <v>4</v>
      </c>
      <c r="B827" s="4" t="s">
        <v>5</v>
      </c>
      <c r="C827" s="4" t="s">
        <v>13</v>
      </c>
      <c r="D827" s="4" t="s">
        <v>13</v>
      </c>
      <c r="E827" s="4" t="s">
        <v>28</v>
      </c>
      <c r="F827" s="4" t="s">
        <v>10</v>
      </c>
    </row>
    <row r="828" spans="1:21">
      <c r="A828" t="n">
        <v>8824</v>
      </c>
      <c r="B828" s="39" t="n">
        <v>45</v>
      </c>
      <c r="C828" s="7" t="n">
        <v>5</v>
      </c>
      <c r="D828" s="7" t="n">
        <v>3</v>
      </c>
      <c r="E828" s="7" t="n">
        <v>5.80000019073486</v>
      </c>
      <c r="F828" s="7" t="n">
        <v>0</v>
      </c>
    </row>
    <row r="829" spans="1:21">
      <c r="A829" t="s">
        <v>4</v>
      </c>
      <c r="B829" s="4" t="s">
        <v>5</v>
      </c>
      <c r="C829" s="4" t="s">
        <v>13</v>
      </c>
      <c r="D829" s="4" t="s">
        <v>13</v>
      </c>
      <c r="E829" s="4" t="s">
        <v>28</v>
      </c>
      <c r="F829" s="4" t="s">
        <v>10</v>
      </c>
    </row>
    <row r="830" spans="1:21">
      <c r="A830" t="n">
        <v>8833</v>
      </c>
      <c r="B830" s="39" t="n">
        <v>45</v>
      </c>
      <c r="C830" s="7" t="n">
        <v>11</v>
      </c>
      <c r="D830" s="7" t="n">
        <v>3</v>
      </c>
      <c r="E830" s="7" t="n">
        <v>38</v>
      </c>
      <c r="F830" s="7" t="n">
        <v>0</v>
      </c>
    </row>
    <row r="831" spans="1:21">
      <c r="A831" t="s">
        <v>4</v>
      </c>
      <c r="B831" s="4" t="s">
        <v>5</v>
      </c>
      <c r="C831" s="4" t="s">
        <v>10</v>
      </c>
    </row>
    <row r="832" spans="1:21">
      <c r="A832" t="n">
        <v>8842</v>
      </c>
      <c r="B832" s="29" t="n">
        <v>16</v>
      </c>
      <c r="C832" s="7" t="n">
        <v>1000</v>
      </c>
    </row>
    <row r="833" spans="1:9">
      <c r="A833" t="s">
        <v>4</v>
      </c>
      <c r="B833" s="4" t="s">
        <v>5</v>
      </c>
      <c r="C833" s="4" t="s">
        <v>13</v>
      </c>
      <c r="D833" s="4" t="s">
        <v>10</v>
      </c>
      <c r="E833" s="4" t="s">
        <v>10</v>
      </c>
      <c r="F833" s="4" t="s">
        <v>13</v>
      </c>
    </row>
    <row r="834" spans="1:9">
      <c r="A834" t="n">
        <v>8845</v>
      </c>
      <c r="B834" s="34" t="n">
        <v>25</v>
      </c>
      <c r="C834" s="7" t="n">
        <v>1</v>
      </c>
      <c r="D834" s="7" t="n">
        <v>65535</v>
      </c>
      <c r="E834" s="7" t="n">
        <v>65535</v>
      </c>
      <c r="F834" s="7" t="n">
        <v>5</v>
      </c>
    </row>
    <row r="835" spans="1:9">
      <c r="A835" t="s">
        <v>4</v>
      </c>
      <c r="B835" s="4" t="s">
        <v>5</v>
      </c>
      <c r="C835" s="4" t="s">
        <v>6</v>
      </c>
      <c r="D835" s="4" t="s">
        <v>10</v>
      </c>
    </row>
    <row r="836" spans="1:9">
      <c r="A836" t="n">
        <v>8852</v>
      </c>
      <c r="B836" s="51" t="n">
        <v>29</v>
      </c>
      <c r="C836" s="7" t="s">
        <v>131</v>
      </c>
      <c r="D836" s="7" t="n">
        <v>65533</v>
      </c>
    </row>
    <row r="837" spans="1:9">
      <c r="A837" t="s">
        <v>4</v>
      </c>
      <c r="B837" s="4" t="s">
        <v>5</v>
      </c>
      <c r="C837" s="4" t="s">
        <v>13</v>
      </c>
      <c r="D837" s="4" t="s">
        <v>10</v>
      </c>
      <c r="E837" s="4" t="s">
        <v>6</v>
      </c>
    </row>
    <row r="838" spans="1:9">
      <c r="A838" t="n">
        <v>8873</v>
      </c>
      <c r="B838" s="56" t="n">
        <v>51</v>
      </c>
      <c r="C838" s="7" t="n">
        <v>4</v>
      </c>
      <c r="D838" s="7" t="n">
        <v>7047</v>
      </c>
      <c r="E838" s="7" t="s">
        <v>132</v>
      </c>
    </row>
    <row r="839" spans="1:9">
      <c r="A839" t="s">
        <v>4</v>
      </c>
      <c r="B839" s="4" t="s">
        <v>5</v>
      </c>
      <c r="C839" s="4" t="s">
        <v>10</v>
      </c>
    </row>
    <row r="840" spans="1:9">
      <c r="A840" t="n">
        <v>8886</v>
      </c>
      <c r="B840" s="29" t="n">
        <v>16</v>
      </c>
      <c r="C840" s="7" t="n">
        <v>0</v>
      </c>
    </row>
    <row r="841" spans="1:9">
      <c r="A841" t="s">
        <v>4</v>
      </c>
      <c r="B841" s="4" t="s">
        <v>5</v>
      </c>
      <c r="C841" s="4" t="s">
        <v>10</v>
      </c>
      <c r="D841" s="4" t="s">
        <v>13</v>
      </c>
      <c r="E841" s="4" t="s">
        <v>9</v>
      </c>
      <c r="F841" s="4" t="s">
        <v>91</v>
      </c>
      <c r="G841" s="4" t="s">
        <v>13</v>
      </c>
      <c r="H841" s="4" t="s">
        <v>13</v>
      </c>
    </row>
    <row r="842" spans="1:9">
      <c r="A842" t="n">
        <v>8889</v>
      </c>
      <c r="B842" s="57" t="n">
        <v>26</v>
      </c>
      <c r="C842" s="7" t="n">
        <v>7047</v>
      </c>
      <c r="D842" s="7" t="n">
        <v>17</v>
      </c>
      <c r="E842" s="7" t="n">
        <v>41300</v>
      </c>
      <c r="F842" s="7" t="s">
        <v>133</v>
      </c>
      <c r="G842" s="7" t="n">
        <v>2</v>
      </c>
      <c r="H842" s="7" t="n">
        <v>0</v>
      </c>
    </row>
    <row r="843" spans="1:9">
      <c r="A843" t="s">
        <v>4</v>
      </c>
      <c r="B843" s="4" t="s">
        <v>5</v>
      </c>
    </row>
    <row r="844" spans="1:9">
      <c r="A844" t="n">
        <v>8959</v>
      </c>
      <c r="B844" s="36" t="n">
        <v>28</v>
      </c>
    </row>
    <row r="845" spans="1:9">
      <c r="A845" t="s">
        <v>4</v>
      </c>
      <c r="B845" s="4" t="s">
        <v>5</v>
      </c>
      <c r="C845" s="4" t="s">
        <v>6</v>
      </c>
      <c r="D845" s="4" t="s">
        <v>10</v>
      </c>
    </row>
    <row r="846" spans="1:9">
      <c r="A846" t="n">
        <v>8960</v>
      </c>
      <c r="B846" s="51" t="n">
        <v>29</v>
      </c>
      <c r="C846" s="7" t="s">
        <v>23</v>
      </c>
      <c r="D846" s="7" t="n">
        <v>65533</v>
      </c>
    </row>
    <row r="847" spans="1:9">
      <c r="A847" t="s">
        <v>4</v>
      </c>
      <c r="B847" s="4" t="s">
        <v>5</v>
      </c>
      <c r="C847" s="4" t="s">
        <v>10</v>
      </c>
      <c r="D847" s="4" t="s">
        <v>13</v>
      </c>
    </row>
    <row r="848" spans="1:9">
      <c r="A848" t="n">
        <v>8964</v>
      </c>
      <c r="B848" s="58" t="n">
        <v>89</v>
      </c>
      <c r="C848" s="7" t="n">
        <v>65533</v>
      </c>
      <c r="D848" s="7" t="n">
        <v>1</v>
      </c>
    </row>
    <row r="849" spans="1:8">
      <c r="A849" t="s">
        <v>4</v>
      </c>
      <c r="B849" s="4" t="s">
        <v>5</v>
      </c>
      <c r="C849" s="4" t="s">
        <v>13</v>
      </c>
      <c r="D849" s="4" t="s">
        <v>10</v>
      </c>
      <c r="E849" s="4" t="s">
        <v>10</v>
      </c>
      <c r="F849" s="4" t="s">
        <v>13</v>
      </c>
    </row>
    <row r="850" spans="1:8">
      <c r="A850" t="n">
        <v>8968</v>
      </c>
      <c r="B850" s="34" t="n">
        <v>25</v>
      </c>
      <c r="C850" s="7" t="n">
        <v>1</v>
      </c>
      <c r="D850" s="7" t="n">
        <v>65535</v>
      </c>
      <c r="E850" s="7" t="n">
        <v>65535</v>
      </c>
      <c r="F850" s="7" t="n">
        <v>0</v>
      </c>
    </row>
    <row r="851" spans="1:8">
      <c r="A851" t="s">
        <v>4</v>
      </c>
      <c r="B851" s="4" t="s">
        <v>5</v>
      </c>
      <c r="C851" s="4" t="s">
        <v>13</v>
      </c>
      <c r="D851" s="4" t="s">
        <v>13</v>
      </c>
      <c r="E851" s="4" t="s">
        <v>28</v>
      </c>
      <c r="F851" s="4" t="s">
        <v>28</v>
      </c>
      <c r="G851" s="4" t="s">
        <v>28</v>
      </c>
      <c r="H851" s="4" t="s">
        <v>10</v>
      </c>
    </row>
    <row r="852" spans="1:8">
      <c r="A852" t="n">
        <v>8975</v>
      </c>
      <c r="B852" s="39" t="n">
        <v>45</v>
      </c>
      <c r="C852" s="7" t="n">
        <v>2</v>
      </c>
      <c r="D852" s="7" t="n">
        <v>3</v>
      </c>
      <c r="E852" s="7" t="n">
        <v>68.3499984741211</v>
      </c>
      <c r="F852" s="7" t="n">
        <v>1.92999994754791</v>
      </c>
      <c r="G852" s="7" t="n">
        <v>-30.9300003051758</v>
      </c>
      <c r="H852" s="7" t="n">
        <v>4000</v>
      </c>
    </row>
    <row r="853" spans="1:8">
      <c r="A853" t="s">
        <v>4</v>
      </c>
      <c r="B853" s="4" t="s">
        <v>5</v>
      </c>
      <c r="C853" s="4" t="s">
        <v>13</v>
      </c>
      <c r="D853" s="4" t="s">
        <v>13</v>
      </c>
      <c r="E853" s="4" t="s">
        <v>28</v>
      </c>
      <c r="F853" s="4" t="s">
        <v>28</v>
      </c>
      <c r="G853" s="4" t="s">
        <v>28</v>
      </c>
      <c r="H853" s="4" t="s">
        <v>10</v>
      </c>
      <c r="I853" s="4" t="s">
        <v>13</v>
      </c>
    </row>
    <row r="854" spans="1:8">
      <c r="A854" t="n">
        <v>8992</v>
      </c>
      <c r="B854" s="39" t="n">
        <v>45</v>
      </c>
      <c r="C854" s="7" t="n">
        <v>4</v>
      </c>
      <c r="D854" s="7" t="n">
        <v>3</v>
      </c>
      <c r="E854" s="7" t="n">
        <v>3.61999988555908</v>
      </c>
      <c r="F854" s="7" t="n">
        <v>5.5</v>
      </c>
      <c r="G854" s="7" t="n">
        <v>0</v>
      </c>
      <c r="H854" s="7" t="n">
        <v>4000</v>
      </c>
      <c r="I854" s="7" t="n">
        <v>1</v>
      </c>
    </row>
    <row r="855" spans="1:8">
      <c r="A855" t="s">
        <v>4</v>
      </c>
      <c r="B855" s="4" t="s">
        <v>5</v>
      </c>
      <c r="C855" s="4" t="s">
        <v>13</v>
      </c>
      <c r="D855" s="4" t="s">
        <v>13</v>
      </c>
      <c r="E855" s="4" t="s">
        <v>28</v>
      </c>
      <c r="F855" s="4" t="s">
        <v>10</v>
      </c>
    </row>
    <row r="856" spans="1:8">
      <c r="A856" t="n">
        <v>9010</v>
      </c>
      <c r="B856" s="39" t="n">
        <v>45</v>
      </c>
      <c r="C856" s="7" t="n">
        <v>5</v>
      </c>
      <c r="D856" s="7" t="n">
        <v>3</v>
      </c>
      <c r="E856" s="7" t="n">
        <v>5.80000019073486</v>
      </c>
      <c r="F856" s="7" t="n">
        <v>4000</v>
      </c>
    </row>
    <row r="857" spans="1:8">
      <c r="A857" t="s">
        <v>4</v>
      </c>
      <c r="B857" s="4" t="s">
        <v>5</v>
      </c>
      <c r="C857" s="4" t="s">
        <v>13</v>
      </c>
      <c r="D857" s="4" t="s">
        <v>13</v>
      </c>
      <c r="E857" s="4" t="s">
        <v>28</v>
      </c>
      <c r="F857" s="4" t="s">
        <v>10</v>
      </c>
    </row>
    <row r="858" spans="1:8">
      <c r="A858" t="n">
        <v>9019</v>
      </c>
      <c r="B858" s="39" t="n">
        <v>45</v>
      </c>
      <c r="C858" s="7" t="n">
        <v>11</v>
      </c>
      <c r="D858" s="7" t="n">
        <v>3</v>
      </c>
      <c r="E858" s="7" t="n">
        <v>38</v>
      </c>
      <c r="F858" s="7" t="n">
        <v>4000</v>
      </c>
    </row>
    <row r="859" spans="1:8">
      <c r="A859" t="s">
        <v>4</v>
      </c>
      <c r="B859" s="4" t="s">
        <v>5</v>
      </c>
      <c r="C859" s="4" t="s">
        <v>13</v>
      </c>
      <c r="D859" s="4" t="s">
        <v>10</v>
      </c>
      <c r="E859" s="4" t="s">
        <v>9</v>
      </c>
      <c r="F859" s="4" t="s">
        <v>10</v>
      </c>
      <c r="G859" s="4" t="s">
        <v>9</v>
      </c>
      <c r="H859" s="4" t="s">
        <v>13</v>
      </c>
    </row>
    <row r="860" spans="1:8">
      <c r="A860" t="n">
        <v>9028</v>
      </c>
      <c r="B860" s="13" t="n">
        <v>49</v>
      </c>
      <c r="C860" s="7" t="n">
        <v>0</v>
      </c>
      <c r="D860" s="7" t="n">
        <v>710</v>
      </c>
      <c r="E860" s="7" t="n">
        <v>1065353216</v>
      </c>
      <c r="F860" s="7" t="n">
        <v>0</v>
      </c>
      <c r="G860" s="7" t="n">
        <v>0</v>
      </c>
      <c r="H860" s="7" t="n">
        <v>0</v>
      </c>
    </row>
    <row r="861" spans="1:8">
      <c r="A861" t="s">
        <v>4</v>
      </c>
      <c r="B861" s="4" t="s">
        <v>5</v>
      </c>
      <c r="C861" s="4" t="s">
        <v>13</v>
      </c>
      <c r="D861" s="4" t="s">
        <v>10</v>
      </c>
      <c r="E861" s="4" t="s">
        <v>28</v>
      </c>
    </row>
    <row r="862" spans="1:8">
      <c r="A862" t="n">
        <v>9043</v>
      </c>
      <c r="B862" s="31" t="n">
        <v>58</v>
      </c>
      <c r="C862" s="7" t="n">
        <v>100</v>
      </c>
      <c r="D862" s="7" t="n">
        <v>1000</v>
      </c>
      <c r="E862" s="7" t="n">
        <v>1</v>
      </c>
    </row>
    <row r="863" spans="1:8">
      <c r="A863" t="s">
        <v>4</v>
      </c>
      <c r="B863" s="4" t="s">
        <v>5</v>
      </c>
      <c r="C863" s="4" t="s">
        <v>13</v>
      </c>
      <c r="D863" s="4" t="s">
        <v>10</v>
      </c>
    </row>
    <row r="864" spans="1:8">
      <c r="A864" t="n">
        <v>9051</v>
      </c>
      <c r="B864" s="31" t="n">
        <v>58</v>
      </c>
      <c r="C864" s="7" t="n">
        <v>255</v>
      </c>
      <c r="D864" s="7" t="n">
        <v>0</v>
      </c>
    </row>
    <row r="865" spans="1:9">
      <c r="A865" t="s">
        <v>4</v>
      </c>
      <c r="B865" s="4" t="s">
        <v>5</v>
      </c>
      <c r="C865" s="4" t="s">
        <v>13</v>
      </c>
      <c r="D865" s="4" t="s">
        <v>10</v>
      </c>
    </row>
    <row r="866" spans="1:9">
      <c r="A866" t="n">
        <v>9055</v>
      </c>
      <c r="B866" s="39" t="n">
        <v>45</v>
      </c>
      <c r="C866" s="7" t="n">
        <v>7</v>
      </c>
      <c r="D866" s="7" t="n">
        <v>255</v>
      </c>
    </row>
    <row r="867" spans="1:9">
      <c r="A867" t="s">
        <v>4</v>
      </c>
      <c r="B867" s="4" t="s">
        <v>5</v>
      </c>
      <c r="C867" s="4" t="s">
        <v>10</v>
      </c>
    </row>
    <row r="868" spans="1:9">
      <c r="A868" t="n">
        <v>9059</v>
      </c>
      <c r="B868" s="29" t="n">
        <v>16</v>
      </c>
      <c r="C868" s="7" t="n">
        <v>1000</v>
      </c>
    </row>
    <row r="869" spans="1:9">
      <c r="A869" t="s">
        <v>4</v>
      </c>
      <c r="B869" s="4" t="s">
        <v>5</v>
      </c>
      <c r="C869" s="4" t="s">
        <v>13</v>
      </c>
      <c r="D869" s="4" t="s">
        <v>10</v>
      </c>
      <c r="E869" s="4" t="s">
        <v>28</v>
      </c>
    </row>
    <row r="870" spans="1:9">
      <c r="A870" t="n">
        <v>9062</v>
      </c>
      <c r="B870" s="31" t="n">
        <v>58</v>
      </c>
      <c r="C870" s="7" t="n">
        <v>101</v>
      </c>
      <c r="D870" s="7" t="n">
        <v>500</v>
      </c>
      <c r="E870" s="7" t="n">
        <v>1</v>
      </c>
    </row>
    <row r="871" spans="1:9">
      <c r="A871" t="s">
        <v>4</v>
      </c>
      <c r="B871" s="4" t="s">
        <v>5</v>
      </c>
      <c r="C871" s="4" t="s">
        <v>13</v>
      </c>
      <c r="D871" s="4" t="s">
        <v>10</v>
      </c>
    </row>
    <row r="872" spans="1:9">
      <c r="A872" t="n">
        <v>9070</v>
      </c>
      <c r="B872" s="31" t="n">
        <v>58</v>
      </c>
      <c r="C872" s="7" t="n">
        <v>254</v>
      </c>
      <c r="D872" s="7" t="n">
        <v>0</v>
      </c>
    </row>
    <row r="873" spans="1:9">
      <c r="A873" t="s">
        <v>4</v>
      </c>
      <c r="B873" s="4" t="s">
        <v>5</v>
      </c>
      <c r="C873" s="4" t="s">
        <v>13</v>
      </c>
    </row>
    <row r="874" spans="1:9">
      <c r="A874" t="n">
        <v>9074</v>
      </c>
      <c r="B874" s="53" t="n">
        <v>116</v>
      </c>
      <c r="C874" s="7" t="n">
        <v>0</v>
      </c>
    </row>
    <row r="875" spans="1:9">
      <c r="A875" t="s">
        <v>4</v>
      </c>
      <c r="B875" s="4" t="s">
        <v>5</v>
      </c>
      <c r="C875" s="4" t="s">
        <v>13</v>
      </c>
      <c r="D875" s="4" t="s">
        <v>10</v>
      </c>
    </row>
    <row r="876" spans="1:9">
      <c r="A876" t="n">
        <v>9076</v>
      </c>
      <c r="B876" s="53" t="n">
        <v>116</v>
      </c>
      <c r="C876" s="7" t="n">
        <v>2</v>
      </c>
      <c r="D876" s="7" t="n">
        <v>1</v>
      </c>
    </row>
    <row r="877" spans="1:9">
      <c r="A877" t="s">
        <v>4</v>
      </c>
      <c r="B877" s="4" t="s">
        <v>5</v>
      </c>
      <c r="C877" s="4" t="s">
        <v>13</v>
      </c>
      <c r="D877" s="4" t="s">
        <v>9</v>
      </c>
    </row>
    <row r="878" spans="1:9">
      <c r="A878" t="n">
        <v>9080</v>
      </c>
      <c r="B878" s="53" t="n">
        <v>116</v>
      </c>
      <c r="C878" s="7" t="n">
        <v>5</v>
      </c>
      <c r="D878" s="7" t="n">
        <v>1092616192</v>
      </c>
    </row>
    <row r="879" spans="1:9">
      <c r="A879" t="s">
        <v>4</v>
      </c>
      <c r="B879" s="4" t="s">
        <v>5</v>
      </c>
      <c r="C879" s="4" t="s">
        <v>13</v>
      </c>
      <c r="D879" s="4" t="s">
        <v>10</v>
      </c>
    </row>
    <row r="880" spans="1:9">
      <c r="A880" t="n">
        <v>9086</v>
      </c>
      <c r="B880" s="53" t="n">
        <v>116</v>
      </c>
      <c r="C880" s="7" t="n">
        <v>6</v>
      </c>
      <c r="D880" s="7" t="n">
        <v>1</v>
      </c>
    </row>
    <row r="881" spans="1:5">
      <c r="A881" t="s">
        <v>4</v>
      </c>
      <c r="B881" s="4" t="s">
        <v>5</v>
      </c>
      <c r="C881" s="4" t="s">
        <v>13</v>
      </c>
      <c r="D881" s="4" t="s">
        <v>10</v>
      </c>
      <c r="E881" s="4" t="s">
        <v>6</v>
      </c>
      <c r="F881" s="4" t="s">
        <v>6</v>
      </c>
      <c r="G881" s="4" t="s">
        <v>6</v>
      </c>
      <c r="H881" s="4" t="s">
        <v>6</v>
      </c>
    </row>
    <row r="882" spans="1:5">
      <c r="A882" t="n">
        <v>9090</v>
      </c>
      <c r="B882" s="56" t="n">
        <v>51</v>
      </c>
      <c r="C882" s="7" t="n">
        <v>3</v>
      </c>
      <c r="D882" s="7" t="n">
        <v>7047</v>
      </c>
      <c r="E882" s="7" t="s">
        <v>134</v>
      </c>
      <c r="F882" s="7" t="s">
        <v>135</v>
      </c>
      <c r="G882" s="7" t="s">
        <v>136</v>
      </c>
      <c r="H882" s="7" t="s">
        <v>135</v>
      </c>
    </row>
    <row r="883" spans="1:5">
      <c r="A883" t="s">
        <v>4</v>
      </c>
      <c r="B883" s="4" t="s">
        <v>5</v>
      </c>
      <c r="C883" s="4" t="s">
        <v>13</v>
      </c>
      <c r="D883" s="4" t="s">
        <v>13</v>
      </c>
      <c r="E883" s="4" t="s">
        <v>28</v>
      </c>
      <c r="F883" s="4" t="s">
        <v>28</v>
      </c>
      <c r="G883" s="4" t="s">
        <v>28</v>
      </c>
      <c r="H883" s="4" t="s">
        <v>10</v>
      </c>
    </row>
    <row r="884" spans="1:5">
      <c r="A884" t="n">
        <v>9103</v>
      </c>
      <c r="B884" s="39" t="n">
        <v>45</v>
      </c>
      <c r="C884" s="7" t="n">
        <v>2</v>
      </c>
      <c r="D884" s="7" t="n">
        <v>3</v>
      </c>
      <c r="E884" s="7" t="n">
        <v>68</v>
      </c>
      <c r="F884" s="7" t="n">
        <v>1.67999994754791</v>
      </c>
      <c r="G884" s="7" t="n">
        <v>-34.810001373291</v>
      </c>
      <c r="H884" s="7" t="n">
        <v>0</v>
      </c>
    </row>
    <row r="885" spans="1:5">
      <c r="A885" t="s">
        <v>4</v>
      </c>
      <c r="B885" s="4" t="s">
        <v>5</v>
      </c>
      <c r="C885" s="4" t="s">
        <v>13</v>
      </c>
      <c r="D885" s="4" t="s">
        <v>13</v>
      </c>
      <c r="E885" s="4" t="s">
        <v>28</v>
      </c>
      <c r="F885" s="4" t="s">
        <v>28</v>
      </c>
      <c r="G885" s="4" t="s">
        <v>28</v>
      </c>
      <c r="H885" s="4" t="s">
        <v>10</v>
      </c>
      <c r="I885" s="4" t="s">
        <v>13</v>
      </c>
    </row>
    <row r="886" spans="1:5">
      <c r="A886" t="n">
        <v>9120</v>
      </c>
      <c r="B886" s="39" t="n">
        <v>45</v>
      </c>
      <c r="C886" s="7" t="n">
        <v>4</v>
      </c>
      <c r="D886" s="7" t="n">
        <v>3</v>
      </c>
      <c r="E886" s="7" t="n">
        <v>18.9300003051758</v>
      </c>
      <c r="F886" s="7" t="n">
        <v>20.3600006103516</v>
      </c>
      <c r="G886" s="7" t="n">
        <v>0</v>
      </c>
      <c r="H886" s="7" t="n">
        <v>0</v>
      </c>
      <c r="I886" s="7" t="n">
        <v>0</v>
      </c>
    </row>
    <row r="887" spans="1:5">
      <c r="A887" t="s">
        <v>4</v>
      </c>
      <c r="B887" s="4" t="s">
        <v>5</v>
      </c>
      <c r="C887" s="4" t="s">
        <v>13</v>
      </c>
      <c r="D887" s="4" t="s">
        <v>13</v>
      </c>
      <c r="E887" s="4" t="s">
        <v>28</v>
      </c>
      <c r="F887" s="4" t="s">
        <v>10</v>
      </c>
    </row>
    <row r="888" spans="1:5">
      <c r="A888" t="n">
        <v>9138</v>
      </c>
      <c r="B888" s="39" t="n">
        <v>45</v>
      </c>
      <c r="C888" s="7" t="n">
        <v>5</v>
      </c>
      <c r="D888" s="7" t="n">
        <v>3</v>
      </c>
      <c r="E888" s="7" t="n">
        <v>2.20000004768372</v>
      </c>
      <c r="F888" s="7" t="n">
        <v>0</v>
      </c>
    </row>
    <row r="889" spans="1:5">
      <c r="A889" t="s">
        <v>4</v>
      </c>
      <c r="B889" s="4" t="s">
        <v>5</v>
      </c>
      <c r="C889" s="4" t="s">
        <v>13</v>
      </c>
      <c r="D889" s="4" t="s">
        <v>13</v>
      </c>
      <c r="E889" s="4" t="s">
        <v>28</v>
      </c>
      <c r="F889" s="4" t="s">
        <v>10</v>
      </c>
    </row>
    <row r="890" spans="1:5">
      <c r="A890" t="n">
        <v>9147</v>
      </c>
      <c r="B890" s="39" t="n">
        <v>45</v>
      </c>
      <c r="C890" s="7" t="n">
        <v>11</v>
      </c>
      <c r="D890" s="7" t="n">
        <v>3</v>
      </c>
      <c r="E890" s="7" t="n">
        <v>38</v>
      </c>
      <c r="F890" s="7" t="n">
        <v>0</v>
      </c>
    </row>
    <row r="891" spans="1:5">
      <c r="A891" t="s">
        <v>4</v>
      </c>
      <c r="B891" s="4" t="s">
        <v>5</v>
      </c>
      <c r="C891" s="4" t="s">
        <v>13</v>
      </c>
      <c r="D891" s="4" t="s">
        <v>13</v>
      </c>
      <c r="E891" s="4" t="s">
        <v>28</v>
      </c>
      <c r="F891" s="4" t="s">
        <v>28</v>
      </c>
      <c r="G891" s="4" t="s">
        <v>28</v>
      </c>
      <c r="H891" s="4" t="s">
        <v>10</v>
      </c>
      <c r="I891" s="4" t="s">
        <v>13</v>
      </c>
    </row>
    <row r="892" spans="1:5">
      <c r="A892" t="n">
        <v>9156</v>
      </c>
      <c r="B892" s="39" t="n">
        <v>45</v>
      </c>
      <c r="C892" s="7" t="n">
        <v>4</v>
      </c>
      <c r="D892" s="7" t="n">
        <v>3</v>
      </c>
      <c r="E892" s="7" t="n">
        <v>351.980010986328</v>
      </c>
      <c r="F892" s="7" t="n">
        <v>15.1700000762939</v>
      </c>
      <c r="G892" s="7" t="n">
        <v>0</v>
      </c>
      <c r="H892" s="7" t="n">
        <v>6000</v>
      </c>
      <c r="I892" s="7" t="n">
        <v>1</v>
      </c>
    </row>
    <row r="893" spans="1:5">
      <c r="A893" t="s">
        <v>4</v>
      </c>
      <c r="B893" s="4" t="s">
        <v>5</v>
      </c>
      <c r="C893" s="4" t="s">
        <v>13</v>
      </c>
      <c r="D893" s="4" t="s">
        <v>13</v>
      </c>
      <c r="E893" s="4" t="s">
        <v>28</v>
      </c>
      <c r="F893" s="4" t="s">
        <v>10</v>
      </c>
    </row>
    <row r="894" spans="1:5">
      <c r="A894" t="n">
        <v>9174</v>
      </c>
      <c r="B894" s="39" t="n">
        <v>45</v>
      </c>
      <c r="C894" s="7" t="n">
        <v>5</v>
      </c>
      <c r="D894" s="7" t="n">
        <v>3</v>
      </c>
      <c r="E894" s="7" t="n">
        <v>1.89999997615814</v>
      </c>
      <c r="F894" s="7" t="n">
        <v>6000</v>
      </c>
    </row>
    <row r="895" spans="1:5">
      <c r="A895" t="s">
        <v>4</v>
      </c>
      <c r="B895" s="4" t="s">
        <v>5</v>
      </c>
      <c r="C895" s="4" t="s">
        <v>13</v>
      </c>
      <c r="D895" s="4" t="s">
        <v>10</v>
      </c>
    </row>
    <row r="896" spans="1:5">
      <c r="A896" t="n">
        <v>9183</v>
      </c>
      <c r="B896" s="31" t="n">
        <v>58</v>
      </c>
      <c r="C896" s="7" t="n">
        <v>255</v>
      </c>
      <c r="D896" s="7" t="n">
        <v>0</v>
      </c>
    </row>
    <row r="897" spans="1:9">
      <c r="A897" t="s">
        <v>4</v>
      </c>
      <c r="B897" s="4" t="s">
        <v>5</v>
      </c>
      <c r="C897" s="4" t="s">
        <v>10</v>
      </c>
    </row>
    <row r="898" spans="1:9">
      <c r="A898" t="n">
        <v>9187</v>
      </c>
      <c r="B898" s="29" t="n">
        <v>16</v>
      </c>
      <c r="C898" s="7" t="n">
        <v>2000</v>
      </c>
    </row>
    <row r="899" spans="1:9">
      <c r="A899" t="s">
        <v>4</v>
      </c>
      <c r="B899" s="4" t="s">
        <v>5</v>
      </c>
      <c r="C899" s="4" t="s">
        <v>10</v>
      </c>
      <c r="D899" s="4" t="s">
        <v>10</v>
      </c>
      <c r="E899" s="4" t="s">
        <v>6</v>
      </c>
      <c r="F899" s="4" t="s">
        <v>13</v>
      </c>
      <c r="G899" s="4" t="s">
        <v>10</v>
      </c>
    </row>
    <row r="900" spans="1:9">
      <c r="A900" t="n">
        <v>9190</v>
      </c>
      <c r="B900" s="59" t="n">
        <v>80</v>
      </c>
      <c r="C900" s="7" t="n">
        <v>744</v>
      </c>
      <c r="D900" s="7" t="n">
        <v>508</v>
      </c>
      <c r="E900" s="7" t="s">
        <v>137</v>
      </c>
      <c r="F900" s="7" t="n">
        <v>1</v>
      </c>
      <c r="G900" s="7" t="n">
        <v>0</v>
      </c>
    </row>
    <row r="901" spans="1:9">
      <c r="A901" t="s">
        <v>4</v>
      </c>
      <c r="B901" s="4" t="s">
        <v>5</v>
      </c>
      <c r="C901" s="4" t="s">
        <v>10</v>
      </c>
    </row>
    <row r="902" spans="1:9">
      <c r="A902" t="n">
        <v>9208</v>
      </c>
      <c r="B902" s="29" t="n">
        <v>16</v>
      </c>
      <c r="C902" s="7" t="n">
        <v>4000</v>
      </c>
    </row>
    <row r="903" spans="1:9">
      <c r="A903" t="s">
        <v>4</v>
      </c>
      <c r="B903" s="4" t="s">
        <v>5</v>
      </c>
      <c r="C903" s="4" t="s">
        <v>13</v>
      </c>
      <c r="D903" s="4" t="s">
        <v>10</v>
      </c>
    </row>
    <row r="904" spans="1:9">
      <c r="A904" t="n">
        <v>9211</v>
      </c>
      <c r="B904" s="39" t="n">
        <v>45</v>
      </c>
      <c r="C904" s="7" t="n">
        <v>7</v>
      </c>
      <c r="D904" s="7" t="n">
        <v>255</v>
      </c>
    </row>
    <row r="905" spans="1:9">
      <c r="A905" t="s">
        <v>4</v>
      </c>
      <c r="B905" s="4" t="s">
        <v>5</v>
      </c>
      <c r="C905" s="4" t="s">
        <v>13</v>
      </c>
      <c r="D905" s="4" t="s">
        <v>28</v>
      </c>
      <c r="E905" s="4" t="s">
        <v>10</v>
      </c>
      <c r="F905" s="4" t="s">
        <v>13</v>
      </c>
    </row>
    <row r="906" spans="1:9">
      <c r="A906" t="n">
        <v>9215</v>
      </c>
      <c r="B906" s="13" t="n">
        <v>49</v>
      </c>
      <c r="C906" s="7" t="n">
        <v>3</v>
      </c>
      <c r="D906" s="7" t="n">
        <v>0.699999988079071</v>
      </c>
      <c r="E906" s="7" t="n">
        <v>500</v>
      </c>
      <c r="F906" s="7" t="n">
        <v>0</v>
      </c>
    </row>
    <row r="907" spans="1:9">
      <c r="A907" t="s">
        <v>4</v>
      </c>
      <c r="B907" s="4" t="s">
        <v>5</v>
      </c>
      <c r="C907" s="4" t="s">
        <v>13</v>
      </c>
      <c r="D907" s="4" t="s">
        <v>10</v>
      </c>
      <c r="E907" s="4" t="s">
        <v>6</v>
      </c>
    </row>
    <row r="908" spans="1:9">
      <c r="A908" t="n">
        <v>9224</v>
      </c>
      <c r="B908" s="56" t="n">
        <v>51</v>
      </c>
      <c r="C908" s="7" t="n">
        <v>4</v>
      </c>
      <c r="D908" s="7" t="n">
        <v>7047</v>
      </c>
      <c r="E908" s="7" t="s">
        <v>138</v>
      </c>
    </row>
    <row r="909" spans="1:9">
      <c r="A909" t="s">
        <v>4</v>
      </c>
      <c r="B909" s="4" t="s">
        <v>5</v>
      </c>
      <c r="C909" s="4" t="s">
        <v>10</v>
      </c>
    </row>
    <row r="910" spans="1:9">
      <c r="A910" t="n">
        <v>9238</v>
      </c>
      <c r="B910" s="29" t="n">
        <v>16</v>
      </c>
      <c r="C910" s="7" t="n">
        <v>0</v>
      </c>
    </row>
    <row r="911" spans="1:9">
      <c r="A911" t="s">
        <v>4</v>
      </c>
      <c r="B911" s="4" t="s">
        <v>5</v>
      </c>
      <c r="C911" s="4" t="s">
        <v>10</v>
      </c>
      <c r="D911" s="4" t="s">
        <v>13</v>
      </c>
      <c r="E911" s="4" t="s">
        <v>9</v>
      </c>
      <c r="F911" s="4" t="s">
        <v>91</v>
      </c>
      <c r="G911" s="4" t="s">
        <v>13</v>
      </c>
      <c r="H911" s="4" t="s">
        <v>13</v>
      </c>
      <c r="I911" s="4" t="s">
        <v>13</v>
      </c>
      <c r="J911" s="4" t="s">
        <v>9</v>
      </c>
      <c r="K911" s="4" t="s">
        <v>91</v>
      </c>
      <c r="L911" s="4" t="s">
        <v>13</v>
      </c>
      <c r="M911" s="4" t="s">
        <v>13</v>
      </c>
    </row>
    <row r="912" spans="1:9">
      <c r="A912" t="n">
        <v>9241</v>
      </c>
      <c r="B912" s="57" t="n">
        <v>26</v>
      </c>
      <c r="C912" s="7" t="n">
        <v>7047</v>
      </c>
      <c r="D912" s="7" t="n">
        <v>17</v>
      </c>
      <c r="E912" s="7" t="n">
        <v>41301</v>
      </c>
      <c r="F912" s="7" t="s">
        <v>139</v>
      </c>
      <c r="G912" s="7" t="n">
        <v>2</v>
      </c>
      <c r="H912" s="7" t="n">
        <v>3</v>
      </c>
      <c r="I912" s="7" t="n">
        <v>17</v>
      </c>
      <c r="J912" s="7" t="n">
        <v>41302</v>
      </c>
      <c r="K912" s="7" t="s">
        <v>140</v>
      </c>
      <c r="L912" s="7" t="n">
        <v>2</v>
      </c>
      <c r="M912" s="7" t="n">
        <v>0</v>
      </c>
    </row>
    <row r="913" spans="1:13">
      <c r="A913" t="s">
        <v>4</v>
      </c>
      <c r="B913" s="4" t="s">
        <v>5</v>
      </c>
    </row>
    <row r="914" spans="1:13">
      <c r="A914" t="n">
        <v>9407</v>
      </c>
      <c r="B914" s="36" t="n">
        <v>28</v>
      </c>
    </row>
    <row r="915" spans="1:13">
      <c r="A915" t="s">
        <v>4</v>
      </c>
      <c r="B915" s="4" t="s">
        <v>5</v>
      </c>
      <c r="C915" s="4" t="s">
        <v>10</v>
      </c>
    </row>
    <row r="916" spans="1:13">
      <c r="A916" t="n">
        <v>9408</v>
      </c>
      <c r="B916" s="29" t="n">
        <v>16</v>
      </c>
      <c r="C916" s="7" t="n">
        <v>300</v>
      </c>
    </row>
    <row r="917" spans="1:13">
      <c r="A917" t="s">
        <v>4</v>
      </c>
      <c r="B917" s="4" t="s">
        <v>5</v>
      </c>
      <c r="C917" s="4" t="s">
        <v>13</v>
      </c>
      <c r="D917" s="4" t="s">
        <v>10</v>
      </c>
      <c r="E917" s="4" t="s">
        <v>10</v>
      </c>
      <c r="F917" s="4" t="s">
        <v>13</v>
      </c>
    </row>
    <row r="918" spans="1:13">
      <c r="A918" t="n">
        <v>9411</v>
      </c>
      <c r="B918" s="34" t="n">
        <v>25</v>
      </c>
      <c r="C918" s="7" t="n">
        <v>1</v>
      </c>
      <c r="D918" s="7" t="n">
        <v>260</v>
      </c>
      <c r="E918" s="7" t="n">
        <v>640</v>
      </c>
      <c r="F918" s="7" t="n">
        <v>1</v>
      </c>
    </row>
    <row r="919" spans="1:13">
      <c r="A919" t="s">
        <v>4</v>
      </c>
      <c r="B919" s="4" t="s">
        <v>5</v>
      </c>
      <c r="C919" s="4" t="s">
        <v>13</v>
      </c>
      <c r="D919" s="4" t="s">
        <v>10</v>
      </c>
      <c r="E919" s="4" t="s">
        <v>6</v>
      </c>
    </row>
    <row r="920" spans="1:13">
      <c r="A920" t="n">
        <v>9418</v>
      </c>
      <c r="B920" s="56" t="n">
        <v>51</v>
      </c>
      <c r="C920" s="7" t="n">
        <v>4</v>
      </c>
      <c r="D920" s="7" t="n">
        <v>20</v>
      </c>
      <c r="E920" s="7" t="s">
        <v>141</v>
      </c>
    </row>
    <row r="921" spans="1:13">
      <c r="A921" t="s">
        <v>4</v>
      </c>
      <c r="B921" s="4" t="s">
        <v>5</v>
      </c>
      <c r="C921" s="4" t="s">
        <v>10</v>
      </c>
    </row>
    <row r="922" spans="1:13">
      <c r="A922" t="n">
        <v>9432</v>
      </c>
      <c r="B922" s="29" t="n">
        <v>16</v>
      </c>
      <c r="C922" s="7" t="n">
        <v>0</v>
      </c>
    </row>
    <row r="923" spans="1:13">
      <c r="A923" t="s">
        <v>4</v>
      </c>
      <c r="B923" s="4" t="s">
        <v>5</v>
      </c>
      <c r="C923" s="4" t="s">
        <v>10</v>
      </c>
      <c r="D923" s="4" t="s">
        <v>13</v>
      </c>
      <c r="E923" s="4" t="s">
        <v>9</v>
      </c>
      <c r="F923" s="4" t="s">
        <v>91</v>
      </c>
      <c r="G923" s="4" t="s">
        <v>13</v>
      </c>
      <c r="H923" s="4" t="s">
        <v>13</v>
      </c>
    </row>
    <row r="924" spans="1:13">
      <c r="A924" t="n">
        <v>9435</v>
      </c>
      <c r="B924" s="57" t="n">
        <v>26</v>
      </c>
      <c r="C924" s="7" t="n">
        <v>20</v>
      </c>
      <c r="D924" s="7" t="n">
        <v>17</v>
      </c>
      <c r="E924" s="7" t="n">
        <v>43313</v>
      </c>
      <c r="F924" s="7" t="s">
        <v>142</v>
      </c>
      <c r="G924" s="7" t="n">
        <v>2</v>
      </c>
      <c r="H924" s="7" t="n">
        <v>0</v>
      </c>
    </row>
    <row r="925" spans="1:13">
      <c r="A925" t="s">
        <v>4</v>
      </c>
      <c r="B925" s="4" t="s">
        <v>5</v>
      </c>
    </row>
    <row r="926" spans="1:13">
      <c r="A926" t="n">
        <v>9464</v>
      </c>
      <c r="B926" s="36" t="n">
        <v>28</v>
      </c>
    </row>
    <row r="927" spans="1:13">
      <c r="A927" t="s">
        <v>4</v>
      </c>
      <c r="B927" s="4" t="s">
        <v>5</v>
      </c>
      <c r="C927" s="4" t="s">
        <v>13</v>
      </c>
      <c r="D927" s="4" t="s">
        <v>10</v>
      </c>
      <c r="E927" s="4" t="s">
        <v>10</v>
      </c>
      <c r="F927" s="4" t="s">
        <v>13</v>
      </c>
    </row>
    <row r="928" spans="1:13">
      <c r="A928" t="n">
        <v>9465</v>
      </c>
      <c r="B928" s="34" t="n">
        <v>25</v>
      </c>
      <c r="C928" s="7" t="n">
        <v>1</v>
      </c>
      <c r="D928" s="7" t="n">
        <v>65535</v>
      </c>
      <c r="E928" s="7" t="n">
        <v>65535</v>
      </c>
      <c r="F928" s="7" t="n">
        <v>0</v>
      </c>
    </row>
    <row r="929" spans="1:8">
      <c r="A929" t="s">
        <v>4</v>
      </c>
      <c r="B929" s="4" t="s">
        <v>5</v>
      </c>
      <c r="C929" s="4" t="s">
        <v>13</v>
      </c>
      <c r="D929" s="4" t="s">
        <v>10</v>
      </c>
      <c r="E929" s="4" t="s">
        <v>6</v>
      </c>
    </row>
    <row r="930" spans="1:8">
      <c r="A930" t="n">
        <v>9472</v>
      </c>
      <c r="B930" s="56" t="n">
        <v>51</v>
      </c>
      <c r="C930" s="7" t="n">
        <v>4</v>
      </c>
      <c r="D930" s="7" t="n">
        <v>7047</v>
      </c>
      <c r="E930" s="7" t="s">
        <v>143</v>
      </c>
    </row>
    <row r="931" spans="1:8">
      <c r="A931" t="s">
        <v>4</v>
      </c>
      <c r="B931" s="4" t="s">
        <v>5</v>
      </c>
      <c r="C931" s="4" t="s">
        <v>10</v>
      </c>
    </row>
    <row r="932" spans="1:8">
      <c r="A932" t="n">
        <v>9486</v>
      </c>
      <c r="B932" s="29" t="n">
        <v>16</v>
      </c>
      <c r="C932" s="7" t="n">
        <v>0</v>
      </c>
    </row>
    <row r="933" spans="1:8">
      <c r="A933" t="s">
        <v>4</v>
      </c>
      <c r="B933" s="4" t="s">
        <v>5</v>
      </c>
      <c r="C933" s="4" t="s">
        <v>10</v>
      </c>
      <c r="D933" s="4" t="s">
        <v>13</v>
      </c>
      <c r="E933" s="4" t="s">
        <v>9</v>
      </c>
      <c r="F933" s="4" t="s">
        <v>91</v>
      </c>
      <c r="G933" s="4" t="s">
        <v>13</v>
      </c>
      <c r="H933" s="4" t="s">
        <v>13</v>
      </c>
      <c r="I933" s="4" t="s">
        <v>13</v>
      </c>
      <c r="J933" s="4" t="s">
        <v>9</v>
      </c>
      <c r="K933" s="4" t="s">
        <v>91</v>
      </c>
      <c r="L933" s="4" t="s">
        <v>13</v>
      </c>
      <c r="M933" s="4" t="s">
        <v>13</v>
      </c>
      <c r="N933" s="4" t="s">
        <v>13</v>
      </c>
      <c r="O933" s="4" t="s">
        <v>9</v>
      </c>
      <c r="P933" s="4" t="s">
        <v>91</v>
      </c>
      <c r="Q933" s="4" t="s">
        <v>13</v>
      </c>
      <c r="R933" s="4" t="s">
        <v>13</v>
      </c>
    </row>
    <row r="934" spans="1:8">
      <c r="A934" t="n">
        <v>9489</v>
      </c>
      <c r="B934" s="57" t="n">
        <v>26</v>
      </c>
      <c r="C934" s="7" t="n">
        <v>7047</v>
      </c>
      <c r="D934" s="7" t="n">
        <v>17</v>
      </c>
      <c r="E934" s="7" t="n">
        <v>41303</v>
      </c>
      <c r="F934" s="7" t="s">
        <v>144</v>
      </c>
      <c r="G934" s="7" t="n">
        <v>2</v>
      </c>
      <c r="H934" s="7" t="n">
        <v>3</v>
      </c>
      <c r="I934" s="7" t="n">
        <v>17</v>
      </c>
      <c r="J934" s="7" t="n">
        <v>41304</v>
      </c>
      <c r="K934" s="7" t="s">
        <v>145</v>
      </c>
      <c r="L934" s="7" t="n">
        <v>2</v>
      </c>
      <c r="M934" s="7" t="n">
        <v>3</v>
      </c>
      <c r="N934" s="7" t="n">
        <v>17</v>
      </c>
      <c r="O934" s="7" t="n">
        <v>41305</v>
      </c>
      <c r="P934" s="7" t="s">
        <v>146</v>
      </c>
      <c r="Q934" s="7" t="n">
        <v>2</v>
      </c>
      <c r="R934" s="7" t="n">
        <v>0</v>
      </c>
    </row>
    <row r="935" spans="1:8">
      <c r="A935" t="s">
        <v>4</v>
      </c>
      <c r="B935" s="4" t="s">
        <v>5</v>
      </c>
    </row>
    <row r="936" spans="1:8">
      <c r="A936" t="n">
        <v>9795</v>
      </c>
      <c r="B936" s="36" t="n">
        <v>28</v>
      </c>
    </row>
    <row r="937" spans="1:8">
      <c r="A937" t="s">
        <v>4</v>
      </c>
      <c r="B937" s="4" t="s">
        <v>5</v>
      </c>
      <c r="C937" s="4" t="s">
        <v>13</v>
      </c>
      <c r="D937" s="4" t="s">
        <v>10</v>
      </c>
      <c r="E937" s="4" t="s">
        <v>28</v>
      </c>
    </row>
    <row r="938" spans="1:8">
      <c r="A938" t="n">
        <v>9796</v>
      </c>
      <c r="B938" s="31" t="n">
        <v>58</v>
      </c>
      <c r="C938" s="7" t="n">
        <v>101</v>
      </c>
      <c r="D938" s="7" t="n">
        <v>500</v>
      </c>
      <c r="E938" s="7" t="n">
        <v>1</v>
      </c>
    </row>
    <row r="939" spans="1:8">
      <c r="A939" t="s">
        <v>4</v>
      </c>
      <c r="B939" s="4" t="s">
        <v>5</v>
      </c>
      <c r="C939" s="4" t="s">
        <v>13</v>
      </c>
      <c r="D939" s="4" t="s">
        <v>10</v>
      </c>
    </row>
    <row r="940" spans="1:8">
      <c r="A940" t="n">
        <v>9804</v>
      </c>
      <c r="B940" s="31" t="n">
        <v>58</v>
      </c>
      <c r="C940" s="7" t="n">
        <v>254</v>
      </c>
      <c r="D940" s="7" t="n">
        <v>0</v>
      </c>
    </row>
    <row r="941" spans="1:8">
      <c r="A941" t="s">
        <v>4</v>
      </c>
      <c r="B941" s="4" t="s">
        <v>5</v>
      </c>
      <c r="C941" s="4" t="s">
        <v>13</v>
      </c>
      <c r="D941" s="4" t="s">
        <v>13</v>
      </c>
      <c r="E941" s="4" t="s">
        <v>28</v>
      </c>
      <c r="F941" s="4" t="s">
        <v>28</v>
      </c>
      <c r="G941" s="4" t="s">
        <v>28</v>
      </c>
      <c r="H941" s="4" t="s">
        <v>10</v>
      </c>
    </row>
    <row r="942" spans="1:8">
      <c r="A942" t="n">
        <v>9808</v>
      </c>
      <c r="B942" s="39" t="n">
        <v>45</v>
      </c>
      <c r="C942" s="7" t="n">
        <v>2</v>
      </c>
      <c r="D942" s="7" t="n">
        <v>3</v>
      </c>
      <c r="E942" s="7" t="n">
        <v>67.7099990844727</v>
      </c>
      <c r="F942" s="7" t="n">
        <v>1.50999999046326</v>
      </c>
      <c r="G942" s="7" t="n">
        <v>-33.8699989318848</v>
      </c>
      <c r="H942" s="7" t="n">
        <v>0</v>
      </c>
    </row>
    <row r="943" spans="1:8">
      <c r="A943" t="s">
        <v>4</v>
      </c>
      <c r="B943" s="4" t="s">
        <v>5</v>
      </c>
      <c r="C943" s="4" t="s">
        <v>13</v>
      </c>
      <c r="D943" s="4" t="s">
        <v>13</v>
      </c>
      <c r="E943" s="4" t="s">
        <v>28</v>
      </c>
      <c r="F943" s="4" t="s">
        <v>28</v>
      </c>
      <c r="G943" s="4" t="s">
        <v>28</v>
      </c>
      <c r="H943" s="4" t="s">
        <v>10</v>
      </c>
      <c r="I943" s="4" t="s">
        <v>13</v>
      </c>
    </row>
    <row r="944" spans="1:8">
      <c r="A944" t="n">
        <v>9825</v>
      </c>
      <c r="B944" s="39" t="n">
        <v>45</v>
      </c>
      <c r="C944" s="7" t="n">
        <v>4</v>
      </c>
      <c r="D944" s="7" t="n">
        <v>3</v>
      </c>
      <c r="E944" s="7" t="n">
        <v>8.23999977111816</v>
      </c>
      <c r="F944" s="7" t="n">
        <v>352.079986572266</v>
      </c>
      <c r="G944" s="7" t="n">
        <v>0</v>
      </c>
      <c r="H944" s="7" t="n">
        <v>0</v>
      </c>
      <c r="I944" s="7" t="n">
        <v>0</v>
      </c>
    </row>
    <row r="945" spans="1:18">
      <c r="A945" t="s">
        <v>4</v>
      </c>
      <c r="B945" s="4" t="s">
        <v>5</v>
      </c>
      <c r="C945" s="4" t="s">
        <v>13</v>
      </c>
      <c r="D945" s="4" t="s">
        <v>13</v>
      </c>
      <c r="E945" s="4" t="s">
        <v>28</v>
      </c>
      <c r="F945" s="4" t="s">
        <v>10</v>
      </c>
    </row>
    <row r="946" spans="1:18">
      <c r="A946" t="n">
        <v>9843</v>
      </c>
      <c r="B946" s="39" t="n">
        <v>45</v>
      </c>
      <c r="C946" s="7" t="n">
        <v>5</v>
      </c>
      <c r="D946" s="7" t="n">
        <v>3</v>
      </c>
      <c r="E946" s="7" t="n">
        <v>2.40000009536743</v>
      </c>
      <c r="F946" s="7" t="n">
        <v>0</v>
      </c>
    </row>
    <row r="947" spans="1:18">
      <c r="A947" t="s">
        <v>4</v>
      </c>
      <c r="B947" s="4" t="s">
        <v>5</v>
      </c>
      <c r="C947" s="4" t="s">
        <v>13</v>
      </c>
      <c r="D947" s="4" t="s">
        <v>13</v>
      </c>
      <c r="E947" s="4" t="s">
        <v>28</v>
      </c>
      <c r="F947" s="4" t="s">
        <v>10</v>
      </c>
    </row>
    <row r="948" spans="1:18">
      <c r="A948" t="n">
        <v>9852</v>
      </c>
      <c r="B948" s="39" t="n">
        <v>45</v>
      </c>
      <c r="C948" s="7" t="n">
        <v>11</v>
      </c>
      <c r="D948" s="7" t="n">
        <v>3</v>
      </c>
      <c r="E948" s="7" t="n">
        <v>38</v>
      </c>
      <c r="F948" s="7" t="n">
        <v>0</v>
      </c>
    </row>
    <row r="949" spans="1:18">
      <c r="A949" t="s">
        <v>4</v>
      </c>
      <c r="B949" s="4" t="s">
        <v>5</v>
      </c>
      <c r="C949" s="4" t="s">
        <v>13</v>
      </c>
      <c r="D949" s="4" t="s">
        <v>13</v>
      </c>
      <c r="E949" s="4" t="s">
        <v>28</v>
      </c>
      <c r="F949" s="4" t="s">
        <v>28</v>
      </c>
      <c r="G949" s="4" t="s">
        <v>28</v>
      </c>
      <c r="H949" s="4" t="s">
        <v>10</v>
      </c>
    </row>
    <row r="950" spans="1:18">
      <c r="A950" t="n">
        <v>9861</v>
      </c>
      <c r="B950" s="39" t="n">
        <v>45</v>
      </c>
      <c r="C950" s="7" t="n">
        <v>2</v>
      </c>
      <c r="D950" s="7" t="n">
        <v>3</v>
      </c>
      <c r="E950" s="7" t="n">
        <v>67.7099990844727</v>
      </c>
      <c r="F950" s="7" t="n">
        <v>1.41999995708466</v>
      </c>
      <c r="G950" s="7" t="n">
        <v>-33.8699989318848</v>
      </c>
      <c r="H950" s="7" t="n">
        <v>6000</v>
      </c>
    </row>
    <row r="951" spans="1:18">
      <c r="A951" t="s">
        <v>4</v>
      </c>
      <c r="B951" s="4" t="s">
        <v>5</v>
      </c>
      <c r="C951" s="4" t="s">
        <v>13</v>
      </c>
      <c r="D951" s="4" t="s">
        <v>13</v>
      </c>
      <c r="E951" s="4" t="s">
        <v>28</v>
      </c>
      <c r="F951" s="4" t="s">
        <v>28</v>
      </c>
      <c r="G951" s="4" t="s">
        <v>28</v>
      </c>
      <c r="H951" s="4" t="s">
        <v>10</v>
      </c>
      <c r="I951" s="4" t="s">
        <v>13</v>
      </c>
    </row>
    <row r="952" spans="1:18">
      <c r="A952" t="n">
        <v>9878</v>
      </c>
      <c r="B952" s="39" t="n">
        <v>45</v>
      </c>
      <c r="C952" s="7" t="n">
        <v>4</v>
      </c>
      <c r="D952" s="7" t="n">
        <v>3</v>
      </c>
      <c r="E952" s="7" t="n">
        <v>358.209991455078</v>
      </c>
      <c r="F952" s="7" t="n">
        <v>352.079986572266</v>
      </c>
      <c r="G952" s="7" t="n">
        <v>0</v>
      </c>
      <c r="H952" s="7" t="n">
        <v>6000</v>
      </c>
      <c r="I952" s="7" t="n">
        <v>1</v>
      </c>
    </row>
    <row r="953" spans="1:18">
      <c r="A953" t="s">
        <v>4</v>
      </c>
      <c r="B953" s="4" t="s">
        <v>5</v>
      </c>
      <c r="C953" s="4" t="s">
        <v>13</v>
      </c>
      <c r="D953" s="4" t="s">
        <v>10</v>
      </c>
    </row>
    <row r="954" spans="1:18">
      <c r="A954" t="n">
        <v>9896</v>
      </c>
      <c r="B954" s="31" t="n">
        <v>58</v>
      </c>
      <c r="C954" s="7" t="n">
        <v>255</v>
      </c>
      <c r="D954" s="7" t="n">
        <v>0</v>
      </c>
    </row>
    <row r="955" spans="1:18">
      <c r="A955" t="s">
        <v>4</v>
      </c>
      <c r="B955" s="4" t="s">
        <v>5</v>
      </c>
      <c r="C955" s="4" t="s">
        <v>13</v>
      </c>
      <c r="D955" s="4" t="s">
        <v>10</v>
      </c>
      <c r="E955" s="4" t="s">
        <v>6</v>
      </c>
    </row>
    <row r="956" spans="1:18">
      <c r="A956" t="n">
        <v>9900</v>
      </c>
      <c r="B956" s="56" t="n">
        <v>51</v>
      </c>
      <c r="C956" s="7" t="n">
        <v>4</v>
      </c>
      <c r="D956" s="7" t="n">
        <v>20</v>
      </c>
      <c r="E956" s="7" t="s">
        <v>147</v>
      </c>
    </row>
    <row r="957" spans="1:18">
      <c r="A957" t="s">
        <v>4</v>
      </c>
      <c r="B957" s="4" t="s">
        <v>5</v>
      </c>
      <c r="C957" s="4" t="s">
        <v>10</v>
      </c>
    </row>
    <row r="958" spans="1:18">
      <c r="A958" t="n">
        <v>9913</v>
      </c>
      <c r="B958" s="29" t="n">
        <v>16</v>
      </c>
      <c r="C958" s="7" t="n">
        <v>0</v>
      </c>
    </row>
    <row r="959" spans="1:18">
      <c r="A959" t="s">
        <v>4</v>
      </c>
      <c r="B959" s="4" t="s">
        <v>5</v>
      </c>
      <c r="C959" s="4" t="s">
        <v>10</v>
      </c>
      <c r="D959" s="4" t="s">
        <v>13</v>
      </c>
      <c r="E959" s="4" t="s">
        <v>9</v>
      </c>
      <c r="F959" s="4" t="s">
        <v>91</v>
      </c>
      <c r="G959" s="4" t="s">
        <v>13</v>
      </c>
      <c r="H959" s="4" t="s">
        <v>13</v>
      </c>
    </row>
    <row r="960" spans="1:18">
      <c r="A960" t="n">
        <v>9916</v>
      </c>
      <c r="B960" s="57" t="n">
        <v>26</v>
      </c>
      <c r="C960" s="7" t="n">
        <v>20</v>
      </c>
      <c r="D960" s="7" t="n">
        <v>17</v>
      </c>
      <c r="E960" s="7" t="n">
        <v>43314</v>
      </c>
      <c r="F960" s="7" t="s">
        <v>148</v>
      </c>
      <c r="G960" s="7" t="n">
        <v>2</v>
      </c>
      <c r="H960" s="7" t="n">
        <v>0</v>
      </c>
    </row>
    <row r="961" spans="1:9">
      <c r="A961" t="s">
        <v>4</v>
      </c>
      <c r="B961" s="4" t="s">
        <v>5</v>
      </c>
    </row>
    <row r="962" spans="1:9">
      <c r="A962" t="n">
        <v>9978</v>
      </c>
      <c r="B962" s="36" t="n">
        <v>28</v>
      </c>
    </row>
    <row r="963" spans="1:9">
      <c r="A963" t="s">
        <v>4</v>
      </c>
      <c r="B963" s="4" t="s">
        <v>5</v>
      </c>
      <c r="C963" s="4" t="s">
        <v>13</v>
      </c>
      <c r="D963" s="4" t="s">
        <v>13</v>
      </c>
      <c r="E963" s="4" t="s">
        <v>28</v>
      </c>
      <c r="F963" s="4" t="s">
        <v>10</v>
      </c>
    </row>
    <row r="964" spans="1:9">
      <c r="A964" t="n">
        <v>9979</v>
      </c>
      <c r="B964" s="39" t="n">
        <v>45</v>
      </c>
      <c r="C964" s="7" t="n">
        <v>5</v>
      </c>
      <c r="D964" s="7" t="n">
        <v>3</v>
      </c>
      <c r="E964" s="7" t="n">
        <v>2.59999990463257</v>
      </c>
      <c r="F964" s="7" t="n">
        <v>50000</v>
      </c>
    </row>
    <row r="965" spans="1:9">
      <c r="A965" t="s">
        <v>4</v>
      </c>
      <c r="B965" s="4" t="s">
        <v>5</v>
      </c>
      <c r="C965" s="4" t="s">
        <v>13</v>
      </c>
      <c r="D965" s="4" t="s">
        <v>10</v>
      </c>
      <c r="E965" s="4" t="s">
        <v>6</v>
      </c>
    </row>
    <row r="966" spans="1:9">
      <c r="A966" t="n">
        <v>9988</v>
      </c>
      <c r="B966" s="56" t="n">
        <v>51</v>
      </c>
      <c r="C966" s="7" t="n">
        <v>4</v>
      </c>
      <c r="D966" s="7" t="n">
        <v>21</v>
      </c>
      <c r="E966" s="7" t="s">
        <v>149</v>
      </c>
    </row>
    <row r="967" spans="1:9">
      <c r="A967" t="s">
        <v>4</v>
      </c>
      <c r="B967" s="4" t="s">
        <v>5</v>
      </c>
      <c r="C967" s="4" t="s">
        <v>10</v>
      </c>
    </row>
    <row r="968" spans="1:9">
      <c r="A968" t="n">
        <v>10002</v>
      </c>
      <c r="B968" s="29" t="n">
        <v>16</v>
      </c>
      <c r="C968" s="7" t="n">
        <v>0</v>
      </c>
    </row>
    <row r="969" spans="1:9">
      <c r="A969" t="s">
        <v>4</v>
      </c>
      <c r="B969" s="4" t="s">
        <v>5</v>
      </c>
      <c r="C969" s="4" t="s">
        <v>10</v>
      </c>
      <c r="D969" s="4" t="s">
        <v>13</v>
      </c>
      <c r="E969" s="4" t="s">
        <v>9</v>
      </c>
      <c r="F969" s="4" t="s">
        <v>91</v>
      </c>
      <c r="G969" s="4" t="s">
        <v>13</v>
      </c>
      <c r="H969" s="4" t="s">
        <v>13</v>
      </c>
    </row>
    <row r="970" spans="1:9">
      <c r="A970" t="n">
        <v>10005</v>
      </c>
      <c r="B970" s="57" t="n">
        <v>26</v>
      </c>
      <c r="C970" s="7" t="n">
        <v>21</v>
      </c>
      <c r="D970" s="7" t="n">
        <v>17</v>
      </c>
      <c r="E970" s="7" t="n">
        <v>44300</v>
      </c>
      <c r="F970" s="7" t="s">
        <v>150</v>
      </c>
      <c r="G970" s="7" t="n">
        <v>2</v>
      </c>
      <c r="H970" s="7" t="n">
        <v>0</v>
      </c>
    </row>
    <row r="971" spans="1:9">
      <c r="A971" t="s">
        <v>4</v>
      </c>
      <c r="B971" s="4" t="s">
        <v>5</v>
      </c>
    </row>
    <row r="972" spans="1:9">
      <c r="A972" t="n">
        <v>10028</v>
      </c>
      <c r="B972" s="36" t="n">
        <v>28</v>
      </c>
    </row>
    <row r="973" spans="1:9">
      <c r="A973" t="s">
        <v>4</v>
      </c>
      <c r="B973" s="4" t="s">
        <v>5</v>
      </c>
      <c r="C973" s="4" t="s">
        <v>13</v>
      </c>
      <c r="D973" s="4" t="s">
        <v>10</v>
      </c>
      <c r="E973" s="4" t="s">
        <v>6</v>
      </c>
    </row>
    <row r="974" spans="1:9">
      <c r="A974" t="n">
        <v>10029</v>
      </c>
      <c r="B974" s="56" t="n">
        <v>51</v>
      </c>
      <c r="C974" s="7" t="n">
        <v>4</v>
      </c>
      <c r="D974" s="7" t="n">
        <v>7047</v>
      </c>
      <c r="E974" s="7" t="s">
        <v>151</v>
      </c>
    </row>
    <row r="975" spans="1:9">
      <c r="A975" t="s">
        <v>4</v>
      </c>
      <c r="B975" s="4" t="s">
        <v>5</v>
      </c>
      <c r="C975" s="4" t="s">
        <v>10</v>
      </c>
    </row>
    <row r="976" spans="1:9">
      <c r="A976" t="n">
        <v>10043</v>
      </c>
      <c r="B976" s="29" t="n">
        <v>16</v>
      </c>
      <c r="C976" s="7" t="n">
        <v>0</v>
      </c>
    </row>
    <row r="977" spans="1:8">
      <c r="A977" t="s">
        <v>4</v>
      </c>
      <c r="B977" s="4" t="s">
        <v>5</v>
      </c>
      <c r="C977" s="4" t="s">
        <v>10</v>
      </c>
      <c r="D977" s="4" t="s">
        <v>13</v>
      </c>
      <c r="E977" s="4" t="s">
        <v>9</v>
      </c>
      <c r="F977" s="4" t="s">
        <v>91</v>
      </c>
      <c r="G977" s="4" t="s">
        <v>13</v>
      </c>
      <c r="H977" s="4" t="s">
        <v>13</v>
      </c>
      <c r="I977" s="4" t="s">
        <v>13</v>
      </c>
      <c r="J977" s="4" t="s">
        <v>9</v>
      </c>
      <c r="K977" s="4" t="s">
        <v>91</v>
      </c>
      <c r="L977" s="4" t="s">
        <v>13</v>
      </c>
      <c r="M977" s="4" t="s">
        <v>13</v>
      </c>
    </row>
    <row r="978" spans="1:8">
      <c r="A978" t="n">
        <v>10046</v>
      </c>
      <c r="B978" s="57" t="n">
        <v>26</v>
      </c>
      <c r="C978" s="7" t="n">
        <v>7047</v>
      </c>
      <c r="D978" s="7" t="n">
        <v>17</v>
      </c>
      <c r="E978" s="7" t="n">
        <v>41306</v>
      </c>
      <c r="F978" s="7" t="s">
        <v>152</v>
      </c>
      <c r="G978" s="7" t="n">
        <v>2</v>
      </c>
      <c r="H978" s="7" t="n">
        <v>3</v>
      </c>
      <c r="I978" s="7" t="n">
        <v>17</v>
      </c>
      <c r="J978" s="7" t="n">
        <v>41307</v>
      </c>
      <c r="K978" s="7" t="s">
        <v>153</v>
      </c>
      <c r="L978" s="7" t="n">
        <v>2</v>
      </c>
      <c r="M978" s="7" t="n">
        <v>0</v>
      </c>
    </row>
    <row r="979" spans="1:8">
      <c r="A979" t="s">
        <v>4</v>
      </c>
      <c r="B979" s="4" t="s">
        <v>5</v>
      </c>
    </row>
    <row r="980" spans="1:8">
      <c r="A980" t="n">
        <v>10212</v>
      </c>
      <c r="B980" s="36" t="n">
        <v>28</v>
      </c>
    </row>
    <row r="981" spans="1:8">
      <c r="A981" t="s">
        <v>4</v>
      </c>
      <c r="B981" s="4" t="s">
        <v>5</v>
      </c>
      <c r="C981" s="4" t="s">
        <v>10</v>
      </c>
      <c r="D981" s="4" t="s">
        <v>13</v>
      </c>
      <c r="E981" s="4" t="s">
        <v>13</v>
      </c>
      <c r="F981" s="4" t="s">
        <v>6</v>
      </c>
    </row>
    <row r="982" spans="1:8">
      <c r="A982" t="n">
        <v>10213</v>
      </c>
      <c r="B982" s="26" t="n">
        <v>20</v>
      </c>
      <c r="C982" s="7" t="n">
        <v>21</v>
      </c>
      <c r="D982" s="7" t="n">
        <v>2</v>
      </c>
      <c r="E982" s="7" t="n">
        <v>10</v>
      </c>
      <c r="F982" s="7" t="s">
        <v>154</v>
      </c>
    </row>
    <row r="983" spans="1:8">
      <c r="A983" t="s">
        <v>4</v>
      </c>
      <c r="B983" s="4" t="s">
        <v>5</v>
      </c>
      <c r="C983" s="4" t="s">
        <v>10</v>
      </c>
    </row>
    <row r="984" spans="1:8">
      <c r="A984" t="n">
        <v>10234</v>
      </c>
      <c r="B984" s="29" t="n">
        <v>16</v>
      </c>
      <c r="C984" s="7" t="n">
        <v>500</v>
      </c>
    </row>
    <row r="985" spans="1:8">
      <c r="A985" t="s">
        <v>4</v>
      </c>
      <c r="B985" s="4" t="s">
        <v>5</v>
      </c>
      <c r="C985" s="4" t="s">
        <v>13</v>
      </c>
      <c r="D985" s="4" t="s">
        <v>10</v>
      </c>
      <c r="E985" s="4" t="s">
        <v>6</v>
      </c>
    </row>
    <row r="986" spans="1:8">
      <c r="A986" t="n">
        <v>10237</v>
      </c>
      <c r="B986" s="56" t="n">
        <v>51</v>
      </c>
      <c r="C986" s="7" t="n">
        <v>4</v>
      </c>
      <c r="D986" s="7" t="n">
        <v>21</v>
      </c>
      <c r="E986" s="7" t="s">
        <v>155</v>
      </c>
    </row>
    <row r="987" spans="1:8">
      <c r="A987" t="s">
        <v>4</v>
      </c>
      <c r="B987" s="4" t="s">
        <v>5</v>
      </c>
      <c r="C987" s="4" t="s">
        <v>10</v>
      </c>
    </row>
    <row r="988" spans="1:8">
      <c r="A988" t="n">
        <v>10251</v>
      </c>
      <c r="B988" s="29" t="n">
        <v>16</v>
      </c>
      <c r="C988" s="7" t="n">
        <v>0</v>
      </c>
    </row>
    <row r="989" spans="1:8">
      <c r="A989" t="s">
        <v>4</v>
      </c>
      <c r="B989" s="4" t="s">
        <v>5</v>
      </c>
      <c r="C989" s="4" t="s">
        <v>10</v>
      </c>
      <c r="D989" s="4" t="s">
        <v>13</v>
      </c>
      <c r="E989" s="4" t="s">
        <v>9</v>
      </c>
      <c r="F989" s="4" t="s">
        <v>91</v>
      </c>
      <c r="G989" s="4" t="s">
        <v>13</v>
      </c>
      <c r="H989" s="4" t="s">
        <v>13</v>
      </c>
      <c r="I989" s="4" t="s">
        <v>13</v>
      </c>
      <c r="J989" s="4" t="s">
        <v>9</v>
      </c>
      <c r="K989" s="4" t="s">
        <v>91</v>
      </c>
      <c r="L989" s="4" t="s">
        <v>13</v>
      </c>
      <c r="M989" s="4" t="s">
        <v>13</v>
      </c>
    </row>
    <row r="990" spans="1:8">
      <c r="A990" t="n">
        <v>10254</v>
      </c>
      <c r="B990" s="57" t="n">
        <v>26</v>
      </c>
      <c r="C990" s="7" t="n">
        <v>21</v>
      </c>
      <c r="D990" s="7" t="n">
        <v>17</v>
      </c>
      <c r="E990" s="7" t="n">
        <v>44301</v>
      </c>
      <c r="F990" s="7" t="s">
        <v>156</v>
      </c>
      <c r="G990" s="7" t="n">
        <v>2</v>
      </c>
      <c r="H990" s="7" t="n">
        <v>3</v>
      </c>
      <c r="I990" s="7" t="n">
        <v>17</v>
      </c>
      <c r="J990" s="7" t="n">
        <v>44302</v>
      </c>
      <c r="K990" s="7" t="s">
        <v>157</v>
      </c>
      <c r="L990" s="7" t="n">
        <v>2</v>
      </c>
      <c r="M990" s="7" t="n">
        <v>0</v>
      </c>
    </row>
    <row r="991" spans="1:8">
      <c r="A991" t="s">
        <v>4</v>
      </c>
      <c r="B991" s="4" t="s">
        <v>5</v>
      </c>
    </row>
    <row r="992" spans="1:8">
      <c r="A992" t="n">
        <v>10337</v>
      </c>
      <c r="B992" s="36" t="n">
        <v>28</v>
      </c>
    </row>
    <row r="993" spans="1:13">
      <c r="A993" t="s">
        <v>4</v>
      </c>
      <c r="B993" s="4" t="s">
        <v>5</v>
      </c>
      <c r="C993" s="4" t="s">
        <v>13</v>
      </c>
      <c r="D993" s="4" t="s">
        <v>10</v>
      </c>
      <c r="E993" s="4" t="s">
        <v>28</v>
      </c>
    </row>
    <row r="994" spans="1:13">
      <c r="A994" t="n">
        <v>10338</v>
      </c>
      <c r="B994" s="31" t="n">
        <v>58</v>
      </c>
      <c r="C994" s="7" t="n">
        <v>101</v>
      </c>
      <c r="D994" s="7" t="n">
        <v>500</v>
      </c>
      <c r="E994" s="7" t="n">
        <v>1</v>
      </c>
    </row>
    <row r="995" spans="1:13">
      <c r="A995" t="s">
        <v>4</v>
      </c>
      <c r="B995" s="4" t="s">
        <v>5</v>
      </c>
      <c r="C995" s="4" t="s">
        <v>13</v>
      </c>
      <c r="D995" s="4" t="s">
        <v>10</v>
      </c>
    </row>
    <row r="996" spans="1:13">
      <c r="A996" t="n">
        <v>10346</v>
      </c>
      <c r="B996" s="31" t="n">
        <v>58</v>
      </c>
      <c r="C996" s="7" t="n">
        <v>254</v>
      </c>
      <c r="D996" s="7" t="n">
        <v>0</v>
      </c>
    </row>
    <row r="997" spans="1:13">
      <c r="A997" t="s">
        <v>4</v>
      </c>
      <c r="B997" s="4" t="s">
        <v>5</v>
      </c>
      <c r="C997" s="4" t="s">
        <v>13</v>
      </c>
      <c r="D997" s="4" t="s">
        <v>13</v>
      </c>
      <c r="E997" s="4" t="s">
        <v>28</v>
      </c>
      <c r="F997" s="4" t="s">
        <v>28</v>
      </c>
      <c r="G997" s="4" t="s">
        <v>28</v>
      </c>
      <c r="H997" s="4" t="s">
        <v>10</v>
      </c>
    </row>
    <row r="998" spans="1:13">
      <c r="A998" t="n">
        <v>10350</v>
      </c>
      <c r="B998" s="39" t="n">
        <v>45</v>
      </c>
      <c r="C998" s="7" t="n">
        <v>2</v>
      </c>
      <c r="D998" s="7" t="n">
        <v>3</v>
      </c>
      <c r="E998" s="7" t="n">
        <v>67.9800033569336</v>
      </c>
      <c r="F998" s="7" t="n">
        <v>1.77999997138977</v>
      </c>
      <c r="G998" s="7" t="n">
        <v>-35.0099983215332</v>
      </c>
      <c r="H998" s="7" t="n">
        <v>0</v>
      </c>
    </row>
    <row r="999" spans="1:13">
      <c r="A999" t="s">
        <v>4</v>
      </c>
      <c r="B999" s="4" t="s">
        <v>5</v>
      </c>
      <c r="C999" s="4" t="s">
        <v>13</v>
      </c>
      <c r="D999" s="4" t="s">
        <v>13</v>
      </c>
      <c r="E999" s="4" t="s">
        <v>28</v>
      </c>
      <c r="F999" s="4" t="s">
        <v>28</v>
      </c>
      <c r="G999" s="4" t="s">
        <v>28</v>
      </c>
      <c r="H999" s="4" t="s">
        <v>10</v>
      </c>
      <c r="I999" s="4" t="s">
        <v>13</v>
      </c>
    </row>
    <row r="1000" spans="1:13">
      <c r="A1000" t="n">
        <v>10367</v>
      </c>
      <c r="B1000" s="39" t="n">
        <v>45</v>
      </c>
      <c r="C1000" s="7" t="n">
        <v>4</v>
      </c>
      <c r="D1000" s="7" t="n">
        <v>3</v>
      </c>
      <c r="E1000" s="7" t="n">
        <v>354.339996337891</v>
      </c>
      <c r="F1000" s="7" t="n">
        <v>10.7799997329712</v>
      </c>
      <c r="G1000" s="7" t="n">
        <v>0</v>
      </c>
      <c r="H1000" s="7" t="n">
        <v>0</v>
      </c>
      <c r="I1000" s="7" t="n">
        <v>0</v>
      </c>
    </row>
    <row r="1001" spans="1:13">
      <c r="A1001" t="s">
        <v>4</v>
      </c>
      <c r="B1001" s="4" t="s">
        <v>5</v>
      </c>
      <c r="C1001" s="4" t="s">
        <v>13</v>
      </c>
      <c r="D1001" s="4" t="s">
        <v>13</v>
      </c>
      <c r="E1001" s="4" t="s">
        <v>28</v>
      </c>
      <c r="F1001" s="4" t="s">
        <v>10</v>
      </c>
    </row>
    <row r="1002" spans="1:13">
      <c r="A1002" t="n">
        <v>10385</v>
      </c>
      <c r="B1002" s="39" t="n">
        <v>45</v>
      </c>
      <c r="C1002" s="7" t="n">
        <v>5</v>
      </c>
      <c r="D1002" s="7" t="n">
        <v>3</v>
      </c>
      <c r="E1002" s="7" t="n">
        <v>1.89999997615814</v>
      </c>
      <c r="F1002" s="7" t="n">
        <v>0</v>
      </c>
    </row>
    <row r="1003" spans="1:13">
      <c r="A1003" t="s">
        <v>4</v>
      </c>
      <c r="B1003" s="4" t="s">
        <v>5</v>
      </c>
      <c r="C1003" s="4" t="s">
        <v>13</v>
      </c>
      <c r="D1003" s="4" t="s">
        <v>13</v>
      </c>
      <c r="E1003" s="4" t="s">
        <v>28</v>
      </c>
      <c r="F1003" s="4" t="s">
        <v>10</v>
      </c>
    </row>
    <row r="1004" spans="1:13">
      <c r="A1004" t="n">
        <v>10394</v>
      </c>
      <c r="B1004" s="39" t="n">
        <v>45</v>
      </c>
      <c r="C1004" s="7" t="n">
        <v>11</v>
      </c>
      <c r="D1004" s="7" t="n">
        <v>3</v>
      </c>
      <c r="E1004" s="7" t="n">
        <v>38</v>
      </c>
      <c r="F1004" s="7" t="n">
        <v>0</v>
      </c>
    </row>
    <row r="1005" spans="1:13">
      <c r="A1005" t="s">
        <v>4</v>
      </c>
      <c r="B1005" s="4" t="s">
        <v>5</v>
      </c>
      <c r="C1005" s="4" t="s">
        <v>13</v>
      </c>
      <c r="D1005" s="4" t="s">
        <v>10</v>
      </c>
      <c r="E1005" s="4" t="s">
        <v>6</v>
      </c>
      <c r="F1005" s="4" t="s">
        <v>6</v>
      </c>
      <c r="G1005" s="4" t="s">
        <v>6</v>
      </c>
      <c r="H1005" s="4" t="s">
        <v>6</v>
      </c>
    </row>
    <row r="1006" spans="1:13">
      <c r="A1006" t="n">
        <v>10403</v>
      </c>
      <c r="B1006" s="56" t="n">
        <v>51</v>
      </c>
      <c r="C1006" s="7" t="n">
        <v>3</v>
      </c>
      <c r="D1006" s="7" t="n">
        <v>7047</v>
      </c>
      <c r="E1006" s="7" t="s">
        <v>135</v>
      </c>
      <c r="F1006" s="7" t="s">
        <v>135</v>
      </c>
      <c r="G1006" s="7" t="s">
        <v>136</v>
      </c>
      <c r="H1006" s="7" t="s">
        <v>135</v>
      </c>
    </row>
    <row r="1007" spans="1:13">
      <c r="A1007" t="s">
        <v>4</v>
      </c>
      <c r="B1007" s="4" t="s">
        <v>5</v>
      </c>
      <c r="C1007" s="4" t="s">
        <v>13</v>
      </c>
      <c r="D1007" s="4" t="s">
        <v>10</v>
      </c>
    </row>
    <row r="1008" spans="1:13">
      <c r="A1008" t="n">
        <v>10416</v>
      </c>
      <c r="B1008" s="31" t="n">
        <v>58</v>
      </c>
      <c r="C1008" s="7" t="n">
        <v>255</v>
      </c>
      <c r="D1008" s="7" t="n">
        <v>0</v>
      </c>
    </row>
    <row r="1009" spans="1:9">
      <c r="A1009" t="s">
        <v>4</v>
      </c>
      <c r="B1009" s="4" t="s">
        <v>5</v>
      </c>
      <c r="C1009" s="4" t="s">
        <v>13</v>
      </c>
      <c r="D1009" s="4" t="s">
        <v>10</v>
      </c>
      <c r="E1009" s="4" t="s">
        <v>6</v>
      </c>
    </row>
    <row r="1010" spans="1:9">
      <c r="A1010" t="n">
        <v>10420</v>
      </c>
      <c r="B1010" s="56" t="n">
        <v>51</v>
      </c>
      <c r="C1010" s="7" t="n">
        <v>4</v>
      </c>
      <c r="D1010" s="7" t="n">
        <v>7047</v>
      </c>
      <c r="E1010" s="7" t="s">
        <v>138</v>
      </c>
    </row>
    <row r="1011" spans="1:9">
      <c r="A1011" t="s">
        <v>4</v>
      </c>
      <c r="B1011" s="4" t="s">
        <v>5</v>
      </c>
      <c r="C1011" s="4" t="s">
        <v>10</v>
      </c>
    </row>
    <row r="1012" spans="1:9">
      <c r="A1012" t="n">
        <v>10434</v>
      </c>
      <c r="B1012" s="29" t="n">
        <v>16</v>
      </c>
      <c r="C1012" s="7" t="n">
        <v>0</v>
      </c>
    </row>
    <row r="1013" spans="1:9">
      <c r="A1013" t="s">
        <v>4</v>
      </c>
      <c r="B1013" s="4" t="s">
        <v>5</v>
      </c>
      <c r="C1013" s="4" t="s">
        <v>10</v>
      </c>
      <c r="D1013" s="4" t="s">
        <v>13</v>
      </c>
      <c r="E1013" s="4" t="s">
        <v>9</v>
      </c>
      <c r="F1013" s="4" t="s">
        <v>91</v>
      </c>
      <c r="G1013" s="4" t="s">
        <v>13</v>
      </c>
      <c r="H1013" s="4" t="s">
        <v>13</v>
      </c>
      <c r="I1013" s="4" t="s">
        <v>13</v>
      </c>
      <c r="J1013" s="4" t="s">
        <v>9</v>
      </c>
      <c r="K1013" s="4" t="s">
        <v>91</v>
      </c>
      <c r="L1013" s="4" t="s">
        <v>13</v>
      </c>
      <c r="M1013" s="4" t="s">
        <v>13</v>
      </c>
    </row>
    <row r="1014" spans="1:9">
      <c r="A1014" t="n">
        <v>10437</v>
      </c>
      <c r="B1014" s="57" t="n">
        <v>26</v>
      </c>
      <c r="C1014" s="7" t="n">
        <v>7047</v>
      </c>
      <c r="D1014" s="7" t="n">
        <v>17</v>
      </c>
      <c r="E1014" s="7" t="n">
        <v>41308</v>
      </c>
      <c r="F1014" s="7" t="s">
        <v>158</v>
      </c>
      <c r="G1014" s="7" t="n">
        <v>2</v>
      </c>
      <c r="H1014" s="7" t="n">
        <v>3</v>
      </c>
      <c r="I1014" s="7" t="n">
        <v>17</v>
      </c>
      <c r="J1014" s="7" t="n">
        <v>41309</v>
      </c>
      <c r="K1014" s="7" t="s">
        <v>159</v>
      </c>
      <c r="L1014" s="7" t="n">
        <v>2</v>
      </c>
      <c r="M1014" s="7" t="n">
        <v>0</v>
      </c>
    </row>
    <row r="1015" spans="1:9">
      <c r="A1015" t="s">
        <v>4</v>
      </c>
      <c r="B1015" s="4" t="s">
        <v>5</v>
      </c>
    </row>
    <row r="1016" spans="1:9">
      <c r="A1016" t="n">
        <v>10631</v>
      </c>
      <c r="B1016" s="36" t="n">
        <v>28</v>
      </c>
    </row>
    <row r="1017" spans="1:9">
      <c r="A1017" t="s">
        <v>4</v>
      </c>
      <c r="B1017" s="4" t="s">
        <v>5</v>
      </c>
      <c r="C1017" s="4" t="s">
        <v>13</v>
      </c>
      <c r="D1017" s="4" t="s">
        <v>13</v>
      </c>
      <c r="E1017" s="4" t="s">
        <v>28</v>
      </c>
      <c r="F1017" s="4" t="s">
        <v>10</v>
      </c>
    </row>
    <row r="1018" spans="1:9">
      <c r="A1018" t="n">
        <v>10632</v>
      </c>
      <c r="B1018" s="39" t="n">
        <v>45</v>
      </c>
      <c r="C1018" s="7" t="n">
        <v>5</v>
      </c>
      <c r="D1018" s="7" t="n">
        <v>3</v>
      </c>
      <c r="E1018" s="7" t="n">
        <v>2.09999990463257</v>
      </c>
      <c r="F1018" s="7" t="n">
        <v>3000</v>
      </c>
    </row>
    <row r="1019" spans="1:9">
      <c r="A1019" t="s">
        <v>4</v>
      </c>
      <c r="B1019" s="4" t="s">
        <v>5</v>
      </c>
      <c r="C1019" s="4" t="s">
        <v>10</v>
      </c>
    </row>
    <row r="1020" spans="1:9">
      <c r="A1020" t="n">
        <v>10641</v>
      </c>
      <c r="B1020" s="29" t="n">
        <v>16</v>
      </c>
      <c r="C1020" s="7" t="n">
        <v>500</v>
      </c>
    </row>
    <row r="1021" spans="1:9">
      <c r="A1021" t="s">
        <v>4</v>
      </c>
      <c r="B1021" s="4" t="s">
        <v>5</v>
      </c>
      <c r="C1021" s="4" t="s">
        <v>13</v>
      </c>
      <c r="D1021" s="4" t="s">
        <v>10</v>
      </c>
      <c r="E1021" s="4" t="s">
        <v>6</v>
      </c>
      <c r="F1021" s="4" t="s">
        <v>6</v>
      </c>
      <c r="G1021" s="4" t="s">
        <v>6</v>
      </c>
      <c r="H1021" s="4" t="s">
        <v>6</v>
      </c>
    </row>
    <row r="1022" spans="1:9">
      <c r="A1022" t="n">
        <v>10644</v>
      </c>
      <c r="B1022" s="56" t="n">
        <v>51</v>
      </c>
      <c r="C1022" s="7" t="n">
        <v>3</v>
      </c>
      <c r="D1022" s="7" t="n">
        <v>7047</v>
      </c>
      <c r="E1022" s="7" t="s">
        <v>160</v>
      </c>
      <c r="F1022" s="7" t="s">
        <v>135</v>
      </c>
      <c r="G1022" s="7" t="s">
        <v>136</v>
      </c>
      <c r="H1022" s="7" t="s">
        <v>135</v>
      </c>
    </row>
    <row r="1023" spans="1:9">
      <c r="A1023" t="s">
        <v>4</v>
      </c>
      <c r="B1023" s="4" t="s">
        <v>5</v>
      </c>
      <c r="C1023" s="4" t="s">
        <v>10</v>
      </c>
    </row>
    <row r="1024" spans="1:9">
      <c r="A1024" t="n">
        <v>10657</v>
      </c>
      <c r="B1024" s="29" t="n">
        <v>16</v>
      </c>
      <c r="C1024" s="7" t="n">
        <v>500</v>
      </c>
    </row>
    <row r="1025" spans="1:13">
      <c r="A1025" t="s">
        <v>4</v>
      </c>
      <c r="B1025" s="4" t="s">
        <v>5</v>
      </c>
      <c r="C1025" s="4" t="s">
        <v>13</v>
      </c>
      <c r="D1025" s="4" t="s">
        <v>10</v>
      </c>
      <c r="E1025" s="4" t="s">
        <v>28</v>
      </c>
      <c r="F1025" s="4" t="s">
        <v>10</v>
      </c>
      <c r="G1025" s="4" t="s">
        <v>9</v>
      </c>
      <c r="H1025" s="4" t="s">
        <v>9</v>
      </c>
      <c r="I1025" s="4" t="s">
        <v>10</v>
      </c>
      <c r="J1025" s="4" t="s">
        <v>10</v>
      </c>
      <c r="K1025" s="4" t="s">
        <v>9</v>
      </c>
      <c r="L1025" s="4" t="s">
        <v>9</v>
      </c>
      <c r="M1025" s="4" t="s">
        <v>9</v>
      </c>
      <c r="N1025" s="4" t="s">
        <v>9</v>
      </c>
      <c r="O1025" s="4" t="s">
        <v>6</v>
      </c>
    </row>
    <row r="1026" spans="1:13">
      <c r="A1026" t="n">
        <v>10660</v>
      </c>
      <c r="B1026" s="14" t="n">
        <v>50</v>
      </c>
      <c r="C1026" s="7" t="n">
        <v>0</v>
      </c>
      <c r="D1026" s="7" t="n">
        <v>4512</v>
      </c>
      <c r="E1026" s="7" t="n">
        <v>0.400000005960464</v>
      </c>
      <c r="F1026" s="7" t="n">
        <v>0</v>
      </c>
      <c r="G1026" s="7" t="n">
        <v>0</v>
      </c>
      <c r="H1026" s="7" t="n">
        <v>-1065353216</v>
      </c>
      <c r="I1026" s="7" t="n">
        <v>0</v>
      </c>
      <c r="J1026" s="7" t="n">
        <v>65533</v>
      </c>
      <c r="K1026" s="7" t="n">
        <v>0</v>
      </c>
      <c r="L1026" s="7" t="n">
        <v>0</v>
      </c>
      <c r="M1026" s="7" t="n">
        <v>0</v>
      </c>
      <c r="N1026" s="7" t="n">
        <v>0</v>
      </c>
      <c r="O1026" s="7" t="s">
        <v>23</v>
      </c>
    </row>
    <row r="1027" spans="1:13">
      <c r="A1027" t="s">
        <v>4</v>
      </c>
      <c r="B1027" s="4" t="s">
        <v>5</v>
      </c>
      <c r="C1027" s="4" t="s">
        <v>6</v>
      </c>
      <c r="D1027" s="4" t="s">
        <v>6</v>
      </c>
    </row>
    <row r="1028" spans="1:13">
      <c r="A1028" t="n">
        <v>10699</v>
      </c>
      <c r="B1028" s="23" t="n">
        <v>70</v>
      </c>
      <c r="C1028" s="7" t="s">
        <v>129</v>
      </c>
      <c r="D1028" s="7" t="s">
        <v>161</v>
      </c>
    </row>
    <row r="1029" spans="1:13">
      <c r="A1029" t="s">
        <v>4</v>
      </c>
      <c r="B1029" s="4" t="s">
        <v>5</v>
      </c>
      <c r="C1029" s="4" t="s">
        <v>10</v>
      </c>
    </row>
    <row r="1030" spans="1:13">
      <c r="A1030" t="n">
        <v>10714</v>
      </c>
      <c r="B1030" s="29" t="n">
        <v>16</v>
      </c>
      <c r="C1030" s="7" t="n">
        <v>1000</v>
      </c>
    </row>
    <row r="1031" spans="1:13">
      <c r="A1031" t="s">
        <v>4</v>
      </c>
      <c r="B1031" s="4" t="s">
        <v>5</v>
      </c>
      <c r="C1031" s="4" t="s">
        <v>13</v>
      </c>
      <c r="D1031" s="4" t="s">
        <v>9</v>
      </c>
    </row>
    <row r="1032" spans="1:13">
      <c r="A1032" t="n">
        <v>10717</v>
      </c>
      <c r="B1032" s="54" t="n">
        <v>175</v>
      </c>
      <c r="C1032" s="7" t="n">
        <v>4</v>
      </c>
      <c r="D1032" s="7" t="n">
        <v>0</v>
      </c>
    </row>
    <row r="1033" spans="1:13">
      <c r="A1033" t="s">
        <v>4</v>
      </c>
      <c r="B1033" s="4" t="s">
        <v>5</v>
      </c>
      <c r="C1033" s="4" t="s">
        <v>10</v>
      </c>
    </row>
    <row r="1034" spans="1:13">
      <c r="A1034" t="n">
        <v>10723</v>
      </c>
      <c r="B1034" s="29" t="n">
        <v>16</v>
      </c>
      <c r="C1034" s="7" t="n">
        <v>500</v>
      </c>
    </row>
    <row r="1035" spans="1:13">
      <c r="A1035" t="s">
        <v>4</v>
      </c>
      <c r="B1035" s="4" t="s">
        <v>5</v>
      </c>
      <c r="C1035" s="4" t="s">
        <v>13</v>
      </c>
      <c r="D1035" s="4" t="s">
        <v>10</v>
      </c>
      <c r="E1035" s="4" t="s">
        <v>28</v>
      </c>
    </row>
    <row r="1036" spans="1:13">
      <c r="A1036" t="n">
        <v>10726</v>
      </c>
      <c r="B1036" s="31" t="n">
        <v>58</v>
      </c>
      <c r="C1036" s="7" t="n">
        <v>0</v>
      </c>
      <c r="D1036" s="7" t="n">
        <v>1000</v>
      </c>
      <c r="E1036" s="7" t="n">
        <v>1</v>
      </c>
    </row>
    <row r="1037" spans="1:13">
      <c r="A1037" t="s">
        <v>4</v>
      </c>
      <c r="B1037" s="4" t="s">
        <v>5</v>
      </c>
      <c r="C1037" s="4" t="s">
        <v>13</v>
      </c>
      <c r="D1037" s="4" t="s">
        <v>10</v>
      </c>
    </row>
    <row r="1038" spans="1:13">
      <c r="A1038" t="n">
        <v>10734</v>
      </c>
      <c r="B1038" s="31" t="n">
        <v>58</v>
      </c>
      <c r="C1038" s="7" t="n">
        <v>255</v>
      </c>
      <c r="D1038" s="7" t="n">
        <v>0</v>
      </c>
    </row>
    <row r="1039" spans="1:13">
      <c r="A1039" t="s">
        <v>4</v>
      </c>
      <c r="B1039" s="4" t="s">
        <v>5</v>
      </c>
      <c r="C1039" s="4" t="s">
        <v>13</v>
      </c>
      <c r="D1039" s="4" t="s">
        <v>13</v>
      </c>
      <c r="E1039" s="4" t="s">
        <v>28</v>
      </c>
      <c r="F1039" s="4" t="s">
        <v>28</v>
      </c>
      <c r="G1039" s="4" t="s">
        <v>28</v>
      </c>
      <c r="H1039" s="4" t="s">
        <v>10</v>
      </c>
    </row>
    <row r="1040" spans="1:13">
      <c r="A1040" t="n">
        <v>10738</v>
      </c>
      <c r="B1040" s="39" t="n">
        <v>45</v>
      </c>
      <c r="C1040" s="7" t="n">
        <v>2</v>
      </c>
      <c r="D1040" s="7" t="n">
        <v>3</v>
      </c>
      <c r="E1040" s="7" t="n">
        <v>67.5800018310547</v>
      </c>
      <c r="F1040" s="7" t="n">
        <v>0.5</v>
      </c>
      <c r="G1040" s="7" t="n">
        <v>-33.0200004577637</v>
      </c>
      <c r="H1040" s="7" t="n">
        <v>0</v>
      </c>
    </row>
    <row r="1041" spans="1:15">
      <c r="A1041" t="s">
        <v>4</v>
      </c>
      <c r="B1041" s="4" t="s">
        <v>5</v>
      </c>
      <c r="C1041" s="4" t="s">
        <v>13</v>
      </c>
      <c r="D1041" s="4" t="s">
        <v>13</v>
      </c>
      <c r="E1041" s="4" t="s">
        <v>28</v>
      </c>
      <c r="F1041" s="4" t="s">
        <v>28</v>
      </c>
      <c r="G1041" s="4" t="s">
        <v>28</v>
      </c>
      <c r="H1041" s="4" t="s">
        <v>10</v>
      </c>
      <c r="I1041" s="4" t="s">
        <v>13</v>
      </c>
    </row>
    <row r="1042" spans="1:15">
      <c r="A1042" t="n">
        <v>10755</v>
      </c>
      <c r="B1042" s="39" t="n">
        <v>45</v>
      </c>
      <c r="C1042" s="7" t="n">
        <v>4</v>
      </c>
      <c r="D1042" s="7" t="n">
        <v>3</v>
      </c>
      <c r="E1042" s="7" t="n">
        <v>18.4200000762939</v>
      </c>
      <c r="F1042" s="7" t="n">
        <v>31.3099994659424</v>
      </c>
      <c r="G1042" s="7" t="n">
        <v>0</v>
      </c>
      <c r="H1042" s="7" t="n">
        <v>0</v>
      </c>
      <c r="I1042" s="7" t="n">
        <v>0</v>
      </c>
    </row>
    <row r="1043" spans="1:15">
      <c r="A1043" t="s">
        <v>4</v>
      </c>
      <c r="B1043" s="4" t="s">
        <v>5</v>
      </c>
      <c r="C1043" s="4" t="s">
        <v>13</v>
      </c>
      <c r="D1043" s="4" t="s">
        <v>13</v>
      </c>
      <c r="E1043" s="4" t="s">
        <v>28</v>
      </c>
      <c r="F1043" s="4" t="s">
        <v>10</v>
      </c>
    </row>
    <row r="1044" spans="1:15">
      <c r="A1044" t="n">
        <v>10773</v>
      </c>
      <c r="B1044" s="39" t="n">
        <v>45</v>
      </c>
      <c r="C1044" s="7" t="n">
        <v>5</v>
      </c>
      <c r="D1044" s="7" t="n">
        <v>3</v>
      </c>
      <c r="E1044" s="7" t="n">
        <v>1.89999997615814</v>
      </c>
      <c r="F1044" s="7" t="n">
        <v>0</v>
      </c>
    </row>
    <row r="1045" spans="1:15">
      <c r="A1045" t="s">
        <v>4</v>
      </c>
      <c r="B1045" s="4" t="s">
        <v>5</v>
      </c>
      <c r="C1045" s="4" t="s">
        <v>13</v>
      </c>
      <c r="D1045" s="4" t="s">
        <v>13</v>
      </c>
      <c r="E1045" s="4" t="s">
        <v>28</v>
      </c>
      <c r="F1045" s="4" t="s">
        <v>10</v>
      </c>
    </row>
    <row r="1046" spans="1:15">
      <c r="A1046" t="n">
        <v>10782</v>
      </c>
      <c r="B1046" s="39" t="n">
        <v>45</v>
      </c>
      <c r="C1046" s="7" t="n">
        <v>11</v>
      </c>
      <c r="D1046" s="7" t="n">
        <v>3</v>
      </c>
      <c r="E1046" s="7" t="n">
        <v>38</v>
      </c>
      <c r="F1046" s="7" t="n">
        <v>0</v>
      </c>
    </row>
    <row r="1047" spans="1:15">
      <c r="A1047" t="s">
        <v>4</v>
      </c>
      <c r="B1047" s="4" t="s">
        <v>5</v>
      </c>
      <c r="C1047" s="4" t="s">
        <v>13</v>
      </c>
      <c r="D1047" s="4" t="s">
        <v>13</v>
      </c>
      <c r="E1047" s="4" t="s">
        <v>28</v>
      </c>
      <c r="F1047" s="4" t="s">
        <v>28</v>
      </c>
      <c r="G1047" s="4" t="s">
        <v>28</v>
      </c>
      <c r="H1047" s="4" t="s">
        <v>10</v>
      </c>
    </row>
    <row r="1048" spans="1:15">
      <c r="A1048" t="n">
        <v>10791</v>
      </c>
      <c r="B1048" s="39" t="n">
        <v>45</v>
      </c>
      <c r="C1048" s="7" t="n">
        <v>2</v>
      </c>
      <c r="D1048" s="7" t="n">
        <v>3</v>
      </c>
      <c r="E1048" s="7" t="n">
        <v>67.7200012207031</v>
      </c>
      <c r="F1048" s="7" t="n">
        <v>1.29999995231628</v>
      </c>
      <c r="G1048" s="7" t="n">
        <v>-32.9799995422363</v>
      </c>
      <c r="H1048" s="7" t="n">
        <v>6000</v>
      </c>
    </row>
    <row r="1049" spans="1:15">
      <c r="A1049" t="s">
        <v>4</v>
      </c>
      <c r="B1049" s="4" t="s">
        <v>5</v>
      </c>
      <c r="C1049" s="4" t="s">
        <v>13</v>
      </c>
      <c r="D1049" s="4" t="s">
        <v>13</v>
      </c>
      <c r="E1049" s="4" t="s">
        <v>28</v>
      </c>
      <c r="F1049" s="4" t="s">
        <v>28</v>
      </c>
      <c r="G1049" s="4" t="s">
        <v>28</v>
      </c>
      <c r="H1049" s="4" t="s">
        <v>10</v>
      </c>
      <c r="I1049" s="4" t="s">
        <v>13</v>
      </c>
    </row>
    <row r="1050" spans="1:15">
      <c r="A1050" t="n">
        <v>10808</v>
      </c>
      <c r="B1050" s="39" t="n">
        <v>45</v>
      </c>
      <c r="C1050" s="7" t="n">
        <v>4</v>
      </c>
      <c r="D1050" s="7" t="n">
        <v>3</v>
      </c>
      <c r="E1050" s="7" t="n">
        <v>0.430000007152557</v>
      </c>
      <c r="F1050" s="7" t="n">
        <v>25.3999996185303</v>
      </c>
      <c r="G1050" s="7" t="n">
        <v>0</v>
      </c>
      <c r="H1050" s="7" t="n">
        <v>6000</v>
      </c>
      <c r="I1050" s="7" t="n">
        <v>1</v>
      </c>
    </row>
    <row r="1051" spans="1:15">
      <c r="A1051" t="s">
        <v>4</v>
      </c>
      <c r="B1051" s="4" t="s">
        <v>5</v>
      </c>
      <c r="C1051" s="4" t="s">
        <v>13</v>
      </c>
      <c r="D1051" s="4" t="s">
        <v>10</v>
      </c>
      <c r="E1051" s="4" t="s">
        <v>6</v>
      </c>
      <c r="F1051" s="4" t="s">
        <v>6</v>
      </c>
      <c r="G1051" s="4" t="s">
        <v>6</v>
      </c>
      <c r="H1051" s="4" t="s">
        <v>6</v>
      </c>
    </row>
    <row r="1052" spans="1:15">
      <c r="A1052" t="n">
        <v>10826</v>
      </c>
      <c r="B1052" s="56" t="n">
        <v>51</v>
      </c>
      <c r="C1052" s="7" t="n">
        <v>3</v>
      </c>
      <c r="D1052" s="7" t="n">
        <v>20</v>
      </c>
      <c r="E1052" s="7" t="s">
        <v>162</v>
      </c>
      <c r="F1052" s="7" t="s">
        <v>163</v>
      </c>
      <c r="G1052" s="7" t="s">
        <v>136</v>
      </c>
      <c r="H1052" s="7" t="s">
        <v>135</v>
      </c>
    </row>
    <row r="1053" spans="1:15">
      <c r="A1053" t="s">
        <v>4</v>
      </c>
      <c r="B1053" s="4" t="s">
        <v>5</v>
      </c>
      <c r="C1053" s="4" t="s">
        <v>13</v>
      </c>
      <c r="D1053" s="4" t="s">
        <v>10</v>
      </c>
      <c r="E1053" s="4" t="s">
        <v>6</v>
      </c>
      <c r="F1053" s="4" t="s">
        <v>6</v>
      </c>
      <c r="G1053" s="4" t="s">
        <v>6</v>
      </c>
      <c r="H1053" s="4" t="s">
        <v>6</v>
      </c>
    </row>
    <row r="1054" spans="1:15">
      <c r="A1054" t="n">
        <v>10839</v>
      </c>
      <c r="B1054" s="56" t="n">
        <v>51</v>
      </c>
      <c r="C1054" s="7" t="n">
        <v>3</v>
      </c>
      <c r="D1054" s="7" t="n">
        <v>21</v>
      </c>
      <c r="E1054" s="7" t="s">
        <v>135</v>
      </c>
      <c r="F1054" s="7" t="s">
        <v>135</v>
      </c>
      <c r="G1054" s="7" t="s">
        <v>136</v>
      </c>
      <c r="H1054" s="7" t="s">
        <v>135</v>
      </c>
    </row>
    <row r="1055" spans="1:15">
      <c r="A1055" t="s">
        <v>4</v>
      </c>
      <c r="B1055" s="4" t="s">
        <v>5</v>
      </c>
      <c r="C1055" s="4" t="s">
        <v>13</v>
      </c>
      <c r="D1055" s="4" t="s">
        <v>10</v>
      </c>
      <c r="E1055" s="4" t="s">
        <v>28</v>
      </c>
    </row>
    <row r="1056" spans="1:15">
      <c r="A1056" t="n">
        <v>10852</v>
      </c>
      <c r="B1056" s="31" t="n">
        <v>58</v>
      </c>
      <c r="C1056" s="7" t="n">
        <v>100</v>
      </c>
      <c r="D1056" s="7" t="n">
        <v>1000</v>
      </c>
      <c r="E1056" s="7" t="n">
        <v>1</v>
      </c>
    </row>
    <row r="1057" spans="1:9">
      <c r="A1057" t="s">
        <v>4</v>
      </c>
      <c r="B1057" s="4" t="s">
        <v>5</v>
      </c>
      <c r="C1057" s="4" t="s">
        <v>13</v>
      </c>
      <c r="D1057" s="4" t="s">
        <v>10</v>
      </c>
    </row>
    <row r="1058" spans="1:9">
      <c r="A1058" t="n">
        <v>10860</v>
      </c>
      <c r="B1058" s="31" t="n">
        <v>58</v>
      </c>
      <c r="C1058" s="7" t="n">
        <v>255</v>
      </c>
      <c r="D1058" s="7" t="n">
        <v>0</v>
      </c>
    </row>
    <row r="1059" spans="1:9">
      <c r="A1059" t="s">
        <v>4</v>
      </c>
      <c r="B1059" s="4" t="s">
        <v>5</v>
      </c>
      <c r="C1059" s="4" t="s">
        <v>10</v>
      </c>
    </row>
    <row r="1060" spans="1:9">
      <c r="A1060" t="n">
        <v>10864</v>
      </c>
      <c r="B1060" s="29" t="n">
        <v>16</v>
      </c>
      <c r="C1060" s="7" t="n">
        <v>1500</v>
      </c>
    </row>
    <row r="1061" spans="1:9">
      <c r="A1061" t="s">
        <v>4</v>
      </c>
      <c r="B1061" s="4" t="s">
        <v>5</v>
      </c>
      <c r="C1061" s="4" t="s">
        <v>10</v>
      </c>
      <c r="D1061" s="4" t="s">
        <v>13</v>
      </c>
      <c r="E1061" s="4" t="s">
        <v>6</v>
      </c>
      <c r="F1061" s="4" t="s">
        <v>28</v>
      </c>
      <c r="G1061" s="4" t="s">
        <v>28</v>
      </c>
      <c r="H1061" s="4" t="s">
        <v>28</v>
      </c>
    </row>
    <row r="1062" spans="1:9">
      <c r="A1062" t="n">
        <v>10867</v>
      </c>
      <c r="B1062" s="55" t="n">
        <v>48</v>
      </c>
      <c r="C1062" s="7" t="n">
        <v>20</v>
      </c>
      <c r="D1062" s="7" t="n">
        <v>0</v>
      </c>
      <c r="E1062" s="7" t="s">
        <v>125</v>
      </c>
      <c r="F1062" s="7" t="n">
        <v>-1</v>
      </c>
      <c r="G1062" s="7" t="n">
        <v>1</v>
      </c>
      <c r="H1062" s="7" t="n">
        <v>2.80259692864963e-45</v>
      </c>
    </row>
    <row r="1063" spans="1:9">
      <c r="A1063" t="s">
        <v>4</v>
      </c>
      <c r="B1063" s="4" t="s">
        <v>5</v>
      </c>
      <c r="C1063" s="4" t="s">
        <v>13</v>
      </c>
      <c r="D1063" s="4" t="s">
        <v>10</v>
      </c>
    </row>
    <row r="1064" spans="1:9">
      <c r="A1064" t="n">
        <v>10899</v>
      </c>
      <c r="B1064" s="39" t="n">
        <v>45</v>
      </c>
      <c r="C1064" s="7" t="n">
        <v>7</v>
      </c>
      <c r="D1064" s="7" t="n">
        <v>255</v>
      </c>
    </row>
    <row r="1065" spans="1:9">
      <c r="A1065" t="s">
        <v>4</v>
      </c>
      <c r="B1065" s="4" t="s">
        <v>5</v>
      </c>
      <c r="C1065" s="4" t="s">
        <v>10</v>
      </c>
      <c r="D1065" s="4" t="s">
        <v>13</v>
      </c>
      <c r="E1065" s="4" t="s">
        <v>13</v>
      </c>
      <c r="F1065" s="4" t="s">
        <v>6</v>
      </c>
    </row>
    <row r="1066" spans="1:9">
      <c r="A1066" t="n">
        <v>10903</v>
      </c>
      <c r="B1066" s="26" t="n">
        <v>20</v>
      </c>
      <c r="C1066" s="7" t="n">
        <v>20</v>
      </c>
      <c r="D1066" s="7" t="n">
        <v>2</v>
      </c>
      <c r="E1066" s="7" t="n">
        <v>10</v>
      </c>
      <c r="F1066" s="7" t="s">
        <v>164</v>
      </c>
    </row>
    <row r="1067" spans="1:9">
      <c r="A1067" t="s">
        <v>4</v>
      </c>
      <c r="B1067" s="4" t="s">
        <v>5</v>
      </c>
      <c r="C1067" s="4" t="s">
        <v>10</v>
      </c>
    </row>
    <row r="1068" spans="1:9">
      <c r="A1068" t="n">
        <v>10923</v>
      </c>
      <c r="B1068" s="29" t="n">
        <v>16</v>
      </c>
      <c r="C1068" s="7" t="n">
        <v>500</v>
      </c>
    </row>
    <row r="1069" spans="1:9">
      <c r="A1069" t="s">
        <v>4</v>
      </c>
      <c r="B1069" s="4" t="s">
        <v>5</v>
      </c>
      <c r="C1069" s="4" t="s">
        <v>13</v>
      </c>
      <c r="D1069" s="4" t="s">
        <v>10</v>
      </c>
      <c r="E1069" s="4" t="s">
        <v>6</v>
      </c>
    </row>
    <row r="1070" spans="1:9">
      <c r="A1070" t="n">
        <v>10926</v>
      </c>
      <c r="B1070" s="56" t="n">
        <v>51</v>
      </c>
      <c r="C1070" s="7" t="n">
        <v>4</v>
      </c>
      <c r="D1070" s="7" t="n">
        <v>20</v>
      </c>
      <c r="E1070" s="7" t="s">
        <v>165</v>
      </c>
    </row>
    <row r="1071" spans="1:9">
      <c r="A1071" t="s">
        <v>4</v>
      </c>
      <c r="B1071" s="4" t="s">
        <v>5</v>
      </c>
      <c r="C1071" s="4" t="s">
        <v>10</v>
      </c>
    </row>
    <row r="1072" spans="1:9">
      <c r="A1072" t="n">
        <v>10940</v>
      </c>
      <c r="B1072" s="29" t="n">
        <v>16</v>
      </c>
      <c r="C1072" s="7" t="n">
        <v>0</v>
      </c>
    </row>
    <row r="1073" spans="1:8">
      <c r="A1073" t="s">
        <v>4</v>
      </c>
      <c r="B1073" s="4" t="s">
        <v>5</v>
      </c>
      <c r="C1073" s="4" t="s">
        <v>10</v>
      </c>
      <c r="D1073" s="4" t="s">
        <v>13</v>
      </c>
      <c r="E1073" s="4" t="s">
        <v>9</v>
      </c>
      <c r="F1073" s="4" t="s">
        <v>91</v>
      </c>
      <c r="G1073" s="4" t="s">
        <v>13</v>
      </c>
      <c r="H1073" s="4" t="s">
        <v>13</v>
      </c>
      <c r="I1073" s="4" t="s">
        <v>13</v>
      </c>
      <c r="J1073" s="4" t="s">
        <v>9</v>
      </c>
      <c r="K1073" s="4" t="s">
        <v>91</v>
      </c>
      <c r="L1073" s="4" t="s">
        <v>13</v>
      </c>
      <c r="M1073" s="4" t="s">
        <v>13</v>
      </c>
      <c r="N1073" s="4" t="s">
        <v>13</v>
      </c>
      <c r="O1073" s="4" t="s">
        <v>9</v>
      </c>
      <c r="P1073" s="4" t="s">
        <v>91</v>
      </c>
      <c r="Q1073" s="4" t="s">
        <v>13</v>
      </c>
      <c r="R1073" s="4" t="s">
        <v>13</v>
      </c>
    </row>
    <row r="1074" spans="1:8">
      <c r="A1074" t="n">
        <v>10943</v>
      </c>
      <c r="B1074" s="57" t="n">
        <v>26</v>
      </c>
      <c r="C1074" s="7" t="n">
        <v>20</v>
      </c>
      <c r="D1074" s="7" t="n">
        <v>17</v>
      </c>
      <c r="E1074" s="7" t="n">
        <v>43315</v>
      </c>
      <c r="F1074" s="7" t="s">
        <v>166</v>
      </c>
      <c r="G1074" s="7" t="n">
        <v>2</v>
      </c>
      <c r="H1074" s="7" t="n">
        <v>3</v>
      </c>
      <c r="I1074" s="7" t="n">
        <v>17</v>
      </c>
      <c r="J1074" s="7" t="n">
        <v>43316</v>
      </c>
      <c r="K1074" s="7" t="s">
        <v>167</v>
      </c>
      <c r="L1074" s="7" t="n">
        <v>2</v>
      </c>
      <c r="M1074" s="7" t="n">
        <v>3</v>
      </c>
      <c r="N1074" s="7" t="n">
        <v>17</v>
      </c>
      <c r="O1074" s="7" t="n">
        <v>43317</v>
      </c>
      <c r="P1074" s="7" t="s">
        <v>168</v>
      </c>
      <c r="Q1074" s="7" t="n">
        <v>2</v>
      </c>
      <c r="R1074" s="7" t="n">
        <v>0</v>
      </c>
    </row>
    <row r="1075" spans="1:8">
      <c r="A1075" t="s">
        <v>4</v>
      </c>
      <c r="B1075" s="4" t="s">
        <v>5</v>
      </c>
    </row>
    <row r="1076" spans="1:8">
      <c r="A1076" t="n">
        <v>11136</v>
      </c>
      <c r="B1076" s="36" t="n">
        <v>28</v>
      </c>
    </row>
    <row r="1077" spans="1:8">
      <c r="A1077" t="s">
        <v>4</v>
      </c>
      <c r="B1077" s="4" t="s">
        <v>5</v>
      </c>
      <c r="C1077" s="4" t="s">
        <v>13</v>
      </c>
      <c r="D1077" s="4" t="s">
        <v>10</v>
      </c>
      <c r="E1077" s="4" t="s">
        <v>6</v>
      </c>
    </row>
    <row r="1078" spans="1:8">
      <c r="A1078" t="n">
        <v>11137</v>
      </c>
      <c r="B1078" s="56" t="n">
        <v>51</v>
      </c>
      <c r="C1078" s="7" t="n">
        <v>4</v>
      </c>
      <c r="D1078" s="7" t="n">
        <v>21</v>
      </c>
      <c r="E1078" s="7" t="s">
        <v>151</v>
      </c>
    </row>
    <row r="1079" spans="1:8">
      <c r="A1079" t="s">
        <v>4</v>
      </c>
      <c r="B1079" s="4" t="s">
        <v>5</v>
      </c>
      <c r="C1079" s="4" t="s">
        <v>10</v>
      </c>
    </row>
    <row r="1080" spans="1:8">
      <c r="A1080" t="n">
        <v>11151</v>
      </c>
      <c r="B1080" s="29" t="n">
        <v>16</v>
      </c>
      <c r="C1080" s="7" t="n">
        <v>0</v>
      </c>
    </row>
    <row r="1081" spans="1:8">
      <c r="A1081" t="s">
        <v>4</v>
      </c>
      <c r="B1081" s="4" t="s">
        <v>5</v>
      </c>
      <c r="C1081" s="4" t="s">
        <v>10</v>
      </c>
      <c r="D1081" s="4" t="s">
        <v>13</v>
      </c>
      <c r="E1081" s="4" t="s">
        <v>9</v>
      </c>
      <c r="F1081" s="4" t="s">
        <v>91</v>
      </c>
      <c r="G1081" s="4" t="s">
        <v>13</v>
      </c>
      <c r="H1081" s="4" t="s">
        <v>13</v>
      </c>
      <c r="I1081" s="4" t="s">
        <v>13</v>
      </c>
      <c r="J1081" s="4" t="s">
        <v>9</v>
      </c>
      <c r="K1081" s="4" t="s">
        <v>91</v>
      </c>
      <c r="L1081" s="4" t="s">
        <v>13</v>
      </c>
      <c r="M1081" s="4" t="s">
        <v>13</v>
      </c>
    </row>
    <row r="1082" spans="1:8">
      <c r="A1082" t="n">
        <v>11154</v>
      </c>
      <c r="B1082" s="57" t="n">
        <v>26</v>
      </c>
      <c r="C1082" s="7" t="n">
        <v>21</v>
      </c>
      <c r="D1082" s="7" t="n">
        <v>17</v>
      </c>
      <c r="E1082" s="7" t="n">
        <v>44303</v>
      </c>
      <c r="F1082" s="7" t="s">
        <v>169</v>
      </c>
      <c r="G1082" s="7" t="n">
        <v>2</v>
      </c>
      <c r="H1082" s="7" t="n">
        <v>3</v>
      </c>
      <c r="I1082" s="7" t="n">
        <v>17</v>
      </c>
      <c r="J1082" s="7" t="n">
        <v>44304</v>
      </c>
      <c r="K1082" s="7" t="s">
        <v>170</v>
      </c>
      <c r="L1082" s="7" t="n">
        <v>2</v>
      </c>
      <c r="M1082" s="7" t="n">
        <v>0</v>
      </c>
    </row>
    <row r="1083" spans="1:8">
      <c r="A1083" t="s">
        <v>4</v>
      </c>
      <c r="B1083" s="4" t="s">
        <v>5</v>
      </c>
    </row>
    <row r="1084" spans="1:8">
      <c r="A1084" t="n">
        <v>11339</v>
      </c>
      <c r="B1084" s="36" t="n">
        <v>28</v>
      </c>
    </row>
    <row r="1085" spans="1:8">
      <c r="A1085" t="s">
        <v>4</v>
      </c>
      <c r="B1085" s="4" t="s">
        <v>5</v>
      </c>
      <c r="C1085" s="4" t="s">
        <v>10</v>
      </c>
      <c r="D1085" s="4" t="s">
        <v>13</v>
      </c>
    </row>
    <row r="1086" spans="1:8">
      <c r="A1086" t="n">
        <v>11340</v>
      </c>
      <c r="B1086" s="58" t="n">
        <v>89</v>
      </c>
      <c r="C1086" s="7" t="n">
        <v>65533</v>
      </c>
      <c r="D1086" s="7" t="n">
        <v>1</v>
      </c>
    </row>
    <row r="1087" spans="1:8">
      <c r="A1087" t="s">
        <v>4</v>
      </c>
      <c r="B1087" s="4" t="s">
        <v>5</v>
      </c>
      <c r="C1087" s="4" t="s">
        <v>13</v>
      </c>
      <c r="D1087" s="4" t="s">
        <v>10</v>
      </c>
      <c r="E1087" s="4" t="s">
        <v>10</v>
      </c>
      <c r="F1087" s="4" t="s">
        <v>13</v>
      </c>
    </row>
    <row r="1088" spans="1:8">
      <c r="A1088" t="n">
        <v>11344</v>
      </c>
      <c r="B1088" s="34" t="n">
        <v>25</v>
      </c>
      <c r="C1088" s="7" t="n">
        <v>1</v>
      </c>
      <c r="D1088" s="7" t="n">
        <v>65535</v>
      </c>
      <c r="E1088" s="7" t="n">
        <v>65535</v>
      </c>
      <c r="F1088" s="7" t="n">
        <v>0</v>
      </c>
    </row>
    <row r="1089" spans="1:18">
      <c r="A1089" t="s">
        <v>4</v>
      </c>
      <c r="B1089" s="4" t="s">
        <v>5</v>
      </c>
      <c r="C1089" s="4" t="s">
        <v>13</v>
      </c>
      <c r="D1089" s="4" t="s">
        <v>10</v>
      </c>
      <c r="E1089" s="4" t="s">
        <v>28</v>
      </c>
    </row>
    <row r="1090" spans="1:18">
      <c r="A1090" t="n">
        <v>11351</v>
      </c>
      <c r="B1090" s="31" t="n">
        <v>58</v>
      </c>
      <c r="C1090" s="7" t="n">
        <v>101</v>
      </c>
      <c r="D1090" s="7" t="n">
        <v>500</v>
      </c>
      <c r="E1090" s="7" t="n">
        <v>1</v>
      </c>
    </row>
    <row r="1091" spans="1:18">
      <c r="A1091" t="s">
        <v>4</v>
      </c>
      <c r="B1091" s="4" t="s">
        <v>5</v>
      </c>
      <c r="C1091" s="4" t="s">
        <v>13</v>
      </c>
      <c r="D1091" s="4" t="s">
        <v>10</v>
      </c>
    </row>
    <row r="1092" spans="1:18">
      <c r="A1092" t="n">
        <v>11359</v>
      </c>
      <c r="B1092" s="31" t="n">
        <v>58</v>
      </c>
      <c r="C1092" s="7" t="n">
        <v>254</v>
      </c>
      <c r="D1092" s="7" t="n">
        <v>0</v>
      </c>
    </row>
    <row r="1093" spans="1:18">
      <c r="A1093" t="s">
        <v>4</v>
      </c>
      <c r="B1093" s="4" t="s">
        <v>5</v>
      </c>
      <c r="C1093" s="4" t="s">
        <v>13</v>
      </c>
      <c r="D1093" s="4" t="s">
        <v>10</v>
      </c>
      <c r="E1093" s="4" t="s">
        <v>6</v>
      </c>
      <c r="F1093" s="4" t="s">
        <v>6</v>
      </c>
      <c r="G1093" s="4" t="s">
        <v>6</v>
      </c>
      <c r="H1093" s="4" t="s">
        <v>6</v>
      </c>
    </row>
    <row r="1094" spans="1:18">
      <c r="A1094" t="n">
        <v>11363</v>
      </c>
      <c r="B1094" s="56" t="n">
        <v>51</v>
      </c>
      <c r="C1094" s="7" t="n">
        <v>3</v>
      </c>
      <c r="D1094" s="7" t="n">
        <v>21</v>
      </c>
      <c r="E1094" s="7" t="s">
        <v>160</v>
      </c>
      <c r="F1094" s="7" t="s">
        <v>135</v>
      </c>
      <c r="G1094" s="7" t="s">
        <v>136</v>
      </c>
      <c r="H1094" s="7" t="s">
        <v>135</v>
      </c>
    </row>
    <row r="1095" spans="1:18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28</v>
      </c>
      <c r="F1095" s="4" t="s">
        <v>28</v>
      </c>
      <c r="G1095" s="4" t="s">
        <v>28</v>
      </c>
      <c r="H1095" s="4" t="s">
        <v>10</v>
      </c>
    </row>
    <row r="1096" spans="1:18">
      <c r="A1096" t="n">
        <v>11376</v>
      </c>
      <c r="B1096" s="39" t="n">
        <v>45</v>
      </c>
      <c r="C1096" s="7" t="n">
        <v>2</v>
      </c>
      <c r="D1096" s="7" t="n">
        <v>3</v>
      </c>
      <c r="E1096" s="7" t="n">
        <v>67.6500015258789</v>
      </c>
      <c r="F1096" s="7" t="n">
        <v>1.48000001907349</v>
      </c>
      <c r="G1096" s="7" t="n">
        <v>-32.2599983215332</v>
      </c>
      <c r="H1096" s="7" t="n">
        <v>0</v>
      </c>
    </row>
    <row r="1097" spans="1:18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28</v>
      </c>
      <c r="F1097" s="4" t="s">
        <v>28</v>
      </c>
      <c r="G1097" s="4" t="s">
        <v>28</v>
      </c>
      <c r="H1097" s="4" t="s">
        <v>10</v>
      </c>
      <c r="I1097" s="4" t="s">
        <v>13</v>
      </c>
    </row>
    <row r="1098" spans="1:18">
      <c r="A1098" t="n">
        <v>11393</v>
      </c>
      <c r="B1098" s="39" t="n">
        <v>45</v>
      </c>
      <c r="C1098" s="7" t="n">
        <v>4</v>
      </c>
      <c r="D1098" s="7" t="n">
        <v>3</v>
      </c>
      <c r="E1098" s="7" t="n">
        <v>359.079986572266</v>
      </c>
      <c r="F1098" s="7" t="n">
        <v>159.270004272461</v>
      </c>
      <c r="G1098" s="7" t="n">
        <v>354</v>
      </c>
      <c r="H1098" s="7" t="n">
        <v>0</v>
      </c>
      <c r="I1098" s="7" t="n">
        <v>0</v>
      </c>
    </row>
    <row r="1099" spans="1:18">
      <c r="A1099" t="s">
        <v>4</v>
      </c>
      <c r="B1099" s="4" t="s">
        <v>5</v>
      </c>
      <c r="C1099" s="4" t="s">
        <v>13</v>
      </c>
      <c r="D1099" s="4" t="s">
        <v>13</v>
      </c>
      <c r="E1099" s="4" t="s">
        <v>28</v>
      </c>
      <c r="F1099" s="4" t="s">
        <v>10</v>
      </c>
    </row>
    <row r="1100" spans="1:18">
      <c r="A1100" t="n">
        <v>11411</v>
      </c>
      <c r="B1100" s="39" t="n">
        <v>45</v>
      </c>
      <c r="C1100" s="7" t="n">
        <v>5</v>
      </c>
      <c r="D1100" s="7" t="n">
        <v>3</v>
      </c>
      <c r="E1100" s="7" t="n">
        <v>1.79999995231628</v>
      </c>
      <c r="F1100" s="7" t="n">
        <v>0</v>
      </c>
    </row>
    <row r="1101" spans="1:18">
      <c r="A1101" t="s">
        <v>4</v>
      </c>
      <c r="B1101" s="4" t="s">
        <v>5</v>
      </c>
      <c r="C1101" s="4" t="s">
        <v>13</v>
      </c>
      <c r="D1101" s="4" t="s">
        <v>13</v>
      </c>
      <c r="E1101" s="4" t="s">
        <v>28</v>
      </c>
      <c r="F1101" s="4" t="s">
        <v>10</v>
      </c>
    </row>
    <row r="1102" spans="1:18">
      <c r="A1102" t="n">
        <v>11420</v>
      </c>
      <c r="B1102" s="39" t="n">
        <v>45</v>
      </c>
      <c r="C1102" s="7" t="n">
        <v>11</v>
      </c>
      <c r="D1102" s="7" t="n">
        <v>3</v>
      </c>
      <c r="E1102" s="7" t="n">
        <v>38</v>
      </c>
      <c r="F1102" s="7" t="n">
        <v>0</v>
      </c>
    </row>
    <row r="1103" spans="1:18">
      <c r="A1103" t="s">
        <v>4</v>
      </c>
      <c r="B1103" s="4" t="s">
        <v>5</v>
      </c>
      <c r="C1103" s="4" t="s">
        <v>13</v>
      </c>
      <c r="D1103" s="4" t="s">
        <v>13</v>
      </c>
      <c r="E1103" s="4" t="s">
        <v>28</v>
      </c>
      <c r="F1103" s="4" t="s">
        <v>28</v>
      </c>
      <c r="G1103" s="4" t="s">
        <v>28</v>
      </c>
      <c r="H1103" s="4" t="s">
        <v>10</v>
      </c>
      <c r="I1103" s="4" t="s">
        <v>13</v>
      </c>
    </row>
    <row r="1104" spans="1:18">
      <c r="A1104" t="n">
        <v>11429</v>
      </c>
      <c r="B1104" s="39" t="n">
        <v>45</v>
      </c>
      <c r="C1104" s="7" t="n">
        <v>4</v>
      </c>
      <c r="D1104" s="7" t="n">
        <v>3</v>
      </c>
      <c r="E1104" s="7" t="n">
        <v>359.079986572266</v>
      </c>
      <c r="F1104" s="7" t="n">
        <v>163.940002441406</v>
      </c>
      <c r="G1104" s="7" t="n">
        <v>354</v>
      </c>
      <c r="H1104" s="7" t="n">
        <v>20000</v>
      </c>
      <c r="I1104" s="7" t="n">
        <v>1</v>
      </c>
    </row>
    <row r="1105" spans="1:9">
      <c r="A1105" t="s">
        <v>4</v>
      </c>
      <c r="B1105" s="4" t="s">
        <v>5</v>
      </c>
      <c r="C1105" s="4" t="s">
        <v>13</v>
      </c>
      <c r="D1105" s="4" t="s">
        <v>10</v>
      </c>
      <c r="E1105" s="4" t="s">
        <v>6</v>
      </c>
      <c r="F1105" s="4" t="s">
        <v>6</v>
      </c>
      <c r="G1105" s="4" t="s">
        <v>6</v>
      </c>
      <c r="H1105" s="4" t="s">
        <v>6</v>
      </c>
    </row>
    <row r="1106" spans="1:9">
      <c r="A1106" t="n">
        <v>11447</v>
      </c>
      <c r="B1106" s="56" t="n">
        <v>51</v>
      </c>
      <c r="C1106" s="7" t="n">
        <v>3</v>
      </c>
      <c r="D1106" s="7" t="n">
        <v>20</v>
      </c>
      <c r="E1106" s="7" t="s">
        <v>171</v>
      </c>
      <c r="F1106" s="7" t="s">
        <v>135</v>
      </c>
      <c r="G1106" s="7" t="s">
        <v>136</v>
      </c>
      <c r="H1106" s="7" t="s">
        <v>135</v>
      </c>
    </row>
    <row r="1107" spans="1:9">
      <c r="A1107" t="s">
        <v>4</v>
      </c>
      <c r="B1107" s="4" t="s">
        <v>5</v>
      </c>
      <c r="C1107" s="4" t="s">
        <v>13</v>
      </c>
    </row>
    <row r="1108" spans="1:9">
      <c r="A1108" t="n">
        <v>11460</v>
      </c>
      <c r="B1108" s="53" t="n">
        <v>116</v>
      </c>
      <c r="C1108" s="7" t="n">
        <v>0</v>
      </c>
    </row>
    <row r="1109" spans="1:9">
      <c r="A1109" t="s">
        <v>4</v>
      </c>
      <c r="B1109" s="4" t="s">
        <v>5</v>
      </c>
      <c r="C1109" s="4" t="s">
        <v>13</v>
      </c>
      <c r="D1109" s="4" t="s">
        <v>10</v>
      </c>
    </row>
    <row r="1110" spans="1:9">
      <c r="A1110" t="n">
        <v>11462</v>
      </c>
      <c r="B1110" s="53" t="n">
        <v>116</v>
      </c>
      <c r="C1110" s="7" t="n">
        <v>2</v>
      </c>
      <c r="D1110" s="7" t="n">
        <v>1</v>
      </c>
    </row>
    <row r="1111" spans="1:9">
      <c r="A1111" t="s">
        <v>4</v>
      </c>
      <c r="B1111" s="4" t="s">
        <v>5</v>
      </c>
      <c r="C1111" s="4" t="s">
        <v>13</v>
      </c>
      <c r="D1111" s="4" t="s">
        <v>9</v>
      </c>
    </row>
    <row r="1112" spans="1:9">
      <c r="A1112" t="n">
        <v>11466</v>
      </c>
      <c r="B1112" s="53" t="n">
        <v>116</v>
      </c>
      <c r="C1112" s="7" t="n">
        <v>5</v>
      </c>
      <c r="D1112" s="7" t="n">
        <v>1101004800</v>
      </c>
    </row>
    <row r="1113" spans="1:9">
      <c r="A1113" t="s">
        <v>4</v>
      </c>
      <c r="B1113" s="4" t="s">
        <v>5</v>
      </c>
      <c r="C1113" s="4" t="s">
        <v>13</v>
      </c>
      <c r="D1113" s="4" t="s">
        <v>10</v>
      </c>
    </row>
    <row r="1114" spans="1:9">
      <c r="A1114" t="n">
        <v>11472</v>
      </c>
      <c r="B1114" s="53" t="n">
        <v>116</v>
      </c>
      <c r="C1114" s="7" t="n">
        <v>6</v>
      </c>
      <c r="D1114" s="7" t="n">
        <v>1</v>
      </c>
    </row>
    <row r="1115" spans="1:9">
      <c r="A1115" t="s">
        <v>4</v>
      </c>
      <c r="B1115" s="4" t="s">
        <v>5</v>
      </c>
      <c r="C1115" s="4" t="s">
        <v>13</v>
      </c>
      <c r="D1115" s="4" t="s">
        <v>10</v>
      </c>
    </row>
    <row r="1116" spans="1:9">
      <c r="A1116" t="n">
        <v>11476</v>
      </c>
      <c r="B1116" s="31" t="n">
        <v>58</v>
      </c>
      <c r="C1116" s="7" t="n">
        <v>255</v>
      </c>
      <c r="D1116" s="7" t="n">
        <v>0</v>
      </c>
    </row>
    <row r="1117" spans="1:9">
      <c r="A1117" t="s">
        <v>4</v>
      </c>
      <c r="B1117" s="4" t="s">
        <v>5</v>
      </c>
      <c r="C1117" s="4" t="s">
        <v>10</v>
      </c>
      <c r="D1117" s="4" t="s">
        <v>10</v>
      </c>
      <c r="E1117" s="4" t="s">
        <v>10</v>
      </c>
    </row>
    <row r="1118" spans="1:9">
      <c r="A1118" t="n">
        <v>11480</v>
      </c>
      <c r="B1118" s="60" t="n">
        <v>61</v>
      </c>
      <c r="C1118" s="7" t="n">
        <v>20</v>
      </c>
      <c r="D1118" s="7" t="n">
        <v>21</v>
      </c>
      <c r="E1118" s="7" t="n">
        <v>1000</v>
      </c>
    </row>
    <row r="1119" spans="1:9">
      <c r="A1119" t="s">
        <v>4</v>
      </c>
      <c r="B1119" s="4" t="s">
        <v>5</v>
      </c>
      <c r="C1119" s="4" t="s">
        <v>10</v>
      </c>
    </row>
    <row r="1120" spans="1:9">
      <c r="A1120" t="n">
        <v>11487</v>
      </c>
      <c r="B1120" s="29" t="n">
        <v>16</v>
      </c>
      <c r="C1120" s="7" t="n">
        <v>300</v>
      </c>
    </row>
    <row r="1121" spans="1:8">
      <c r="A1121" t="s">
        <v>4</v>
      </c>
      <c r="B1121" s="4" t="s">
        <v>5</v>
      </c>
      <c r="C1121" s="4" t="s">
        <v>13</v>
      </c>
      <c r="D1121" s="4" t="s">
        <v>10</v>
      </c>
      <c r="E1121" s="4" t="s">
        <v>6</v>
      </c>
    </row>
    <row r="1122" spans="1:8">
      <c r="A1122" t="n">
        <v>11490</v>
      </c>
      <c r="B1122" s="56" t="n">
        <v>51</v>
      </c>
      <c r="C1122" s="7" t="n">
        <v>4</v>
      </c>
      <c r="D1122" s="7" t="n">
        <v>20</v>
      </c>
      <c r="E1122" s="7" t="s">
        <v>172</v>
      </c>
    </row>
    <row r="1123" spans="1:8">
      <c r="A1123" t="s">
        <v>4</v>
      </c>
      <c r="B1123" s="4" t="s">
        <v>5</v>
      </c>
      <c r="C1123" s="4" t="s">
        <v>10</v>
      </c>
    </row>
    <row r="1124" spans="1:8">
      <c r="A1124" t="n">
        <v>11503</v>
      </c>
      <c r="B1124" s="29" t="n">
        <v>16</v>
      </c>
      <c r="C1124" s="7" t="n">
        <v>0</v>
      </c>
    </row>
    <row r="1125" spans="1:8">
      <c r="A1125" t="s">
        <v>4</v>
      </c>
      <c r="B1125" s="4" t="s">
        <v>5</v>
      </c>
      <c r="C1125" s="4" t="s">
        <v>10</v>
      </c>
      <c r="D1125" s="4" t="s">
        <v>13</v>
      </c>
      <c r="E1125" s="4" t="s">
        <v>9</v>
      </c>
      <c r="F1125" s="4" t="s">
        <v>91</v>
      </c>
      <c r="G1125" s="4" t="s">
        <v>13</v>
      </c>
      <c r="H1125" s="4" t="s">
        <v>13</v>
      </c>
      <c r="I1125" s="4" t="s">
        <v>13</v>
      </c>
      <c r="J1125" s="4" t="s">
        <v>9</v>
      </c>
      <c r="K1125" s="4" t="s">
        <v>91</v>
      </c>
      <c r="L1125" s="4" t="s">
        <v>13</v>
      </c>
      <c r="M1125" s="4" t="s">
        <v>13</v>
      </c>
    </row>
    <row r="1126" spans="1:8">
      <c r="A1126" t="n">
        <v>11506</v>
      </c>
      <c r="B1126" s="57" t="n">
        <v>26</v>
      </c>
      <c r="C1126" s="7" t="n">
        <v>20</v>
      </c>
      <c r="D1126" s="7" t="n">
        <v>17</v>
      </c>
      <c r="E1126" s="7" t="n">
        <v>43318</v>
      </c>
      <c r="F1126" s="7" t="s">
        <v>173</v>
      </c>
      <c r="G1126" s="7" t="n">
        <v>2</v>
      </c>
      <c r="H1126" s="7" t="n">
        <v>3</v>
      </c>
      <c r="I1126" s="7" t="n">
        <v>17</v>
      </c>
      <c r="J1126" s="7" t="n">
        <v>43319</v>
      </c>
      <c r="K1126" s="7" t="s">
        <v>174</v>
      </c>
      <c r="L1126" s="7" t="n">
        <v>2</v>
      </c>
      <c r="M1126" s="7" t="n">
        <v>0</v>
      </c>
    </row>
    <row r="1127" spans="1:8">
      <c r="A1127" t="s">
        <v>4</v>
      </c>
      <c r="B1127" s="4" t="s">
        <v>5</v>
      </c>
    </row>
    <row r="1128" spans="1:8">
      <c r="A1128" t="n">
        <v>11776</v>
      </c>
      <c r="B1128" s="36" t="n">
        <v>28</v>
      </c>
    </row>
    <row r="1129" spans="1:8">
      <c r="A1129" t="s">
        <v>4</v>
      </c>
      <c r="B1129" s="4" t="s">
        <v>5</v>
      </c>
      <c r="C1129" s="4" t="s">
        <v>10</v>
      </c>
      <c r="D1129" s="4" t="s">
        <v>10</v>
      </c>
      <c r="E1129" s="4" t="s">
        <v>10</v>
      </c>
    </row>
    <row r="1130" spans="1:8">
      <c r="A1130" t="n">
        <v>11777</v>
      </c>
      <c r="B1130" s="60" t="n">
        <v>61</v>
      </c>
      <c r="C1130" s="7" t="n">
        <v>21</v>
      </c>
      <c r="D1130" s="7" t="n">
        <v>20</v>
      </c>
      <c r="E1130" s="7" t="n">
        <v>1000</v>
      </c>
    </row>
    <row r="1131" spans="1:8">
      <c r="A1131" t="s">
        <v>4</v>
      </c>
      <c r="B1131" s="4" t="s">
        <v>5</v>
      </c>
      <c r="C1131" s="4" t="s">
        <v>10</v>
      </c>
    </row>
    <row r="1132" spans="1:8">
      <c r="A1132" t="n">
        <v>11784</v>
      </c>
      <c r="B1132" s="29" t="n">
        <v>16</v>
      </c>
      <c r="C1132" s="7" t="n">
        <v>300</v>
      </c>
    </row>
    <row r="1133" spans="1:8">
      <c r="A1133" t="s">
        <v>4</v>
      </c>
      <c r="B1133" s="4" t="s">
        <v>5</v>
      </c>
      <c r="C1133" s="4" t="s">
        <v>13</v>
      </c>
      <c r="D1133" s="4" t="s">
        <v>10</v>
      </c>
      <c r="E1133" s="4" t="s">
        <v>6</v>
      </c>
    </row>
    <row r="1134" spans="1:8">
      <c r="A1134" t="n">
        <v>11787</v>
      </c>
      <c r="B1134" s="56" t="n">
        <v>51</v>
      </c>
      <c r="C1134" s="7" t="n">
        <v>4</v>
      </c>
      <c r="D1134" s="7" t="n">
        <v>21</v>
      </c>
      <c r="E1134" s="7" t="s">
        <v>175</v>
      </c>
    </row>
    <row r="1135" spans="1:8">
      <c r="A1135" t="s">
        <v>4</v>
      </c>
      <c r="B1135" s="4" t="s">
        <v>5</v>
      </c>
      <c r="C1135" s="4" t="s">
        <v>10</v>
      </c>
    </row>
    <row r="1136" spans="1:8">
      <c r="A1136" t="n">
        <v>11800</v>
      </c>
      <c r="B1136" s="29" t="n">
        <v>16</v>
      </c>
      <c r="C1136" s="7" t="n">
        <v>0</v>
      </c>
    </row>
    <row r="1137" spans="1:13">
      <c r="A1137" t="s">
        <v>4</v>
      </c>
      <c r="B1137" s="4" t="s">
        <v>5</v>
      </c>
      <c r="C1137" s="4" t="s">
        <v>10</v>
      </c>
      <c r="D1137" s="4" t="s">
        <v>13</v>
      </c>
      <c r="E1137" s="4" t="s">
        <v>9</v>
      </c>
      <c r="F1137" s="4" t="s">
        <v>91</v>
      </c>
      <c r="G1137" s="4" t="s">
        <v>13</v>
      </c>
      <c r="H1137" s="4" t="s">
        <v>13</v>
      </c>
    </row>
    <row r="1138" spans="1:13">
      <c r="A1138" t="n">
        <v>11803</v>
      </c>
      <c r="B1138" s="57" t="n">
        <v>26</v>
      </c>
      <c r="C1138" s="7" t="n">
        <v>21</v>
      </c>
      <c r="D1138" s="7" t="n">
        <v>17</v>
      </c>
      <c r="E1138" s="7" t="n">
        <v>44305</v>
      </c>
      <c r="F1138" s="7" t="s">
        <v>176</v>
      </c>
      <c r="G1138" s="7" t="n">
        <v>2</v>
      </c>
      <c r="H1138" s="7" t="n">
        <v>0</v>
      </c>
    </row>
    <row r="1139" spans="1:13">
      <c r="A1139" t="s">
        <v>4</v>
      </c>
      <c r="B1139" s="4" t="s">
        <v>5</v>
      </c>
    </row>
    <row r="1140" spans="1:13">
      <c r="A1140" t="n">
        <v>11873</v>
      </c>
      <c r="B1140" s="36" t="n">
        <v>28</v>
      </c>
    </row>
    <row r="1141" spans="1:13">
      <c r="A1141" t="s">
        <v>4</v>
      </c>
      <c r="B1141" s="4" t="s">
        <v>5</v>
      </c>
      <c r="C1141" s="4" t="s">
        <v>10</v>
      </c>
      <c r="D1141" s="4" t="s">
        <v>13</v>
      </c>
      <c r="E1141" s="4" t="s">
        <v>6</v>
      </c>
      <c r="F1141" s="4" t="s">
        <v>28</v>
      </c>
      <c r="G1141" s="4" t="s">
        <v>28</v>
      </c>
      <c r="H1141" s="4" t="s">
        <v>28</v>
      </c>
    </row>
    <row r="1142" spans="1:13">
      <c r="A1142" t="n">
        <v>11874</v>
      </c>
      <c r="B1142" s="55" t="n">
        <v>48</v>
      </c>
      <c r="C1142" s="7" t="n">
        <v>21</v>
      </c>
      <c r="D1142" s="7" t="n">
        <v>0</v>
      </c>
      <c r="E1142" s="7" t="s">
        <v>127</v>
      </c>
      <c r="F1142" s="7" t="n">
        <v>-1</v>
      </c>
      <c r="G1142" s="7" t="n">
        <v>1</v>
      </c>
      <c r="H1142" s="7" t="n">
        <v>0</v>
      </c>
    </row>
    <row r="1143" spans="1:13">
      <c r="A1143" t="s">
        <v>4</v>
      </c>
      <c r="B1143" s="4" t="s">
        <v>5</v>
      </c>
      <c r="C1143" s="4" t="s">
        <v>13</v>
      </c>
      <c r="D1143" s="4" t="s">
        <v>10</v>
      </c>
      <c r="E1143" s="4" t="s">
        <v>6</v>
      </c>
    </row>
    <row r="1144" spans="1:13">
      <c r="A1144" t="n">
        <v>11902</v>
      </c>
      <c r="B1144" s="56" t="n">
        <v>51</v>
      </c>
      <c r="C1144" s="7" t="n">
        <v>4</v>
      </c>
      <c r="D1144" s="7" t="n">
        <v>21</v>
      </c>
      <c r="E1144" s="7" t="s">
        <v>155</v>
      </c>
    </row>
    <row r="1145" spans="1:13">
      <c r="A1145" t="s">
        <v>4</v>
      </c>
      <c r="B1145" s="4" t="s">
        <v>5</v>
      </c>
      <c r="C1145" s="4" t="s">
        <v>10</v>
      </c>
    </row>
    <row r="1146" spans="1:13">
      <c r="A1146" t="n">
        <v>11916</v>
      </c>
      <c r="B1146" s="29" t="n">
        <v>16</v>
      </c>
      <c r="C1146" s="7" t="n">
        <v>0</v>
      </c>
    </row>
    <row r="1147" spans="1:13">
      <c r="A1147" t="s">
        <v>4</v>
      </c>
      <c r="B1147" s="4" t="s">
        <v>5</v>
      </c>
      <c r="C1147" s="4" t="s">
        <v>10</v>
      </c>
      <c r="D1147" s="4" t="s">
        <v>13</v>
      </c>
      <c r="E1147" s="4" t="s">
        <v>9</v>
      </c>
      <c r="F1147" s="4" t="s">
        <v>91</v>
      </c>
      <c r="G1147" s="4" t="s">
        <v>13</v>
      </c>
      <c r="H1147" s="4" t="s">
        <v>13</v>
      </c>
    </row>
    <row r="1148" spans="1:13">
      <c r="A1148" t="n">
        <v>11919</v>
      </c>
      <c r="B1148" s="57" t="n">
        <v>26</v>
      </c>
      <c r="C1148" s="7" t="n">
        <v>21</v>
      </c>
      <c r="D1148" s="7" t="n">
        <v>17</v>
      </c>
      <c r="E1148" s="7" t="n">
        <v>44306</v>
      </c>
      <c r="F1148" s="7" t="s">
        <v>177</v>
      </c>
      <c r="G1148" s="7" t="n">
        <v>2</v>
      </c>
      <c r="H1148" s="7" t="n">
        <v>0</v>
      </c>
    </row>
    <row r="1149" spans="1:13">
      <c r="A1149" t="s">
        <v>4</v>
      </c>
      <c r="B1149" s="4" t="s">
        <v>5</v>
      </c>
    </row>
    <row r="1150" spans="1:13">
      <c r="A1150" t="n">
        <v>12021</v>
      </c>
      <c r="B1150" s="36" t="n">
        <v>28</v>
      </c>
    </row>
    <row r="1151" spans="1:13">
      <c r="A1151" t="s">
        <v>4</v>
      </c>
      <c r="B1151" s="4" t="s">
        <v>5</v>
      </c>
      <c r="C1151" s="4" t="s">
        <v>13</v>
      </c>
      <c r="D1151" s="4" t="s">
        <v>10</v>
      </c>
      <c r="E1151" s="4" t="s">
        <v>6</v>
      </c>
      <c r="F1151" s="4" t="s">
        <v>6</v>
      </c>
      <c r="G1151" s="4" t="s">
        <v>6</v>
      </c>
      <c r="H1151" s="4" t="s">
        <v>6</v>
      </c>
    </row>
    <row r="1152" spans="1:13">
      <c r="A1152" t="n">
        <v>12022</v>
      </c>
      <c r="B1152" s="56" t="n">
        <v>51</v>
      </c>
      <c r="C1152" s="7" t="n">
        <v>3</v>
      </c>
      <c r="D1152" s="7" t="n">
        <v>20</v>
      </c>
      <c r="E1152" s="7" t="s">
        <v>160</v>
      </c>
      <c r="F1152" s="7" t="s">
        <v>135</v>
      </c>
      <c r="G1152" s="7" t="s">
        <v>136</v>
      </c>
      <c r="H1152" s="7" t="s">
        <v>135</v>
      </c>
    </row>
    <row r="1153" spans="1:8">
      <c r="A1153" t="s">
        <v>4</v>
      </c>
      <c r="B1153" s="4" t="s">
        <v>5</v>
      </c>
      <c r="C1153" s="4" t="s">
        <v>10</v>
      </c>
      <c r="D1153" s="4" t="s">
        <v>13</v>
      </c>
      <c r="E1153" s="4" t="s">
        <v>6</v>
      </c>
      <c r="F1153" s="4" t="s">
        <v>28</v>
      </c>
      <c r="G1153" s="4" t="s">
        <v>28</v>
      </c>
      <c r="H1153" s="4" t="s">
        <v>28</v>
      </c>
    </row>
    <row r="1154" spans="1:8">
      <c r="A1154" t="n">
        <v>12035</v>
      </c>
      <c r="B1154" s="55" t="n">
        <v>48</v>
      </c>
      <c r="C1154" s="7" t="n">
        <v>20</v>
      </c>
      <c r="D1154" s="7" t="n">
        <v>0</v>
      </c>
      <c r="E1154" s="7" t="s">
        <v>126</v>
      </c>
      <c r="F1154" s="7" t="n">
        <v>-1</v>
      </c>
      <c r="G1154" s="7" t="n">
        <v>1</v>
      </c>
      <c r="H1154" s="7" t="n">
        <v>0</v>
      </c>
    </row>
    <row r="1155" spans="1:8">
      <c r="A1155" t="s">
        <v>4</v>
      </c>
      <c r="B1155" s="4" t="s">
        <v>5</v>
      </c>
      <c r="C1155" s="4" t="s">
        <v>10</v>
      </c>
    </row>
    <row r="1156" spans="1:8">
      <c r="A1156" t="n">
        <v>12060</v>
      </c>
      <c r="B1156" s="29" t="n">
        <v>16</v>
      </c>
      <c r="C1156" s="7" t="n">
        <v>500</v>
      </c>
    </row>
    <row r="1157" spans="1:8">
      <c r="A1157" t="s">
        <v>4</v>
      </c>
      <c r="B1157" s="4" t="s">
        <v>5</v>
      </c>
      <c r="C1157" s="4" t="s">
        <v>13</v>
      </c>
      <c r="D1157" s="4" t="s">
        <v>10</v>
      </c>
      <c r="E1157" s="4" t="s">
        <v>6</v>
      </c>
      <c r="F1157" s="4" t="s">
        <v>6</v>
      </c>
      <c r="G1157" s="4" t="s">
        <v>6</v>
      </c>
      <c r="H1157" s="4" t="s">
        <v>6</v>
      </c>
    </row>
    <row r="1158" spans="1:8">
      <c r="A1158" t="n">
        <v>12063</v>
      </c>
      <c r="B1158" s="56" t="n">
        <v>51</v>
      </c>
      <c r="C1158" s="7" t="n">
        <v>3</v>
      </c>
      <c r="D1158" s="7" t="n">
        <v>20</v>
      </c>
      <c r="E1158" s="7" t="s">
        <v>178</v>
      </c>
      <c r="F1158" s="7" t="s">
        <v>135</v>
      </c>
      <c r="G1158" s="7" t="s">
        <v>136</v>
      </c>
      <c r="H1158" s="7" t="s">
        <v>135</v>
      </c>
    </row>
    <row r="1159" spans="1:8">
      <c r="A1159" t="s">
        <v>4</v>
      </c>
      <c r="B1159" s="4" t="s">
        <v>5</v>
      </c>
      <c r="C1159" s="4" t="s">
        <v>13</v>
      </c>
      <c r="D1159" s="4" t="s">
        <v>10</v>
      </c>
      <c r="E1159" s="4" t="s">
        <v>6</v>
      </c>
    </row>
    <row r="1160" spans="1:8">
      <c r="A1160" t="n">
        <v>12076</v>
      </c>
      <c r="B1160" s="56" t="n">
        <v>51</v>
      </c>
      <c r="C1160" s="7" t="n">
        <v>4</v>
      </c>
      <c r="D1160" s="7" t="n">
        <v>20</v>
      </c>
      <c r="E1160" s="7" t="s">
        <v>179</v>
      </c>
    </row>
    <row r="1161" spans="1:8">
      <c r="A1161" t="s">
        <v>4</v>
      </c>
      <c r="B1161" s="4" t="s">
        <v>5</v>
      </c>
      <c r="C1161" s="4" t="s">
        <v>10</v>
      </c>
    </row>
    <row r="1162" spans="1:8">
      <c r="A1162" t="n">
        <v>12089</v>
      </c>
      <c r="B1162" s="29" t="n">
        <v>16</v>
      </c>
      <c r="C1162" s="7" t="n">
        <v>0</v>
      </c>
    </row>
    <row r="1163" spans="1:8">
      <c r="A1163" t="s">
        <v>4</v>
      </c>
      <c r="B1163" s="4" t="s">
        <v>5</v>
      </c>
      <c r="C1163" s="4" t="s">
        <v>10</v>
      </c>
      <c r="D1163" s="4" t="s">
        <v>13</v>
      </c>
      <c r="E1163" s="4" t="s">
        <v>9</v>
      </c>
      <c r="F1163" s="4" t="s">
        <v>91</v>
      </c>
      <c r="G1163" s="4" t="s">
        <v>13</v>
      </c>
      <c r="H1163" s="4" t="s">
        <v>13</v>
      </c>
    </row>
    <row r="1164" spans="1:8">
      <c r="A1164" t="n">
        <v>12092</v>
      </c>
      <c r="B1164" s="57" t="n">
        <v>26</v>
      </c>
      <c r="C1164" s="7" t="n">
        <v>20</v>
      </c>
      <c r="D1164" s="7" t="n">
        <v>17</v>
      </c>
      <c r="E1164" s="7" t="n">
        <v>43320</v>
      </c>
      <c r="F1164" s="7" t="s">
        <v>180</v>
      </c>
      <c r="G1164" s="7" t="n">
        <v>2</v>
      </c>
      <c r="H1164" s="7" t="n">
        <v>0</v>
      </c>
    </row>
    <row r="1165" spans="1:8">
      <c r="A1165" t="s">
        <v>4</v>
      </c>
      <c r="B1165" s="4" t="s">
        <v>5</v>
      </c>
    </row>
    <row r="1166" spans="1:8">
      <c r="A1166" t="n">
        <v>12115</v>
      </c>
      <c r="B1166" s="36" t="n">
        <v>28</v>
      </c>
    </row>
    <row r="1167" spans="1:8">
      <c r="A1167" t="s">
        <v>4</v>
      </c>
      <c r="B1167" s="4" t="s">
        <v>5</v>
      </c>
      <c r="C1167" s="4" t="s">
        <v>13</v>
      </c>
      <c r="D1167" s="4" t="s">
        <v>10</v>
      </c>
      <c r="E1167" s="4" t="s">
        <v>28</v>
      </c>
    </row>
    <row r="1168" spans="1:8">
      <c r="A1168" t="n">
        <v>12116</v>
      </c>
      <c r="B1168" s="31" t="n">
        <v>58</v>
      </c>
      <c r="C1168" s="7" t="n">
        <v>0</v>
      </c>
      <c r="D1168" s="7" t="n">
        <v>1000</v>
      </c>
      <c r="E1168" s="7" t="n">
        <v>1</v>
      </c>
    </row>
    <row r="1169" spans="1:8">
      <c r="A1169" t="s">
        <v>4</v>
      </c>
      <c r="B1169" s="4" t="s">
        <v>5</v>
      </c>
      <c r="C1169" s="4" t="s">
        <v>13</v>
      </c>
      <c r="D1169" s="4" t="s">
        <v>10</v>
      </c>
    </row>
    <row r="1170" spans="1:8">
      <c r="A1170" t="n">
        <v>12124</v>
      </c>
      <c r="B1170" s="31" t="n">
        <v>58</v>
      </c>
      <c r="C1170" s="7" t="n">
        <v>255</v>
      </c>
      <c r="D1170" s="7" t="n">
        <v>0</v>
      </c>
    </row>
    <row r="1171" spans="1:8">
      <c r="A1171" t="s">
        <v>4</v>
      </c>
      <c r="B1171" s="4" t="s">
        <v>5</v>
      </c>
      <c r="C1171" s="4" t="s">
        <v>13</v>
      </c>
    </row>
    <row r="1172" spans="1:8">
      <c r="A1172" t="n">
        <v>12128</v>
      </c>
      <c r="B1172" s="53" t="n">
        <v>116</v>
      </c>
      <c r="C1172" s="7" t="n">
        <v>0</v>
      </c>
    </row>
    <row r="1173" spans="1:8">
      <c r="A1173" t="s">
        <v>4</v>
      </c>
      <c r="B1173" s="4" t="s">
        <v>5</v>
      </c>
      <c r="C1173" s="4" t="s">
        <v>13</v>
      </c>
      <c r="D1173" s="4" t="s">
        <v>10</v>
      </c>
    </row>
    <row r="1174" spans="1:8">
      <c r="A1174" t="n">
        <v>12130</v>
      </c>
      <c r="B1174" s="53" t="n">
        <v>116</v>
      </c>
      <c r="C1174" s="7" t="n">
        <v>2</v>
      </c>
      <c r="D1174" s="7" t="n">
        <v>1</v>
      </c>
    </row>
    <row r="1175" spans="1:8">
      <c r="A1175" t="s">
        <v>4</v>
      </c>
      <c r="B1175" s="4" t="s">
        <v>5</v>
      </c>
      <c r="C1175" s="4" t="s">
        <v>13</v>
      </c>
      <c r="D1175" s="4" t="s">
        <v>9</v>
      </c>
    </row>
    <row r="1176" spans="1:8">
      <c r="A1176" t="n">
        <v>12134</v>
      </c>
      <c r="B1176" s="53" t="n">
        <v>116</v>
      </c>
      <c r="C1176" s="7" t="n">
        <v>5</v>
      </c>
      <c r="D1176" s="7" t="n">
        <v>1112014848</v>
      </c>
    </row>
    <row r="1177" spans="1:8">
      <c r="A1177" t="s">
        <v>4</v>
      </c>
      <c r="B1177" s="4" t="s">
        <v>5</v>
      </c>
      <c r="C1177" s="4" t="s">
        <v>13</v>
      </c>
      <c r="D1177" s="4" t="s">
        <v>10</v>
      </c>
    </row>
    <row r="1178" spans="1:8">
      <c r="A1178" t="n">
        <v>12140</v>
      </c>
      <c r="B1178" s="53" t="n">
        <v>116</v>
      </c>
      <c r="C1178" s="7" t="n">
        <v>6</v>
      </c>
      <c r="D1178" s="7" t="n">
        <v>1</v>
      </c>
    </row>
    <row r="1179" spans="1:8">
      <c r="A1179" t="s">
        <v>4</v>
      </c>
      <c r="B1179" s="4" t="s">
        <v>5</v>
      </c>
      <c r="C1179" s="4" t="s">
        <v>13</v>
      </c>
      <c r="D1179" s="4" t="s">
        <v>13</v>
      </c>
      <c r="E1179" s="4" t="s">
        <v>28</v>
      </c>
      <c r="F1179" s="4" t="s">
        <v>28</v>
      </c>
      <c r="G1179" s="4" t="s">
        <v>28</v>
      </c>
      <c r="H1179" s="4" t="s">
        <v>10</v>
      </c>
    </row>
    <row r="1180" spans="1:8">
      <c r="A1180" t="n">
        <v>12144</v>
      </c>
      <c r="B1180" s="39" t="n">
        <v>45</v>
      </c>
      <c r="C1180" s="7" t="n">
        <v>2</v>
      </c>
      <c r="D1180" s="7" t="n">
        <v>3</v>
      </c>
      <c r="E1180" s="7" t="n">
        <v>67.7399978637695</v>
      </c>
      <c r="F1180" s="7" t="n">
        <v>2.32999992370605</v>
      </c>
      <c r="G1180" s="7" t="n">
        <v>-7.51000022888184</v>
      </c>
      <c r="H1180" s="7" t="n">
        <v>0</v>
      </c>
    </row>
    <row r="1181" spans="1:8">
      <c r="A1181" t="s">
        <v>4</v>
      </c>
      <c r="B1181" s="4" t="s">
        <v>5</v>
      </c>
      <c r="C1181" s="4" t="s">
        <v>13</v>
      </c>
      <c r="D1181" s="4" t="s">
        <v>13</v>
      </c>
      <c r="E1181" s="4" t="s">
        <v>28</v>
      </c>
      <c r="F1181" s="4" t="s">
        <v>28</v>
      </c>
      <c r="G1181" s="4" t="s">
        <v>28</v>
      </c>
      <c r="H1181" s="4" t="s">
        <v>10</v>
      </c>
      <c r="I1181" s="4" t="s">
        <v>13</v>
      </c>
    </row>
    <row r="1182" spans="1:8">
      <c r="A1182" t="n">
        <v>12161</v>
      </c>
      <c r="B1182" s="39" t="n">
        <v>45</v>
      </c>
      <c r="C1182" s="7" t="n">
        <v>4</v>
      </c>
      <c r="D1182" s="7" t="n">
        <v>3</v>
      </c>
      <c r="E1182" s="7" t="n">
        <v>4.80000019073486</v>
      </c>
      <c r="F1182" s="7" t="n">
        <v>-353.179992675781</v>
      </c>
      <c r="G1182" s="7" t="n">
        <v>0</v>
      </c>
      <c r="H1182" s="7" t="n">
        <v>0</v>
      </c>
      <c r="I1182" s="7" t="n">
        <v>0</v>
      </c>
    </row>
    <row r="1183" spans="1:8">
      <c r="A1183" t="s">
        <v>4</v>
      </c>
      <c r="B1183" s="4" t="s">
        <v>5</v>
      </c>
      <c r="C1183" s="4" t="s">
        <v>13</v>
      </c>
      <c r="D1183" s="4" t="s">
        <v>13</v>
      </c>
      <c r="E1183" s="4" t="s">
        <v>28</v>
      </c>
      <c r="F1183" s="4" t="s">
        <v>10</v>
      </c>
    </row>
    <row r="1184" spans="1:8">
      <c r="A1184" t="n">
        <v>12179</v>
      </c>
      <c r="B1184" s="39" t="n">
        <v>45</v>
      </c>
      <c r="C1184" s="7" t="n">
        <v>5</v>
      </c>
      <c r="D1184" s="7" t="n">
        <v>3</v>
      </c>
      <c r="E1184" s="7" t="n">
        <v>8.89999961853027</v>
      </c>
      <c r="F1184" s="7" t="n">
        <v>0</v>
      </c>
    </row>
    <row r="1185" spans="1:9">
      <c r="A1185" t="s">
        <v>4</v>
      </c>
      <c r="B1185" s="4" t="s">
        <v>5</v>
      </c>
      <c r="C1185" s="4" t="s">
        <v>13</v>
      </c>
      <c r="D1185" s="4" t="s">
        <v>13</v>
      </c>
      <c r="E1185" s="4" t="s">
        <v>28</v>
      </c>
      <c r="F1185" s="4" t="s">
        <v>10</v>
      </c>
    </row>
    <row r="1186" spans="1:9">
      <c r="A1186" t="n">
        <v>12188</v>
      </c>
      <c r="B1186" s="39" t="n">
        <v>45</v>
      </c>
      <c r="C1186" s="7" t="n">
        <v>11</v>
      </c>
      <c r="D1186" s="7" t="n">
        <v>3</v>
      </c>
      <c r="E1186" s="7" t="n">
        <v>38</v>
      </c>
      <c r="F1186" s="7" t="n">
        <v>0</v>
      </c>
    </row>
    <row r="1187" spans="1:9">
      <c r="A1187" t="s">
        <v>4</v>
      </c>
      <c r="B1187" s="4" t="s">
        <v>5</v>
      </c>
      <c r="C1187" s="4" t="s">
        <v>13</v>
      </c>
      <c r="D1187" s="4" t="s">
        <v>13</v>
      </c>
      <c r="E1187" s="4" t="s">
        <v>28</v>
      </c>
      <c r="F1187" s="4" t="s">
        <v>28</v>
      </c>
      <c r="G1187" s="4" t="s">
        <v>28</v>
      </c>
      <c r="H1187" s="4" t="s">
        <v>10</v>
      </c>
    </row>
    <row r="1188" spans="1:9">
      <c r="A1188" t="n">
        <v>12197</v>
      </c>
      <c r="B1188" s="39" t="n">
        <v>45</v>
      </c>
      <c r="C1188" s="7" t="n">
        <v>2</v>
      </c>
      <c r="D1188" s="7" t="n">
        <v>3</v>
      </c>
      <c r="E1188" s="7" t="n">
        <v>67.9400024414063</v>
      </c>
      <c r="F1188" s="7" t="n">
        <v>1.87999999523163</v>
      </c>
      <c r="G1188" s="7" t="n">
        <v>-4.19000005722046</v>
      </c>
      <c r="H1188" s="7" t="n">
        <v>7000</v>
      </c>
    </row>
    <row r="1189" spans="1:9">
      <c r="A1189" t="s">
        <v>4</v>
      </c>
      <c r="B1189" s="4" t="s">
        <v>5</v>
      </c>
      <c r="C1189" s="4" t="s">
        <v>13</v>
      </c>
      <c r="D1189" s="4" t="s">
        <v>13</v>
      </c>
      <c r="E1189" s="4" t="s">
        <v>28</v>
      </c>
      <c r="F1189" s="4" t="s">
        <v>28</v>
      </c>
      <c r="G1189" s="4" t="s">
        <v>28</v>
      </c>
      <c r="H1189" s="4" t="s">
        <v>10</v>
      </c>
      <c r="I1189" s="4" t="s">
        <v>13</v>
      </c>
    </row>
    <row r="1190" spans="1:9">
      <c r="A1190" t="n">
        <v>12214</v>
      </c>
      <c r="B1190" s="39" t="n">
        <v>45</v>
      </c>
      <c r="C1190" s="7" t="n">
        <v>4</v>
      </c>
      <c r="D1190" s="7" t="n">
        <v>3</v>
      </c>
      <c r="E1190" s="7" t="n">
        <v>5.46000003814697</v>
      </c>
      <c r="F1190" s="7" t="n">
        <v>-354.160003662109</v>
      </c>
      <c r="G1190" s="7" t="n">
        <v>0</v>
      </c>
      <c r="H1190" s="7" t="n">
        <v>7000</v>
      </c>
      <c r="I1190" s="7" t="n">
        <v>0</v>
      </c>
    </row>
    <row r="1191" spans="1:9">
      <c r="A1191" t="s">
        <v>4</v>
      </c>
      <c r="B1191" s="4" t="s">
        <v>5</v>
      </c>
      <c r="C1191" s="4" t="s">
        <v>13</v>
      </c>
      <c r="D1191" s="4" t="s">
        <v>13</v>
      </c>
      <c r="E1191" s="4" t="s">
        <v>28</v>
      </c>
      <c r="F1191" s="4" t="s">
        <v>10</v>
      </c>
    </row>
    <row r="1192" spans="1:9">
      <c r="A1192" t="n">
        <v>12232</v>
      </c>
      <c r="B1192" s="39" t="n">
        <v>45</v>
      </c>
      <c r="C1192" s="7" t="n">
        <v>5</v>
      </c>
      <c r="D1192" s="7" t="n">
        <v>3</v>
      </c>
      <c r="E1192" s="7" t="n">
        <v>8.89999961853027</v>
      </c>
      <c r="F1192" s="7" t="n">
        <v>7000</v>
      </c>
    </row>
    <row r="1193" spans="1:9">
      <c r="A1193" t="s">
        <v>4</v>
      </c>
      <c r="B1193" s="4" t="s">
        <v>5</v>
      </c>
      <c r="C1193" s="4" t="s">
        <v>13</v>
      </c>
      <c r="D1193" s="4" t="s">
        <v>13</v>
      </c>
      <c r="E1193" s="4" t="s">
        <v>28</v>
      </c>
      <c r="F1193" s="4" t="s">
        <v>10</v>
      </c>
    </row>
    <row r="1194" spans="1:9">
      <c r="A1194" t="n">
        <v>12241</v>
      </c>
      <c r="B1194" s="39" t="n">
        <v>45</v>
      </c>
      <c r="C1194" s="7" t="n">
        <v>11</v>
      </c>
      <c r="D1194" s="7" t="n">
        <v>3</v>
      </c>
      <c r="E1194" s="7" t="n">
        <v>38</v>
      </c>
      <c r="F1194" s="7" t="n">
        <v>7000</v>
      </c>
    </row>
    <row r="1195" spans="1:9">
      <c r="A1195" t="s">
        <v>4</v>
      </c>
      <c r="B1195" s="4" t="s">
        <v>5</v>
      </c>
      <c r="C1195" s="4" t="s">
        <v>13</v>
      </c>
      <c r="D1195" s="4" t="s">
        <v>28</v>
      </c>
      <c r="E1195" s="4" t="s">
        <v>10</v>
      </c>
      <c r="F1195" s="4" t="s">
        <v>13</v>
      </c>
    </row>
    <row r="1196" spans="1:9">
      <c r="A1196" t="n">
        <v>12250</v>
      </c>
      <c r="B1196" s="13" t="n">
        <v>49</v>
      </c>
      <c r="C1196" s="7" t="n">
        <v>3</v>
      </c>
      <c r="D1196" s="7" t="n">
        <v>1</v>
      </c>
      <c r="E1196" s="7" t="n">
        <v>500</v>
      </c>
      <c r="F1196" s="7" t="n">
        <v>0</v>
      </c>
    </row>
    <row r="1197" spans="1:9">
      <c r="A1197" t="s">
        <v>4</v>
      </c>
      <c r="B1197" s="4" t="s">
        <v>5</v>
      </c>
      <c r="C1197" s="4" t="s">
        <v>10</v>
      </c>
      <c r="D1197" s="4" t="s">
        <v>28</v>
      </c>
      <c r="E1197" s="4" t="s">
        <v>28</v>
      </c>
      <c r="F1197" s="4" t="s">
        <v>28</v>
      </c>
      <c r="G1197" s="4" t="s">
        <v>28</v>
      </c>
    </row>
    <row r="1198" spans="1:9">
      <c r="A1198" t="n">
        <v>12259</v>
      </c>
      <c r="B1198" s="49" t="n">
        <v>46</v>
      </c>
      <c r="C1198" s="7" t="n">
        <v>20</v>
      </c>
      <c r="D1198" s="7" t="n">
        <v>68</v>
      </c>
      <c r="E1198" s="7" t="n">
        <v>0.5</v>
      </c>
      <c r="F1198" s="7" t="n">
        <v>-11.5600004196167</v>
      </c>
      <c r="G1198" s="7" t="n">
        <v>0</v>
      </c>
    </row>
    <row r="1199" spans="1:9">
      <c r="A1199" t="s">
        <v>4</v>
      </c>
      <c r="B1199" s="4" t="s">
        <v>5</v>
      </c>
      <c r="C1199" s="4" t="s">
        <v>10</v>
      </c>
      <c r="D1199" s="4" t="s">
        <v>28</v>
      </c>
      <c r="E1199" s="4" t="s">
        <v>28</v>
      </c>
      <c r="F1199" s="4" t="s">
        <v>28</v>
      </c>
      <c r="G1199" s="4" t="s">
        <v>28</v>
      </c>
    </row>
    <row r="1200" spans="1:9">
      <c r="A1200" t="n">
        <v>12278</v>
      </c>
      <c r="B1200" s="49" t="n">
        <v>46</v>
      </c>
      <c r="C1200" s="7" t="n">
        <v>21</v>
      </c>
      <c r="D1200" s="7" t="n">
        <v>68.5</v>
      </c>
      <c r="E1200" s="7" t="n">
        <v>0.5</v>
      </c>
      <c r="F1200" s="7" t="n">
        <v>-12.7299995422363</v>
      </c>
      <c r="G1200" s="7" t="n">
        <v>0</v>
      </c>
    </row>
    <row r="1201" spans="1:9">
      <c r="A1201" t="s">
        <v>4</v>
      </c>
      <c r="B1201" s="4" t="s">
        <v>5</v>
      </c>
      <c r="C1201" s="4" t="s">
        <v>10</v>
      </c>
      <c r="D1201" s="4" t="s">
        <v>10</v>
      </c>
      <c r="E1201" s="4" t="s">
        <v>10</v>
      </c>
    </row>
    <row r="1202" spans="1:9">
      <c r="A1202" t="n">
        <v>12297</v>
      </c>
      <c r="B1202" s="60" t="n">
        <v>61</v>
      </c>
      <c r="C1202" s="7" t="n">
        <v>20</v>
      </c>
      <c r="D1202" s="7" t="n">
        <v>65533</v>
      </c>
      <c r="E1202" s="7" t="n">
        <v>0</v>
      </c>
    </row>
    <row r="1203" spans="1:9">
      <c r="A1203" t="s">
        <v>4</v>
      </c>
      <c r="B1203" s="4" t="s">
        <v>5</v>
      </c>
      <c r="C1203" s="4" t="s">
        <v>10</v>
      </c>
      <c r="D1203" s="4" t="s">
        <v>10</v>
      </c>
      <c r="E1203" s="4" t="s">
        <v>10</v>
      </c>
    </row>
    <row r="1204" spans="1:9">
      <c r="A1204" t="n">
        <v>12304</v>
      </c>
      <c r="B1204" s="60" t="n">
        <v>61</v>
      </c>
      <c r="C1204" s="7" t="n">
        <v>21</v>
      </c>
      <c r="D1204" s="7" t="n">
        <v>65533</v>
      </c>
      <c r="E1204" s="7" t="n">
        <v>0</v>
      </c>
    </row>
    <row r="1205" spans="1:9">
      <c r="A1205" t="s">
        <v>4</v>
      </c>
      <c r="B1205" s="4" t="s">
        <v>5</v>
      </c>
      <c r="C1205" s="4" t="s">
        <v>13</v>
      </c>
      <c r="D1205" s="4" t="s">
        <v>10</v>
      </c>
      <c r="E1205" s="4" t="s">
        <v>6</v>
      </c>
      <c r="F1205" s="4" t="s">
        <v>6</v>
      </c>
      <c r="G1205" s="4" t="s">
        <v>6</v>
      </c>
      <c r="H1205" s="4" t="s">
        <v>6</v>
      </c>
    </row>
    <row r="1206" spans="1:9">
      <c r="A1206" t="n">
        <v>12311</v>
      </c>
      <c r="B1206" s="56" t="n">
        <v>51</v>
      </c>
      <c r="C1206" s="7" t="n">
        <v>3</v>
      </c>
      <c r="D1206" s="7" t="n">
        <v>20</v>
      </c>
      <c r="E1206" s="7" t="s">
        <v>135</v>
      </c>
      <c r="F1206" s="7" t="s">
        <v>135</v>
      </c>
      <c r="G1206" s="7" t="s">
        <v>136</v>
      </c>
      <c r="H1206" s="7" t="s">
        <v>135</v>
      </c>
    </row>
    <row r="1207" spans="1:9">
      <c r="A1207" t="s">
        <v>4</v>
      </c>
      <c r="B1207" s="4" t="s">
        <v>5</v>
      </c>
      <c r="C1207" s="4" t="s">
        <v>13</v>
      </c>
      <c r="D1207" s="4" t="s">
        <v>10</v>
      </c>
      <c r="E1207" s="4" t="s">
        <v>6</v>
      </c>
      <c r="F1207" s="4" t="s">
        <v>6</v>
      </c>
      <c r="G1207" s="4" t="s">
        <v>6</v>
      </c>
      <c r="H1207" s="4" t="s">
        <v>6</v>
      </c>
    </row>
    <row r="1208" spans="1:9">
      <c r="A1208" t="n">
        <v>12324</v>
      </c>
      <c r="B1208" s="56" t="n">
        <v>51</v>
      </c>
      <c r="C1208" s="7" t="n">
        <v>3</v>
      </c>
      <c r="D1208" s="7" t="n">
        <v>21</v>
      </c>
      <c r="E1208" s="7" t="s">
        <v>135</v>
      </c>
      <c r="F1208" s="7" t="s">
        <v>135</v>
      </c>
      <c r="G1208" s="7" t="s">
        <v>136</v>
      </c>
      <c r="H1208" s="7" t="s">
        <v>135</v>
      </c>
    </row>
    <row r="1209" spans="1:9">
      <c r="A1209" t="s">
        <v>4</v>
      </c>
      <c r="B1209" s="4" t="s">
        <v>5</v>
      </c>
      <c r="C1209" s="4" t="s">
        <v>10</v>
      </c>
      <c r="D1209" s="4" t="s">
        <v>13</v>
      </c>
      <c r="E1209" s="4" t="s">
        <v>6</v>
      </c>
      <c r="F1209" s="4" t="s">
        <v>28</v>
      </c>
      <c r="G1209" s="4" t="s">
        <v>28</v>
      </c>
      <c r="H1209" s="4" t="s">
        <v>28</v>
      </c>
    </row>
    <row r="1210" spans="1:9">
      <c r="A1210" t="n">
        <v>12337</v>
      </c>
      <c r="B1210" s="55" t="n">
        <v>48</v>
      </c>
      <c r="C1210" s="7" t="n">
        <v>20</v>
      </c>
      <c r="D1210" s="7" t="n">
        <v>0</v>
      </c>
      <c r="E1210" s="7" t="s">
        <v>181</v>
      </c>
      <c r="F1210" s="7" t="n">
        <v>0</v>
      </c>
      <c r="G1210" s="7" t="n">
        <v>1</v>
      </c>
      <c r="H1210" s="7" t="n">
        <v>0</v>
      </c>
    </row>
    <row r="1211" spans="1:9">
      <c r="A1211" t="s">
        <v>4</v>
      </c>
      <c r="B1211" s="4" t="s">
        <v>5</v>
      </c>
      <c r="C1211" s="4" t="s">
        <v>10</v>
      </c>
      <c r="D1211" s="4" t="s">
        <v>13</v>
      </c>
      <c r="E1211" s="4" t="s">
        <v>6</v>
      </c>
      <c r="F1211" s="4" t="s">
        <v>28</v>
      </c>
      <c r="G1211" s="4" t="s">
        <v>28</v>
      </c>
      <c r="H1211" s="4" t="s">
        <v>28</v>
      </c>
    </row>
    <row r="1212" spans="1:9">
      <c r="A1212" t="n">
        <v>12363</v>
      </c>
      <c r="B1212" s="55" t="n">
        <v>48</v>
      </c>
      <c r="C1212" s="7" t="n">
        <v>21</v>
      </c>
      <c r="D1212" s="7" t="n">
        <v>0</v>
      </c>
      <c r="E1212" s="7" t="s">
        <v>181</v>
      </c>
      <c r="F1212" s="7" t="n">
        <v>0</v>
      </c>
      <c r="G1212" s="7" t="n">
        <v>1</v>
      </c>
      <c r="H1212" s="7" t="n">
        <v>0</v>
      </c>
    </row>
    <row r="1213" spans="1:9">
      <c r="A1213" t="s">
        <v>4</v>
      </c>
      <c r="B1213" s="4" t="s">
        <v>5</v>
      </c>
      <c r="C1213" s="4" t="s">
        <v>13</v>
      </c>
      <c r="D1213" s="4" t="s">
        <v>10</v>
      </c>
      <c r="E1213" s="4" t="s">
        <v>28</v>
      </c>
    </row>
    <row r="1214" spans="1:9">
      <c r="A1214" t="n">
        <v>12389</v>
      </c>
      <c r="B1214" s="31" t="n">
        <v>58</v>
      </c>
      <c r="C1214" s="7" t="n">
        <v>100</v>
      </c>
      <c r="D1214" s="7" t="n">
        <v>1000</v>
      </c>
      <c r="E1214" s="7" t="n">
        <v>1</v>
      </c>
    </row>
    <row r="1215" spans="1:9">
      <c r="A1215" t="s">
        <v>4</v>
      </c>
      <c r="B1215" s="4" t="s">
        <v>5</v>
      </c>
      <c r="C1215" s="4" t="s">
        <v>13</v>
      </c>
      <c r="D1215" s="4" t="s">
        <v>10</v>
      </c>
    </row>
    <row r="1216" spans="1:9">
      <c r="A1216" t="n">
        <v>12397</v>
      </c>
      <c r="B1216" s="31" t="n">
        <v>58</v>
      </c>
      <c r="C1216" s="7" t="n">
        <v>255</v>
      </c>
      <c r="D1216" s="7" t="n">
        <v>0</v>
      </c>
    </row>
    <row r="1217" spans="1:8">
      <c r="A1217" t="s">
        <v>4</v>
      </c>
      <c r="B1217" s="4" t="s">
        <v>5</v>
      </c>
      <c r="C1217" s="4" t="s">
        <v>10</v>
      </c>
    </row>
    <row r="1218" spans="1:8">
      <c r="A1218" t="n">
        <v>12401</v>
      </c>
      <c r="B1218" s="29" t="n">
        <v>16</v>
      </c>
      <c r="C1218" s="7" t="n">
        <v>1000</v>
      </c>
    </row>
    <row r="1219" spans="1:8">
      <c r="A1219" t="s">
        <v>4</v>
      </c>
      <c r="B1219" s="4" t="s">
        <v>5</v>
      </c>
      <c r="C1219" s="4" t="s">
        <v>6</v>
      </c>
      <c r="D1219" s="4" t="s">
        <v>6</v>
      </c>
    </row>
    <row r="1220" spans="1:8">
      <c r="A1220" t="n">
        <v>12404</v>
      </c>
      <c r="B1220" s="23" t="n">
        <v>70</v>
      </c>
      <c r="C1220" s="7" t="s">
        <v>182</v>
      </c>
      <c r="D1220" s="7" t="s">
        <v>183</v>
      </c>
    </row>
    <row r="1221" spans="1:8">
      <c r="A1221" t="s">
        <v>4</v>
      </c>
      <c r="B1221" s="4" t="s">
        <v>5</v>
      </c>
      <c r="C1221" s="4" t="s">
        <v>10</v>
      </c>
    </row>
    <row r="1222" spans="1:8">
      <c r="A1222" t="n">
        <v>12420</v>
      </c>
      <c r="B1222" s="29" t="n">
        <v>16</v>
      </c>
      <c r="C1222" s="7" t="n">
        <v>1000</v>
      </c>
    </row>
    <row r="1223" spans="1:8">
      <c r="A1223" t="s">
        <v>4</v>
      </c>
      <c r="B1223" s="4" t="s">
        <v>5</v>
      </c>
      <c r="C1223" s="4" t="s">
        <v>10</v>
      </c>
      <c r="D1223" s="4" t="s">
        <v>10</v>
      </c>
      <c r="E1223" s="4" t="s">
        <v>28</v>
      </c>
      <c r="F1223" s="4" t="s">
        <v>28</v>
      </c>
      <c r="G1223" s="4" t="s">
        <v>28</v>
      </c>
      <c r="H1223" s="4" t="s">
        <v>28</v>
      </c>
      <c r="I1223" s="4" t="s">
        <v>13</v>
      </c>
      <c r="J1223" s="4" t="s">
        <v>10</v>
      </c>
    </row>
    <row r="1224" spans="1:8">
      <c r="A1224" t="n">
        <v>12423</v>
      </c>
      <c r="B1224" s="61" t="n">
        <v>55</v>
      </c>
      <c r="C1224" s="7" t="n">
        <v>20</v>
      </c>
      <c r="D1224" s="7" t="n">
        <v>65533</v>
      </c>
      <c r="E1224" s="7" t="n">
        <v>68</v>
      </c>
      <c r="F1224" s="7" t="n">
        <v>0</v>
      </c>
      <c r="G1224" s="7" t="n">
        <v>0.5</v>
      </c>
      <c r="H1224" s="7" t="n">
        <v>1.94999992847443</v>
      </c>
      <c r="I1224" s="7" t="n">
        <v>1</v>
      </c>
      <c r="J1224" s="7" t="n">
        <v>0</v>
      </c>
    </row>
    <row r="1225" spans="1:8">
      <c r="A1225" t="s">
        <v>4</v>
      </c>
      <c r="B1225" s="4" t="s">
        <v>5</v>
      </c>
      <c r="C1225" s="4" t="s">
        <v>10</v>
      </c>
    </row>
    <row r="1226" spans="1:8">
      <c r="A1226" t="n">
        <v>12447</v>
      </c>
      <c r="B1226" s="29" t="n">
        <v>16</v>
      </c>
      <c r="C1226" s="7" t="n">
        <v>500</v>
      </c>
    </row>
    <row r="1227" spans="1:8">
      <c r="A1227" t="s">
        <v>4</v>
      </c>
      <c r="B1227" s="4" t="s">
        <v>5</v>
      </c>
      <c r="C1227" s="4" t="s">
        <v>10</v>
      </c>
      <c r="D1227" s="4" t="s">
        <v>10</v>
      </c>
      <c r="E1227" s="4" t="s">
        <v>28</v>
      </c>
      <c r="F1227" s="4" t="s">
        <v>28</v>
      </c>
      <c r="G1227" s="4" t="s">
        <v>28</v>
      </c>
      <c r="H1227" s="4" t="s">
        <v>28</v>
      </c>
      <c r="I1227" s="4" t="s">
        <v>13</v>
      </c>
      <c r="J1227" s="4" t="s">
        <v>10</v>
      </c>
    </row>
    <row r="1228" spans="1:8">
      <c r="A1228" t="n">
        <v>12450</v>
      </c>
      <c r="B1228" s="61" t="n">
        <v>55</v>
      </c>
      <c r="C1228" s="7" t="n">
        <v>21</v>
      </c>
      <c r="D1228" s="7" t="n">
        <v>65533</v>
      </c>
      <c r="E1228" s="7" t="n">
        <v>68.5</v>
      </c>
      <c r="F1228" s="7" t="n">
        <v>0</v>
      </c>
      <c r="G1228" s="7" t="n">
        <v>0.5</v>
      </c>
      <c r="H1228" s="7" t="n">
        <v>1.94999992847443</v>
      </c>
      <c r="I1228" s="7" t="n">
        <v>1</v>
      </c>
      <c r="J1228" s="7" t="n">
        <v>0</v>
      </c>
    </row>
    <row r="1229" spans="1:8">
      <c r="A1229" t="s">
        <v>4</v>
      </c>
      <c r="B1229" s="4" t="s">
        <v>5</v>
      </c>
      <c r="C1229" s="4" t="s">
        <v>10</v>
      </c>
    </row>
    <row r="1230" spans="1:8">
      <c r="A1230" t="n">
        <v>12474</v>
      </c>
      <c r="B1230" s="29" t="n">
        <v>16</v>
      </c>
      <c r="C1230" s="7" t="n">
        <v>3000</v>
      </c>
    </row>
    <row r="1231" spans="1:8">
      <c r="A1231" t="s">
        <v>4</v>
      </c>
      <c r="B1231" s="4" t="s">
        <v>5</v>
      </c>
      <c r="C1231" s="4" t="s">
        <v>6</v>
      </c>
      <c r="D1231" s="4" t="s">
        <v>6</v>
      </c>
    </row>
    <row r="1232" spans="1:8">
      <c r="A1232" t="n">
        <v>12477</v>
      </c>
      <c r="B1232" s="23" t="n">
        <v>70</v>
      </c>
      <c r="C1232" s="7" t="s">
        <v>182</v>
      </c>
      <c r="D1232" s="7" t="s">
        <v>184</v>
      </c>
    </row>
    <row r="1233" spans="1:10">
      <c r="A1233" t="s">
        <v>4</v>
      </c>
      <c r="B1233" s="4" t="s">
        <v>5</v>
      </c>
      <c r="C1233" s="4" t="s">
        <v>10</v>
      </c>
    </row>
    <row r="1234" spans="1:10">
      <c r="A1234" t="n">
        <v>12494</v>
      </c>
      <c r="B1234" s="29" t="n">
        <v>16</v>
      </c>
      <c r="C1234" s="7" t="n">
        <v>1000</v>
      </c>
    </row>
    <row r="1235" spans="1:10">
      <c r="A1235" t="s">
        <v>4</v>
      </c>
      <c r="B1235" s="4" t="s">
        <v>5</v>
      </c>
      <c r="C1235" s="4" t="s">
        <v>13</v>
      </c>
      <c r="D1235" s="4" t="s">
        <v>10</v>
      </c>
      <c r="E1235" s="4" t="s">
        <v>28</v>
      </c>
    </row>
    <row r="1236" spans="1:10">
      <c r="A1236" t="n">
        <v>12497</v>
      </c>
      <c r="B1236" s="31" t="n">
        <v>58</v>
      </c>
      <c r="C1236" s="7" t="n">
        <v>101</v>
      </c>
      <c r="D1236" s="7" t="n">
        <v>500</v>
      </c>
      <c r="E1236" s="7" t="n">
        <v>1</v>
      </c>
    </row>
    <row r="1237" spans="1:10">
      <c r="A1237" t="s">
        <v>4</v>
      </c>
      <c r="B1237" s="4" t="s">
        <v>5</v>
      </c>
      <c r="C1237" s="4" t="s">
        <v>13</v>
      </c>
      <c r="D1237" s="4" t="s">
        <v>10</v>
      </c>
    </row>
    <row r="1238" spans="1:10">
      <c r="A1238" t="n">
        <v>12505</v>
      </c>
      <c r="B1238" s="31" t="n">
        <v>58</v>
      </c>
      <c r="C1238" s="7" t="n">
        <v>254</v>
      </c>
      <c r="D1238" s="7" t="n">
        <v>0</v>
      </c>
    </row>
    <row r="1239" spans="1:10">
      <c r="A1239" t="s">
        <v>4</v>
      </c>
      <c r="B1239" s="4" t="s">
        <v>5</v>
      </c>
      <c r="C1239" s="4" t="s">
        <v>13</v>
      </c>
    </row>
    <row r="1240" spans="1:10">
      <c r="A1240" t="n">
        <v>12509</v>
      </c>
      <c r="B1240" s="53" t="n">
        <v>116</v>
      </c>
      <c r="C1240" s="7" t="n">
        <v>1</v>
      </c>
    </row>
    <row r="1241" spans="1:10">
      <c r="A1241" t="s">
        <v>4</v>
      </c>
      <c r="B1241" s="4" t="s">
        <v>5</v>
      </c>
      <c r="C1241" s="4" t="s">
        <v>13</v>
      </c>
      <c r="D1241" s="4" t="s">
        <v>10</v>
      </c>
      <c r="E1241" s="4" t="s">
        <v>10</v>
      </c>
      <c r="F1241" s="4" t="s">
        <v>9</v>
      </c>
    </row>
    <row r="1242" spans="1:10">
      <c r="A1242" t="n">
        <v>12511</v>
      </c>
      <c r="B1242" s="62" t="n">
        <v>84</v>
      </c>
      <c r="C1242" s="7" t="n">
        <v>0</v>
      </c>
      <c r="D1242" s="7" t="n">
        <v>0</v>
      </c>
      <c r="E1242" s="7" t="n">
        <v>0</v>
      </c>
      <c r="F1242" s="7" t="n">
        <v>1045220557</v>
      </c>
    </row>
    <row r="1243" spans="1:10">
      <c r="A1243" t="s">
        <v>4</v>
      </c>
      <c r="B1243" s="4" t="s">
        <v>5</v>
      </c>
      <c r="C1243" s="4" t="s">
        <v>13</v>
      </c>
      <c r="D1243" s="4" t="s">
        <v>13</v>
      </c>
      <c r="E1243" s="4" t="s">
        <v>28</v>
      </c>
      <c r="F1243" s="4" t="s">
        <v>28</v>
      </c>
      <c r="G1243" s="4" t="s">
        <v>28</v>
      </c>
      <c r="H1243" s="4" t="s">
        <v>10</v>
      </c>
    </row>
    <row r="1244" spans="1:10">
      <c r="A1244" t="n">
        <v>12521</v>
      </c>
      <c r="B1244" s="39" t="n">
        <v>45</v>
      </c>
      <c r="C1244" s="7" t="n">
        <v>2</v>
      </c>
      <c r="D1244" s="7" t="n">
        <v>3</v>
      </c>
      <c r="E1244" s="7" t="n">
        <v>56.0999984741211</v>
      </c>
      <c r="F1244" s="7" t="n">
        <v>2.92000007629395</v>
      </c>
      <c r="G1244" s="7" t="n">
        <v>-0.0299999993294477</v>
      </c>
      <c r="H1244" s="7" t="n">
        <v>0</v>
      </c>
    </row>
    <row r="1245" spans="1:10">
      <c r="A1245" t="s">
        <v>4</v>
      </c>
      <c r="B1245" s="4" t="s">
        <v>5</v>
      </c>
      <c r="C1245" s="4" t="s">
        <v>13</v>
      </c>
      <c r="D1245" s="4" t="s">
        <v>13</v>
      </c>
      <c r="E1245" s="4" t="s">
        <v>28</v>
      </c>
      <c r="F1245" s="4" t="s">
        <v>28</v>
      </c>
      <c r="G1245" s="4" t="s">
        <v>28</v>
      </c>
      <c r="H1245" s="4" t="s">
        <v>10</v>
      </c>
      <c r="I1245" s="4" t="s">
        <v>13</v>
      </c>
    </row>
    <row r="1246" spans="1:10">
      <c r="A1246" t="n">
        <v>12538</v>
      </c>
      <c r="B1246" s="39" t="n">
        <v>45</v>
      </c>
      <c r="C1246" s="7" t="n">
        <v>4</v>
      </c>
      <c r="D1246" s="7" t="n">
        <v>3</v>
      </c>
      <c r="E1246" s="7" t="n">
        <v>0.439999997615814</v>
      </c>
      <c r="F1246" s="7" t="n">
        <v>89.8199996948242</v>
      </c>
      <c r="G1246" s="7" t="n">
        <v>4</v>
      </c>
      <c r="H1246" s="7" t="n">
        <v>0</v>
      </c>
      <c r="I1246" s="7" t="n">
        <v>0</v>
      </c>
    </row>
    <row r="1247" spans="1:10">
      <c r="A1247" t="s">
        <v>4</v>
      </c>
      <c r="B1247" s="4" t="s">
        <v>5</v>
      </c>
      <c r="C1247" s="4" t="s">
        <v>13</v>
      </c>
      <c r="D1247" s="4" t="s">
        <v>13</v>
      </c>
      <c r="E1247" s="4" t="s">
        <v>28</v>
      </c>
      <c r="F1247" s="4" t="s">
        <v>10</v>
      </c>
    </row>
    <row r="1248" spans="1:10">
      <c r="A1248" t="n">
        <v>12556</v>
      </c>
      <c r="B1248" s="39" t="n">
        <v>45</v>
      </c>
      <c r="C1248" s="7" t="n">
        <v>5</v>
      </c>
      <c r="D1248" s="7" t="n">
        <v>3</v>
      </c>
      <c r="E1248" s="7" t="n">
        <v>2.29999995231628</v>
      </c>
      <c r="F1248" s="7" t="n">
        <v>0</v>
      </c>
    </row>
    <row r="1249" spans="1:9">
      <c r="A1249" t="s">
        <v>4</v>
      </c>
      <c r="B1249" s="4" t="s">
        <v>5</v>
      </c>
      <c r="C1249" s="4" t="s">
        <v>13</v>
      </c>
      <c r="D1249" s="4" t="s">
        <v>13</v>
      </c>
      <c r="E1249" s="4" t="s">
        <v>28</v>
      </c>
      <c r="F1249" s="4" t="s">
        <v>10</v>
      </c>
    </row>
    <row r="1250" spans="1:9">
      <c r="A1250" t="n">
        <v>12565</v>
      </c>
      <c r="B1250" s="39" t="n">
        <v>45</v>
      </c>
      <c r="C1250" s="7" t="n">
        <v>11</v>
      </c>
      <c r="D1250" s="7" t="n">
        <v>3</v>
      </c>
      <c r="E1250" s="7" t="n">
        <v>38</v>
      </c>
      <c r="F1250" s="7" t="n">
        <v>0</v>
      </c>
    </row>
    <row r="1251" spans="1:9">
      <c r="A1251" t="s">
        <v>4</v>
      </c>
      <c r="B1251" s="4" t="s">
        <v>5</v>
      </c>
      <c r="C1251" s="4" t="s">
        <v>13</v>
      </c>
      <c r="D1251" s="4" t="s">
        <v>13</v>
      </c>
      <c r="E1251" s="4" t="s">
        <v>28</v>
      </c>
      <c r="F1251" s="4" t="s">
        <v>28</v>
      </c>
      <c r="G1251" s="4" t="s">
        <v>28</v>
      </c>
      <c r="H1251" s="4" t="s">
        <v>10</v>
      </c>
    </row>
    <row r="1252" spans="1:9">
      <c r="A1252" t="n">
        <v>12574</v>
      </c>
      <c r="B1252" s="39" t="n">
        <v>45</v>
      </c>
      <c r="C1252" s="7" t="n">
        <v>2</v>
      </c>
      <c r="D1252" s="7" t="n">
        <v>3</v>
      </c>
      <c r="E1252" s="7" t="n">
        <v>68.8600006103516</v>
      </c>
      <c r="F1252" s="7" t="n">
        <v>1.26999998092651</v>
      </c>
      <c r="G1252" s="7" t="n">
        <v>0.00999999977648258</v>
      </c>
      <c r="H1252" s="7" t="n">
        <v>8000</v>
      </c>
    </row>
    <row r="1253" spans="1:9">
      <c r="A1253" t="s">
        <v>4</v>
      </c>
      <c r="B1253" s="4" t="s">
        <v>5</v>
      </c>
      <c r="C1253" s="4" t="s">
        <v>13</v>
      </c>
      <c r="D1253" s="4" t="s">
        <v>13</v>
      </c>
      <c r="E1253" s="4" t="s">
        <v>28</v>
      </c>
      <c r="F1253" s="4" t="s">
        <v>28</v>
      </c>
      <c r="G1253" s="4" t="s">
        <v>28</v>
      </c>
      <c r="H1253" s="4" t="s">
        <v>10</v>
      </c>
      <c r="I1253" s="4" t="s">
        <v>13</v>
      </c>
    </row>
    <row r="1254" spans="1:9">
      <c r="A1254" t="n">
        <v>12591</v>
      </c>
      <c r="B1254" s="39" t="n">
        <v>45</v>
      </c>
      <c r="C1254" s="7" t="n">
        <v>4</v>
      </c>
      <c r="D1254" s="7" t="n">
        <v>3</v>
      </c>
      <c r="E1254" s="7" t="n">
        <v>0.439999997615814</v>
      </c>
      <c r="F1254" s="7" t="n">
        <v>89.8199996948242</v>
      </c>
      <c r="G1254" s="7" t="n">
        <v>-4</v>
      </c>
      <c r="H1254" s="7" t="n">
        <v>8000</v>
      </c>
      <c r="I1254" s="7" t="n">
        <v>0</v>
      </c>
    </row>
    <row r="1255" spans="1:9">
      <c r="A1255" t="s">
        <v>4</v>
      </c>
      <c r="B1255" s="4" t="s">
        <v>5</v>
      </c>
      <c r="C1255" s="4" t="s">
        <v>13</v>
      </c>
      <c r="D1255" s="4" t="s">
        <v>13</v>
      </c>
      <c r="E1255" s="4" t="s">
        <v>28</v>
      </c>
      <c r="F1255" s="4" t="s">
        <v>10</v>
      </c>
    </row>
    <row r="1256" spans="1:9">
      <c r="A1256" t="n">
        <v>12609</v>
      </c>
      <c r="B1256" s="39" t="n">
        <v>45</v>
      </c>
      <c r="C1256" s="7" t="n">
        <v>5</v>
      </c>
      <c r="D1256" s="7" t="n">
        <v>3</v>
      </c>
      <c r="E1256" s="7" t="n">
        <v>2.29999995231628</v>
      </c>
      <c r="F1256" s="7" t="n">
        <v>8000</v>
      </c>
    </row>
    <row r="1257" spans="1:9">
      <c r="A1257" t="s">
        <v>4</v>
      </c>
      <c r="B1257" s="4" t="s">
        <v>5</v>
      </c>
      <c r="C1257" s="4" t="s">
        <v>13</v>
      </c>
      <c r="D1257" s="4" t="s">
        <v>13</v>
      </c>
      <c r="E1257" s="4" t="s">
        <v>28</v>
      </c>
      <c r="F1257" s="4" t="s">
        <v>10</v>
      </c>
    </row>
    <row r="1258" spans="1:9">
      <c r="A1258" t="n">
        <v>12618</v>
      </c>
      <c r="B1258" s="39" t="n">
        <v>45</v>
      </c>
      <c r="C1258" s="7" t="n">
        <v>11</v>
      </c>
      <c r="D1258" s="7" t="n">
        <v>3</v>
      </c>
      <c r="E1258" s="7" t="n">
        <v>38</v>
      </c>
      <c r="F1258" s="7" t="n">
        <v>8000</v>
      </c>
    </row>
    <row r="1259" spans="1:9">
      <c r="A1259" t="s">
        <v>4</v>
      </c>
      <c r="B1259" s="4" t="s">
        <v>5</v>
      </c>
      <c r="C1259" s="4" t="s">
        <v>10</v>
      </c>
      <c r="D1259" s="4" t="s">
        <v>13</v>
      </c>
    </row>
    <row r="1260" spans="1:9">
      <c r="A1260" t="n">
        <v>12627</v>
      </c>
      <c r="B1260" s="63" t="n">
        <v>56</v>
      </c>
      <c r="C1260" s="7" t="n">
        <v>20</v>
      </c>
      <c r="D1260" s="7" t="n">
        <v>1</v>
      </c>
    </row>
    <row r="1261" spans="1:9">
      <c r="A1261" t="s">
        <v>4</v>
      </c>
      <c r="B1261" s="4" t="s">
        <v>5</v>
      </c>
      <c r="C1261" s="4" t="s">
        <v>10</v>
      </c>
      <c r="D1261" s="4" t="s">
        <v>13</v>
      </c>
    </row>
    <row r="1262" spans="1:9">
      <c r="A1262" t="n">
        <v>12631</v>
      </c>
      <c r="B1262" s="63" t="n">
        <v>56</v>
      </c>
      <c r="C1262" s="7" t="n">
        <v>21</v>
      </c>
      <c r="D1262" s="7" t="n">
        <v>1</v>
      </c>
    </row>
    <row r="1263" spans="1:9">
      <c r="A1263" t="s">
        <v>4</v>
      </c>
      <c r="B1263" s="4" t="s">
        <v>5</v>
      </c>
      <c r="C1263" s="4" t="s">
        <v>10</v>
      </c>
      <c r="D1263" s="4" t="s">
        <v>28</v>
      </c>
      <c r="E1263" s="4" t="s">
        <v>28</v>
      </c>
      <c r="F1263" s="4" t="s">
        <v>28</v>
      </c>
      <c r="G1263" s="4" t="s">
        <v>28</v>
      </c>
    </row>
    <row r="1264" spans="1:9">
      <c r="A1264" t="n">
        <v>12635</v>
      </c>
      <c r="B1264" s="49" t="n">
        <v>46</v>
      </c>
      <c r="C1264" s="7" t="n">
        <v>20</v>
      </c>
      <c r="D1264" s="7" t="n">
        <v>68.9000015258789</v>
      </c>
      <c r="E1264" s="7" t="n">
        <v>0</v>
      </c>
      <c r="F1264" s="7" t="n">
        <v>0.589999973773956</v>
      </c>
      <c r="G1264" s="7" t="n">
        <v>268.700012207031</v>
      </c>
    </row>
    <row r="1265" spans="1:9">
      <c r="A1265" t="s">
        <v>4</v>
      </c>
      <c r="B1265" s="4" t="s">
        <v>5</v>
      </c>
      <c r="C1265" s="4" t="s">
        <v>10</v>
      </c>
      <c r="D1265" s="4" t="s">
        <v>28</v>
      </c>
      <c r="E1265" s="4" t="s">
        <v>28</v>
      </c>
      <c r="F1265" s="4" t="s">
        <v>28</v>
      </c>
      <c r="G1265" s="4" t="s">
        <v>28</v>
      </c>
    </row>
    <row r="1266" spans="1:9">
      <c r="A1266" t="n">
        <v>12654</v>
      </c>
      <c r="B1266" s="49" t="n">
        <v>46</v>
      </c>
      <c r="C1266" s="7" t="n">
        <v>21</v>
      </c>
      <c r="D1266" s="7" t="n">
        <v>69.1500015258789</v>
      </c>
      <c r="E1266" s="7" t="n">
        <v>0</v>
      </c>
      <c r="F1266" s="7" t="n">
        <v>-0.529999971389771</v>
      </c>
      <c r="G1266" s="7" t="n">
        <v>277.799987792969</v>
      </c>
    </row>
    <row r="1267" spans="1:9">
      <c r="A1267" t="s">
        <v>4</v>
      </c>
      <c r="B1267" s="4" t="s">
        <v>5</v>
      </c>
      <c r="C1267" s="4" t="s">
        <v>13</v>
      </c>
      <c r="D1267" s="4" t="s">
        <v>10</v>
      </c>
    </row>
    <row r="1268" spans="1:9">
      <c r="A1268" t="n">
        <v>12673</v>
      </c>
      <c r="B1268" s="31" t="n">
        <v>58</v>
      </c>
      <c r="C1268" s="7" t="n">
        <v>255</v>
      </c>
      <c r="D1268" s="7" t="n">
        <v>0</v>
      </c>
    </row>
    <row r="1269" spans="1:9">
      <c r="A1269" t="s">
        <v>4</v>
      </c>
      <c r="B1269" s="4" t="s">
        <v>5</v>
      </c>
      <c r="C1269" s="4" t="s">
        <v>10</v>
      </c>
    </row>
    <row r="1270" spans="1:9">
      <c r="A1270" t="n">
        <v>12677</v>
      </c>
      <c r="B1270" s="29" t="n">
        <v>16</v>
      </c>
      <c r="C1270" s="7" t="n">
        <v>2000</v>
      </c>
    </row>
    <row r="1271" spans="1:9">
      <c r="A1271" t="s">
        <v>4</v>
      </c>
      <c r="B1271" s="4" t="s">
        <v>5</v>
      </c>
      <c r="C1271" s="4" t="s">
        <v>13</v>
      </c>
      <c r="D1271" s="4" t="s">
        <v>13</v>
      </c>
      <c r="E1271" s="4" t="s">
        <v>13</v>
      </c>
      <c r="F1271" s="4" t="s">
        <v>28</v>
      </c>
      <c r="G1271" s="4" t="s">
        <v>28</v>
      </c>
      <c r="H1271" s="4" t="s">
        <v>28</v>
      </c>
      <c r="I1271" s="4" t="s">
        <v>28</v>
      </c>
      <c r="J1271" s="4" t="s">
        <v>28</v>
      </c>
    </row>
    <row r="1272" spans="1:9">
      <c r="A1272" t="n">
        <v>12680</v>
      </c>
      <c r="B1272" s="64" t="n">
        <v>76</v>
      </c>
      <c r="C1272" s="7" t="n">
        <v>0</v>
      </c>
      <c r="D1272" s="7" t="n">
        <v>3</v>
      </c>
      <c r="E1272" s="7" t="n">
        <v>2</v>
      </c>
      <c r="F1272" s="7" t="n">
        <v>1</v>
      </c>
      <c r="G1272" s="7" t="n">
        <v>1</v>
      </c>
      <c r="H1272" s="7" t="n">
        <v>1</v>
      </c>
      <c r="I1272" s="7" t="n">
        <v>1</v>
      </c>
      <c r="J1272" s="7" t="n">
        <v>2000</v>
      </c>
    </row>
    <row r="1273" spans="1:9">
      <c r="A1273" t="s">
        <v>4</v>
      </c>
      <c r="B1273" s="4" t="s">
        <v>5</v>
      </c>
      <c r="C1273" s="4" t="s">
        <v>13</v>
      </c>
      <c r="D1273" s="4" t="s">
        <v>13</v>
      </c>
      <c r="E1273" s="4" t="s">
        <v>13</v>
      </c>
      <c r="F1273" s="4" t="s">
        <v>28</v>
      </c>
      <c r="G1273" s="4" t="s">
        <v>28</v>
      </c>
      <c r="H1273" s="4" t="s">
        <v>28</v>
      </c>
      <c r="I1273" s="4" t="s">
        <v>28</v>
      </c>
      <c r="J1273" s="4" t="s">
        <v>28</v>
      </c>
    </row>
    <row r="1274" spans="1:9">
      <c r="A1274" t="n">
        <v>12704</v>
      </c>
      <c r="B1274" s="64" t="n">
        <v>76</v>
      </c>
      <c r="C1274" s="7" t="n">
        <v>0</v>
      </c>
      <c r="D1274" s="7" t="n">
        <v>0</v>
      </c>
      <c r="E1274" s="7" t="n">
        <v>2</v>
      </c>
      <c r="F1274" s="7" t="n">
        <v>64</v>
      </c>
      <c r="G1274" s="7" t="n">
        <v>0</v>
      </c>
      <c r="H1274" s="7" t="n">
        <v>2000</v>
      </c>
      <c r="I1274" s="7" t="n">
        <v>0</v>
      </c>
      <c r="J1274" s="7" t="n">
        <v>0</v>
      </c>
    </row>
    <row r="1275" spans="1:9">
      <c r="A1275" t="s">
        <v>4</v>
      </c>
      <c r="B1275" s="4" t="s">
        <v>5</v>
      </c>
      <c r="C1275" s="4" t="s">
        <v>13</v>
      </c>
      <c r="D1275" s="4" t="s">
        <v>13</v>
      </c>
    </row>
    <row r="1276" spans="1:9">
      <c r="A1276" t="n">
        <v>12728</v>
      </c>
      <c r="B1276" s="65" t="n">
        <v>77</v>
      </c>
      <c r="C1276" s="7" t="n">
        <v>0</v>
      </c>
      <c r="D1276" s="7" t="n">
        <v>3</v>
      </c>
    </row>
    <row r="1277" spans="1:9">
      <c r="A1277" t="s">
        <v>4</v>
      </c>
      <c r="B1277" s="4" t="s">
        <v>5</v>
      </c>
      <c r="C1277" s="4" t="s">
        <v>13</v>
      </c>
      <c r="D1277" s="4" t="s">
        <v>13</v>
      </c>
    </row>
    <row r="1278" spans="1:9">
      <c r="A1278" t="n">
        <v>12731</v>
      </c>
      <c r="B1278" s="65" t="n">
        <v>77</v>
      </c>
      <c r="C1278" s="7" t="n">
        <v>0</v>
      </c>
      <c r="D1278" s="7" t="n">
        <v>0</v>
      </c>
    </row>
    <row r="1279" spans="1:9">
      <c r="A1279" t="s">
        <v>4</v>
      </c>
      <c r="B1279" s="4" t="s">
        <v>5</v>
      </c>
      <c r="C1279" s="4" t="s">
        <v>13</v>
      </c>
      <c r="D1279" s="4" t="s">
        <v>10</v>
      </c>
    </row>
    <row r="1280" spans="1:9">
      <c r="A1280" t="n">
        <v>12734</v>
      </c>
      <c r="B1280" s="31" t="n">
        <v>58</v>
      </c>
      <c r="C1280" s="7" t="n">
        <v>255</v>
      </c>
      <c r="D1280" s="7" t="n">
        <v>0</v>
      </c>
    </row>
    <row r="1281" spans="1:10">
      <c r="A1281" t="s">
        <v>4</v>
      </c>
      <c r="B1281" s="4" t="s">
        <v>5</v>
      </c>
      <c r="C1281" s="4" t="s">
        <v>10</v>
      </c>
    </row>
    <row r="1282" spans="1:10">
      <c r="A1282" t="n">
        <v>12738</v>
      </c>
      <c r="B1282" s="29" t="n">
        <v>16</v>
      </c>
      <c r="C1282" s="7" t="n">
        <v>1000</v>
      </c>
    </row>
    <row r="1283" spans="1:10">
      <c r="A1283" t="s">
        <v>4</v>
      </c>
      <c r="B1283" s="4" t="s">
        <v>5</v>
      </c>
      <c r="C1283" s="4" t="s">
        <v>13</v>
      </c>
      <c r="D1283" s="4" t="s">
        <v>13</v>
      </c>
      <c r="E1283" s="4" t="s">
        <v>13</v>
      </c>
      <c r="F1283" s="4" t="s">
        <v>28</v>
      </c>
      <c r="G1283" s="4" t="s">
        <v>28</v>
      </c>
      <c r="H1283" s="4" t="s">
        <v>28</v>
      </c>
      <c r="I1283" s="4" t="s">
        <v>28</v>
      </c>
      <c r="J1283" s="4" t="s">
        <v>28</v>
      </c>
    </row>
    <row r="1284" spans="1:10">
      <c r="A1284" t="n">
        <v>12741</v>
      </c>
      <c r="B1284" s="64" t="n">
        <v>76</v>
      </c>
      <c r="C1284" s="7" t="n">
        <v>0</v>
      </c>
      <c r="D1284" s="7" t="n">
        <v>3</v>
      </c>
      <c r="E1284" s="7" t="n">
        <v>1</v>
      </c>
      <c r="F1284" s="7" t="n">
        <v>1</v>
      </c>
      <c r="G1284" s="7" t="n">
        <v>1</v>
      </c>
      <c r="H1284" s="7" t="n">
        <v>1</v>
      </c>
      <c r="I1284" s="7" t="n">
        <v>0</v>
      </c>
      <c r="J1284" s="7" t="n">
        <v>2000</v>
      </c>
    </row>
    <row r="1285" spans="1:10">
      <c r="A1285" t="s">
        <v>4</v>
      </c>
      <c r="B1285" s="4" t="s">
        <v>5</v>
      </c>
      <c r="C1285" s="4" t="s">
        <v>13</v>
      </c>
      <c r="D1285" s="4" t="s">
        <v>13</v>
      </c>
      <c r="E1285" s="4" t="s">
        <v>13</v>
      </c>
      <c r="F1285" s="4" t="s">
        <v>28</v>
      </c>
      <c r="G1285" s="4" t="s">
        <v>28</v>
      </c>
      <c r="H1285" s="4" t="s">
        <v>28</v>
      </c>
      <c r="I1285" s="4" t="s">
        <v>28</v>
      </c>
      <c r="J1285" s="4" t="s">
        <v>28</v>
      </c>
    </row>
    <row r="1286" spans="1:10">
      <c r="A1286" t="n">
        <v>12765</v>
      </c>
      <c r="B1286" s="64" t="n">
        <v>76</v>
      </c>
      <c r="C1286" s="7" t="n">
        <v>0</v>
      </c>
      <c r="D1286" s="7" t="n">
        <v>0</v>
      </c>
      <c r="E1286" s="7" t="n">
        <v>1</v>
      </c>
      <c r="F1286" s="7" t="n">
        <v>128</v>
      </c>
      <c r="G1286" s="7" t="n">
        <v>0</v>
      </c>
      <c r="H1286" s="7" t="n">
        <v>2000</v>
      </c>
      <c r="I1286" s="7" t="n">
        <v>0</v>
      </c>
      <c r="J1286" s="7" t="n">
        <v>0</v>
      </c>
    </row>
    <row r="1287" spans="1:10">
      <c r="A1287" t="s">
        <v>4</v>
      </c>
      <c r="B1287" s="4" t="s">
        <v>5</v>
      </c>
      <c r="C1287" s="4" t="s">
        <v>13</v>
      </c>
      <c r="D1287" s="4" t="s">
        <v>13</v>
      </c>
    </row>
    <row r="1288" spans="1:10">
      <c r="A1288" t="n">
        <v>12789</v>
      </c>
      <c r="B1288" s="65" t="n">
        <v>77</v>
      </c>
      <c r="C1288" s="7" t="n">
        <v>0</v>
      </c>
      <c r="D1288" s="7" t="n">
        <v>3</v>
      </c>
    </row>
    <row r="1289" spans="1:10">
      <c r="A1289" t="s">
        <v>4</v>
      </c>
      <c r="B1289" s="4" t="s">
        <v>5</v>
      </c>
      <c r="C1289" s="4" t="s">
        <v>13</v>
      </c>
      <c r="D1289" s="4" t="s">
        <v>13</v>
      </c>
    </row>
    <row r="1290" spans="1:10">
      <c r="A1290" t="n">
        <v>12792</v>
      </c>
      <c r="B1290" s="65" t="n">
        <v>77</v>
      </c>
      <c r="C1290" s="7" t="n">
        <v>0</v>
      </c>
      <c r="D1290" s="7" t="n">
        <v>0</v>
      </c>
    </row>
    <row r="1291" spans="1:10">
      <c r="A1291" t="s">
        <v>4</v>
      </c>
      <c r="B1291" s="4" t="s">
        <v>5</v>
      </c>
      <c r="C1291" s="4" t="s">
        <v>13</v>
      </c>
      <c r="D1291" s="4" t="s">
        <v>10</v>
      </c>
    </row>
    <row r="1292" spans="1:10">
      <c r="A1292" t="n">
        <v>12795</v>
      </c>
      <c r="B1292" s="39" t="n">
        <v>45</v>
      </c>
      <c r="C1292" s="7" t="n">
        <v>7</v>
      </c>
      <c r="D1292" s="7" t="n">
        <v>255</v>
      </c>
    </row>
    <row r="1293" spans="1:10">
      <c r="A1293" t="s">
        <v>4</v>
      </c>
      <c r="B1293" s="4" t="s">
        <v>5</v>
      </c>
      <c r="C1293" s="4" t="s">
        <v>13</v>
      </c>
      <c r="D1293" s="4" t="s">
        <v>10</v>
      </c>
      <c r="E1293" s="4" t="s">
        <v>28</v>
      </c>
    </row>
    <row r="1294" spans="1:10">
      <c r="A1294" t="n">
        <v>12799</v>
      </c>
      <c r="B1294" s="31" t="n">
        <v>58</v>
      </c>
      <c r="C1294" s="7" t="n">
        <v>101</v>
      </c>
      <c r="D1294" s="7" t="n">
        <v>500</v>
      </c>
      <c r="E1294" s="7" t="n">
        <v>1</v>
      </c>
    </row>
    <row r="1295" spans="1:10">
      <c r="A1295" t="s">
        <v>4</v>
      </c>
      <c r="B1295" s="4" t="s">
        <v>5</v>
      </c>
      <c r="C1295" s="4" t="s">
        <v>13</v>
      </c>
      <c r="D1295" s="4" t="s">
        <v>10</v>
      </c>
    </row>
    <row r="1296" spans="1:10">
      <c r="A1296" t="n">
        <v>12807</v>
      </c>
      <c r="B1296" s="31" t="n">
        <v>58</v>
      </c>
      <c r="C1296" s="7" t="n">
        <v>254</v>
      </c>
      <c r="D1296" s="7" t="n">
        <v>0</v>
      </c>
    </row>
    <row r="1297" spans="1:10">
      <c r="A1297" t="s">
        <v>4</v>
      </c>
      <c r="B1297" s="4" t="s">
        <v>5</v>
      </c>
      <c r="C1297" s="4" t="s">
        <v>13</v>
      </c>
    </row>
    <row r="1298" spans="1:10">
      <c r="A1298" t="n">
        <v>12811</v>
      </c>
      <c r="B1298" s="53" t="n">
        <v>116</v>
      </c>
      <c r="C1298" s="7" t="n">
        <v>0</v>
      </c>
    </row>
    <row r="1299" spans="1:10">
      <c r="A1299" t="s">
        <v>4</v>
      </c>
      <c r="B1299" s="4" t="s">
        <v>5</v>
      </c>
      <c r="C1299" s="4" t="s">
        <v>13</v>
      </c>
      <c r="D1299" s="4" t="s">
        <v>10</v>
      </c>
    </row>
    <row r="1300" spans="1:10">
      <c r="A1300" t="n">
        <v>12813</v>
      </c>
      <c r="B1300" s="53" t="n">
        <v>116</v>
      </c>
      <c r="C1300" s="7" t="n">
        <v>2</v>
      </c>
      <c r="D1300" s="7" t="n">
        <v>1</v>
      </c>
    </row>
    <row r="1301" spans="1:10">
      <c r="A1301" t="s">
        <v>4</v>
      </c>
      <c r="B1301" s="4" t="s">
        <v>5</v>
      </c>
      <c r="C1301" s="4" t="s">
        <v>13</v>
      </c>
      <c r="D1301" s="4" t="s">
        <v>9</v>
      </c>
    </row>
    <row r="1302" spans="1:10">
      <c r="A1302" t="n">
        <v>12817</v>
      </c>
      <c r="B1302" s="53" t="n">
        <v>116</v>
      </c>
      <c r="C1302" s="7" t="n">
        <v>5</v>
      </c>
      <c r="D1302" s="7" t="n">
        <v>1092616192</v>
      </c>
    </row>
    <row r="1303" spans="1:10">
      <c r="A1303" t="s">
        <v>4</v>
      </c>
      <c r="B1303" s="4" t="s">
        <v>5</v>
      </c>
      <c r="C1303" s="4" t="s">
        <v>13</v>
      </c>
      <c r="D1303" s="4" t="s">
        <v>10</v>
      </c>
    </row>
    <row r="1304" spans="1:10">
      <c r="A1304" t="n">
        <v>12823</v>
      </c>
      <c r="B1304" s="53" t="n">
        <v>116</v>
      </c>
      <c r="C1304" s="7" t="n">
        <v>6</v>
      </c>
      <c r="D1304" s="7" t="n">
        <v>1</v>
      </c>
    </row>
    <row r="1305" spans="1:10">
      <c r="A1305" t="s">
        <v>4</v>
      </c>
      <c r="B1305" s="4" t="s">
        <v>5</v>
      </c>
      <c r="C1305" s="4" t="s">
        <v>13</v>
      </c>
      <c r="D1305" s="4" t="s">
        <v>10</v>
      </c>
      <c r="E1305" s="4" t="s">
        <v>10</v>
      </c>
      <c r="F1305" s="4" t="s">
        <v>9</v>
      </c>
    </row>
    <row r="1306" spans="1:10">
      <c r="A1306" t="n">
        <v>12827</v>
      </c>
      <c r="B1306" s="62" t="n">
        <v>84</v>
      </c>
      <c r="C1306" s="7" t="n">
        <v>1</v>
      </c>
      <c r="D1306" s="7" t="n">
        <v>0</v>
      </c>
      <c r="E1306" s="7" t="n">
        <v>0</v>
      </c>
      <c r="F1306" s="7" t="n">
        <v>0</v>
      </c>
    </row>
    <row r="1307" spans="1:10">
      <c r="A1307" t="s">
        <v>4</v>
      </c>
      <c r="B1307" s="4" t="s">
        <v>5</v>
      </c>
      <c r="C1307" s="4" t="s">
        <v>13</v>
      </c>
      <c r="D1307" s="4" t="s">
        <v>13</v>
      </c>
      <c r="E1307" s="4" t="s">
        <v>28</v>
      </c>
      <c r="F1307" s="4" t="s">
        <v>28</v>
      </c>
      <c r="G1307" s="4" t="s">
        <v>28</v>
      </c>
      <c r="H1307" s="4" t="s">
        <v>10</v>
      </c>
    </row>
    <row r="1308" spans="1:10">
      <c r="A1308" t="n">
        <v>12837</v>
      </c>
      <c r="B1308" s="39" t="n">
        <v>45</v>
      </c>
      <c r="C1308" s="7" t="n">
        <v>2</v>
      </c>
      <c r="D1308" s="7" t="n">
        <v>3</v>
      </c>
      <c r="E1308" s="7" t="n">
        <v>68.9700012207031</v>
      </c>
      <c r="F1308" s="7" t="n">
        <v>0.810000002384186</v>
      </c>
      <c r="G1308" s="7" t="n">
        <v>0.569999992847443</v>
      </c>
      <c r="H1308" s="7" t="n">
        <v>0</v>
      </c>
    </row>
    <row r="1309" spans="1:10">
      <c r="A1309" t="s">
        <v>4</v>
      </c>
      <c r="B1309" s="4" t="s">
        <v>5</v>
      </c>
      <c r="C1309" s="4" t="s">
        <v>13</v>
      </c>
      <c r="D1309" s="4" t="s">
        <v>13</v>
      </c>
      <c r="E1309" s="4" t="s">
        <v>28</v>
      </c>
      <c r="F1309" s="4" t="s">
        <v>28</v>
      </c>
      <c r="G1309" s="4" t="s">
        <v>28</v>
      </c>
      <c r="H1309" s="4" t="s">
        <v>10</v>
      </c>
      <c r="I1309" s="4" t="s">
        <v>13</v>
      </c>
    </row>
    <row r="1310" spans="1:10">
      <c r="A1310" t="n">
        <v>12854</v>
      </c>
      <c r="B1310" s="39" t="n">
        <v>45</v>
      </c>
      <c r="C1310" s="7" t="n">
        <v>4</v>
      </c>
      <c r="D1310" s="7" t="n">
        <v>3</v>
      </c>
      <c r="E1310" s="7" t="n">
        <v>6.09000015258789</v>
      </c>
      <c r="F1310" s="7" t="n">
        <v>198.619995117188</v>
      </c>
      <c r="G1310" s="7" t="n">
        <v>6</v>
      </c>
      <c r="H1310" s="7" t="n">
        <v>0</v>
      </c>
      <c r="I1310" s="7" t="n">
        <v>0</v>
      </c>
    </row>
    <row r="1311" spans="1:10">
      <c r="A1311" t="s">
        <v>4</v>
      </c>
      <c r="B1311" s="4" t="s">
        <v>5</v>
      </c>
      <c r="C1311" s="4" t="s">
        <v>13</v>
      </c>
      <c r="D1311" s="4" t="s">
        <v>13</v>
      </c>
      <c r="E1311" s="4" t="s">
        <v>28</v>
      </c>
      <c r="F1311" s="4" t="s">
        <v>10</v>
      </c>
    </row>
    <row r="1312" spans="1:10">
      <c r="A1312" t="n">
        <v>12872</v>
      </c>
      <c r="B1312" s="39" t="n">
        <v>45</v>
      </c>
      <c r="C1312" s="7" t="n">
        <v>5</v>
      </c>
      <c r="D1312" s="7" t="n">
        <v>3</v>
      </c>
      <c r="E1312" s="7" t="n">
        <v>1</v>
      </c>
      <c r="F1312" s="7" t="n">
        <v>0</v>
      </c>
    </row>
    <row r="1313" spans="1:9">
      <c r="A1313" t="s">
        <v>4</v>
      </c>
      <c r="B1313" s="4" t="s">
        <v>5</v>
      </c>
      <c r="C1313" s="4" t="s">
        <v>13</v>
      </c>
      <c r="D1313" s="4" t="s">
        <v>13</v>
      </c>
      <c r="E1313" s="4" t="s">
        <v>28</v>
      </c>
      <c r="F1313" s="4" t="s">
        <v>10</v>
      </c>
    </row>
    <row r="1314" spans="1:9">
      <c r="A1314" t="n">
        <v>12881</v>
      </c>
      <c r="B1314" s="39" t="n">
        <v>45</v>
      </c>
      <c r="C1314" s="7" t="n">
        <v>11</v>
      </c>
      <c r="D1314" s="7" t="n">
        <v>3</v>
      </c>
      <c r="E1314" s="7" t="n">
        <v>38</v>
      </c>
      <c r="F1314" s="7" t="n">
        <v>0</v>
      </c>
    </row>
    <row r="1315" spans="1:9">
      <c r="A1315" t="s">
        <v>4</v>
      </c>
      <c r="B1315" s="4" t="s">
        <v>5</v>
      </c>
      <c r="C1315" s="4" t="s">
        <v>13</v>
      </c>
      <c r="D1315" s="4" t="s">
        <v>13</v>
      </c>
      <c r="E1315" s="4" t="s">
        <v>28</v>
      </c>
      <c r="F1315" s="4" t="s">
        <v>28</v>
      </c>
      <c r="G1315" s="4" t="s">
        <v>28</v>
      </c>
      <c r="H1315" s="4" t="s">
        <v>10</v>
      </c>
    </row>
    <row r="1316" spans="1:9">
      <c r="A1316" t="n">
        <v>12890</v>
      </c>
      <c r="B1316" s="39" t="n">
        <v>45</v>
      </c>
      <c r="C1316" s="7" t="n">
        <v>2</v>
      </c>
      <c r="D1316" s="7" t="n">
        <v>3</v>
      </c>
      <c r="E1316" s="7" t="n">
        <v>68.9199981689453</v>
      </c>
      <c r="F1316" s="7" t="n">
        <v>1.51999998092651</v>
      </c>
      <c r="G1316" s="7" t="n">
        <v>0.589999973773956</v>
      </c>
      <c r="H1316" s="7" t="n">
        <v>6000</v>
      </c>
    </row>
    <row r="1317" spans="1:9">
      <c r="A1317" t="s">
        <v>4</v>
      </c>
      <c r="B1317" s="4" t="s">
        <v>5</v>
      </c>
      <c r="C1317" s="4" t="s">
        <v>13</v>
      </c>
      <c r="D1317" s="4" t="s">
        <v>13</v>
      </c>
      <c r="E1317" s="4" t="s">
        <v>28</v>
      </c>
      <c r="F1317" s="4" t="s">
        <v>28</v>
      </c>
      <c r="G1317" s="4" t="s">
        <v>28</v>
      </c>
      <c r="H1317" s="4" t="s">
        <v>10</v>
      </c>
      <c r="I1317" s="4" t="s">
        <v>13</v>
      </c>
    </row>
    <row r="1318" spans="1:9">
      <c r="A1318" t="n">
        <v>12907</v>
      </c>
      <c r="B1318" s="39" t="n">
        <v>45</v>
      </c>
      <c r="C1318" s="7" t="n">
        <v>4</v>
      </c>
      <c r="D1318" s="7" t="n">
        <v>3</v>
      </c>
      <c r="E1318" s="7" t="n">
        <v>6.03000020980835</v>
      </c>
      <c r="F1318" s="7" t="n">
        <v>263.459991455078</v>
      </c>
      <c r="G1318" s="7" t="n">
        <v>6</v>
      </c>
      <c r="H1318" s="7" t="n">
        <v>6000</v>
      </c>
      <c r="I1318" s="7" t="n">
        <v>1</v>
      </c>
    </row>
    <row r="1319" spans="1:9">
      <c r="A1319" t="s">
        <v>4</v>
      </c>
      <c r="B1319" s="4" t="s">
        <v>5</v>
      </c>
      <c r="C1319" s="4" t="s">
        <v>13</v>
      </c>
      <c r="D1319" s="4" t="s">
        <v>13</v>
      </c>
      <c r="E1319" s="4" t="s">
        <v>28</v>
      </c>
      <c r="F1319" s="4" t="s">
        <v>10</v>
      </c>
    </row>
    <row r="1320" spans="1:9">
      <c r="A1320" t="n">
        <v>12925</v>
      </c>
      <c r="B1320" s="39" t="n">
        <v>45</v>
      </c>
      <c r="C1320" s="7" t="n">
        <v>5</v>
      </c>
      <c r="D1320" s="7" t="n">
        <v>3</v>
      </c>
      <c r="E1320" s="7" t="n">
        <v>1</v>
      </c>
      <c r="F1320" s="7" t="n">
        <v>6000</v>
      </c>
    </row>
    <row r="1321" spans="1:9">
      <c r="A1321" t="s">
        <v>4</v>
      </c>
      <c r="B1321" s="4" t="s">
        <v>5</v>
      </c>
      <c r="C1321" s="4" t="s">
        <v>13</v>
      </c>
      <c r="D1321" s="4" t="s">
        <v>13</v>
      </c>
      <c r="E1321" s="4" t="s">
        <v>28</v>
      </c>
      <c r="F1321" s="4" t="s">
        <v>10</v>
      </c>
    </row>
    <row r="1322" spans="1:9">
      <c r="A1322" t="n">
        <v>12934</v>
      </c>
      <c r="B1322" s="39" t="n">
        <v>45</v>
      </c>
      <c r="C1322" s="7" t="n">
        <v>11</v>
      </c>
      <c r="D1322" s="7" t="n">
        <v>3</v>
      </c>
      <c r="E1322" s="7" t="n">
        <v>38</v>
      </c>
      <c r="F1322" s="7" t="n">
        <v>6000</v>
      </c>
    </row>
    <row r="1323" spans="1:9">
      <c r="A1323" t="s">
        <v>4</v>
      </c>
      <c r="B1323" s="4" t="s">
        <v>5</v>
      </c>
      <c r="C1323" s="4" t="s">
        <v>13</v>
      </c>
      <c r="D1323" s="4" t="s">
        <v>10</v>
      </c>
      <c r="E1323" s="4" t="s">
        <v>6</v>
      </c>
      <c r="F1323" s="4" t="s">
        <v>6</v>
      </c>
      <c r="G1323" s="4" t="s">
        <v>6</v>
      </c>
      <c r="H1323" s="4" t="s">
        <v>6</v>
      </c>
    </row>
    <row r="1324" spans="1:9">
      <c r="A1324" t="n">
        <v>12943</v>
      </c>
      <c r="B1324" s="56" t="n">
        <v>51</v>
      </c>
      <c r="C1324" s="7" t="n">
        <v>3</v>
      </c>
      <c r="D1324" s="7" t="n">
        <v>20</v>
      </c>
      <c r="E1324" s="7" t="s">
        <v>160</v>
      </c>
      <c r="F1324" s="7" t="s">
        <v>163</v>
      </c>
      <c r="G1324" s="7" t="s">
        <v>136</v>
      </c>
      <c r="H1324" s="7" t="s">
        <v>135</v>
      </c>
    </row>
    <row r="1325" spans="1:9">
      <c r="A1325" t="s">
        <v>4</v>
      </c>
      <c r="B1325" s="4" t="s">
        <v>5</v>
      </c>
      <c r="C1325" s="4" t="s">
        <v>13</v>
      </c>
      <c r="D1325" s="4" t="s">
        <v>10</v>
      </c>
    </row>
    <row r="1326" spans="1:9">
      <c r="A1326" t="n">
        <v>12956</v>
      </c>
      <c r="B1326" s="31" t="n">
        <v>58</v>
      </c>
      <c r="C1326" s="7" t="n">
        <v>255</v>
      </c>
      <c r="D1326" s="7" t="n">
        <v>0</v>
      </c>
    </row>
    <row r="1327" spans="1:9">
      <c r="A1327" t="s">
        <v>4</v>
      </c>
      <c r="B1327" s="4" t="s">
        <v>5</v>
      </c>
      <c r="C1327" s="4" t="s">
        <v>10</v>
      </c>
    </row>
    <row r="1328" spans="1:9">
      <c r="A1328" t="n">
        <v>12960</v>
      </c>
      <c r="B1328" s="29" t="n">
        <v>16</v>
      </c>
      <c r="C1328" s="7" t="n">
        <v>2000</v>
      </c>
    </row>
    <row r="1329" spans="1:9">
      <c r="A1329" t="s">
        <v>4</v>
      </c>
      <c r="B1329" s="4" t="s">
        <v>5</v>
      </c>
      <c r="C1329" s="4" t="s">
        <v>10</v>
      </c>
      <c r="D1329" s="4" t="s">
        <v>10</v>
      </c>
      <c r="E1329" s="4" t="s">
        <v>6</v>
      </c>
      <c r="F1329" s="4" t="s">
        <v>13</v>
      </c>
      <c r="G1329" s="4" t="s">
        <v>10</v>
      </c>
    </row>
    <row r="1330" spans="1:9">
      <c r="A1330" t="n">
        <v>12963</v>
      </c>
      <c r="B1330" s="59" t="n">
        <v>80</v>
      </c>
      <c r="C1330" s="7" t="n">
        <v>744</v>
      </c>
      <c r="D1330" s="7" t="n">
        <v>508</v>
      </c>
      <c r="E1330" s="7" t="s">
        <v>185</v>
      </c>
      <c r="F1330" s="7" t="n">
        <v>1</v>
      </c>
      <c r="G1330" s="7" t="n">
        <v>0</v>
      </c>
    </row>
    <row r="1331" spans="1:9">
      <c r="A1331" t="s">
        <v>4</v>
      </c>
      <c r="B1331" s="4" t="s">
        <v>5</v>
      </c>
      <c r="C1331" s="4" t="s">
        <v>10</v>
      </c>
    </row>
    <row r="1332" spans="1:9">
      <c r="A1332" t="n">
        <v>12981</v>
      </c>
      <c r="B1332" s="29" t="n">
        <v>16</v>
      </c>
      <c r="C1332" s="7" t="n">
        <v>2500</v>
      </c>
    </row>
    <row r="1333" spans="1:9">
      <c r="A1333" t="s">
        <v>4</v>
      </c>
      <c r="B1333" s="4" t="s">
        <v>5</v>
      </c>
      <c r="C1333" s="4" t="s">
        <v>13</v>
      </c>
      <c r="D1333" s="4" t="s">
        <v>10</v>
      </c>
      <c r="E1333" s="4" t="s">
        <v>6</v>
      </c>
      <c r="F1333" s="4" t="s">
        <v>6</v>
      </c>
      <c r="G1333" s="4" t="s">
        <v>6</v>
      </c>
      <c r="H1333" s="4" t="s">
        <v>6</v>
      </c>
    </row>
    <row r="1334" spans="1:9">
      <c r="A1334" t="n">
        <v>12984</v>
      </c>
      <c r="B1334" s="56" t="n">
        <v>51</v>
      </c>
      <c r="C1334" s="7" t="n">
        <v>3</v>
      </c>
      <c r="D1334" s="7" t="n">
        <v>20</v>
      </c>
      <c r="E1334" s="7" t="s">
        <v>134</v>
      </c>
      <c r="F1334" s="7" t="s">
        <v>163</v>
      </c>
      <c r="G1334" s="7" t="s">
        <v>136</v>
      </c>
      <c r="H1334" s="7" t="s">
        <v>135</v>
      </c>
    </row>
    <row r="1335" spans="1:9">
      <c r="A1335" t="s">
        <v>4</v>
      </c>
      <c r="B1335" s="4" t="s">
        <v>5</v>
      </c>
      <c r="C1335" s="4" t="s">
        <v>10</v>
      </c>
    </row>
    <row r="1336" spans="1:9">
      <c r="A1336" t="n">
        <v>12997</v>
      </c>
      <c r="B1336" s="29" t="n">
        <v>16</v>
      </c>
      <c r="C1336" s="7" t="n">
        <v>1500</v>
      </c>
    </row>
    <row r="1337" spans="1:9">
      <c r="A1337" t="s">
        <v>4</v>
      </c>
      <c r="B1337" s="4" t="s">
        <v>5</v>
      </c>
      <c r="C1337" s="4" t="s">
        <v>13</v>
      </c>
      <c r="D1337" s="4" t="s">
        <v>10</v>
      </c>
    </row>
    <row r="1338" spans="1:9">
      <c r="A1338" t="n">
        <v>13000</v>
      </c>
      <c r="B1338" s="39" t="n">
        <v>45</v>
      </c>
      <c r="C1338" s="7" t="n">
        <v>7</v>
      </c>
      <c r="D1338" s="7" t="n">
        <v>255</v>
      </c>
    </row>
    <row r="1339" spans="1:9">
      <c r="A1339" t="s">
        <v>4</v>
      </c>
      <c r="B1339" s="4" t="s">
        <v>5</v>
      </c>
      <c r="C1339" s="4" t="s">
        <v>10</v>
      </c>
    </row>
    <row r="1340" spans="1:9">
      <c r="A1340" t="n">
        <v>13004</v>
      </c>
      <c r="B1340" s="29" t="n">
        <v>16</v>
      </c>
      <c r="C1340" s="7" t="n">
        <v>1000</v>
      </c>
    </row>
    <row r="1341" spans="1:9">
      <c r="A1341" t="s">
        <v>4</v>
      </c>
      <c r="B1341" s="4" t="s">
        <v>5</v>
      </c>
      <c r="C1341" s="4" t="s">
        <v>13</v>
      </c>
      <c r="D1341" s="4" t="s">
        <v>10</v>
      </c>
      <c r="E1341" s="4" t="s">
        <v>28</v>
      </c>
    </row>
    <row r="1342" spans="1:9">
      <c r="A1342" t="n">
        <v>13007</v>
      </c>
      <c r="B1342" s="31" t="n">
        <v>58</v>
      </c>
      <c r="C1342" s="7" t="n">
        <v>101</v>
      </c>
      <c r="D1342" s="7" t="n">
        <v>500</v>
      </c>
      <c r="E1342" s="7" t="n">
        <v>1</v>
      </c>
    </row>
    <row r="1343" spans="1:9">
      <c r="A1343" t="s">
        <v>4</v>
      </c>
      <c r="B1343" s="4" t="s">
        <v>5</v>
      </c>
      <c r="C1343" s="4" t="s">
        <v>13</v>
      </c>
      <c r="D1343" s="4" t="s">
        <v>10</v>
      </c>
    </row>
    <row r="1344" spans="1:9">
      <c r="A1344" t="n">
        <v>13015</v>
      </c>
      <c r="B1344" s="31" t="n">
        <v>58</v>
      </c>
      <c r="C1344" s="7" t="n">
        <v>254</v>
      </c>
      <c r="D1344" s="7" t="n">
        <v>0</v>
      </c>
    </row>
    <row r="1345" spans="1:8">
      <c r="A1345" t="s">
        <v>4</v>
      </c>
      <c r="B1345" s="4" t="s">
        <v>5</v>
      </c>
      <c r="C1345" s="4" t="s">
        <v>13</v>
      </c>
      <c r="D1345" s="4" t="s">
        <v>13</v>
      </c>
      <c r="E1345" s="4" t="s">
        <v>28</v>
      </c>
      <c r="F1345" s="4" t="s">
        <v>28</v>
      </c>
      <c r="G1345" s="4" t="s">
        <v>28</v>
      </c>
      <c r="H1345" s="4" t="s">
        <v>10</v>
      </c>
    </row>
    <row r="1346" spans="1:8">
      <c r="A1346" t="n">
        <v>13019</v>
      </c>
      <c r="B1346" s="39" t="n">
        <v>45</v>
      </c>
      <c r="C1346" s="7" t="n">
        <v>2</v>
      </c>
      <c r="D1346" s="7" t="n">
        <v>3</v>
      </c>
      <c r="E1346" s="7" t="n">
        <v>69.1600036621094</v>
      </c>
      <c r="F1346" s="7" t="n">
        <v>0.920000016689301</v>
      </c>
      <c r="G1346" s="7" t="n">
        <v>-0.509999990463257</v>
      </c>
      <c r="H1346" s="7" t="n">
        <v>0</v>
      </c>
    </row>
    <row r="1347" spans="1:8">
      <c r="A1347" t="s">
        <v>4</v>
      </c>
      <c r="B1347" s="4" t="s">
        <v>5</v>
      </c>
      <c r="C1347" s="4" t="s">
        <v>13</v>
      </c>
      <c r="D1347" s="4" t="s">
        <v>13</v>
      </c>
      <c r="E1347" s="4" t="s">
        <v>28</v>
      </c>
      <c r="F1347" s="4" t="s">
        <v>28</v>
      </c>
      <c r="G1347" s="4" t="s">
        <v>28</v>
      </c>
      <c r="H1347" s="4" t="s">
        <v>10</v>
      </c>
      <c r="I1347" s="4" t="s">
        <v>13</v>
      </c>
    </row>
    <row r="1348" spans="1:8">
      <c r="A1348" t="n">
        <v>13036</v>
      </c>
      <c r="B1348" s="39" t="n">
        <v>45</v>
      </c>
      <c r="C1348" s="7" t="n">
        <v>4</v>
      </c>
      <c r="D1348" s="7" t="n">
        <v>3</v>
      </c>
      <c r="E1348" s="7" t="n">
        <v>357.329986572266</v>
      </c>
      <c r="F1348" s="7" t="n">
        <v>349.309997558594</v>
      </c>
      <c r="G1348" s="7" t="n">
        <v>356</v>
      </c>
      <c r="H1348" s="7" t="n">
        <v>0</v>
      </c>
      <c r="I1348" s="7" t="n">
        <v>0</v>
      </c>
    </row>
    <row r="1349" spans="1:8">
      <c r="A1349" t="s">
        <v>4</v>
      </c>
      <c r="B1349" s="4" t="s">
        <v>5</v>
      </c>
      <c r="C1349" s="4" t="s">
        <v>13</v>
      </c>
      <c r="D1349" s="4" t="s">
        <v>13</v>
      </c>
      <c r="E1349" s="4" t="s">
        <v>28</v>
      </c>
      <c r="F1349" s="4" t="s">
        <v>10</v>
      </c>
    </row>
    <row r="1350" spans="1:8">
      <c r="A1350" t="n">
        <v>13054</v>
      </c>
      <c r="B1350" s="39" t="n">
        <v>45</v>
      </c>
      <c r="C1350" s="7" t="n">
        <v>5</v>
      </c>
      <c r="D1350" s="7" t="n">
        <v>3</v>
      </c>
      <c r="E1350" s="7" t="n">
        <v>1</v>
      </c>
      <c r="F1350" s="7" t="n">
        <v>0</v>
      </c>
    </row>
    <row r="1351" spans="1:8">
      <c r="A1351" t="s">
        <v>4</v>
      </c>
      <c r="B1351" s="4" t="s">
        <v>5</v>
      </c>
      <c r="C1351" s="4" t="s">
        <v>13</v>
      </c>
      <c r="D1351" s="4" t="s">
        <v>13</v>
      </c>
      <c r="E1351" s="4" t="s">
        <v>28</v>
      </c>
      <c r="F1351" s="4" t="s">
        <v>10</v>
      </c>
    </row>
    <row r="1352" spans="1:8">
      <c r="A1352" t="n">
        <v>13063</v>
      </c>
      <c r="B1352" s="39" t="n">
        <v>45</v>
      </c>
      <c r="C1352" s="7" t="n">
        <v>11</v>
      </c>
      <c r="D1352" s="7" t="n">
        <v>3</v>
      </c>
      <c r="E1352" s="7" t="n">
        <v>38</v>
      </c>
      <c r="F1352" s="7" t="n">
        <v>0</v>
      </c>
    </row>
    <row r="1353" spans="1:8">
      <c r="A1353" t="s">
        <v>4</v>
      </c>
      <c r="B1353" s="4" t="s">
        <v>5</v>
      </c>
      <c r="C1353" s="4" t="s">
        <v>13</v>
      </c>
      <c r="D1353" s="4" t="s">
        <v>13</v>
      </c>
      <c r="E1353" s="4" t="s">
        <v>28</v>
      </c>
      <c r="F1353" s="4" t="s">
        <v>28</v>
      </c>
      <c r="G1353" s="4" t="s">
        <v>28</v>
      </c>
      <c r="H1353" s="4" t="s">
        <v>10</v>
      </c>
    </row>
    <row r="1354" spans="1:8">
      <c r="A1354" t="n">
        <v>13072</v>
      </c>
      <c r="B1354" s="39" t="n">
        <v>45</v>
      </c>
      <c r="C1354" s="7" t="n">
        <v>2</v>
      </c>
      <c r="D1354" s="7" t="n">
        <v>3</v>
      </c>
      <c r="E1354" s="7" t="n">
        <v>69.1600036621094</v>
      </c>
      <c r="F1354" s="7" t="n">
        <v>1.36000001430511</v>
      </c>
      <c r="G1354" s="7" t="n">
        <v>-0.509999990463257</v>
      </c>
      <c r="H1354" s="7" t="n">
        <v>6000</v>
      </c>
    </row>
    <row r="1355" spans="1:8">
      <c r="A1355" t="s">
        <v>4</v>
      </c>
      <c r="B1355" s="4" t="s">
        <v>5</v>
      </c>
      <c r="C1355" s="4" t="s">
        <v>13</v>
      </c>
      <c r="D1355" s="4" t="s">
        <v>13</v>
      </c>
      <c r="E1355" s="4" t="s">
        <v>28</v>
      </c>
      <c r="F1355" s="4" t="s">
        <v>28</v>
      </c>
      <c r="G1355" s="4" t="s">
        <v>28</v>
      </c>
      <c r="H1355" s="4" t="s">
        <v>10</v>
      </c>
      <c r="I1355" s="4" t="s">
        <v>13</v>
      </c>
    </row>
    <row r="1356" spans="1:8">
      <c r="A1356" t="n">
        <v>13089</v>
      </c>
      <c r="B1356" s="39" t="n">
        <v>45</v>
      </c>
      <c r="C1356" s="7" t="n">
        <v>4</v>
      </c>
      <c r="D1356" s="7" t="n">
        <v>3</v>
      </c>
      <c r="E1356" s="7" t="n">
        <v>357.329986572266</v>
      </c>
      <c r="F1356" s="7" t="n">
        <v>289.690002441406</v>
      </c>
      <c r="G1356" s="7" t="n">
        <v>356</v>
      </c>
      <c r="H1356" s="7" t="n">
        <v>6000</v>
      </c>
      <c r="I1356" s="7" t="n">
        <v>1</v>
      </c>
    </row>
    <row r="1357" spans="1:8">
      <c r="A1357" t="s">
        <v>4</v>
      </c>
      <c r="B1357" s="4" t="s">
        <v>5</v>
      </c>
      <c r="C1357" s="4" t="s">
        <v>13</v>
      </c>
      <c r="D1357" s="4" t="s">
        <v>13</v>
      </c>
      <c r="E1357" s="4" t="s">
        <v>28</v>
      </c>
      <c r="F1357" s="4" t="s">
        <v>10</v>
      </c>
    </row>
    <row r="1358" spans="1:8">
      <c r="A1358" t="n">
        <v>13107</v>
      </c>
      <c r="B1358" s="39" t="n">
        <v>45</v>
      </c>
      <c r="C1358" s="7" t="n">
        <v>5</v>
      </c>
      <c r="D1358" s="7" t="n">
        <v>3</v>
      </c>
      <c r="E1358" s="7" t="n">
        <v>1</v>
      </c>
      <c r="F1358" s="7" t="n">
        <v>6000</v>
      </c>
    </row>
    <row r="1359" spans="1:8">
      <c r="A1359" t="s">
        <v>4</v>
      </c>
      <c r="B1359" s="4" t="s">
        <v>5</v>
      </c>
      <c r="C1359" s="4" t="s">
        <v>13</v>
      </c>
      <c r="D1359" s="4" t="s">
        <v>10</v>
      </c>
      <c r="E1359" s="4" t="s">
        <v>6</v>
      </c>
      <c r="F1359" s="4" t="s">
        <v>6</v>
      </c>
      <c r="G1359" s="4" t="s">
        <v>6</v>
      </c>
      <c r="H1359" s="4" t="s">
        <v>6</v>
      </c>
    </row>
    <row r="1360" spans="1:8">
      <c r="A1360" t="n">
        <v>13116</v>
      </c>
      <c r="B1360" s="56" t="n">
        <v>51</v>
      </c>
      <c r="C1360" s="7" t="n">
        <v>3</v>
      </c>
      <c r="D1360" s="7" t="n">
        <v>21</v>
      </c>
      <c r="E1360" s="7" t="s">
        <v>186</v>
      </c>
      <c r="F1360" s="7" t="s">
        <v>135</v>
      </c>
      <c r="G1360" s="7" t="s">
        <v>136</v>
      </c>
      <c r="H1360" s="7" t="s">
        <v>135</v>
      </c>
    </row>
    <row r="1361" spans="1:9">
      <c r="A1361" t="s">
        <v>4</v>
      </c>
      <c r="B1361" s="4" t="s">
        <v>5</v>
      </c>
      <c r="C1361" s="4" t="s">
        <v>13</v>
      </c>
      <c r="D1361" s="4" t="s">
        <v>10</v>
      </c>
    </row>
    <row r="1362" spans="1:9">
      <c r="A1362" t="n">
        <v>13129</v>
      </c>
      <c r="B1362" s="31" t="n">
        <v>58</v>
      </c>
      <c r="C1362" s="7" t="n">
        <v>255</v>
      </c>
      <c r="D1362" s="7" t="n">
        <v>0</v>
      </c>
    </row>
    <row r="1363" spans="1:9">
      <c r="A1363" t="s">
        <v>4</v>
      </c>
      <c r="B1363" s="4" t="s">
        <v>5</v>
      </c>
      <c r="C1363" s="4" t="s">
        <v>10</v>
      </c>
      <c r="D1363" s="4" t="s">
        <v>13</v>
      </c>
      <c r="E1363" s="4" t="s">
        <v>6</v>
      </c>
      <c r="F1363" s="4" t="s">
        <v>28</v>
      </c>
      <c r="G1363" s="4" t="s">
        <v>28</v>
      </c>
      <c r="H1363" s="4" t="s">
        <v>28</v>
      </c>
    </row>
    <row r="1364" spans="1:9">
      <c r="A1364" t="n">
        <v>13133</v>
      </c>
      <c r="B1364" s="55" t="n">
        <v>48</v>
      </c>
      <c r="C1364" s="7" t="n">
        <v>21</v>
      </c>
      <c r="D1364" s="7" t="n">
        <v>0</v>
      </c>
      <c r="E1364" s="7" t="s">
        <v>128</v>
      </c>
      <c r="F1364" s="7" t="n">
        <v>-1</v>
      </c>
      <c r="G1364" s="7" t="n">
        <v>1</v>
      </c>
      <c r="H1364" s="7" t="n">
        <v>0</v>
      </c>
    </row>
    <row r="1365" spans="1:9">
      <c r="A1365" t="s">
        <v>4</v>
      </c>
      <c r="B1365" s="4" t="s">
        <v>5</v>
      </c>
      <c r="C1365" s="4" t="s">
        <v>10</v>
      </c>
    </row>
    <row r="1366" spans="1:9">
      <c r="A1366" t="n">
        <v>13163</v>
      </c>
      <c r="B1366" s="29" t="n">
        <v>16</v>
      </c>
      <c r="C1366" s="7" t="n">
        <v>2000</v>
      </c>
    </row>
    <row r="1367" spans="1:9">
      <c r="A1367" t="s">
        <v>4</v>
      </c>
      <c r="B1367" s="4" t="s">
        <v>5</v>
      </c>
      <c r="C1367" s="4" t="s">
        <v>10</v>
      </c>
      <c r="D1367" s="4" t="s">
        <v>10</v>
      </c>
      <c r="E1367" s="4" t="s">
        <v>6</v>
      </c>
      <c r="F1367" s="4" t="s">
        <v>13</v>
      </c>
      <c r="G1367" s="4" t="s">
        <v>10</v>
      </c>
    </row>
    <row r="1368" spans="1:9">
      <c r="A1368" t="n">
        <v>13166</v>
      </c>
      <c r="B1368" s="59" t="n">
        <v>80</v>
      </c>
      <c r="C1368" s="7" t="n">
        <v>744</v>
      </c>
      <c r="D1368" s="7" t="n">
        <v>508</v>
      </c>
      <c r="E1368" s="7" t="s">
        <v>187</v>
      </c>
      <c r="F1368" s="7" t="n">
        <v>1</v>
      </c>
      <c r="G1368" s="7" t="n">
        <v>0</v>
      </c>
    </row>
    <row r="1369" spans="1:9">
      <c r="A1369" t="s">
        <v>4</v>
      </c>
      <c r="B1369" s="4" t="s">
        <v>5</v>
      </c>
      <c r="C1369" s="4" t="s">
        <v>10</v>
      </c>
    </row>
    <row r="1370" spans="1:9">
      <c r="A1370" t="n">
        <v>13184</v>
      </c>
      <c r="B1370" s="29" t="n">
        <v>16</v>
      </c>
      <c r="C1370" s="7" t="n">
        <v>2500</v>
      </c>
    </row>
    <row r="1371" spans="1:9">
      <c r="A1371" t="s">
        <v>4</v>
      </c>
      <c r="B1371" s="4" t="s">
        <v>5</v>
      </c>
      <c r="C1371" s="4" t="s">
        <v>13</v>
      </c>
      <c r="D1371" s="4" t="s">
        <v>10</v>
      </c>
      <c r="E1371" s="4" t="s">
        <v>6</v>
      </c>
      <c r="F1371" s="4" t="s">
        <v>6</v>
      </c>
      <c r="G1371" s="4" t="s">
        <v>6</v>
      </c>
      <c r="H1371" s="4" t="s">
        <v>6</v>
      </c>
    </row>
    <row r="1372" spans="1:9">
      <c r="A1372" t="n">
        <v>13187</v>
      </c>
      <c r="B1372" s="56" t="n">
        <v>51</v>
      </c>
      <c r="C1372" s="7" t="n">
        <v>3</v>
      </c>
      <c r="D1372" s="7" t="n">
        <v>21</v>
      </c>
      <c r="E1372" s="7" t="s">
        <v>134</v>
      </c>
      <c r="F1372" s="7" t="s">
        <v>135</v>
      </c>
      <c r="G1372" s="7" t="s">
        <v>136</v>
      </c>
      <c r="H1372" s="7" t="s">
        <v>135</v>
      </c>
    </row>
    <row r="1373" spans="1:9">
      <c r="A1373" t="s">
        <v>4</v>
      </c>
      <c r="B1373" s="4" t="s">
        <v>5</v>
      </c>
      <c r="C1373" s="4" t="s">
        <v>10</v>
      </c>
    </row>
    <row r="1374" spans="1:9">
      <c r="A1374" t="n">
        <v>13200</v>
      </c>
      <c r="B1374" s="29" t="n">
        <v>16</v>
      </c>
      <c r="C1374" s="7" t="n">
        <v>1500</v>
      </c>
    </row>
    <row r="1375" spans="1:9">
      <c r="A1375" t="s">
        <v>4</v>
      </c>
      <c r="B1375" s="4" t="s">
        <v>5</v>
      </c>
      <c r="C1375" s="4" t="s">
        <v>13</v>
      </c>
      <c r="D1375" s="4" t="s">
        <v>10</v>
      </c>
    </row>
    <row r="1376" spans="1:9">
      <c r="A1376" t="n">
        <v>13203</v>
      </c>
      <c r="B1376" s="39" t="n">
        <v>45</v>
      </c>
      <c r="C1376" s="7" t="n">
        <v>7</v>
      </c>
      <c r="D1376" s="7" t="n">
        <v>255</v>
      </c>
    </row>
    <row r="1377" spans="1:8">
      <c r="A1377" t="s">
        <v>4</v>
      </c>
      <c r="B1377" s="4" t="s">
        <v>5</v>
      </c>
      <c r="C1377" s="4" t="s">
        <v>10</v>
      </c>
    </row>
    <row r="1378" spans="1:8">
      <c r="A1378" t="n">
        <v>13207</v>
      </c>
      <c r="B1378" s="29" t="n">
        <v>16</v>
      </c>
      <c r="C1378" s="7" t="n">
        <v>1000</v>
      </c>
    </row>
    <row r="1379" spans="1:8">
      <c r="A1379" t="s">
        <v>4</v>
      </c>
      <c r="B1379" s="4" t="s">
        <v>5</v>
      </c>
      <c r="C1379" s="4" t="s">
        <v>13</v>
      </c>
      <c r="D1379" s="4" t="s">
        <v>10</v>
      </c>
      <c r="E1379" s="4" t="s">
        <v>28</v>
      </c>
    </row>
    <row r="1380" spans="1:8">
      <c r="A1380" t="n">
        <v>13210</v>
      </c>
      <c r="B1380" s="31" t="n">
        <v>58</v>
      </c>
      <c r="C1380" s="7" t="n">
        <v>101</v>
      </c>
      <c r="D1380" s="7" t="n">
        <v>500</v>
      </c>
      <c r="E1380" s="7" t="n">
        <v>1</v>
      </c>
    </row>
    <row r="1381" spans="1:8">
      <c r="A1381" t="s">
        <v>4</v>
      </c>
      <c r="B1381" s="4" t="s">
        <v>5</v>
      </c>
      <c r="C1381" s="4" t="s">
        <v>13</v>
      </c>
      <c r="D1381" s="4" t="s">
        <v>10</v>
      </c>
    </row>
    <row r="1382" spans="1:8">
      <c r="A1382" t="n">
        <v>13218</v>
      </c>
      <c r="B1382" s="31" t="n">
        <v>58</v>
      </c>
      <c r="C1382" s="7" t="n">
        <v>254</v>
      </c>
      <c r="D1382" s="7" t="n">
        <v>0</v>
      </c>
    </row>
    <row r="1383" spans="1:8">
      <c r="A1383" t="s">
        <v>4</v>
      </c>
      <c r="B1383" s="4" t="s">
        <v>5</v>
      </c>
      <c r="C1383" s="4" t="s">
        <v>13</v>
      </c>
      <c r="D1383" s="4" t="s">
        <v>13</v>
      </c>
      <c r="E1383" s="4" t="s">
        <v>28</v>
      </c>
      <c r="F1383" s="4" t="s">
        <v>28</v>
      </c>
      <c r="G1383" s="4" t="s">
        <v>28</v>
      </c>
      <c r="H1383" s="4" t="s">
        <v>10</v>
      </c>
    </row>
    <row r="1384" spans="1:8">
      <c r="A1384" t="n">
        <v>13222</v>
      </c>
      <c r="B1384" s="39" t="n">
        <v>45</v>
      </c>
      <c r="C1384" s="7" t="n">
        <v>2</v>
      </c>
      <c r="D1384" s="7" t="n">
        <v>3</v>
      </c>
      <c r="E1384" s="7" t="n">
        <v>69.0899963378906</v>
      </c>
      <c r="F1384" s="7" t="n">
        <v>1.45000004768372</v>
      </c>
      <c r="G1384" s="7" t="n">
        <v>0.170000001788139</v>
      </c>
      <c r="H1384" s="7" t="n">
        <v>0</v>
      </c>
    </row>
    <row r="1385" spans="1:8">
      <c r="A1385" t="s">
        <v>4</v>
      </c>
      <c r="B1385" s="4" t="s">
        <v>5</v>
      </c>
      <c r="C1385" s="4" t="s">
        <v>13</v>
      </c>
      <c r="D1385" s="4" t="s">
        <v>13</v>
      </c>
      <c r="E1385" s="4" t="s">
        <v>28</v>
      </c>
      <c r="F1385" s="4" t="s">
        <v>28</v>
      </c>
      <c r="G1385" s="4" t="s">
        <v>28</v>
      </c>
      <c r="H1385" s="4" t="s">
        <v>10</v>
      </c>
      <c r="I1385" s="4" t="s">
        <v>13</v>
      </c>
    </row>
    <row r="1386" spans="1:8">
      <c r="A1386" t="n">
        <v>13239</v>
      </c>
      <c r="B1386" s="39" t="n">
        <v>45</v>
      </c>
      <c r="C1386" s="7" t="n">
        <v>4</v>
      </c>
      <c r="D1386" s="7" t="n">
        <v>3</v>
      </c>
      <c r="E1386" s="7" t="n">
        <v>5.6100001335144</v>
      </c>
      <c r="F1386" s="7" t="n">
        <v>302.029998779297</v>
      </c>
      <c r="G1386" s="7" t="n">
        <v>10</v>
      </c>
      <c r="H1386" s="7" t="n">
        <v>0</v>
      </c>
      <c r="I1386" s="7" t="n">
        <v>0</v>
      </c>
    </row>
    <row r="1387" spans="1:8">
      <c r="A1387" t="s">
        <v>4</v>
      </c>
      <c r="B1387" s="4" t="s">
        <v>5</v>
      </c>
      <c r="C1387" s="4" t="s">
        <v>13</v>
      </c>
      <c r="D1387" s="4" t="s">
        <v>13</v>
      </c>
      <c r="E1387" s="4" t="s">
        <v>28</v>
      </c>
      <c r="F1387" s="4" t="s">
        <v>10</v>
      </c>
    </row>
    <row r="1388" spans="1:8">
      <c r="A1388" t="n">
        <v>13257</v>
      </c>
      <c r="B1388" s="39" t="n">
        <v>45</v>
      </c>
      <c r="C1388" s="7" t="n">
        <v>5</v>
      </c>
      <c r="D1388" s="7" t="n">
        <v>3</v>
      </c>
      <c r="E1388" s="7" t="n">
        <v>1.39999997615814</v>
      </c>
      <c r="F1388" s="7" t="n">
        <v>0</v>
      </c>
    </row>
    <row r="1389" spans="1:8">
      <c r="A1389" t="s">
        <v>4</v>
      </c>
      <c r="B1389" s="4" t="s">
        <v>5</v>
      </c>
      <c r="C1389" s="4" t="s">
        <v>13</v>
      </c>
      <c r="D1389" s="4" t="s">
        <v>13</v>
      </c>
      <c r="E1389" s="4" t="s">
        <v>28</v>
      </c>
      <c r="F1389" s="4" t="s">
        <v>10</v>
      </c>
    </row>
    <row r="1390" spans="1:8">
      <c r="A1390" t="n">
        <v>13266</v>
      </c>
      <c r="B1390" s="39" t="n">
        <v>45</v>
      </c>
      <c r="C1390" s="7" t="n">
        <v>11</v>
      </c>
      <c r="D1390" s="7" t="n">
        <v>3</v>
      </c>
      <c r="E1390" s="7" t="n">
        <v>38</v>
      </c>
      <c r="F1390" s="7" t="n">
        <v>0</v>
      </c>
    </row>
    <row r="1391" spans="1:8">
      <c r="A1391" t="s">
        <v>4</v>
      </c>
      <c r="B1391" s="4" t="s">
        <v>5</v>
      </c>
      <c r="C1391" s="4" t="s">
        <v>13</v>
      </c>
      <c r="D1391" s="4" t="s">
        <v>13</v>
      </c>
      <c r="E1391" s="4" t="s">
        <v>28</v>
      </c>
      <c r="F1391" s="4" t="s">
        <v>10</v>
      </c>
    </row>
    <row r="1392" spans="1:8">
      <c r="A1392" t="n">
        <v>13275</v>
      </c>
      <c r="B1392" s="39" t="n">
        <v>45</v>
      </c>
      <c r="C1392" s="7" t="n">
        <v>5</v>
      </c>
      <c r="D1392" s="7" t="n">
        <v>3</v>
      </c>
      <c r="E1392" s="7" t="n">
        <v>1.20000004768372</v>
      </c>
      <c r="F1392" s="7" t="n">
        <v>2000</v>
      </c>
    </row>
    <row r="1393" spans="1:9">
      <c r="A1393" t="s">
        <v>4</v>
      </c>
      <c r="B1393" s="4" t="s">
        <v>5</v>
      </c>
      <c r="C1393" s="4" t="s">
        <v>6</v>
      </c>
      <c r="D1393" s="4" t="s">
        <v>10</v>
      </c>
    </row>
    <row r="1394" spans="1:9">
      <c r="A1394" t="n">
        <v>13284</v>
      </c>
      <c r="B1394" s="51" t="n">
        <v>29</v>
      </c>
      <c r="C1394" s="7" t="s">
        <v>188</v>
      </c>
      <c r="D1394" s="7" t="n">
        <v>20</v>
      </c>
    </row>
    <row r="1395" spans="1:9">
      <c r="A1395" t="s">
        <v>4</v>
      </c>
      <c r="B1395" s="4" t="s">
        <v>5</v>
      </c>
      <c r="C1395" s="4" t="s">
        <v>6</v>
      </c>
      <c r="D1395" s="4" t="s">
        <v>10</v>
      </c>
    </row>
    <row r="1396" spans="1:9">
      <c r="A1396" t="n">
        <v>13293</v>
      </c>
      <c r="B1396" s="51" t="n">
        <v>29</v>
      </c>
      <c r="C1396" s="7" t="s">
        <v>189</v>
      </c>
      <c r="D1396" s="7" t="n">
        <v>21</v>
      </c>
    </row>
    <row r="1397" spans="1:9">
      <c r="A1397" t="s">
        <v>4</v>
      </c>
      <c r="B1397" s="4" t="s">
        <v>5</v>
      </c>
      <c r="C1397" s="4" t="s">
        <v>10</v>
      </c>
      <c r="D1397" s="4" t="s">
        <v>28</v>
      </c>
      <c r="E1397" s="4" t="s">
        <v>28</v>
      </c>
      <c r="F1397" s="4" t="s">
        <v>28</v>
      </c>
      <c r="G1397" s="4" t="s">
        <v>28</v>
      </c>
    </row>
    <row r="1398" spans="1:9">
      <c r="A1398" t="n">
        <v>13302</v>
      </c>
      <c r="B1398" s="49" t="n">
        <v>46</v>
      </c>
      <c r="C1398" s="7" t="n">
        <v>20</v>
      </c>
      <c r="D1398" s="7" t="n">
        <v>68.9000015258789</v>
      </c>
      <c r="E1398" s="7" t="n">
        <v>0</v>
      </c>
      <c r="F1398" s="7" t="n">
        <v>0.5</v>
      </c>
      <c r="G1398" s="7" t="n">
        <v>268.700012207031</v>
      </c>
    </row>
    <row r="1399" spans="1:9">
      <c r="A1399" t="s">
        <v>4</v>
      </c>
      <c r="B1399" s="4" t="s">
        <v>5</v>
      </c>
      <c r="C1399" s="4" t="s">
        <v>10</v>
      </c>
      <c r="D1399" s="4" t="s">
        <v>28</v>
      </c>
      <c r="E1399" s="4" t="s">
        <v>28</v>
      </c>
      <c r="F1399" s="4" t="s">
        <v>28</v>
      </c>
      <c r="G1399" s="4" t="s">
        <v>28</v>
      </c>
    </row>
    <row r="1400" spans="1:9">
      <c r="A1400" t="n">
        <v>13321</v>
      </c>
      <c r="B1400" s="49" t="n">
        <v>46</v>
      </c>
      <c r="C1400" s="7" t="n">
        <v>21</v>
      </c>
      <c r="D1400" s="7" t="n">
        <v>69.1699981689453</v>
      </c>
      <c r="E1400" s="7" t="n">
        <v>0</v>
      </c>
      <c r="F1400" s="7" t="n">
        <v>-0.349999994039536</v>
      </c>
      <c r="G1400" s="7" t="n">
        <v>277.799987792969</v>
      </c>
    </row>
    <row r="1401" spans="1:9">
      <c r="A1401" t="s">
        <v>4</v>
      </c>
      <c r="B1401" s="4" t="s">
        <v>5</v>
      </c>
      <c r="C1401" s="4" t="s">
        <v>13</v>
      </c>
      <c r="D1401" s="4" t="s">
        <v>10</v>
      </c>
    </row>
    <row r="1402" spans="1:9">
      <c r="A1402" t="n">
        <v>13340</v>
      </c>
      <c r="B1402" s="31" t="n">
        <v>58</v>
      </c>
      <c r="C1402" s="7" t="n">
        <v>255</v>
      </c>
      <c r="D1402" s="7" t="n">
        <v>0</v>
      </c>
    </row>
    <row r="1403" spans="1:9">
      <c r="A1403" t="s">
        <v>4</v>
      </c>
      <c r="B1403" s="4" t="s">
        <v>5</v>
      </c>
      <c r="C1403" s="4" t="s">
        <v>10</v>
      </c>
    </row>
    <row r="1404" spans="1:9">
      <c r="A1404" t="n">
        <v>13344</v>
      </c>
      <c r="B1404" s="29" t="n">
        <v>16</v>
      </c>
      <c r="C1404" s="7" t="n">
        <v>500</v>
      </c>
    </row>
    <row r="1405" spans="1:9">
      <c r="A1405" t="s">
        <v>4</v>
      </c>
      <c r="B1405" s="4" t="s">
        <v>5</v>
      </c>
      <c r="C1405" s="4" t="s">
        <v>13</v>
      </c>
      <c r="D1405" s="4" t="s">
        <v>28</v>
      </c>
      <c r="E1405" s="4" t="s">
        <v>10</v>
      </c>
      <c r="F1405" s="4" t="s">
        <v>13</v>
      </c>
    </row>
    <row r="1406" spans="1:9">
      <c r="A1406" t="n">
        <v>13347</v>
      </c>
      <c r="B1406" s="13" t="n">
        <v>49</v>
      </c>
      <c r="C1406" s="7" t="n">
        <v>3</v>
      </c>
      <c r="D1406" s="7" t="n">
        <v>0.699999988079071</v>
      </c>
      <c r="E1406" s="7" t="n">
        <v>500</v>
      </c>
      <c r="F1406" s="7" t="n">
        <v>0</v>
      </c>
    </row>
    <row r="1407" spans="1:9">
      <c r="A1407" t="s">
        <v>4</v>
      </c>
      <c r="B1407" s="4" t="s">
        <v>5</v>
      </c>
      <c r="C1407" s="4" t="s">
        <v>13</v>
      </c>
      <c r="D1407" s="4" t="s">
        <v>10</v>
      </c>
      <c r="E1407" s="4" t="s">
        <v>6</v>
      </c>
    </row>
    <row r="1408" spans="1:9">
      <c r="A1408" t="n">
        <v>13356</v>
      </c>
      <c r="B1408" s="56" t="n">
        <v>51</v>
      </c>
      <c r="C1408" s="7" t="n">
        <v>4</v>
      </c>
      <c r="D1408" s="7" t="n">
        <v>20</v>
      </c>
      <c r="E1408" s="7" t="s">
        <v>190</v>
      </c>
    </row>
    <row r="1409" spans="1:7">
      <c r="A1409" t="s">
        <v>4</v>
      </c>
      <c r="B1409" s="4" t="s">
        <v>5</v>
      </c>
      <c r="C1409" s="4" t="s">
        <v>10</v>
      </c>
    </row>
    <row r="1410" spans="1:7">
      <c r="A1410" t="n">
        <v>13370</v>
      </c>
      <c r="B1410" s="29" t="n">
        <v>16</v>
      </c>
      <c r="C1410" s="7" t="n">
        <v>0</v>
      </c>
    </row>
    <row r="1411" spans="1:7">
      <c r="A1411" t="s">
        <v>4</v>
      </c>
      <c r="B1411" s="4" t="s">
        <v>5</v>
      </c>
      <c r="C1411" s="4" t="s">
        <v>10</v>
      </c>
      <c r="D1411" s="4" t="s">
        <v>13</v>
      </c>
      <c r="E1411" s="4" t="s">
        <v>9</v>
      </c>
      <c r="F1411" s="4" t="s">
        <v>91</v>
      </c>
      <c r="G1411" s="4" t="s">
        <v>13</v>
      </c>
      <c r="H1411" s="4" t="s">
        <v>13</v>
      </c>
    </row>
    <row r="1412" spans="1:7">
      <c r="A1412" t="n">
        <v>13373</v>
      </c>
      <c r="B1412" s="57" t="n">
        <v>26</v>
      </c>
      <c r="C1412" s="7" t="n">
        <v>20</v>
      </c>
      <c r="D1412" s="7" t="n">
        <v>17</v>
      </c>
      <c r="E1412" s="7" t="n">
        <v>43321</v>
      </c>
      <c r="F1412" s="7" t="s">
        <v>191</v>
      </c>
      <c r="G1412" s="7" t="n">
        <v>2</v>
      </c>
      <c r="H1412" s="7" t="n">
        <v>0</v>
      </c>
    </row>
    <row r="1413" spans="1:7">
      <c r="A1413" t="s">
        <v>4</v>
      </c>
      <c r="B1413" s="4" t="s">
        <v>5</v>
      </c>
    </row>
    <row r="1414" spans="1:7">
      <c r="A1414" t="n">
        <v>13421</v>
      </c>
      <c r="B1414" s="36" t="n">
        <v>28</v>
      </c>
    </row>
    <row r="1415" spans="1:7">
      <c r="A1415" t="s">
        <v>4</v>
      </c>
      <c r="B1415" s="4" t="s">
        <v>5</v>
      </c>
      <c r="C1415" s="4" t="s">
        <v>10</v>
      </c>
      <c r="D1415" s="4" t="s">
        <v>10</v>
      </c>
      <c r="E1415" s="4" t="s">
        <v>10</v>
      </c>
    </row>
    <row r="1416" spans="1:7">
      <c r="A1416" t="n">
        <v>13422</v>
      </c>
      <c r="B1416" s="60" t="n">
        <v>61</v>
      </c>
      <c r="C1416" s="7" t="n">
        <v>20</v>
      </c>
      <c r="D1416" s="7" t="n">
        <v>21</v>
      </c>
      <c r="E1416" s="7" t="n">
        <v>1000</v>
      </c>
    </row>
    <row r="1417" spans="1:7">
      <c r="A1417" t="s">
        <v>4</v>
      </c>
      <c r="B1417" s="4" t="s">
        <v>5</v>
      </c>
      <c r="C1417" s="4" t="s">
        <v>13</v>
      </c>
      <c r="D1417" s="4" t="s">
        <v>10</v>
      </c>
      <c r="E1417" s="4" t="s">
        <v>6</v>
      </c>
      <c r="F1417" s="4" t="s">
        <v>6</v>
      </c>
      <c r="G1417" s="4" t="s">
        <v>6</v>
      </c>
      <c r="H1417" s="4" t="s">
        <v>6</v>
      </c>
    </row>
    <row r="1418" spans="1:7">
      <c r="A1418" t="n">
        <v>13429</v>
      </c>
      <c r="B1418" s="56" t="n">
        <v>51</v>
      </c>
      <c r="C1418" s="7" t="n">
        <v>3</v>
      </c>
      <c r="D1418" s="7" t="n">
        <v>20</v>
      </c>
      <c r="E1418" s="7" t="s">
        <v>192</v>
      </c>
      <c r="F1418" s="7" t="s">
        <v>135</v>
      </c>
      <c r="G1418" s="7" t="s">
        <v>136</v>
      </c>
      <c r="H1418" s="7" t="s">
        <v>135</v>
      </c>
    </row>
    <row r="1419" spans="1:7">
      <c r="A1419" t="s">
        <v>4</v>
      </c>
      <c r="B1419" s="4" t="s">
        <v>5</v>
      </c>
      <c r="C1419" s="4" t="s">
        <v>10</v>
      </c>
      <c r="D1419" s="4" t="s">
        <v>13</v>
      </c>
      <c r="E1419" s="4" t="s">
        <v>6</v>
      </c>
      <c r="F1419" s="4" t="s">
        <v>28</v>
      </c>
      <c r="G1419" s="4" t="s">
        <v>28</v>
      </c>
      <c r="H1419" s="4" t="s">
        <v>28</v>
      </c>
    </row>
    <row r="1420" spans="1:7">
      <c r="A1420" t="n">
        <v>13442</v>
      </c>
      <c r="B1420" s="55" t="n">
        <v>48</v>
      </c>
      <c r="C1420" s="7" t="n">
        <v>20</v>
      </c>
      <c r="D1420" s="7" t="n">
        <v>0</v>
      </c>
      <c r="E1420" s="7" t="s">
        <v>126</v>
      </c>
      <c r="F1420" s="7" t="n">
        <v>-1</v>
      </c>
      <c r="G1420" s="7" t="n">
        <v>1</v>
      </c>
      <c r="H1420" s="7" t="n">
        <v>0</v>
      </c>
    </row>
    <row r="1421" spans="1:7">
      <c r="A1421" t="s">
        <v>4</v>
      </c>
      <c r="B1421" s="4" t="s">
        <v>5</v>
      </c>
      <c r="C1421" s="4" t="s">
        <v>10</v>
      </c>
    </row>
    <row r="1422" spans="1:7">
      <c r="A1422" t="n">
        <v>13467</v>
      </c>
      <c r="B1422" s="29" t="n">
        <v>16</v>
      </c>
      <c r="C1422" s="7" t="n">
        <v>1000</v>
      </c>
    </row>
    <row r="1423" spans="1:7">
      <c r="A1423" t="s">
        <v>4</v>
      </c>
      <c r="B1423" s="4" t="s">
        <v>5</v>
      </c>
      <c r="C1423" s="4" t="s">
        <v>13</v>
      </c>
      <c r="D1423" s="4" t="s">
        <v>28</v>
      </c>
      <c r="E1423" s="4" t="s">
        <v>28</v>
      </c>
      <c r="F1423" s="4" t="s">
        <v>28</v>
      </c>
    </row>
    <row r="1424" spans="1:7">
      <c r="A1424" t="n">
        <v>13470</v>
      </c>
      <c r="B1424" s="39" t="n">
        <v>45</v>
      </c>
      <c r="C1424" s="7" t="n">
        <v>9</v>
      </c>
      <c r="D1424" s="7" t="n">
        <v>0.0500000007450581</v>
      </c>
      <c r="E1424" s="7" t="n">
        <v>0.0500000007450581</v>
      </c>
      <c r="F1424" s="7" t="n">
        <v>0.200000002980232</v>
      </c>
    </row>
    <row r="1425" spans="1:8">
      <c r="A1425" t="s">
        <v>4</v>
      </c>
      <c r="B1425" s="4" t="s">
        <v>5</v>
      </c>
      <c r="C1425" s="4" t="s">
        <v>13</v>
      </c>
      <c r="D1425" s="4" t="s">
        <v>10</v>
      </c>
      <c r="E1425" s="4" t="s">
        <v>6</v>
      </c>
    </row>
    <row r="1426" spans="1:8">
      <c r="A1426" t="n">
        <v>13484</v>
      </c>
      <c r="B1426" s="56" t="n">
        <v>51</v>
      </c>
      <c r="C1426" s="7" t="n">
        <v>4</v>
      </c>
      <c r="D1426" s="7" t="n">
        <v>20</v>
      </c>
      <c r="E1426" s="7" t="s">
        <v>193</v>
      </c>
    </row>
    <row r="1427" spans="1:8">
      <c r="A1427" t="s">
        <v>4</v>
      </c>
      <c r="B1427" s="4" t="s">
        <v>5</v>
      </c>
      <c r="C1427" s="4" t="s">
        <v>10</v>
      </c>
    </row>
    <row r="1428" spans="1:8">
      <c r="A1428" t="n">
        <v>13497</v>
      </c>
      <c r="B1428" s="29" t="n">
        <v>16</v>
      </c>
      <c r="C1428" s="7" t="n">
        <v>0</v>
      </c>
    </row>
    <row r="1429" spans="1:8">
      <c r="A1429" t="s">
        <v>4</v>
      </c>
      <c r="B1429" s="4" t="s">
        <v>5</v>
      </c>
      <c r="C1429" s="4" t="s">
        <v>10</v>
      </c>
      <c r="D1429" s="4" t="s">
        <v>13</v>
      </c>
      <c r="E1429" s="4" t="s">
        <v>9</v>
      </c>
      <c r="F1429" s="4" t="s">
        <v>91</v>
      </c>
      <c r="G1429" s="4" t="s">
        <v>13</v>
      </c>
      <c r="H1429" s="4" t="s">
        <v>13</v>
      </c>
    </row>
    <row r="1430" spans="1:8">
      <c r="A1430" t="n">
        <v>13500</v>
      </c>
      <c r="B1430" s="57" t="n">
        <v>26</v>
      </c>
      <c r="C1430" s="7" t="n">
        <v>20</v>
      </c>
      <c r="D1430" s="7" t="n">
        <v>17</v>
      </c>
      <c r="E1430" s="7" t="n">
        <v>43322</v>
      </c>
      <c r="F1430" s="7" t="s">
        <v>194</v>
      </c>
      <c r="G1430" s="7" t="n">
        <v>2</v>
      </c>
      <c r="H1430" s="7" t="n">
        <v>0</v>
      </c>
    </row>
    <row r="1431" spans="1:8">
      <c r="A1431" t="s">
        <v>4</v>
      </c>
      <c r="B1431" s="4" t="s">
        <v>5</v>
      </c>
    </row>
    <row r="1432" spans="1:8">
      <c r="A1432" t="n">
        <v>13572</v>
      </c>
      <c r="B1432" s="36" t="n">
        <v>28</v>
      </c>
    </row>
    <row r="1433" spans="1:8">
      <c r="A1433" t="s">
        <v>4</v>
      </c>
      <c r="B1433" s="4" t="s">
        <v>5</v>
      </c>
      <c r="C1433" s="4" t="s">
        <v>13</v>
      </c>
      <c r="D1433" s="4" t="s">
        <v>10</v>
      </c>
      <c r="E1433" s="4" t="s">
        <v>6</v>
      </c>
      <c r="F1433" s="4" t="s">
        <v>6</v>
      </c>
      <c r="G1433" s="4" t="s">
        <v>6</v>
      </c>
      <c r="H1433" s="4" t="s">
        <v>6</v>
      </c>
    </row>
    <row r="1434" spans="1:8">
      <c r="A1434" t="n">
        <v>13573</v>
      </c>
      <c r="B1434" s="56" t="n">
        <v>51</v>
      </c>
      <c r="C1434" s="7" t="n">
        <v>3</v>
      </c>
      <c r="D1434" s="7" t="n">
        <v>21</v>
      </c>
      <c r="E1434" s="7" t="s">
        <v>160</v>
      </c>
      <c r="F1434" s="7" t="s">
        <v>162</v>
      </c>
      <c r="G1434" s="7" t="s">
        <v>136</v>
      </c>
      <c r="H1434" s="7" t="s">
        <v>135</v>
      </c>
    </row>
    <row r="1435" spans="1:8">
      <c r="A1435" t="s">
        <v>4</v>
      </c>
      <c r="B1435" s="4" t="s">
        <v>5</v>
      </c>
      <c r="C1435" s="4" t="s">
        <v>10</v>
      </c>
      <c r="D1435" s="4" t="s">
        <v>10</v>
      </c>
      <c r="E1435" s="4" t="s">
        <v>10</v>
      </c>
    </row>
    <row r="1436" spans="1:8">
      <c r="A1436" t="n">
        <v>13586</v>
      </c>
      <c r="B1436" s="60" t="n">
        <v>61</v>
      </c>
      <c r="C1436" s="7" t="n">
        <v>21</v>
      </c>
      <c r="D1436" s="7" t="n">
        <v>20</v>
      </c>
      <c r="E1436" s="7" t="n">
        <v>1000</v>
      </c>
    </row>
    <row r="1437" spans="1:8">
      <c r="A1437" t="s">
        <v>4</v>
      </c>
      <c r="B1437" s="4" t="s">
        <v>5</v>
      </c>
      <c r="C1437" s="4" t="s">
        <v>10</v>
      </c>
    </row>
    <row r="1438" spans="1:8">
      <c r="A1438" t="n">
        <v>13593</v>
      </c>
      <c r="B1438" s="29" t="n">
        <v>16</v>
      </c>
      <c r="C1438" s="7" t="n">
        <v>500</v>
      </c>
    </row>
    <row r="1439" spans="1:8">
      <c r="A1439" t="s">
        <v>4</v>
      </c>
      <c r="B1439" s="4" t="s">
        <v>5</v>
      </c>
      <c r="C1439" s="4" t="s">
        <v>13</v>
      </c>
      <c r="D1439" s="4" t="s">
        <v>28</v>
      </c>
      <c r="E1439" s="4" t="s">
        <v>28</v>
      </c>
      <c r="F1439" s="4" t="s">
        <v>28</v>
      </c>
    </row>
    <row r="1440" spans="1:8">
      <c r="A1440" t="n">
        <v>13596</v>
      </c>
      <c r="B1440" s="39" t="n">
        <v>45</v>
      </c>
      <c r="C1440" s="7" t="n">
        <v>9</v>
      </c>
      <c r="D1440" s="7" t="n">
        <v>0.0299999993294477</v>
      </c>
      <c r="E1440" s="7" t="n">
        <v>0.0299999993294477</v>
      </c>
      <c r="F1440" s="7" t="n">
        <v>0.150000005960464</v>
      </c>
    </row>
    <row r="1441" spans="1:8">
      <c r="A1441" t="s">
        <v>4</v>
      </c>
      <c r="B1441" s="4" t="s">
        <v>5</v>
      </c>
      <c r="C1441" s="4" t="s">
        <v>13</v>
      </c>
      <c r="D1441" s="4" t="s">
        <v>10</v>
      </c>
      <c r="E1441" s="4" t="s">
        <v>6</v>
      </c>
    </row>
    <row r="1442" spans="1:8">
      <c r="A1442" t="n">
        <v>13610</v>
      </c>
      <c r="B1442" s="56" t="n">
        <v>51</v>
      </c>
      <c r="C1442" s="7" t="n">
        <v>4</v>
      </c>
      <c r="D1442" s="7" t="n">
        <v>21</v>
      </c>
      <c r="E1442" s="7" t="s">
        <v>175</v>
      </c>
    </row>
    <row r="1443" spans="1:8">
      <c r="A1443" t="s">
        <v>4</v>
      </c>
      <c r="B1443" s="4" t="s">
        <v>5</v>
      </c>
      <c r="C1443" s="4" t="s">
        <v>10</v>
      </c>
    </row>
    <row r="1444" spans="1:8">
      <c r="A1444" t="n">
        <v>13623</v>
      </c>
      <c r="B1444" s="29" t="n">
        <v>16</v>
      </c>
      <c r="C1444" s="7" t="n">
        <v>0</v>
      </c>
    </row>
    <row r="1445" spans="1:8">
      <c r="A1445" t="s">
        <v>4</v>
      </c>
      <c r="B1445" s="4" t="s">
        <v>5</v>
      </c>
      <c r="C1445" s="4" t="s">
        <v>10</v>
      </c>
      <c r="D1445" s="4" t="s">
        <v>13</v>
      </c>
      <c r="E1445" s="4" t="s">
        <v>9</v>
      </c>
      <c r="F1445" s="4" t="s">
        <v>91</v>
      </c>
      <c r="G1445" s="4" t="s">
        <v>13</v>
      </c>
      <c r="H1445" s="4" t="s">
        <v>13</v>
      </c>
    </row>
    <row r="1446" spans="1:8">
      <c r="A1446" t="n">
        <v>13626</v>
      </c>
      <c r="B1446" s="57" t="n">
        <v>26</v>
      </c>
      <c r="C1446" s="7" t="n">
        <v>21</v>
      </c>
      <c r="D1446" s="7" t="n">
        <v>17</v>
      </c>
      <c r="E1446" s="7" t="n">
        <v>44307</v>
      </c>
      <c r="F1446" s="7" t="s">
        <v>195</v>
      </c>
      <c r="G1446" s="7" t="n">
        <v>2</v>
      </c>
      <c r="H1446" s="7" t="n">
        <v>0</v>
      </c>
    </row>
    <row r="1447" spans="1:8">
      <c r="A1447" t="s">
        <v>4</v>
      </c>
      <c r="B1447" s="4" t="s">
        <v>5</v>
      </c>
    </row>
    <row r="1448" spans="1:8">
      <c r="A1448" t="n">
        <v>13648</v>
      </c>
      <c r="B1448" s="36" t="n">
        <v>28</v>
      </c>
    </row>
    <row r="1449" spans="1:8">
      <c r="A1449" t="s">
        <v>4</v>
      </c>
      <c r="B1449" s="4" t="s">
        <v>5</v>
      </c>
      <c r="C1449" s="4" t="s">
        <v>13</v>
      </c>
      <c r="D1449" s="4" t="s">
        <v>28</v>
      </c>
      <c r="E1449" s="4" t="s">
        <v>10</v>
      </c>
      <c r="F1449" s="4" t="s">
        <v>13</v>
      </c>
    </row>
    <row r="1450" spans="1:8">
      <c r="A1450" t="n">
        <v>13649</v>
      </c>
      <c r="B1450" s="13" t="n">
        <v>49</v>
      </c>
      <c r="C1450" s="7" t="n">
        <v>3</v>
      </c>
      <c r="D1450" s="7" t="n">
        <v>1</v>
      </c>
      <c r="E1450" s="7" t="n">
        <v>500</v>
      </c>
      <c r="F1450" s="7" t="n">
        <v>0</v>
      </c>
    </row>
    <row r="1451" spans="1:8">
      <c r="A1451" t="s">
        <v>4</v>
      </c>
      <c r="B1451" s="4" t="s">
        <v>5</v>
      </c>
      <c r="C1451" s="4" t="s">
        <v>13</v>
      </c>
      <c r="D1451" s="4" t="s">
        <v>13</v>
      </c>
      <c r="E1451" s="4" t="s">
        <v>28</v>
      </c>
      <c r="F1451" s="4" t="s">
        <v>10</v>
      </c>
    </row>
    <row r="1452" spans="1:8">
      <c r="A1452" t="n">
        <v>13658</v>
      </c>
      <c r="B1452" s="39" t="n">
        <v>45</v>
      </c>
      <c r="C1452" s="7" t="n">
        <v>5</v>
      </c>
      <c r="D1452" s="7" t="n">
        <v>3</v>
      </c>
      <c r="E1452" s="7" t="n">
        <v>1.14999997615814</v>
      </c>
      <c r="F1452" s="7" t="n">
        <v>1000</v>
      </c>
    </row>
    <row r="1453" spans="1:8">
      <c r="A1453" t="s">
        <v>4</v>
      </c>
      <c r="B1453" s="4" t="s">
        <v>5</v>
      </c>
      <c r="C1453" s="4" t="s">
        <v>13</v>
      </c>
      <c r="D1453" s="4" t="s">
        <v>10</v>
      </c>
      <c r="E1453" s="4" t="s">
        <v>28</v>
      </c>
    </row>
    <row r="1454" spans="1:8">
      <c r="A1454" t="n">
        <v>13667</v>
      </c>
      <c r="B1454" s="31" t="n">
        <v>58</v>
      </c>
      <c r="C1454" s="7" t="n">
        <v>0</v>
      </c>
      <c r="D1454" s="7" t="n">
        <v>1000</v>
      </c>
      <c r="E1454" s="7" t="n">
        <v>1</v>
      </c>
    </row>
    <row r="1455" spans="1:8">
      <c r="A1455" t="s">
        <v>4</v>
      </c>
      <c r="B1455" s="4" t="s">
        <v>5</v>
      </c>
      <c r="C1455" s="4" t="s">
        <v>13</v>
      </c>
      <c r="D1455" s="4" t="s">
        <v>10</v>
      </c>
    </row>
    <row r="1456" spans="1:8">
      <c r="A1456" t="n">
        <v>13675</v>
      </c>
      <c r="B1456" s="31" t="n">
        <v>58</v>
      </c>
      <c r="C1456" s="7" t="n">
        <v>255</v>
      </c>
      <c r="D1456" s="7" t="n">
        <v>0</v>
      </c>
    </row>
    <row r="1457" spans="1:8">
      <c r="A1457" t="s">
        <v>4</v>
      </c>
      <c r="B1457" s="4" t="s">
        <v>5</v>
      </c>
      <c r="C1457" s="4" t="s">
        <v>10</v>
      </c>
    </row>
    <row r="1458" spans="1:8">
      <c r="A1458" t="n">
        <v>13679</v>
      </c>
      <c r="B1458" s="29" t="n">
        <v>16</v>
      </c>
      <c r="C1458" s="7" t="n">
        <v>1000</v>
      </c>
    </row>
    <row r="1459" spans="1:8">
      <c r="A1459" t="s">
        <v>4</v>
      </c>
      <c r="B1459" s="4" t="s">
        <v>5</v>
      </c>
      <c r="C1459" s="4" t="s">
        <v>13</v>
      </c>
      <c r="D1459" s="4" t="s">
        <v>10</v>
      </c>
      <c r="E1459" s="4" t="s">
        <v>13</v>
      </c>
      <c r="F1459" s="4" t="s">
        <v>13</v>
      </c>
      <c r="G1459" s="4" t="s">
        <v>27</v>
      </c>
    </row>
    <row r="1460" spans="1:8">
      <c r="A1460" t="n">
        <v>13682</v>
      </c>
      <c r="B1460" s="10" t="n">
        <v>5</v>
      </c>
      <c r="C1460" s="7" t="n">
        <v>30</v>
      </c>
      <c r="D1460" s="7" t="n">
        <v>10245</v>
      </c>
      <c r="E1460" s="7" t="n">
        <v>8</v>
      </c>
      <c r="F1460" s="7" t="n">
        <v>1</v>
      </c>
      <c r="G1460" s="11" t="n">
        <f t="normal" ca="1">A1480</f>
        <v>0</v>
      </c>
    </row>
    <row r="1461" spans="1:8">
      <c r="A1461" t="s">
        <v>4</v>
      </c>
      <c r="B1461" s="4" t="s">
        <v>5</v>
      </c>
      <c r="C1461" s="4" t="s">
        <v>13</v>
      </c>
      <c r="D1461" s="4" t="s">
        <v>10</v>
      </c>
      <c r="E1461" s="4" t="s">
        <v>28</v>
      </c>
      <c r="F1461" s="4" t="s">
        <v>10</v>
      </c>
      <c r="G1461" s="4" t="s">
        <v>9</v>
      </c>
      <c r="H1461" s="4" t="s">
        <v>9</v>
      </c>
      <c r="I1461" s="4" t="s">
        <v>10</v>
      </c>
      <c r="J1461" s="4" t="s">
        <v>10</v>
      </c>
      <c r="K1461" s="4" t="s">
        <v>9</v>
      </c>
      <c r="L1461" s="4" t="s">
        <v>9</v>
      </c>
      <c r="M1461" s="4" t="s">
        <v>9</v>
      </c>
      <c r="N1461" s="4" t="s">
        <v>9</v>
      </c>
      <c r="O1461" s="4" t="s">
        <v>6</v>
      </c>
    </row>
    <row r="1462" spans="1:8">
      <c r="A1462" t="n">
        <v>13692</v>
      </c>
      <c r="B1462" s="14" t="n">
        <v>50</v>
      </c>
      <c r="C1462" s="7" t="n">
        <v>0</v>
      </c>
      <c r="D1462" s="7" t="n">
        <v>12105</v>
      </c>
      <c r="E1462" s="7" t="n">
        <v>1</v>
      </c>
      <c r="F1462" s="7" t="n">
        <v>0</v>
      </c>
      <c r="G1462" s="7" t="n">
        <v>0</v>
      </c>
      <c r="H1462" s="7" t="n">
        <v>0</v>
      </c>
      <c r="I1462" s="7" t="n">
        <v>0</v>
      </c>
      <c r="J1462" s="7" t="n">
        <v>65533</v>
      </c>
      <c r="K1462" s="7" t="n">
        <v>0</v>
      </c>
      <c r="L1462" s="7" t="n">
        <v>0</v>
      </c>
      <c r="M1462" s="7" t="n">
        <v>0</v>
      </c>
      <c r="N1462" s="7" t="n">
        <v>0</v>
      </c>
      <c r="O1462" s="7" t="s">
        <v>23</v>
      </c>
    </row>
    <row r="1463" spans="1:8">
      <c r="A1463" t="s">
        <v>4</v>
      </c>
      <c r="B1463" s="4" t="s">
        <v>5</v>
      </c>
      <c r="C1463" s="4" t="s">
        <v>13</v>
      </c>
      <c r="D1463" s="4" t="s">
        <v>10</v>
      </c>
      <c r="E1463" s="4" t="s">
        <v>10</v>
      </c>
      <c r="F1463" s="4" t="s">
        <v>10</v>
      </c>
      <c r="G1463" s="4" t="s">
        <v>10</v>
      </c>
      <c r="H1463" s="4" t="s">
        <v>13</v>
      </c>
    </row>
    <row r="1464" spans="1:8">
      <c r="A1464" t="n">
        <v>13731</v>
      </c>
      <c r="B1464" s="34" t="n">
        <v>25</v>
      </c>
      <c r="C1464" s="7" t="n">
        <v>5</v>
      </c>
      <c r="D1464" s="7" t="n">
        <v>65535</v>
      </c>
      <c r="E1464" s="7" t="n">
        <v>500</v>
      </c>
      <c r="F1464" s="7" t="n">
        <v>800</v>
      </c>
      <c r="G1464" s="7" t="n">
        <v>140</v>
      </c>
      <c r="H1464" s="7" t="n">
        <v>0</v>
      </c>
    </row>
    <row r="1465" spans="1:8">
      <c r="A1465" t="s">
        <v>4</v>
      </c>
      <c r="B1465" s="4" t="s">
        <v>5</v>
      </c>
      <c r="C1465" s="4" t="s">
        <v>10</v>
      </c>
      <c r="D1465" s="4" t="s">
        <v>13</v>
      </c>
      <c r="E1465" s="4" t="s">
        <v>91</v>
      </c>
      <c r="F1465" s="4" t="s">
        <v>13</v>
      </c>
      <c r="G1465" s="4" t="s">
        <v>13</v>
      </c>
    </row>
    <row r="1466" spans="1:8">
      <c r="A1466" t="n">
        <v>13742</v>
      </c>
      <c r="B1466" s="35" t="n">
        <v>24</v>
      </c>
      <c r="C1466" s="7" t="n">
        <v>65533</v>
      </c>
      <c r="D1466" s="7" t="n">
        <v>11</v>
      </c>
      <c r="E1466" s="7" t="s">
        <v>196</v>
      </c>
      <c r="F1466" s="7" t="n">
        <v>2</v>
      </c>
      <c r="G1466" s="7" t="n">
        <v>0</v>
      </c>
    </row>
    <row r="1467" spans="1:8">
      <c r="A1467" t="s">
        <v>4</v>
      </c>
      <c r="B1467" s="4" t="s">
        <v>5</v>
      </c>
    </row>
    <row r="1468" spans="1:8">
      <c r="A1468" t="n">
        <v>13893</v>
      </c>
      <c r="B1468" s="36" t="n">
        <v>28</v>
      </c>
    </row>
    <row r="1469" spans="1:8">
      <c r="A1469" t="s">
        <v>4</v>
      </c>
      <c r="B1469" s="4" t="s">
        <v>5</v>
      </c>
      <c r="C1469" s="4" t="s">
        <v>10</v>
      </c>
      <c r="D1469" s="4" t="s">
        <v>13</v>
      </c>
      <c r="E1469" s="4" t="s">
        <v>91</v>
      </c>
      <c r="F1469" s="4" t="s">
        <v>13</v>
      </c>
      <c r="G1469" s="4" t="s">
        <v>13</v>
      </c>
    </row>
    <row r="1470" spans="1:8">
      <c r="A1470" t="n">
        <v>13894</v>
      </c>
      <c r="B1470" s="35" t="n">
        <v>24</v>
      </c>
      <c r="C1470" s="7" t="n">
        <v>65533</v>
      </c>
      <c r="D1470" s="7" t="n">
        <v>11</v>
      </c>
      <c r="E1470" s="7" t="s">
        <v>197</v>
      </c>
      <c r="F1470" s="7" t="n">
        <v>2</v>
      </c>
      <c r="G1470" s="7" t="n">
        <v>0</v>
      </c>
    </row>
    <row r="1471" spans="1:8">
      <c r="A1471" t="s">
        <v>4</v>
      </c>
      <c r="B1471" s="4" t="s">
        <v>5</v>
      </c>
    </row>
    <row r="1472" spans="1:8">
      <c r="A1472" t="n">
        <v>13954</v>
      </c>
      <c r="B1472" s="36" t="n">
        <v>28</v>
      </c>
    </row>
    <row r="1473" spans="1:15">
      <c r="A1473" t="s">
        <v>4</v>
      </c>
      <c r="B1473" s="4" t="s">
        <v>5</v>
      </c>
      <c r="C1473" s="4" t="s">
        <v>13</v>
      </c>
    </row>
    <row r="1474" spans="1:15">
      <c r="A1474" t="n">
        <v>13955</v>
      </c>
      <c r="B1474" s="37" t="n">
        <v>27</v>
      </c>
      <c r="C1474" s="7" t="n">
        <v>0</v>
      </c>
    </row>
    <row r="1475" spans="1:15">
      <c r="A1475" t="s">
        <v>4</v>
      </c>
      <c r="B1475" s="4" t="s">
        <v>5</v>
      </c>
      <c r="C1475" s="4" t="s">
        <v>13</v>
      </c>
    </row>
    <row r="1476" spans="1:15">
      <c r="A1476" t="n">
        <v>13957</v>
      </c>
      <c r="B1476" s="37" t="n">
        <v>27</v>
      </c>
      <c r="C1476" s="7" t="n">
        <v>1</v>
      </c>
    </row>
    <row r="1477" spans="1:15">
      <c r="A1477" t="s">
        <v>4</v>
      </c>
      <c r="B1477" s="4" t="s">
        <v>5</v>
      </c>
      <c r="C1477" s="4" t="s">
        <v>13</v>
      </c>
      <c r="D1477" s="4" t="s">
        <v>10</v>
      </c>
      <c r="E1477" s="4" t="s">
        <v>10</v>
      </c>
      <c r="F1477" s="4" t="s">
        <v>10</v>
      </c>
      <c r="G1477" s="4" t="s">
        <v>10</v>
      </c>
      <c r="H1477" s="4" t="s">
        <v>13</v>
      </c>
    </row>
    <row r="1478" spans="1:15">
      <c r="A1478" t="n">
        <v>13959</v>
      </c>
      <c r="B1478" s="34" t="n">
        <v>25</v>
      </c>
      <c r="C1478" s="7" t="n">
        <v>5</v>
      </c>
      <c r="D1478" s="7" t="n">
        <v>65535</v>
      </c>
      <c r="E1478" s="7" t="n">
        <v>65535</v>
      </c>
      <c r="F1478" s="7" t="n">
        <v>65535</v>
      </c>
      <c r="G1478" s="7" t="n">
        <v>65535</v>
      </c>
      <c r="H1478" s="7" t="n">
        <v>0</v>
      </c>
    </row>
    <row r="1479" spans="1:15">
      <c r="A1479" t="s">
        <v>4</v>
      </c>
      <c r="B1479" s="4" t="s">
        <v>5</v>
      </c>
      <c r="C1479" s="4" t="s">
        <v>13</v>
      </c>
    </row>
    <row r="1480" spans="1:15">
      <c r="A1480" t="n">
        <v>13970</v>
      </c>
      <c r="B1480" s="66" t="n">
        <v>78</v>
      </c>
      <c r="C1480" s="7" t="n">
        <v>255</v>
      </c>
    </row>
    <row r="1481" spans="1:15">
      <c r="A1481" t="s">
        <v>4</v>
      </c>
      <c r="B1481" s="4" t="s">
        <v>5</v>
      </c>
      <c r="C1481" s="4" t="s">
        <v>13</v>
      </c>
      <c r="D1481" s="4" t="s">
        <v>10</v>
      </c>
      <c r="E1481" s="4" t="s">
        <v>13</v>
      </c>
    </row>
    <row r="1482" spans="1:15">
      <c r="A1482" t="n">
        <v>13972</v>
      </c>
      <c r="B1482" s="52" t="n">
        <v>36</v>
      </c>
      <c r="C1482" s="7" t="n">
        <v>9</v>
      </c>
      <c r="D1482" s="7" t="n">
        <v>20</v>
      </c>
      <c r="E1482" s="7" t="n">
        <v>0</v>
      </c>
    </row>
    <row r="1483" spans="1:15">
      <c r="A1483" t="s">
        <v>4</v>
      </c>
      <c r="B1483" s="4" t="s">
        <v>5</v>
      </c>
      <c r="C1483" s="4" t="s">
        <v>13</v>
      </c>
      <c r="D1483" s="4" t="s">
        <v>10</v>
      </c>
      <c r="E1483" s="4" t="s">
        <v>13</v>
      </c>
    </row>
    <row r="1484" spans="1:15">
      <c r="A1484" t="n">
        <v>13977</v>
      </c>
      <c r="B1484" s="52" t="n">
        <v>36</v>
      </c>
      <c r="C1484" s="7" t="n">
        <v>9</v>
      </c>
      <c r="D1484" s="7" t="n">
        <v>21</v>
      </c>
      <c r="E1484" s="7" t="n">
        <v>0</v>
      </c>
    </row>
    <row r="1485" spans="1:15">
      <c r="A1485" t="s">
        <v>4</v>
      </c>
      <c r="B1485" s="4" t="s">
        <v>5</v>
      </c>
      <c r="C1485" s="4" t="s">
        <v>10</v>
      </c>
    </row>
    <row r="1486" spans="1:15">
      <c r="A1486" t="n">
        <v>13982</v>
      </c>
      <c r="B1486" s="18" t="n">
        <v>12</v>
      </c>
      <c r="C1486" s="7" t="n">
        <v>10240</v>
      </c>
    </row>
    <row r="1487" spans="1:15">
      <c r="A1487" t="s">
        <v>4</v>
      </c>
      <c r="B1487" s="4" t="s">
        <v>5</v>
      </c>
      <c r="C1487" s="4" t="s">
        <v>10</v>
      </c>
    </row>
    <row r="1488" spans="1:15">
      <c r="A1488" t="n">
        <v>13985</v>
      </c>
      <c r="B1488" s="18" t="n">
        <v>12</v>
      </c>
      <c r="C1488" s="7" t="n">
        <v>10480</v>
      </c>
    </row>
    <row r="1489" spans="1:8">
      <c r="A1489" t="s">
        <v>4</v>
      </c>
      <c r="B1489" s="4" t="s">
        <v>5</v>
      </c>
      <c r="C1489" s="4" t="s">
        <v>10</v>
      </c>
      <c r="D1489" s="4" t="s">
        <v>13</v>
      </c>
      <c r="E1489" s="4" t="s">
        <v>10</v>
      </c>
    </row>
    <row r="1490" spans="1:8">
      <c r="A1490" t="n">
        <v>13988</v>
      </c>
      <c r="B1490" s="67" t="n">
        <v>104</v>
      </c>
      <c r="C1490" s="7" t="n">
        <v>129</v>
      </c>
      <c r="D1490" s="7" t="n">
        <v>1</v>
      </c>
      <c r="E1490" s="7" t="n">
        <v>10</v>
      </c>
    </row>
    <row r="1491" spans="1:8">
      <c r="A1491" t="s">
        <v>4</v>
      </c>
      <c r="B1491" s="4" t="s">
        <v>5</v>
      </c>
    </row>
    <row r="1492" spans="1:8">
      <c r="A1492" t="n">
        <v>13994</v>
      </c>
      <c r="B1492" s="5" t="n">
        <v>1</v>
      </c>
    </row>
    <row r="1493" spans="1:8">
      <c r="A1493" t="s">
        <v>4</v>
      </c>
      <c r="B1493" s="4" t="s">
        <v>5</v>
      </c>
      <c r="C1493" s="4" t="s">
        <v>10</v>
      </c>
      <c r="D1493" s="4" t="s">
        <v>13</v>
      </c>
      <c r="E1493" s="4" t="s">
        <v>13</v>
      </c>
    </row>
    <row r="1494" spans="1:8">
      <c r="A1494" t="n">
        <v>13995</v>
      </c>
      <c r="B1494" s="67" t="n">
        <v>104</v>
      </c>
      <c r="C1494" s="7" t="n">
        <v>129</v>
      </c>
      <c r="D1494" s="7" t="n">
        <v>3</v>
      </c>
      <c r="E1494" s="7" t="n">
        <v>2</v>
      </c>
    </row>
    <row r="1495" spans="1:8">
      <c r="A1495" t="s">
        <v>4</v>
      </c>
      <c r="B1495" s="4" t="s">
        <v>5</v>
      </c>
    </row>
    <row r="1496" spans="1:8">
      <c r="A1496" t="n">
        <v>14000</v>
      </c>
      <c r="B1496" s="5" t="n">
        <v>1</v>
      </c>
    </row>
    <row r="1497" spans="1:8">
      <c r="A1497" t="s">
        <v>4</v>
      </c>
      <c r="B1497" s="4" t="s">
        <v>5</v>
      </c>
      <c r="C1497" s="4" t="s">
        <v>10</v>
      </c>
      <c r="D1497" s="4" t="s">
        <v>13</v>
      </c>
      <c r="E1497" s="4" t="s">
        <v>13</v>
      </c>
    </row>
    <row r="1498" spans="1:8">
      <c r="A1498" t="n">
        <v>14001</v>
      </c>
      <c r="B1498" s="67" t="n">
        <v>104</v>
      </c>
      <c r="C1498" s="7" t="n">
        <v>130</v>
      </c>
      <c r="D1498" s="7" t="n">
        <v>3</v>
      </c>
      <c r="E1498" s="7" t="n">
        <v>1</v>
      </c>
    </row>
    <row r="1499" spans="1:8">
      <c r="A1499" t="s">
        <v>4</v>
      </c>
      <c r="B1499" s="4" t="s">
        <v>5</v>
      </c>
    </row>
    <row r="1500" spans="1:8">
      <c r="A1500" t="n">
        <v>14006</v>
      </c>
      <c r="B1500" s="5" t="n">
        <v>1</v>
      </c>
    </row>
    <row r="1501" spans="1:8">
      <c r="A1501" t="s">
        <v>4</v>
      </c>
      <c r="B1501" s="4" t="s">
        <v>5</v>
      </c>
      <c r="C1501" s="4" t="s">
        <v>10</v>
      </c>
      <c r="D1501" s="4" t="s">
        <v>13</v>
      </c>
      <c r="E1501" s="4" t="s">
        <v>10</v>
      </c>
    </row>
    <row r="1502" spans="1:8">
      <c r="A1502" t="n">
        <v>14007</v>
      </c>
      <c r="B1502" s="67" t="n">
        <v>104</v>
      </c>
      <c r="C1502" s="7" t="n">
        <v>130</v>
      </c>
      <c r="D1502" s="7" t="n">
        <v>1</v>
      </c>
      <c r="E1502" s="7" t="n">
        <v>0</v>
      </c>
    </row>
    <row r="1503" spans="1:8">
      <c r="A1503" t="s">
        <v>4</v>
      </c>
      <c r="B1503" s="4" t="s">
        <v>5</v>
      </c>
    </row>
    <row r="1504" spans="1:8">
      <c r="A1504" t="n">
        <v>14013</v>
      </c>
      <c r="B1504" s="5" t="n">
        <v>1</v>
      </c>
    </row>
    <row r="1505" spans="1:5">
      <c r="A1505" t="s">
        <v>4</v>
      </c>
      <c r="B1505" s="4" t="s">
        <v>5</v>
      </c>
      <c r="C1505" s="4" t="s">
        <v>13</v>
      </c>
      <c r="D1505" s="4" t="s">
        <v>10</v>
      </c>
      <c r="E1505" s="4" t="s">
        <v>10</v>
      </c>
      <c r="F1505" s="4" t="s">
        <v>10</v>
      </c>
    </row>
    <row r="1506" spans="1:5">
      <c r="A1506" t="n">
        <v>14014</v>
      </c>
      <c r="B1506" s="68" t="n">
        <v>63</v>
      </c>
      <c r="C1506" s="7" t="n">
        <v>0</v>
      </c>
      <c r="D1506" s="7" t="n">
        <v>20</v>
      </c>
      <c r="E1506" s="7" t="n">
        <v>0</v>
      </c>
      <c r="F1506" s="7" t="n">
        <v>130</v>
      </c>
    </row>
    <row r="1507" spans="1:5">
      <c r="A1507" t="s">
        <v>4</v>
      </c>
      <c r="B1507" s="4" t="s">
        <v>5</v>
      </c>
      <c r="C1507" s="4" t="s">
        <v>13</v>
      </c>
      <c r="D1507" s="4" t="s">
        <v>10</v>
      </c>
      <c r="E1507" s="4" t="s">
        <v>9</v>
      </c>
    </row>
    <row r="1508" spans="1:5">
      <c r="A1508" t="n">
        <v>14022</v>
      </c>
      <c r="B1508" s="33" t="n">
        <v>101</v>
      </c>
      <c r="C1508" s="7" t="n">
        <v>0</v>
      </c>
      <c r="D1508" s="7" t="n">
        <v>2214</v>
      </c>
      <c r="E1508" s="7" t="n">
        <v>1</v>
      </c>
    </row>
    <row r="1509" spans="1:5">
      <c r="A1509" t="s">
        <v>4</v>
      </c>
      <c r="B1509" s="4" t="s">
        <v>5</v>
      </c>
      <c r="C1509" s="4" t="s">
        <v>13</v>
      </c>
      <c r="D1509" s="4" t="s">
        <v>10</v>
      </c>
      <c r="E1509" s="4" t="s">
        <v>9</v>
      </c>
    </row>
    <row r="1510" spans="1:5">
      <c r="A1510" t="n">
        <v>14030</v>
      </c>
      <c r="B1510" s="33" t="n">
        <v>101</v>
      </c>
      <c r="C1510" s="7" t="n">
        <v>0</v>
      </c>
      <c r="D1510" s="7" t="n">
        <v>415</v>
      </c>
      <c r="E1510" s="7" t="n">
        <v>1</v>
      </c>
    </row>
    <row r="1511" spans="1:5">
      <c r="A1511" t="s">
        <v>4</v>
      </c>
      <c r="B1511" s="4" t="s">
        <v>5</v>
      </c>
      <c r="C1511" s="4" t="s">
        <v>13</v>
      </c>
      <c r="D1511" s="4" t="s">
        <v>10</v>
      </c>
      <c r="E1511" s="4" t="s">
        <v>9</v>
      </c>
    </row>
    <row r="1512" spans="1:5">
      <c r="A1512" t="n">
        <v>14038</v>
      </c>
      <c r="B1512" s="33" t="n">
        <v>101</v>
      </c>
      <c r="C1512" s="7" t="n">
        <v>0</v>
      </c>
      <c r="D1512" s="7" t="n">
        <v>565</v>
      </c>
      <c r="E1512" s="7" t="n">
        <v>1</v>
      </c>
    </row>
    <row r="1513" spans="1:5">
      <c r="A1513" t="s">
        <v>4</v>
      </c>
      <c r="B1513" s="4" t="s">
        <v>5</v>
      </c>
      <c r="C1513" s="4" t="s">
        <v>13</v>
      </c>
      <c r="D1513" s="4" t="s">
        <v>10</v>
      </c>
      <c r="E1513" s="4" t="s">
        <v>9</v>
      </c>
    </row>
    <row r="1514" spans="1:5">
      <c r="A1514" t="n">
        <v>14046</v>
      </c>
      <c r="B1514" s="33" t="n">
        <v>101</v>
      </c>
      <c r="C1514" s="7" t="n">
        <v>0</v>
      </c>
      <c r="D1514" s="7" t="n">
        <v>754</v>
      </c>
      <c r="E1514" s="7" t="n">
        <v>1</v>
      </c>
    </row>
    <row r="1515" spans="1:5">
      <c r="A1515" t="s">
        <v>4</v>
      </c>
      <c r="B1515" s="4" t="s">
        <v>5</v>
      </c>
      <c r="C1515" s="4" t="s">
        <v>13</v>
      </c>
      <c r="D1515" s="4" t="s">
        <v>10</v>
      </c>
      <c r="E1515" s="4" t="s">
        <v>10</v>
      </c>
      <c r="F1515" s="4" t="s">
        <v>13</v>
      </c>
    </row>
    <row r="1516" spans="1:5">
      <c r="A1516" t="n">
        <v>14054</v>
      </c>
      <c r="B1516" s="69" t="n">
        <v>102</v>
      </c>
      <c r="C1516" s="7" t="n">
        <v>0</v>
      </c>
      <c r="D1516" s="7" t="n">
        <v>20</v>
      </c>
      <c r="E1516" s="7" t="n">
        <v>2214</v>
      </c>
      <c r="F1516" s="7" t="n">
        <v>255</v>
      </c>
    </row>
    <row r="1517" spans="1:5">
      <c r="A1517" t="s">
        <v>4</v>
      </c>
      <c r="B1517" s="4" t="s">
        <v>5</v>
      </c>
      <c r="C1517" s="4" t="s">
        <v>13</v>
      </c>
      <c r="D1517" s="4" t="s">
        <v>10</v>
      </c>
      <c r="E1517" s="4" t="s">
        <v>10</v>
      </c>
      <c r="F1517" s="4" t="s">
        <v>13</v>
      </c>
    </row>
    <row r="1518" spans="1:5">
      <c r="A1518" t="n">
        <v>14061</v>
      </c>
      <c r="B1518" s="69" t="n">
        <v>102</v>
      </c>
      <c r="C1518" s="7" t="n">
        <v>0</v>
      </c>
      <c r="D1518" s="7" t="n">
        <v>20</v>
      </c>
      <c r="E1518" s="7" t="n">
        <v>415</v>
      </c>
      <c r="F1518" s="7" t="n">
        <v>255</v>
      </c>
    </row>
    <row r="1519" spans="1:5">
      <c r="A1519" t="s">
        <v>4</v>
      </c>
      <c r="B1519" s="4" t="s">
        <v>5</v>
      </c>
      <c r="C1519" s="4" t="s">
        <v>13</v>
      </c>
      <c r="D1519" s="4" t="s">
        <v>10</v>
      </c>
      <c r="E1519" s="4" t="s">
        <v>10</v>
      </c>
      <c r="F1519" s="4" t="s">
        <v>13</v>
      </c>
    </row>
    <row r="1520" spans="1:5">
      <c r="A1520" t="n">
        <v>14068</v>
      </c>
      <c r="B1520" s="69" t="n">
        <v>102</v>
      </c>
      <c r="C1520" s="7" t="n">
        <v>0</v>
      </c>
      <c r="D1520" s="7" t="n">
        <v>20</v>
      </c>
      <c r="E1520" s="7" t="n">
        <v>565</v>
      </c>
      <c r="F1520" s="7" t="n">
        <v>255</v>
      </c>
    </row>
    <row r="1521" spans="1:6">
      <c r="A1521" t="s">
        <v>4</v>
      </c>
      <c r="B1521" s="4" t="s">
        <v>5</v>
      </c>
      <c r="C1521" s="4" t="s">
        <v>13</v>
      </c>
      <c r="D1521" s="4" t="s">
        <v>10</v>
      </c>
      <c r="E1521" s="4" t="s">
        <v>10</v>
      </c>
      <c r="F1521" s="4" t="s">
        <v>13</v>
      </c>
    </row>
    <row r="1522" spans="1:6">
      <c r="A1522" t="n">
        <v>14075</v>
      </c>
      <c r="B1522" s="69" t="n">
        <v>102</v>
      </c>
      <c r="C1522" s="7" t="n">
        <v>0</v>
      </c>
      <c r="D1522" s="7" t="n">
        <v>20</v>
      </c>
      <c r="E1522" s="7" t="n">
        <v>754</v>
      </c>
      <c r="F1522" s="7" t="n">
        <v>255</v>
      </c>
    </row>
    <row r="1523" spans="1:6">
      <c r="A1523" t="s">
        <v>4</v>
      </c>
      <c r="B1523" s="4" t="s">
        <v>5</v>
      </c>
      <c r="C1523" s="4" t="s">
        <v>13</v>
      </c>
      <c r="D1523" s="4" t="s">
        <v>10</v>
      </c>
      <c r="E1523" s="4" t="s">
        <v>9</v>
      </c>
    </row>
    <row r="1524" spans="1:6">
      <c r="A1524" t="n">
        <v>14082</v>
      </c>
      <c r="B1524" s="33" t="n">
        <v>101</v>
      </c>
      <c r="C1524" s="7" t="n">
        <v>0</v>
      </c>
      <c r="D1524" s="7" t="n">
        <v>3244</v>
      </c>
      <c r="E1524" s="7" t="n">
        <v>1</v>
      </c>
    </row>
    <row r="1525" spans="1:6">
      <c r="A1525" t="s">
        <v>4</v>
      </c>
      <c r="B1525" s="4" t="s">
        <v>5</v>
      </c>
      <c r="C1525" s="4" t="s">
        <v>13</v>
      </c>
      <c r="D1525" s="4" t="s">
        <v>10</v>
      </c>
      <c r="E1525" s="4" t="s">
        <v>9</v>
      </c>
    </row>
    <row r="1526" spans="1:6">
      <c r="A1526" t="n">
        <v>14090</v>
      </c>
      <c r="B1526" s="33" t="n">
        <v>101</v>
      </c>
      <c r="C1526" s="7" t="n">
        <v>0</v>
      </c>
      <c r="D1526" s="7" t="n">
        <v>3332</v>
      </c>
      <c r="E1526" s="7" t="n">
        <v>1</v>
      </c>
    </row>
    <row r="1527" spans="1:6">
      <c r="A1527" t="s">
        <v>4</v>
      </c>
      <c r="B1527" s="4" t="s">
        <v>5</v>
      </c>
      <c r="C1527" s="4" t="s">
        <v>13</v>
      </c>
      <c r="D1527" s="4" t="s">
        <v>10</v>
      </c>
      <c r="E1527" s="4" t="s">
        <v>9</v>
      </c>
    </row>
    <row r="1528" spans="1:6">
      <c r="A1528" t="n">
        <v>14098</v>
      </c>
      <c r="B1528" s="33" t="n">
        <v>101</v>
      </c>
      <c r="C1528" s="7" t="n">
        <v>0</v>
      </c>
      <c r="D1528" s="7" t="n">
        <v>3572</v>
      </c>
      <c r="E1528" s="7" t="n">
        <v>1</v>
      </c>
    </row>
    <row r="1529" spans="1:6">
      <c r="A1529" t="s">
        <v>4</v>
      </c>
      <c r="B1529" s="4" t="s">
        <v>5</v>
      </c>
      <c r="C1529" s="4" t="s">
        <v>13</v>
      </c>
      <c r="D1529" s="4" t="s">
        <v>10</v>
      </c>
      <c r="E1529" s="4" t="s">
        <v>9</v>
      </c>
    </row>
    <row r="1530" spans="1:6">
      <c r="A1530" t="n">
        <v>14106</v>
      </c>
      <c r="B1530" s="33" t="n">
        <v>101</v>
      </c>
      <c r="C1530" s="7" t="n">
        <v>0</v>
      </c>
      <c r="D1530" s="7" t="n">
        <v>3330</v>
      </c>
      <c r="E1530" s="7" t="n">
        <v>1</v>
      </c>
    </row>
    <row r="1531" spans="1:6">
      <c r="A1531" t="s">
        <v>4</v>
      </c>
      <c r="B1531" s="4" t="s">
        <v>5</v>
      </c>
      <c r="C1531" s="4" t="s">
        <v>13</v>
      </c>
      <c r="D1531" s="4" t="s">
        <v>10</v>
      </c>
      <c r="E1531" s="4" t="s">
        <v>9</v>
      </c>
    </row>
    <row r="1532" spans="1:6">
      <c r="A1532" t="n">
        <v>14114</v>
      </c>
      <c r="B1532" s="33" t="n">
        <v>101</v>
      </c>
      <c r="C1532" s="7" t="n">
        <v>0</v>
      </c>
      <c r="D1532" s="7" t="n">
        <v>3383</v>
      </c>
      <c r="E1532" s="7" t="n">
        <v>1</v>
      </c>
    </row>
    <row r="1533" spans="1:6">
      <c r="A1533" t="s">
        <v>4</v>
      </c>
      <c r="B1533" s="4" t="s">
        <v>5</v>
      </c>
      <c r="C1533" s="4" t="s">
        <v>13</v>
      </c>
      <c r="D1533" s="4" t="s">
        <v>10</v>
      </c>
      <c r="E1533" s="4" t="s">
        <v>9</v>
      </c>
    </row>
    <row r="1534" spans="1:6">
      <c r="A1534" t="n">
        <v>14122</v>
      </c>
      <c r="B1534" s="33" t="n">
        <v>101</v>
      </c>
      <c r="C1534" s="7" t="n">
        <v>0</v>
      </c>
      <c r="D1534" s="7" t="n">
        <v>3429</v>
      </c>
      <c r="E1534" s="7" t="n">
        <v>1</v>
      </c>
    </row>
    <row r="1535" spans="1:6">
      <c r="A1535" t="s">
        <v>4</v>
      </c>
      <c r="B1535" s="4" t="s">
        <v>5</v>
      </c>
      <c r="C1535" s="4" t="s">
        <v>13</v>
      </c>
      <c r="D1535" s="4" t="s">
        <v>10</v>
      </c>
      <c r="E1535" s="4" t="s">
        <v>13</v>
      </c>
      <c r="F1535" s="4" t="s">
        <v>13</v>
      </c>
      <c r="G1535" s="4" t="s">
        <v>13</v>
      </c>
    </row>
    <row r="1536" spans="1:6">
      <c r="A1536" t="n">
        <v>14130</v>
      </c>
      <c r="B1536" s="69" t="n">
        <v>102</v>
      </c>
      <c r="C1536" s="7" t="n">
        <v>6</v>
      </c>
      <c r="D1536" s="7" t="n">
        <v>20</v>
      </c>
      <c r="E1536" s="7" t="n">
        <v>255</v>
      </c>
      <c r="F1536" s="7" t="n">
        <v>1</v>
      </c>
      <c r="G1536" s="7" t="n">
        <v>1</v>
      </c>
    </row>
    <row r="1537" spans="1:7">
      <c r="A1537" t="s">
        <v>4</v>
      </c>
      <c r="B1537" s="4" t="s">
        <v>5</v>
      </c>
      <c r="C1537" s="4" t="s">
        <v>13</v>
      </c>
      <c r="D1537" s="4" t="s">
        <v>10</v>
      </c>
      <c r="E1537" s="4" t="s">
        <v>13</v>
      </c>
      <c r="F1537" s="4" t="s">
        <v>13</v>
      </c>
      <c r="G1537" s="4" t="s">
        <v>13</v>
      </c>
    </row>
    <row r="1538" spans="1:7">
      <c r="A1538" t="n">
        <v>14137</v>
      </c>
      <c r="B1538" s="69" t="n">
        <v>102</v>
      </c>
      <c r="C1538" s="7" t="n">
        <v>6</v>
      </c>
      <c r="D1538" s="7" t="n">
        <v>20</v>
      </c>
      <c r="E1538" s="7" t="n">
        <v>1</v>
      </c>
      <c r="F1538" s="7" t="n">
        <v>3</v>
      </c>
      <c r="G1538" s="7" t="n">
        <v>1</v>
      </c>
    </row>
    <row r="1539" spans="1:7">
      <c r="A1539" t="s">
        <v>4</v>
      </c>
      <c r="B1539" s="4" t="s">
        <v>5</v>
      </c>
      <c r="C1539" s="4" t="s">
        <v>13</v>
      </c>
      <c r="D1539" s="4" t="s">
        <v>10</v>
      </c>
      <c r="E1539" s="4" t="s">
        <v>13</v>
      </c>
      <c r="F1539" s="4" t="s">
        <v>13</v>
      </c>
      <c r="G1539" s="4" t="s">
        <v>13</v>
      </c>
    </row>
    <row r="1540" spans="1:7">
      <c r="A1540" t="n">
        <v>14144</v>
      </c>
      <c r="B1540" s="69" t="n">
        <v>102</v>
      </c>
      <c r="C1540" s="7" t="n">
        <v>6</v>
      </c>
      <c r="D1540" s="7" t="n">
        <v>20</v>
      </c>
      <c r="E1540" s="7" t="n">
        <v>2</v>
      </c>
      <c r="F1540" s="7" t="n">
        <v>3</v>
      </c>
      <c r="G1540" s="7" t="n">
        <v>1</v>
      </c>
    </row>
    <row r="1541" spans="1:7">
      <c r="A1541" t="s">
        <v>4</v>
      </c>
      <c r="B1541" s="4" t="s">
        <v>5</v>
      </c>
      <c r="C1541" s="4" t="s">
        <v>13</v>
      </c>
      <c r="D1541" s="4" t="s">
        <v>10</v>
      </c>
      <c r="E1541" s="4" t="s">
        <v>13</v>
      </c>
      <c r="F1541" s="4" t="s">
        <v>13</v>
      </c>
      <c r="G1541" s="4" t="s">
        <v>13</v>
      </c>
    </row>
    <row r="1542" spans="1:7">
      <c r="A1542" t="n">
        <v>14151</v>
      </c>
      <c r="B1542" s="69" t="n">
        <v>102</v>
      </c>
      <c r="C1542" s="7" t="n">
        <v>6</v>
      </c>
      <c r="D1542" s="7" t="n">
        <v>20</v>
      </c>
      <c r="E1542" s="7" t="n">
        <v>3</v>
      </c>
      <c r="F1542" s="7" t="n">
        <v>3</v>
      </c>
      <c r="G1542" s="7" t="n">
        <v>1</v>
      </c>
    </row>
    <row r="1543" spans="1:7">
      <c r="A1543" t="s">
        <v>4</v>
      </c>
      <c r="B1543" s="4" t="s">
        <v>5</v>
      </c>
      <c r="C1543" s="4" t="s">
        <v>13</v>
      </c>
      <c r="D1543" s="4" t="s">
        <v>10</v>
      </c>
      <c r="E1543" s="4" t="s">
        <v>13</v>
      </c>
      <c r="F1543" s="4" t="s">
        <v>13</v>
      </c>
      <c r="G1543" s="4" t="s">
        <v>13</v>
      </c>
    </row>
    <row r="1544" spans="1:7">
      <c r="A1544" t="n">
        <v>14158</v>
      </c>
      <c r="B1544" s="69" t="n">
        <v>102</v>
      </c>
      <c r="C1544" s="7" t="n">
        <v>6</v>
      </c>
      <c r="D1544" s="7" t="n">
        <v>20</v>
      </c>
      <c r="E1544" s="7" t="n">
        <v>4</v>
      </c>
      <c r="F1544" s="7" t="n">
        <v>3</v>
      </c>
      <c r="G1544" s="7" t="n">
        <v>1</v>
      </c>
    </row>
    <row r="1545" spans="1:7">
      <c r="A1545" t="s">
        <v>4</v>
      </c>
      <c r="B1545" s="4" t="s">
        <v>5</v>
      </c>
      <c r="C1545" s="4" t="s">
        <v>13</v>
      </c>
      <c r="D1545" s="4" t="s">
        <v>10</v>
      </c>
      <c r="E1545" s="4" t="s">
        <v>13</v>
      </c>
      <c r="F1545" s="4" t="s">
        <v>13</v>
      </c>
      <c r="G1545" s="4" t="s">
        <v>13</v>
      </c>
    </row>
    <row r="1546" spans="1:7">
      <c r="A1546" t="n">
        <v>14165</v>
      </c>
      <c r="B1546" s="69" t="n">
        <v>102</v>
      </c>
      <c r="C1546" s="7" t="n">
        <v>6</v>
      </c>
      <c r="D1546" s="7" t="n">
        <v>20</v>
      </c>
      <c r="E1546" s="7" t="n">
        <v>5</v>
      </c>
      <c r="F1546" s="7" t="n">
        <v>2</v>
      </c>
      <c r="G1546" s="7" t="n">
        <v>1</v>
      </c>
    </row>
    <row r="1547" spans="1:7">
      <c r="A1547" t="s">
        <v>4</v>
      </c>
      <c r="B1547" s="4" t="s">
        <v>5</v>
      </c>
      <c r="C1547" s="4" t="s">
        <v>13</v>
      </c>
      <c r="D1547" s="4" t="s">
        <v>10</v>
      </c>
      <c r="E1547" s="4" t="s">
        <v>13</v>
      </c>
      <c r="F1547" s="4" t="s">
        <v>13</v>
      </c>
      <c r="G1547" s="4" t="s">
        <v>13</v>
      </c>
    </row>
    <row r="1548" spans="1:7">
      <c r="A1548" t="n">
        <v>14172</v>
      </c>
      <c r="B1548" s="69" t="n">
        <v>102</v>
      </c>
      <c r="C1548" s="7" t="n">
        <v>6</v>
      </c>
      <c r="D1548" s="7" t="n">
        <v>20</v>
      </c>
      <c r="E1548" s="7" t="n">
        <v>6</v>
      </c>
      <c r="F1548" s="7" t="n">
        <v>2</v>
      </c>
      <c r="G1548" s="7" t="n">
        <v>1</v>
      </c>
    </row>
    <row r="1549" spans="1:7">
      <c r="A1549" t="s">
        <v>4</v>
      </c>
      <c r="B1549" s="4" t="s">
        <v>5</v>
      </c>
      <c r="C1549" s="4" t="s">
        <v>13</v>
      </c>
      <c r="D1549" s="4" t="s">
        <v>10</v>
      </c>
      <c r="E1549" s="4" t="s">
        <v>13</v>
      </c>
      <c r="F1549" s="4" t="s">
        <v>13</v>
      </c>
      <c r="G1549" s="4" t="s">
        <v>13</v>
      </c>
    </row>
    <row r="1550" spans="1:7">
      <c r="A1550" t="n">
        <v>14179</v>
      </c>
      <c r="B1550" s="69" t="n">
        <v>102</v>
      </c>
      <c r="C1550" s="7" t="n">
        <v>6</v>
      </c>
      <c r="D1550" s="7" t="n">
        <v>20</v>
      </c>
      <c r="E1550" s="7" t="n">
        <v>7</v>
      </c>
      <c r="F1550" s="7" t="n">
        <v>2</v>
      </c>
      <c r="G1550" s="7" t="n">
        <v>1</v>
      </c>
    </row>
    <row r="1551" spans="1:7">
      <c r="A1551" t="s">
        <v>4</v>
      </c>
      <c r="B1551" s="4" t="s">
        <v>5</v>
      </c>
      <c r="C1551" s="4" t="s">
        <v>13</v>
      </c>
      <c r="D1551" s="4" t="s">
        <v>10</v>
      </c>
      <c r="E1551" s="4" t="s">
        <v>13</v>
      </c>
      <c r="F1551" s="4" t="s">
        <v>13</v>
      </c>
      <c r="G1551" s="4" t="s">
        <v>13</v>
      </c>
    </row>
    <row r="1552" spans="1:7">
      <c r="A1552" t="n">
        <v>14186</v>
      </c>
      <c r="B1552" s="69" t="n">
        <v>102</v>
      </c>
      <c r="C1552" s="7" t="n">
        <v>6</v>
      </c>
      <c r="D1552" s="7" t="n">
        <v>20</v>
      </c>
      <c r="E1552" s="7" t="n">
        <v>8</v>
      </c>
      <c r="F1552" s="7" t="n">
        <v>2</v>
      </c>
      <c r="G1552" s="7" t="n">
        <v>1</v>
      </c>
    </row>
    <row r="1553" spans="1:7">
      <c r="A1553" t="s">
        <v>4</v>
      </c>
      <c r="B1553" s="4" t="s">
        <v>5</v>
      </c>
      <c r="C1553" s="4" t="s">
        <v>13</v>
      </c>
      <c r="D1553" s="4" t="s">
        <v>10</v>
      </c>
      <c r="E1553" s="4" t="s">
        <v>10</v>
      </c>
      <c r="F1553" s="4" t="s">
        <v>13</v>
      </c>
      <c r="G1553" s="4" t="s">
        <v>13</v>
      </c>
    </row>
    <row r="1554" spans="1:7">
      <c r="A1554" t="n">
        <v>14193</v>
      </c>
      <c r="B1554" s="69" t="n">
        <v>102</v>
      </c>
      <c r="C1554" s="7" t="n">
        <v>3</v>
      </c>
      <c r="D1554" s="7" t="n">
        <v>20</v>
      </c>
      <c r="E1554" s="7" t="n">
        <v>3244</v>
      </c>
      <c r="F1554" s="7" t="n">
        <v>0</v>
      </c>
      <c r="G1554" s="7" t="n">
        <v>1</v>
      </c>
    </row>
    <row r="1555" spans="1:7">
      <c r="A1555" t="s">
        <v>4</v>
      </c>
      <c r="B1555" s="4" t="s">
        <v>5</v>
      </c>
      <c r="C1555" s="4" t="s">
        <v>13</v>
      </c>
      <c r="D1555" s="4" t="s">
        <v>10</v>
      </c>
      <c r="E1555" s="4" t="s">
        <v>9</v>
      </c>
    </row>
    <row r="1556" spans="1:7">
      <c r="A1556" t="n">
        <v>14201</v>
      </c>
      <c r="B1556" s="70" t="n">
        <v>167</v>
      </c>
      <c r="C1556" s="7" t="n">
        <v>0</v>
      </c>
      <c r="D1556" s="7" t="n">
        <v>20</v>
      </c>
      <c r="E1556" s="7" t="n">
        <v>524288</v>
      </c>
    </row>
    <row r="1557" spans="1:7">
      <c r="A1557" t="s">
        <v>4</v>
      </c>
      <c r="B1557" s="4" t="s">
        <v>5</v>
      </c>
      <c r="C1557" s="4" t="s">
        <v>13</v>
      </c>
      <c r="D1557" s="4" t="s">
        <v>10</v>
      </c>
      <c r="E1557" s="4" t="s">
        <v>10</v>
      </c>
      <c r="F1557" s="4" t="s">
        <v>13</v>
      </c>
      <c r="G1557" s="4" t="s">
        <v>13</v>
      </c>
    </row>
    <row r="1558" spans="1:7">
      <c r="A1558" t="n">
        <v>14209</v>
      </c>
      <c r="B1558" s="69" t="n">
        <v>102</v>
      </c>
      <c r="C1558" s="7" t="n">
        <v>3</v>
      </c>
      <c r="D1558" s="7" t="n">
        <v>20</v>
      </c>
      <c r="E1558" s="7" t="n">
        <v>3332</v>
      </c>
      <c r="F1558" s="7" t="n">
        <v>1</v>
      </c>
      <c r="G1558" s="7" t="n">
        <v>1</v>
      </c>
    </row>
    <row r="1559" spans="1:7">
      <c r="A1559" t="s">
        <v>4</v>
      </c>
      <c r="B1559" s="4" t="s">
        <v>5</v>
      </c>
      <c r="C1559" s="4" t="s">
        <v>13</v>
      </c>
      <c r="D1559" s="4" t="s">
        <v>10</v>
      </c>
      <c r="E1559" s="4" t="s">
        <v>10</v>
      </c>
      <c r="F1559" s="4" t="s">
        <v>13</v>
      </c>
      <c r="G1559" s="4" t="s">
        <v>13</v>
      </c>
    </row>
    <row r="1560" spans="1:7">
      <c r="A1560" t="n">
        <v>14217</v>
      </c>
      <c r="B1560" s="69" t="n">
        <v>102</v>
      </c>
      <c r="C1560" s="7" t="n">
        <v>3</v>
      </c>
      <c r="D1560" s="7" t="n">
        <v>20</v>
      </c>
      <c r="E1560" s="7" t="n">
        <v>3572</v>
      </c>
      <c r="F1560" s="7" t="n">
        <v>2</v>
      </c>
      <c r="G1560" s="7" t="n">
        <v>1</v>
      </c>
    </row>
    <row r="1561" spans="1:7">
      <c r="A1561" t="s">
        <v>4</v>
      </c>
      <c r="B1561" s="4" t="s">
        <v>5</v>
      </c>
      <c r="C1561" s="4" t="s">
        <v>13</v>
      </c>
      <c r="D1561" s="4" t="s">
        <v>10</v>
      </c>
      <c r="E1561" s="4" t="s">
        <v>10</v>
      </c>
      <c r="F1561" s="4" t="s">
        <v>13</v>
      </c>
      <c r="G1561" s="4" t="s">
        <v>13</v>
      </c>
    </row>
    <row r="1562" spans="1:7">
      <c r="A1562" t="n">
        <v>14225</v>
      </c>
      <c r="B1562" s="69" t="n">
        <v>102</v>
      </c>
      <c r="C1562" s="7" t="n">
        <v>3</v>
      </c>
      <c r="D1562" s="7" t="n">
        <v>20</v>
      </c>
      <c r="E1562" s="7" t="n">
        <v>3330</v>
      </c>
      <c r="F1562" s="7" t="n">
        <v>3</v>
      </c>
      <c r="G1562" s="7" t="n">
        <v>1</v>
      </c>
    </row>
    <row r="1563" spans="1:7">
      <c r="A1563" t="s">
        <v>4</v>
      </c>
      <c r="B1563" s="4" t="s">
        <v>5</v>
      </c>
      <c r="C1563" s="4" t="s">
        <v>13</v>
      </c>
      <c r="D1563" s="4" t="s">
        <v>10</v>
      </c>
      <c r="E1563" s="4" t="s">
        <v>10</v>
      </c>
      <c r="F1563" s="4" t="s">
        <v>13</v>
      </c>
      <c r="G1563" s="4" t="s">
        <v>13</v>
      </c>
    </row>
    <row r="1564" spans="1:7">
      <c r="A1564" t="n">
        <v>14233</v>
      </c>
      <c r="B1564" s="69" t="n">
        <v>102</v>
      </c>
      <c r="C1564" s="7" t="n">
        <v>3</v>
      </c>
      <c r="D1564" s="7" t="n">
        <v>20</v>
      </c>
      <c r="E1564" s="7" t="n">
        <v>3383</v>
      </c>
      <c r="F1564" s="7" t="n">
        <v>4</v>
      </c>
      <c r="G1564" s="7" t="n">
        <v>1</v>
      </c>
    </row>
    <row r="1565" spans="1:7">
      <c r="A1565" t="s">
        <v>4</v>
      </c>
      <c r="B1565" s="4" t="s">
        <v>5</v>
      </c>
      <c r="C1565" s="4" t="s">
        <v>13</v>
      </c>
      <c r="D1565" s="4" t="s">
        <v>10</v>
      </c>
      <c r="E1565" s="4" t="s">
        <v>10</v>
      </c>
      <c r="F1565" s="4" t="s">
        <v>13</v>
      </c>
      <c r="G1565" s="4" t="s">
        <v>13</v>
      </c>
    </row>
    <row r="1566" spans="1:7">
      <c r="A1566" t="n">
        <v>14241</v>
      </c>
      <c r="B1566" s="69" t="n">
        <v>102</v>
      </c>
      <c r="C1566" s="7" t="n">
        <v>3</v>
      </c>
      <c r="D1566" s="7" t="n">
        <v>20</v>
      </c>
      <c r="E1566" s="7" t="n">
        <v>3429</v>
      </c>
      <c r="F1566" s="7" t="n">
        <v>5</v>
      </c>
      <c r="G1566" s="7" t="n">
        <v>1</v>
      </c>
    </row>
    <row r="1567" spans="1:7">
      <c r="A1567" t="s">
        <v>4</v>
      </c>
      <c r="B1567" s="4" t="s">
        <v>5</v>
      </c>
      <c r="C1567" s="4" t="s">
        <v>13</v>
      </c>
      <c r="D1567" s="4" t="s">
        <v>10</v>
      </c>
      <c r="E1567" s="4" t="s">
        <v>10</v>
      </c>
    </row>
    <row r="1568" spans="1:7">
      <c r="A1568" t="n">
        <v>14249</v>
      </c>
      <c r="B1568" s="71" t="n">
        <v>92</v>
      </c>
      <c r="C1568" s="7" t="n">
        <v>0</v>
      </c>
      <c r="D1568" s="7" t="n">
        <v>20</v>
      </c>
      <c r="E1568" s="7" t="n">
        <v>560</v>
      </c>
    </row>
    <row r="1569" spans="1:7">
      <c r="A1569" t="s">
        <v>4</v>
      </c>
      <c r="B1569" s="4" t="s">
        <v>5</v>
      </c>
      <c r="C1569" s="4" t="s">
        <v>13</v>
      </c>
      <c r="D1569" s="4" t="s">
        <v>10</v>
      </c>
      <c r="E1569" s="4" t="s">
        <v>10</v>
      </c>
    </row>
    <row r="1570" spans="1:7">
      <c r="A1570" t="n">
        <v>14255</v>
      </c>
      <c r="B1570" s="71" t="n">
        <v>92</v>
      </c>
      <c r="C1570" s="7" t="n">
        <v>0</v>
      </c>
      <c r="D1570" s="7" t="n">
        <v>20</v>
      </c>
      <c r="E1570" s="7" t="n">
        <v>561</v>
      </c>
    </row>
    <row r="1571" spans="1:7">
      <c r="A1571" t="s">
        <v>4</v>
      </c>
      <c r="B1571" s="4" t="s">
        <v>5</v>
      </c>
      <c r="C1571" s="4" t="s">
        <v>13</v>
      </c>
      <c r="D1571" s="4" t="s">
        <v>10</v>
      </c>
      <c r="E1571" s="4" t="s">
        <v>10</v>
      </c>
    </row>
    <row r="1572" spans="1:7">
      <c r="A1572" t="n">
        <v>14261</v>
      </c>
      <c r="B1572" s="71" t="n">
        <v>92</v>
      </c>
      <c r="C1572" s="7" t="n">
        <v>0</v>
      </c>
      <c r="D1572" s="7" t="n">
        <v>20</v>
      </c>
      <c r="E1572" s="7" t="n">
        <v>562</v>
      </c>
    </row>
    <row r="1573" spans="1:7">
      <c r="A1573" t="s">
        <v>4</v>
      </c>
      <c r="B1573" s="4" t="s">
        <v>5</v>
      </c>
      <c r="C1573" s="4" t="s">
        <v>13</v>
      </c>
      <c r="D1573" s="4" t="s">
        <v>10</v>
      </c>
      <c r="E1573" s="4" t="s">
        <v>10</v>
      </c>
    </row>
    <row r="1574" spans="1:7">
      <c r="A1574" t="n">
        <v>14267</v>
      </c>
      <c r="B1574" s="71" t="n">
        <v>92</v>
      </c>
      <c r="C1574" s="7" t="n">
        <v>0</v>
      </c>
      <c r="D1574" s="7" t="n">
        <v>20</v>
      </c>
      <c r="E1574" s="7" t="n">
        <v>576</v>
      </c>
    </row>
    <row r="1575" spans="1:7">
      <c r="A1575" t="s">
        <v>4</v>
      </c>
      <c r="B1575" s="4" t="s">
        <v>5</v>
      </c>
      <c r="C1575" s="4" t="s">
        <v>13</v>
      </c>
      <c r="D1575" s="4" t="s">
        <v>10</v>
      </c>
      <c r="E1575" s="4" t="s">
        <v>13</v>
      </c>
      <c r="F1575" s="4" t="s">
        <v>13</v>
      </c>
      <c r="G1575" s="4" t="s">
        <v>27</v>
      </c>
    </row>
    <row r="1576" spans="1:7">
      <c r="A1576" t="n">
        <v>14273</v>
      </c>
      <c r="B1576" s="10" t="n">
        <v>5</v>
      </c>
      <c r="C1576" s="7" t="n">
        <v>30</v>
      </c>
      <c r="D1576" s="7" t="n">
        <v>6497</v>
      </c>
      <c r="E1576" s="7" t="n">
        <v>8</v>
      </c>
      <c r="F1576" s="7" t="n">
        <v>1</v>
      </c>
      <c r="G1576" s="11" t="n">
        <f t="normal" ca="1">A1580</f>
        <v>0</v>
      </c>
    </row>
    <row r="1577" spans="1:7">
      <c r="A1577" t="s">
        <v>4</v>
      </c>
      <c r="B1577" s="4" t="s">
        <v>5</v>
      </c>
      <c r="C1577" s="4" t="s">
        <v>13</v>
      </c>
      <c r="D1577" s="4" t="s">
        <v>10</v>
      </c>
      <c r="E1577" s="4" t="s">
        <v>10</v>
      </c>
    </row>
    <row r="1578" spans="1:7">
      <c r="A1578" t="n">
        <v>14283</v>
      </c>
      <c r="B1578" s="71" t="n">
        <v>92</v>
      </c>
      <c r="C1578" s="7" t="n">
        <v>4</v>
      </c>
      <c r="D1578" s="7" t="n">
        <v>20</v>
      </c>
      <c r="E1578" s="7" t="n">
        <v>576</v>
      </c>
    </row>
    <row r="1579" spans="1:7">
      <c r="A1579" t="s">
        <v>4</v>
      </c>
      <c r="B1579" s="4" t="s">
        <v>5</v>
      </c>
      <c r="C1579" s="4" t="s">
        <v>13</v>
      </c>
      <c r="D1579" s="4" t="s">
        <v>10</v>
      </c>
      <c r="E1579" s="4" t="s">
        <v>10</v>
      </c>
      <c r="F1579" s="4" t="s">
        <v>10</v>
      </c>
    </row>
    <row r="1580" spans="1:7">
      <c r="A1580" t="n">
        <v>14289</v>
      </c>
      <c r="B1580" s="68" t="n">
        <v>63</v>
      </c>
      <c r="C1580" s="7" t="n">
        <v>0</v>
      </c>
      <c r="D1580" s="7" t="n">
        <v>21</v>
      </c>
      <c r="E1580" s="7" t="n">
        <v>0</v>
      </c>
      <c r="F1580" s="7" t="n">
        <v>130</v>
      </c>
    </row>
    <row r="1581" spans="1:7">
      <c r="A1581" t="s">
        <v>4</v>
      </c>
      <c r="B1581" s="4" t="s">
        <v>5</v>
      </c>
      <c r="C1581" s="4" t="s">
        <v>13</v>
      </c>
      <c r="D1581" s="4" t="s">
        <v>10</v>
      </c>
      <c r="E1581" s="4" t="s">
        <v>9</v>
      </c>
    </row>
    <row r="1582" spans="1:7">
      <c r="A1582" t="n">
        <v>14297</v>
      </c>
      <c r="B1582" s="33" t="n">
        <v>101</v>
      </c>
      <c r="C1582" s="7" t="n">
        <v>0</v>
      </c>
      <c r="D1582" s="7" t="n">
        <v>2264</v>
      </c>
      <c r="E1582" s="7" t="n">
        <v>1</v>
      </c>
    </row>
    <row r="1583" spans="1:7">
      <c r="A1583" t="s">
        <v>4</v>
      </c>
      <c r="B1583" s="4" t="s">
        <v>5</v>
      </c>
      <c r="C1583" s="4" t="s">
        <v>13</v>
      </c>
      <c r="D1583" s="4" t="s">
        <v>10</v>
      </c>
      <c r="E1583" s="4" t="s">
        <v>9</v>
      </c>
    </row>
    <row r="1584" spans="1:7">
      <c r="A1584" t="n">
        <v>14305</v>
      </c>
      <c r="B1584" s="33" t="n">
        <v>101</v>
      </c>
      <c r="C1584" s="7" t="n">
        <v>0</v>
      </c>
      <c r="D1584" s="7" t="n">
        <v>415</v>
      </c>
      <c r="E1584" s="7" t="n">
        <v>1</v>
      </c>
    </row>
    <row r="1585" spans="1:7">
      <c r="A1585" t="s">
        <v>4</v>
      </c>
      <c r="B1585" s="4" t="s">
        <v>5</v>
      </c>
      <c r="C1585" s="4" t="s">
        <v>13</v>
      </c>
      <c r="D1585" s="4" t="s">
        <v>10</v>
      </c>
      <c r="E1585" s="4" t="s">
        <v>9</v>
      </c>
    </row>
    <row r="1586" spans="1:7">
      <c r="A1586" t="n">
        <v>14313</v>
      </c>
      <c r="B1586" s="33" t="n">
        <v>101</v>
      </c>
      <c r="C1586" s="7" t="n">
        <v>0</v>
      </c>
      <c r="D1586" s="7" t="n">
        <v>565</v>
      </c>
      <c r="E1586" s="7" t="n">
        <v>1</v>
      </c>
    </row>
    <row r="1587" spans="1:7">
      <c r="A1587" t="s">
        <v>4</v>
      </c>
      <c r="B1587" s="4" t="s">
        <v>5</v>
      </c>
      <c r="C1587" s="4" t="s">
        <v>13</v>
      </c>
      <c r="D1587" s="4" t="s">
        <v>10</v>
      </c>
      <c r="E1587" s="4" t="s">
        <v>9</v>
      </c>
    </row>
    <row r="1588" spans="1:7">
      <c r="A1588" t="n">
        <v>14321</v>
      </c>
      <c r="B1588" s="33" t="n">
        <v>101</v>
      </c>
      <c r="C1588" s="7" t="n">
        <v>0</v>
      </c>
      <c r="D1588" s="7" t="n">
        <v>749</v>
      </c>
      <c r="E1588" s="7" t="n">
        <v>1</v>
      </c>
    </row>
    <row r="1589" spans="1:7">
      <c r="A1589" t="s">
        <v>4</v>
      </c>
      <c r="B1589" s="4" t="s">
        <v>5</v>
      </c>
      <c r="C1589" s="4" t="s">
        <v>13</v>
      </c>
      <c r="D1589" s="4" t="s">
        <v>10</v>
      </c>
      <c r="E1589" s="4" t="s">
        <v>10</v>
      </c>
      <c r="F1589" s="4" t="s">
        <v>13</v>
      </c>
    </row>
    <row r="1590" spans="1:7">
      <c r="A1590" t="n">
        <v>14329</v>
      </c>
      <c r="B1590" s="69" t="n">
        <v>102</v>
      </c>
      <c r="C1590" s="7" t="n">
        <v>0</v>
      </c>
      <c r="D1590" s="7" t="n">
        <v>21</v>
      </c>
      <c r="E1590" s="7" t="n">
        <v>2264</v>
      </c>
      <c r="F1590" s="7" t="n">
        <v>255</v>
      </c>
    </row>
    <row r="1591" spans="1:7">
      <c r="A1591" t="s">
        <v>4</v>
      </c>
      <c r="B1591" s="4" t="s">
        <v>5</v>
      </c>
      <c r="C1591" s="4" t="s">
        <v>13</v>
      </c>
      <c r="D1591" s="4" t="s">
        <v>10</v>
      </c>
      <c r="E1591" s="4" t="s">
        <v>10</v>
      </c>
      <c r="F1591" s="4" t="s">
        <v>13</v>
      </c>
    </row>
    <row r="1592" spans="1:7">
      <c r="A1592" t="n">
        <v>14336</v>
      </c>
      <c r="B1592" s="69" t="n">
        <v>102</v>
      </c>
      <c r="C1592" s="7" t="n">
        <v>0</v>
      </c>
      <c r="D1592" s="7" t="n">
        <v>21</v>
      </c>
      <c r="E1592" s="7" t="n">
        <v>415</v>
      </c>
      <c r="F1592" s="7" t="n">
        <v>255</v>
      </c>
    </row>
    <row r="1593" spans="1:7">
      <c r="A1593" t="s">
        <v>4</v>
      </c>
      <c r="B1593" s="4" t="s">
        <v>5</v>
      </c>
      <c r="C1593" s="4" t="s">
        <v>13</v>
      </c>
      <c r="D1593" s="4" t="s">
        <v>10</v>
      </c>
      <c r="E1593" s="4" t="s">
        <v>10</v>
      </c>
      <c r="F1593" s="4" t="s">
        <v>13</v>
      </c>
    </row>
    <row r="1594" spans="1:7">
      <c r="A1594" t="n">
        <v>14343</v>
      </c>
      <c r="B1594" s="69" t="n">
        <v>102</v>
      </c>
      <c r="C1594" s="7" t="n">
        <v>0</v>
      </c>
      <c r="D1594" s="7" t="n">
        <v>21</v>
      </c>
      <c r="E1594" s="7" t="n">
        <v>565</v>
      </c>
      <c r="F1594" s="7" t="n">
        <v>255</v>
      </c>
    </row>
    <row r="1595" spans="1:7">
      <c r="A1595" t="s">
        <v>4</v>
      </c>
      <c r="B1595" s="4" t="s">
        <v>5</v>
      </c>
      <c r="C1595" s="4" t="s">
        <v>13</v>
      </c>
      <c r="D1595" s="4" t="s">
        <v>10</v>
      </c>
      <c r="E1595" s="4" t="s">
        <v>10</v>
      </c>
      <c r="F1595" s="4" t="s">
        <v>13</v>
      </c>
    </row>
    <row r="1596" spans="1:7">
      <c r="A1596" t="n">
        <v>14350</v>
      </c>
      <c r="B1596" s="69" t="n">
        <v>102</v>
      </c>
      <c r="C1596" s="7" t="n">
        <v>0</v>
      </c>
      <c r="D1596" s="7" t="n">
        <v>21</v>
      </c>
      <c r="E1596" s="7" t="n">
        <v>749</v>
      </c>
      <c r="F1596" s="7" t="n">
        <v>255</v>
      </c>
    </row>
    <row r="1597" spans="1:7">
      <c r="A1597" t="s">
        <v>4</v>
      </c>
      <c r="B1597" s="4" t="s">
        <v>5</v>
      </c>
      <c r="C1597" s="4" t="s">
        <v>13</v>
      </c>
      <c r="D1597" s="4" t="s">
        <v>10</v>
      </c>
      <c r="E1597" s="4" t="s">
        <v>9</v>
      </c>
    </row>
    <row r="1598" spans="1:7">
      <c r="A1598" t="n">
        <v>14357</v>
      </c>
      <c r="B1598" s="33" t="n">
        <v>101</v>
      </c>
      <c r="C1598" s="7" t="n">
        <v>0</v>
      </c>
      <c r="D1598" s="7" t="n">
        <v>3245</v>
      </c>
      <c r="E1598" s="7" t="n">
        <v>1</v>
      </c>
    </row>
    <row r="1599" spans="1:7">
      <c r="A1599" t="s">
        <v>4</v>
      </c>
      <c r="B1599" s="4" t="s">
        <v>5</v>
      </c>
      <c r="C1599" s="4" t="s">
        <v>13</v>
      </c>
      <c r="D1599" s="4" t="s">
        <v>10</v>
      </c>
      <c r="E1599" s="4" t="s">
        <v>9</v>
      </c>
    </row>
    <row r="1600" spans="1:7">
      <c r="A1600" t="n">
        <v>14365</v>
      </c>
      <c r="B1600" s="33" t="n">
        <v>101</v>
      </c>
      <c r="C1600" s="7" t="n">
        <v>0</v>
      </c>
      <c r="D1600" s="7" t="n">
        <v>3480</v>
      </c>
      <c r="E1600" s="7" t="n">
        <v>1</v>
      </c>
    </row>
    <row r="1601" spans="1:6">
      <c r="A1601" t="s">
        <v>4</v>
      </c>
      <c r="B1601" s="4" t="s">
        <v>5</v>
      </c>
      <c r="C1601" s="4" t="s">
        <v>13</v>
      </c>
      <c r="D1601" s="4" t="s">
        <v>10</v>
      </c>
      <c r="E1601" s="4" t="s">
        <v>9</v>
      </c>
    </row>
    <row r="1602" spans="1:6">
      <c r="A1602" t="n">
        <v>14373</v>
      </c>
      <c r="B1602" s="33" t="n">
        <v>101</v>
      </c>
      <c r="C1602" s="7" t="n">
        <v>0</v>
      </c>
      <c r="D1602" s="7" t="n">
        <v>3433</v>
      </c>
      <c r="E1602" s="7" t="n">
        <v>1</v>
      </c>
    </row>
    <row r="1603" spans="1:6">
      <c r="A1603" t="s">
        <v>4</v>
      </c>
      <c r="B1603" s="4" t="s">
        <v>5</v>
      </c>
      <c r="C1603" s="4" t="s">
        <v>13</v>
      </c>
      <c r="D1603" s="4" t="s">
        <v>10</v>
      </c>
      <c r="E1603" s="4" t="s">
        <v>9</v>
      </c>
    </row>
    <row r="1604" spans="1:6">
      <c r="A1604" t="n">
        <v>14381</v>
      </c>
      <c r="B1604" s="33" t="n">
        <v>101</v>
      </c>
      <c r="C1604" s="7" t="n">
        <v>0</v>
      </c>
      <c r="D1604" s="7" t="n">
        <v>3625</v>
      </c>
      <c r="E1604" s="7" t="n">
        <v>1</v>
      </c>
    </row>
    <row r="1605" spans="1:6">
      <c r="A1605" t="s">
        <v>4</v>
      </c>
      <c r="B1605" s="4" t="s">
        <v>5</v>
      </c>
      <c r="C1605" s="4" t="s">
        <v>13</v>
      </c>
      <c r="D1605" s="4" t="s">
        <v>10</v>
      </c>
      <c r="E1605" s="4" t="s">
        <v>9</v>
      </c>
    </row>
    <row r="1606" spans="1:6">
      <c r="A1606" t="n">
        <v>14389</v>
      </c>
      <c r="B1606" s="33" t="n">
        <v>101</v>
      </c>
      <c r="C1606" s="7" t="n">
        <v>0</v>
      </c>
      <c r="D1606" s="7" t="n">
        <v>3359</v>
      </c>
      <c r="E1606" s="7" t="n">
        <v>1</v>
      </c>
    </row>
    <row r="1607" spans="1:6">
      <c r="A1607" t="s">
        <v>4</v>
      </c>
      <c r="B1607" s="4" t="s">
        <v>5</v>
      </c>
      <c r="C1607" s="4" t="s">
        <v>13</v>
      </c>
      <c r="D1607" s="4" t="s">
        <v>10</v>
      </c>
      <c r="E1607" s="4" t="s">
        <v>9</v>
      </c>
    </row>
    <row r="1608" spans="1:6">
      <c r="A1608" t="n">
        <v>14397</v>
      </c>
      <c r="B1608" s="33" t="n">
        <v>101</v>
      </c>
      <c r="C1608" s="7" t="n">
        <v>0</v>
      </c>
      <c r="D1608" s="7" t="n">
        <v>3475</v>
      </c>
      <c r="E1608" s="7" t="n">
        <v>1</v>
      </c>
    </row>
    <row r="1609" spans="1:6">
      <c r="A1609" t="s">
        <v>4</v>
      </c>
      <c r="B1609" s="4" t="s">
        <v>5</v>
      </c>
      <c r="C1609" s="4" t="s">
        <v>13</v>
      </c>
      <c r="D1609" s="4" t="s">
        <v>10</v>
      </c>
      <c r="E1609" s="4" t="s">
        <v>13</v>
      </c>
      <c r="F1609" s="4" t="s">
        <v>13</v>
      </c>
      <c r="G1609" s="4" t="s">
        <v>13</v>
      </c>
    </row>
    <row r="1610" spans="1:6">
      <c r="A1610" t="n">
        <v>14405</v>
      </c>
      <c r="B1610" s="69" t="n">
        <v>102</v>
      </c>
      <c r="C1610" s="7" t="n">
        <v>6</v>
      </c>
      <c r="D1610" s="7" t="n">
        <v>21</v>
      </c>
      <c r="E1610" s="7" t="n">
        <v>255</v>
      </c>
      <c r="F1610" s="7" t="n">
        <v>1</v>
      </c>
      <c r="G1610" s="7" t="n">
        <v>1</v>
      </c>
    </row>
    <row r="1611" spans="1:6">
      <c r="A1611" t="s">
        <v>4</v>
      </c>
      <c r="B1611" s="4" t="s">
        <v>5</v>
      </c>
      <c r="C1611" s="4" t="s">
        <v>13</v>
      </c>
      <c r="D1611" s="4" t="s">
        <v>10</v>
      </c>
      <c r="E1611" s="4" t="s">
        <v>13</v>
      </c>
      <c r="F1611" s="4" t="s">
        <v>13</v>
      </c>
      <c r="G1611" s="4" t="s">
        <v>13</v>
      </c>
    </row>
    <row r="1612" spans="1:6">
      <c r="A1612" t="n">
        <v>14412</v>
      </c>
      <c r="B1612" s="69" t="n">
        <v>102</v>
      </c>
      <c r="C1612" s="7" t="n">
        <v>6</v>
      </c>
      <c r="D1612" s="7" t="n">
        <v>21</v>
      </c>
      <c r="E1612" s="7" t="n">
        <v>1</v>
      </c>
      <c r="F1612" s="7" t="n">
        <v>3</v>
      </c>
      <c r="G1612" s="7" t="n">
        <v>1</v>
      </c>
    </row>
    <row r="1613" spans="1:6">
      <c r="A1613" t="s">
        <v>4</v>
      </c>
      <c r="B1613" s="4" t="s">
        <v>5</v>
      </c>
      <c r="C1613" s="4" t="s">
        <v>13</v>
      </c>
      <c r="D1613" s="4" t="s">
        <v>10</v>
      </c>
      <c r="E1613" s="4" t="s">
        <v>13</v>
      </c>
      <c r="F1613" s="4" t="s">
        <v>13</v>
      </c>
      <c r="G1613" s="4" t="s">
        <v>13</v>
      </c>
    </row>
    <row r="1614" spans="1:6">
      <c r="A1614" t="n">
        <v>14419</v>
      </c>
      <c r="B1614" s="69" t="n">
        <v>102</v>
      </c>
      <c r="C1614" s="7" t="n">
        <v>6</v>
      </c>
      <c r="D1614" s="7" t="n">
        <v>21</v>
      </c>
      <c r="E1614" s="7" t="n">
        <v>2</v>
      </c>
      <c r="F1614" s="7" t="n">
        <v>3</v>
      </c>
      <c r="G1614" s="7" t="n">
        <v>1</v>
      </c>
    </row>
    <row r="1615" spans="1:6">
      <c r="A1615" t="s">
        <v>4</v>
      </c>
      <c r="B1615" s="4" t="s">
        <v>5</v>
      </c>
      <c r="C1615" s="4" t="s">
        <v>13</v>
      </c>
      <c r="D1615" s="4" t="s">
        <v>10</v>
      </c>
      <c r="E1615" s="4" t="s">
        <v>13</v>
      </c>
      <c r="F1615" s="4" t="s">
        <v>13</v>
      </c>
      <c r="G1615" s="4" t="s">
        <v>13</v>
      </c>
    </row>
    <row r="1616" spans="1:6">
      <c r="A1616" t="n">
        <v>14426</v>
      </c>
      <c r="B1616" s="69" t="n">
        <v>102</v>
      </c>
      <c r="C1616" s="7" t="n">
        <v>6</v>
      </c>
      <c r="D1616" s="7" t="n">
        <v>21</v>
      </c>
      <c r="E1616" s="7" t="n">
        <v>3</v>
      </c>
      <c r="F1616" s="7" t="n">
        <v>3</v>
      </c>
      <c r="G1616" s="7" t="n">
        <v>1</v>
      </c>
    </row>
    <row r="1617" spans="1:7">
      <c r="A1617" t="s">
        <v>4</v>
      </c>
      <c r="B1617" s="4" t="s">
        <v>5</v>
      </c>
      <c r="C1617" s="4" t="s">
        <v>13</v>
      </c>
      <c r="D1617" s="4" t="s">
        <v>10</v>
      </c>
      <c r="E1617" s="4" t="s">
        <v>13</v>
      </c>
      <c r="F1617" s="4" t="s">
        <v>13</v>
      </c>
      <c r="G1617" s="4" t="s">
        <v>13</v>
      </c>
    </row>
    <row r="1618" spans="1:7">
      <c r="A1618" t="n">
        <v>14433</v>
      </c>
      <c r="B1618" s="69" t="n">
        <v>102</v>
      </c>
      <c r="C1618" s="7" t="n">
        <v>6</v>
      </c>
      <c r="D1618" s="7" t="n">
        <v>21</v>
      </c>
      <c r="E1618" s="7" t="n">
        <v>4</v>
      </c>
      <c r="F1618" s="7" t="n">
        <v>3</v>
      </c>
      <c r="G1618" s="7" t="n">
        <v>1</v>
      </c>
    </row>
    <row r="1619" spans="1:7">
      <c r="A1619" t="s">
        <v>4</v>
      </c>
      <c r="B1619" s="4" t="s">
        <v>5</v>
      </c>
      <c r="C1619" s="4" t="s">
        <v>13</v>
      </c>
      <c r="D1619" s="4" t="s">
        <v>10</v>
      </c>
      <c r="E1619" s="4" t="s">
        <v>13</v>
      </c>
      <c r="F1619" s="4" t="s">
        <v>13</v>
      </c>
      <c r="G1619" s="4" t="s">
        <v>13</v>
      </c>
    </row>
    <row r="1620" spans="1:7">
      <c r="A1620" t="n">
        <v>14440</v>
      </c>
      <c r="B1620" s="69" t="n">
        <v>102</v>
      </c>
      <c r="C1620" s="7" t="n">
        <v>6</v>
      </c>
      <c r="D1620" s="7" t="n">
        <v>21</v>
      </c>
      <c r="E1620" s="7" t="n">
        <v>5</v>
      </c>
      <c r="F1620" s="7" t="n">
        <v>2</v>
      </c>
      <c r="G1620" s="7" t="n">
        <v>1</v>
      </c>
    </row>
    <row r="1621" spans="1:7">
      <c r="A1621" t="s">
        <v>4</v>
      </c>
      <c r="B1621" s="4" t="s">
        <v>5</v>
      </c>
      <c r="C1621" s="4" t="s">
        <v>13</v>
      </c>
      <c r="D1621" s="4" t="s">
        <v>10</v>
      </c>
      <c r="E1621" s="4" t="s">
        <v>13</v>
      </c>
      <c r="F1621" s="4" t="s">
        <v>13</v>
      </c>
      <c r="G1621" s="4" t="s">
        <v>13</v>
      </c>
    </row>
    <row r="1622" spans="1:7">
      <c r="A1622" t="n">
        <v>14447</v>
      </c>
      <c r="B1622" s="69" t="n">
        <v>102</v>
      </c>
      <c r="C1622" s="7" t="n">
        <v>6</v>
      </c>
      <c r="D1622" s="7" t="n">
        <v>21</v>
      </c>
      <c r="E1622" s="7" t="n">
        <v>6</v>
      </c>
      <c r="F1622" s="7" t="n">
        <v>2</v>
      </c>
      <c r="G1622" s="7" t="n">
        <v>1</v>
      </c>
    </row>
    <row r="1623" spans="1:7">
      <c r="A1623" t="s">
        <v>4</v>
      </c>
      <c r="B1623" s="4" t="s">
        <v>5</v>
      </c>
      <c r="C1623" s="4" t="s">
        <v>13</v>
      </c>
      <c r="D1623" s="4" t="s">
        <v>10</v>
      </c>
      <c r="E1623" s="4" t="s">
        <v>13</v>
      </c>
      <c r="F1623" s="4" t="s">
        <v>13</v>
      </c>
      <c r="G1623" s="4" t="s">
        <v>13</v>
      </c>
    </row>
    <row r="1624" spans="1:7">
      <c r="A1624" t="n">
        <v>14454</v>
      </c>
      <c r="B1624" s="69" t="n">
        <v>102</v>
      </c>
      <c r="C1624" s="7" t="n">
        <v>6</v>
      </c>
      <c r="D1624" s="7" t="n">
        <v>21</v>
      </c>
      <c r="E1624" s="7" t="n">
        <v>7</v>
      </c>
      <c r="F1624" s="7" t="n">
        <v>2</v>
      </c>
      <c r="G1624" s="7" t="n">
        <v>1</v>
      </c>
    </row>
    <row r="1625" spans="1:7">
      <c r="A1625" t="s">
        <v>4</v>
      </c>
      <c r="B1625" s="4" t="s">
        <v>5</v>
      </c>
      <c r="C1625" s="4" t="s">
        <v>13</v>
      </c>
      <c r="D1625" s="4" t="s">
        <v>10</v>
      </c>
      <c r="E1625" s="4" t="s">
        <v>13</v>
      </c>
      <c r="F1625" s="4" t="s">
        <v>13</v>
      </c>
      <c r="G1625" s="4" t="s">
        <v>13</v>
      </c>
    </row>
    <row r="1626" spans="1:7">
      <c r="A1626" t="n">
        <v>14461</v>
      </c>
      <c r="B1626" s="69" t="n">
        <v>102</v>
      </c>
      <c r="C1626" s="7" t="n">
        <v>6</v>
      </c>
      <c r="D1626" s="7" t="n">
        <v>21</v>
      </c>
      <c r="E1626" s="7" t="n">
        <v>8</v>
      </c>
      <c r="F1626" s="7" t="n">
        <v>2</v>
      </c>
      <c r="G1626" s="7" t="n">
        <v>1</v>
      </c>
    </row>
    <row r="1627" spans="1:7">
      <c r="A1627" t="s">
        <v>4</v>
      </c>
      <c r="B1627" s="4" t="s">
        <v>5</v>
      </c>
      <c r="C1627" s="4" t="s">
        <v>13</v>
      </c>
      <c r="D1627" s="4" t="s">
        <v>10</v>
      </c>
      <c r="E1627" s="4" t="s">
        <v>10</v>
      </c>
      <c r="F1627" s="4" t="s">
        <v>13</v>
      </c>
      <c r="G1627" s="4" t="s">
        <v>13</v>
      </c>
    </row>
    <row r="1628" spans="1:7">
      <c r="A1628" t="n">
        <v>14468</v>
      </c>
      <c r="B1628" s="69" t="n">
        <v>102</v>
      </c>
      <c r="C1628" s="7" t="n">
        <v>3</v>
      </c>
      <c r="D1628" s="7" t="n">
        <v>21</v>
      </c>
      <c r="E1628" s="7" t="n">
        <v>3245</v>
      </c>
      <c r="F1628" s="7" t="n">
        <v>0</v>
      </c>
      <c r="G1628" s="7" t="n">
        <v>1</v>
      </c>
    </row>
    <row r="1629" spans="1:7">
      <c r="A1629" t="s">
        <v>4</v>
      </c>
      <c r="B1629" s="4" t="s">
        <v>5</v>
      </c>
      <c r="C1629" s="4" t="s">
        <v>13</v>
      </c>
      <c r="D1629" s="4" t="s">
        <v>10</v>
      </c>
      <c r="E1629" s="4" t="s">
        <v>9</v>
      </c>
    </row>
    <row r="1630" spans="1:7">
      <c r="A1630" t="n">
        <v>14476</v>
      </c>
      <c r="B1630" s="70" t="n">
        <v>167</v>
      </c>
      <c r="C1630" s="7" t="n">
        <v>0</v>
      </c>
      <c r="D1630" s="7" t="n">
        <v>21</v>
      </c>
      <c r="E1630" s="7" t="n">
        <v>524288</v>
      </c>
    </row>
    <row r="1631" spans="1:7">
      <c r="A1631" t="s">
        <v>4</v>
      </c>
      <c r="B1631" s="4" t="s">
        <v>5</v>
      </c>
      <c r="C1631" s="4" t="s">
        <v>13</v>
      </c>
      <c r="D1631" s="4" t="s">
        <v>10</v>
      </c>
      <c r="E1631" s="4" t="s">
        <v>10</v>
      </c>
      <c r="F1631" s="4" t="s">
        <v>13</v>
      </c>
      <c r="G1631" s="4" t="s">
        <v>13</v>
      </c>
    </row>
    <row r="1632" spans="1:7">
      <c r="A1632" t="n">
        <v>14484</v>
      </c>
      <c r="B1632" s="69" t="n">
        <v>102</v>
      </c>
      <c r="C1632" s="7" t="n">
        <v>3</v>
      </c>
      <c r="D1632" s="7" t="n">
        <v>21</v>
      </c>
      <c r="E1632" s="7" t="n">
        <v>3480</v>
      </c>
      <c r="F1632" s="7" t="n">
        <v>1</v>
      </c>
      <c r="G1632" s="7" t="n">
        <v>1</v>
      </c>
    </row>
    <row r="1633" spans="1:7">
      <c r="A1633" t="s">
        <v>4</v>
      </c>
      <c r="B1633" s="4" t="s">
        <v>5</v>
      </c>
      <c r="C1633" s="4" t="s">
        <v>13</v>
      </c>
      <c r="D1633" s="4" t="s">
        <v>10</v>
      </c>
      <c r="E1633" s="4" t="s">
        <v>10</v>
      </c>
      <c r="F1633" s="4" t="s">
        <v>13</v>
      </c>
      <c r="G1633" s="4" t="s">
        <v>13</v>
      </c>
    </row>
    <row r="1634" spans="1:7">
      <c r="A1634" t="n">
        <v>14492</v>
      </c>
      <c r="B1634" s="69" t="n">
        <v>102</v>
      </c>
      <c r="C1634" s="7" t="n">
        <v>3</v>
      </c>
      <c r="D1634" s="7" t="n">
        <v>21</v>
      </c>
      <c r="E1634" s="7" t="n">
        <v>3433</v>
      </c>
      <c r="F1634" s="7" t="n">
        <v>2</v>
      </c>
      <c r="G1634" s="7" t="n">
        <v>1</v>
      </c>
    </row>
    <row r="1635" spans="1:7">
      <c r="A1635" t="s">
        <v>4</v>
      </c>
      <c r="B1635" s="4" t="s">
        <v>5</v>
      </c>
      <c r="C1635" s="4" t="s">
        <v>13</v>
      </c>
      <c r="D1635" s="4" t="s">
        <v>10</v>
      </c>
      <c r="E1635" s="4" t="s">
        <v>10</v>
      </c>
      <c r="F1635" s="4" t="s">
        <v>13</v>
      </c>
      <c r="G1635" s="4" t="s">
        <v>13</v>
      </c>
    </row>
    <row r="1636" spans="1:7">
      <c r="A1636" t="n">
        <v>14500</v>
      </c>
      <c r="B1636" s="69" t="n">
        <v>102</v>
      </c>
      <c r="C1636" s="7" t="n">
        <v>3</v>
      </c>
      <c r="D1636" s="7" t="n">
        <v>21</v>
      </c>
      <c r="E1636" s="7" t="n">
        <v>3625</v>
      </c>
      <c r="F1636" s="7" t="n">
        <v>3</v>
      </c>
      <c r="G1636" s="7" t="n">
        <v>1</v>
      </c>
    </row>
    <row r="1637" spans="1:7">
      <c r="A1637" t="s">
        <v>4</v>
      </c>
      <c r="B1637" s="4" t="s">
        <v>5</v>
      </c>
      <c r="C1637" s="4" t="s">
        <v>13</v>
      </c>
      <c r="D1637" s="4" t="s">
        <v>10</v>
      </c>
      <c r="E1637" s="4" t="s">
        <v>10</v>
      </c>
      <c r="F1637" s="4" t="s">
        <v>13</v>
      </c>
      <c r="G1637" s="4" t="s">
        <v>13</v>
      </c>
    </row>
    <row r="1638" spans="1:7">
      <c r="A1638" t="n">
        <v>14508</v>
      </c>
      <c r="B1638" s="69" t="n">
        <v>102</v>
      </c>
      <c r="C1638" s="7" t="n">
        <v>3</v>
      </c>
      <c r="D1638" s="7" t="n">
        <v>21</v>
      </c>
      <c r="E1638" s="7" t="n">
        <v>3359</v>
      </c>
      <c r="F1638" s="7" t="n">
        <v>4</v>
      </c>
      <c r="G1638" s="7" t="n">
        <v>1</v>
      </c>
    </row>
    <row r="1639" spans="1:7">
      <c r="A1639" t="s">
        <v>4</v>
      </c>
      <c r="B1639" s="4" t="s">
        <v>5</v>
      </c>
      <c r="C1639" s="4" t="s">
        <v>13</v>
      </c>
      <c r="D1639" s="4" t="s">
        <v>10</v>
      </c>
      <c r="E1639" s="4" t="s">
        <v>10</v>
      </c>
      <c r="F1639" s="4" t="s">
        <v>13</v>
      </c>
      <c r="G1639" s="4" t="s">
        <v>13</v>
      </c>
    </row>
    <row r="1640" spans="1:7">
      <c r="A1640" t="n">
        <v>14516</v>
      </c>
      <c r="B1640" s="69" t="n">
        <v>102</v>
      </c>
      <c r="C1640" s="7" t="n">
        <v>3</v>
      </c>
      <c r="D1640" s="7" t="n">
        <v>21</v>
      </c>
      <c r="E1640" s="7" t="n">
        <v>3475</v>
      </c>
      <c r="F1640" s="7" t="n">
        <v>5</v>
      </c>
      <c r="G1640" s="7" t="n">
        <v>1</v>
      </c>
    </row>
    <row r="1641" spans="1:7">
      <c r="A1641" t="s">
        <v>4</v>
      </c>
      <c r="B1641" s="4" t="s">
        <v>5</v>
      </c>
      <c r="C1641" s="4" t="s">
        <v>13</v>
      </c>
      <c r="D1641" s="4" t="s">
        <v>10</v>
      </c>
      <c r="E1641" s="4" t="s">
        <v>10</v>
      </c>
    </row>
    <row r="1642" spans="1:7">
      <c r="A1642" t="n">
        <v>14524</v>
      </c>
      <c r="B1642" s="71" t="n">
        <v>92</v>
      </c>
      <c r="C1642" s="7" t="n">
        <v>0</v>
      </c>
      <c r="D1642" s="7" t="n">
        <v>21</v>
      </c>
      <c r="E1642" s="7" t="n">
        <v>580</v>
      </c>
    </row>
    <row r="1643" spans="1:7">
      <c r="A1643" t="s">
        <v>4</v>
      </c>
      <c r="B1643" s="4" t="s">
        <v>5</v>
      </c>
      <c r="C1643" s="4" t="s">
        <v>13</v>
      </c>
      <c r="D1643" s="4" t="s">
        <v>10</v>
      </c>
      <c r="E1643" s="4" t="s">
        <v>10</v>
      </c>
    </row>
    <row r="1644" spans="1:7">
      <c r="A1644" t="n">
        <v>14530</v>
      </c>
      <c r="B1644" s="71" t="n">
        <v>92</v>
      </c>
      <c r="C1644" s="7" t="n">
        <v>0</v>
      </c>
      <c r="D1644" s="7" t="n">
        <v>21</v>
      </c>
      <c r="E1644" s="7" t="n">
        <v>581</v>
      </c>
    </row>
    <row r="1645" spans="1:7">
      <c r="A1645" t="s">
        <v>4</v>
      </c>
      <c r="B1645" s="4" t="s">
        <v>5</v>
      </c>
      <c r="C1645" s="4" t="s">
        <v>13</v>
      </c>
      <c r="D1645" s="4" t="s">
        <v>10</v>
      </c>
      <c r="E1645" s="4" t="s">
        <v>10</v>
      </c>
    </row>
    <row r="1646" spans="1:7">
      <c r="A1646" t="n">
        <v>14536</v>
      </c>
      <c r="B1646" s="71" t="n">
        <v>92</v>
      </c>
      <c r="C1646" s="7" t="n">
        <v>0</v>
      </c>
      <c r="D1646" s="7" t="n">
        <v>21</v>
      </c>
      <c r="E1646" s="7" t="n">
        <v>582</v>
      </c>
    </row>
    <row r="1647" spans="1:7">
      <c r="A1647" t="s">
        <v>4</v>
      </c>
      <c r="B1647" s="4" t="s">
        <v>5</v>
      </c>
      <c r="C1647" s="4" t="s">
        <v>13</v>
      </c>
      <c r="D1647" s="4" t="s">
        <v>10</v>
      </c>
      <c r="E1647" s="4" t="s">
        <v>10</v>
      </c>
    </row>
    <row r="1648" spans="1:7">
      <c r="A1648" t="n">
        <v>14542</v>
      </c>
      <c r="B1648" s="71" t="n">
        <v>92</v>
      </c>
      <c r="C1648" s="7" t="n">
        <v>0</v>
      </c>
      <c r="D1648" s="7" t="n">
        <v>21</v>
      </c>
      <c r="E1648" s="7" t="n">
        <v>596</v>
      </c>
    </row>
    <row r="1649" spans="1:7">
      <c r="A1649" t="s">
        <v>4</v>
      </c>
      <c r="B1649" s="4" t="s">
        <v>5</v>
      </c>
      <c r="C1649" s="4" t="s">
        <v>13</v>
      </c>
      <c r="D1649" s="4" t="s">
        <v>10</v>
      </c>
      <c r="E1649" s="4" t="s">
        <v>13</v>
      </c>
      <c r="F1649" s="4" t="s">
        <v>13</v>
      </c>
      <c r="G1649" s="4" t="s">
        <v>27</v>
      </c>
    </row>
    <row r="1650" spans="1:7">
      <c r="A1650" t="n">
        <v>14548</v>
      </c>
      <c r="B1650" s="10" t="n">
        <v>5</v>
      </c>
      <c r="C1650" s="7" t="n">
        <v>30</v>
      </c>
      <c r="D1650" s="7" t="n">
        <v>6497</v>
      </c>
      <c r="E1650" s="7" t="n">
        <v>8</v>
      </c>
      <c r="F1650" s="7" t="n">
        <v>1</v>
      </c>
      <c r="G1650" s="11" t="n">
        <f t="normal" ca="1">A1654</f>
        <v>0</v>
      </c>
    </row>
    <row r="1651" spans="1:7">
      <c r="A1651" t="s">
        <v>4</v>
      </c>
      <c r="B1651" s="4" t="s">
        <v>5</v>
      </c>
      <c r="C1651" s="4" t="s">
        <v>13</v>
      </c>
      <c r="D1651" s="4" t="s">
        <v>10</v>
      </c>
      <c r="E1651" s="4" t="s">
        <v>10</v>
      </c>
    </row>
    <row r="1652" spans="1:7">
      <c r="A1652" t="n">
        <v>14558</v>
      </c>
      <c r="B1652" s="71" t="n">
        <v>92</v>
      </c>
      <c r="C1652" s="7" t="n">
        <v>4</v>
      </c>
      <c r="D1652" s="7" t="n">
        <v>21</v>
      </c>
      <c r="E1652" s="7" t="n">
        <v>596</v>
      </c>
    </row>
    <row r="1653" spans="1:7">
      <c r="A1653" t="s">
        <v>4</v>
      </c>
      <c r="B1653" s="4" t="s">
        <v>5</v>
      </c>
      <c r="C1653" s="4" t="s">
        <v>13</v>
      </c>
      <c r="D1653" s="4" t="s">
        <v>10</v>
      </c>
      <c r="E1653" s="4" t="s">
        <v>9</v>
      </c>
    </row>
    <row r="1654" spans="1:7">
      <c r="A1654" t="n">
        <v>14564</v>
      </c>
      <c r="B1654" s="33" t="n">
        <v>101</v>
      </c>
      <c r="C1654" s="7" t="n">
        <v>14</v>
      </c>
      <c r="D1654" s="7" t="n">
        <v>1</v>
      </c>
      <c r="E1654" s="7" t="n">
        <v>0</v>
      </c>
    </row>
    <row r="1655" spans="1:7">
      <c r="A1655" t="s">
        <v>4</v>
      </c>
      <c r="B1655" s="4" t="s">
        <v>5</v>
      </c>
      <c r="C1655" s="4" t="s">
        <v>13</v>
      </c>
      <c r="D1655" s="4" t="s">
        <v>6</v>
      </c>
    </row>
    <row r="1656" spans="1:7">
      <c r="A1656" t="n">
        <v>14572</v>
      </c>
      <c r="B1656" s="8" t="n">
        <v>2</v>
      </c>
      <c r="C1656" s="7" t="n">
        <v>10</v>
      </c>
      <c r="D1656" s="7" t="s">
        <v>198</v>
      </c>
    </row>
    <row r="1657" spans="1:7">
      <c r="A1657" t="s">
        <v>4</v>
      </c>
      <c r="B1657" s="4" t="s">
        <v>5</v>
      </c>
      <c r="C1657" s="4" t="s">
        <v>13</v>
      </c>
      <c r="D1657" s="4" t="s">
        <v>6</v>
      </c>
    </row>
    <row r="1658" spans="1:7">
      <c r="A1658" t="n">
        <v>14589</v>
      </c>
      <c r="B1658" s="8" t="n">
        <v>2</v>
      </c>
      <c r="C1658" s="7" t="n">
        <v>10</v>
      </c>
      <c r="D1658" s="7" t="s">
        <v>199</v>
      </c>
    </row>
    <row r="1659" spans="1:7">
      <c r="A1659" t="s">
        <v>4</v>
      </c>
      <c r="B1659" s="4" t="s">
        <v>5</v>
      </c>
      <c r="C1659" s="4" t="s">
        <v>13</v>
      </c>
      <c r="D1659" s="4" t="s">
        <v>10</v>
      </c>
      <c r="E1659" s="4" t="s">
        <v>13</v>
      </c>
      <c r="F1659" s="4" t="s">
        <v>13</v>
      </c>
      <c r="G1659" s="4" t="s">
        <v>27</v>
      </c>
    </row>
    <row r="1660" spans="1:7">
      <c r="A1660" t="n">
        <v>14604</v>
      </c>
      <c r="B1660" s="10" t="n">
        <v>5</v>
      </c>
      <c r="C1660" s="7" t="n">
        <v>30</v>
      </c>
      <c r="D1660" s="7" t="n">
        <v>6496</v>
      </c>
      <c r="E1660" s="7" t="n">
        <v>8</v>
      </c>
      <c r="F1660" s="7" t="n">
        <v>1</v>
      </c>
      <c r="G1660" s="11" t="n">
        <f t="normal" ca="1">A1664</f>
        <v>0</v>
      </c>
    </row>
    <row r="1661" spans="1:7">
      <c r="A1661" t="s">
        <v>4</v>
      </c>
      <c r="B1661" s="4" t="s">
        <v>5</v>
      </c>
      <c r="C1661" s="4" t="s">
        <v>13</v>
      </c>
      <c r="D1661" s="4" t="s">
        <v>10</v>
      </c>
      <c r="E1661" s="4" t="s">
        <v>10</v>
      </c>
      <c r="F1661" s="4" t="s">
        <v>10</v>
      </c>
    </row>
    <row r="1662" spans="1:7">
      <c r="A1662" t="n">
        <v>14614</v>
      </c>
      <c r="B1662" s="72" t="n">
        <v>95</v>
      </c>
      <c r="C1662" s="7" t="n">
        <v>5</v>
      </c>
      <c r="D1662" s="7" t="n">
        <v>20</v>
      </c>
      <c r="E1662" s="7" t="n">
        <v>21</v>
      </c>
      <c r="F1662" s="7" t="n">
        <v>4500</v>
      </c>
    </row>
    <row r="1663" spans="1:7">
      <c r="A1663" t="s">
        <v>4</v>
      </c>
      <c r="B1663" s="4" t="s">
        <v>5</v>
      </c>
      <c r="C1663" s="4" t="s">
        <v>13</v>
      </c>
      <c r="D1663" s="4" t="s">
        <v>10</v>
      </c>
      <c r="E1663" s="4" t="s">
        <v>10</v>
      </c>
      <c r="F1663" s="4" t="s">
        <v>9</v>
      </c>
    </row>
    <row r="1664" spans="1:7">
      <c r="A1664" t="n">
        <v>14622</v>
      </c>
      <c r="B1664" s="72" t="n">
        <v>95</v>
      </c>
      <c r="C1664" s="7" t="n">
        <v>14</v>
      </c>
      <c r="D1664" s="7" t="n">
        <v>20</v>
      </c>
      <c r="E1664" s="7" t="n">
        <v>21</v>
      </c>
      <c r="F1664" s="7" t="n">
        <v>1</v>
      </c>
    </row>
    <row r="1665" spans="1:7">
      <c r="A1665" t="s">
        <v>4</v>
      </c>
      <c r="B1665" s="4" t="s">
        <v>5</v>
      </c>
      <c r="C1665" s="4" t="s">
        <v>13</v>
      </c>
      <c r="D1665" s="4" t="s">
        <v>10</v>
      </c>
      <c r="E1665" s="4" t="s">
        <v>10</v>
      </c>
      <c r="F1665" s="4" t="s">
        <v>13</v>
      </c>
      <c r="G1665" s="4" t="s">
        <v>9</v>
      </c>
    </row>
    <row r="1666" spans="1:7">
      <c r="A1666" t="n">
        <v>14632</v>
      </c>
      <c r="B1666" s="72" t="n">
        <v>95</v>
      </c>
      <c r="C1666" s="7" t="n">
        <v>0</v>
      </c>
      <c r="D1666" s="7" t="n">
        <v>20</v>
      </c>
      <c r="E1666" s="7" t="n">
        <v>21</v>
      </c>
      <c r="F1666" s="7" t="n">
        <v>255</v>
      </c>
      <c r="G1666" s="7" t="n">
        <v>0</v>
      </c>
    </row>
    <row r="1667" spans="1:7">
      <c r="A1667" t="s">
        <v>4</v>
      </c>
      <c r="B1667" s="4" t="s">
        <v>5</v>
      </c>
      <c r="C1667" s="4" t="s">
        <v>13</v>
      </c>
      <c r="D1667" s="4" t="s">
        <v>10</v>
      </c>
    </row>
    <row r="1668" spans="1:7">
      <c r="A1668" t="n">
        <v>14643</v>
      </c>
      <c r="B1668" s="72" t="n">
        <v>95</v>
      </c>
      <c r="C1668" s="7" t="n">
        <v>19</v>
      </c>
      <c r="D1668" s="7" t="n">
        <v>0</v>
      </c>
    </row>
    <row r="1669" spans="1:7">
      <c r="A1669" t="s">
        <v>4</v>
      </c>
      <c r="B1669" s="4" t="s">
        <v>5</v>
      </c>
      <c r="C1669" s="4" t="s">
        <v>13</v>
      </c>
      <c r="D1669" s="4" t="s">
        <v>9</v>
      </c>
    </row>
    <row r="1670" spans="1:7">
      <c r="A1670" t="n">
        <v>14647</v>
      </c>
      <c r="B1670" s="72" t="n">
        <v>95</v>
      </c>
      <c r="C1670" s="7" t="n">
        <v>16</v>
      </c>
      <c r="D1670" s="7" t="n">
        <v>1000</v>
      </c>
    </row>
    <row r="1671" spans="1:7">
      <c r="A1671" t="s">
        <v>4</v>
      </c>
      <c r="B1671" s="4" t="s">
        <v>5</v>
      </c>
      <c r="C1671" s="4" t="s">
        <v>13</v>
      </c>
      <c r="D1671" s="4" t="s">
        <v>10</v>
      </c>
      <c r="E1671" s="4" t="s">
        <v>13</v>
      </c>
      <c r="F1671" s="4" t="s">
        <v>13</v>
      </c>
      <c r="G1671" s="4" t="s">
        <v>10</v>
      </c>
    </row>
    <row r="1672" spans="1:7">
      <c r="A1672" t="n">
        <v>14653</v>
      </c>
      <c r="B1672" s="32" t="n">
        <v>64</v>
      </c>
      <c r="C1672" s="7" t="n">
        <v>8</v>
      </c>
      <c r="D1672" s="7" t="n">
        <v>20</v>
      </c>
      <c r="E1672" s="7" t="n">
        <v>1</v>
      </c>
      <c r="F1672" s="7" t="n">
        <v>0</v>
      </c>
      <c r="G1672" s="7" t="n">
        <v>1</v>
      </c>
    </row>
    <row r="1673" spans="1:7">
      <c r="A1673" t="s">
        <v>4</v>
      </c>
      <c r="B1673" s="4" t="s">
        <v>5</v>
      </c>
      <c r="C1673" s="4" t="s">
        <v>13</v>
      </c>
      <c r="D1673" s="4" t="s">
        <v>10</v>
      </c>
      <c r="E1673" s="4" t="s">
        <v>13</v>
      </c>
      <c r="F1673" s="4" t="s">
        <v>13</v>
      </c>
      <c r="G1673" s="4" t="s">
        <v>10</v>
      </c>
    </row>
    <row r="1674" spans="1:7">
      <c r="A1674" t="n">
        <v>14661</v>
      </c>
      <c r="B1674" s="32" t="n">
        <v>64</v>
      </c>
      <c r="C1674" s="7" t="n">
        <v>8</v>
      </c>
      <c r="D1674" s="7" t="n">
        <v>21</v>
      </c>
      <c r="E1674" s="7" t="n">
        <v>3</v>
      </c>
      <c r="F1674" s="7" t="n">
        <v>0</v>
      </c>
      <c r="G1674" s="7" t="n">
        <v>1</v>
      </c>
    </row>
    <row r="1675" spans="1:7">
      <c r="A1675" t="s">
        <v>4</v>
      </c>
      <c r="B1675" s="4" t="s">
        <v>5</v>
      </c>
      <c r="C1675" s="4" t="s">
        <v>10</v>
      </c>
    </row>
    <row r="1676" spans="1:7">
      <c r="A1676" t="n">
        <v>14669</v>
      </c>
      <c r="B1676" s="12" t="n">
        <v>13</v>
      </c>
      <c r="C1676" s="7" t="n">
        <v>6485</v>
      </c>
    </row>
    <row r="1677" spans="1:7">
      <c r="A1677" t="s">
        <v>4</v>
      </c>
      <c r="B1677" s="4" t="s">
        <v>5</v>
      </c>
      <c r="C1677" s="4" t="s">
        <v>13</v>
      </c>
      <c r="D1677" s="4" t="s">
        <v>10</v>
      </c>
      <c r="E1677" s="4" t="s">
        <v>9</v>
      </c>
    </row>
    <row r="1678" spans="1:7">
      <c r="A1678" t="n">
        <v>14672</v>
      </c>
      <c r="B1678" s="70" t="n">
        <v>167</v>
      </c>
      <c r="C1678" s="7" t="n">
        <v>1</v>
      </c>
      <c r="D1678" s="7" t="n">
        <v>0</v>
      </c>
      <c r="E1678" s="7" t="n">
        <v>2</v>
      </c>
    </row>
    <row r="1679" spans="1:7">
      <c r="A1679" t="s">
        <v>4</v>
      </c>
      <c r="B1679" s="4" t="s">
        <v>5</v>
      </c>
      <c r="C1679" s="4" t="s">
        <v>13</v>
      </c>
      <c r="D1679" s="4" t="s">
        <v>10</v>
      </c>
      <c r="E1679" s="4" t="s">
        <v>9</v>
      </c>
    </row>
    <row r="1680" spans="1:7">
      <c r="A1680" t="n">
        <v>14680</v>
      </c>
      <c r="B1680" s="70" t="n">
        <v>167</v>
      </c>
      <c r="C1680" s="7" t="n">
        <v>1</v>
      </c>
      <c r="D1680" s="7" t="n">
        <v>1</v>
      </c>
      <c r="E1680" s="7" t="n">
        <v>2</v>
      </c>
    </row>
    <row r="1681" spans="1:7">
      <c r="A1681" t="s">
        <v>4</v>
      </c>
      <c r="B1681" s="4" t="s">
        <v>5</v>
      </c>
      <c r="C1681" s="4" t="s">
        <v>13</v>
      </c>
      <c r="D1681" s="4" t="s">
        <v>10</v>
      </c>
      <c r="E1681" s="4" t="s">
        <v>9</v>
      </c>
    </row>
    <row r="1682" spans="1:7">
      <c r="A1682" t="n">
        <v>14688</v>
      </c>
      <c r="B1682" s="70" t="n">
        <v>167</v>
      </c>
      <c r="C1682" s="7" t="n">
        <v>1</v>
      </c>
      <c r="D1682" s="7" t="n">
        <v>2</v>
      </c>
      <c r="E1682" s="7" t="n">
        <v>2</v>
      </c>
    </row>
    <row r="1683" spans="1:7">
      <c r="A1683" t="s">
        <v>4</v>
      </c>
      <c r="B1683" s="4" t="s">
        <v>5</v>
      </c>
      <c r="C1683" s="4" t="s">
        <v>13</v>
      </c>
      <c r="D1683" s="4" t="s">
        <v>10</v>
      </c>
      <c r="E1683" s="4" t="s">
        <v>9</v>
      </c>
    </row>
    <row r="1684" spans="1:7">
      <c r="A1684" t="n">
        <v>14696</v>
      </c>
      <c r="B1684" s="70" t="n">
        <v>167</v>
      </c>
      <c r="C1684" s="7" t="n">
        <v>1</v>
      </c>
      <c r="D1684" s="7" t="n">
        <v>3</v>
      </c>
      <c r="E1684" s="7" t="n">
        <v>2</v>
      </c>
    </row>
    <row r="1685" spans="1:7">
      <c r="A1685" t="s">
        <v>4</v>
      </c>
      <c r="B1685" s="4" t="s">
        <v>5</v>
      </c>
      <c r="C1685" s="4" t="s">
        <v>13</v>
      </c>
      <c r="D1685" s="4" t="s">
        <v>10</v>
      </c>
      <c r="E1685" s="4" t="s">
        <v>9</v>
      </c>
    </row>
    <row r="1686" spans="1:7">
      <c r="A1686" t="n">
        <v>14704</v>
      </c>
      <c r="B1686" s="70" t="n">
        <v>167</v>
      </c>
      <c r="C1686" s="7" t="n">
        <v>1</v>
      </c>
      <c r="D1686" s="7" t="n">
        <v>4</v>
      </c>
      <c r="E1686" s="7" t="n">
        <v>2</v>
      </c>
    </row>
    <row r="1687" spans="1:7">
      <c r="A1687" t="s">
        <v>4</v>
      </c>
      <c r="B1687" s="4" t="s">
        <v>5</v>
      </c>
      <c r="C1687" s="4" t="s">
        <v>13</v>
      </c>
      <c r="D1687" s="4" t="s">
        <v>10</v>
      </c>
      <c r="E1687" s="4" t="s">
        <v>9</v>
      </c>
    </row>
    <row r="1688" spans="1:7">
      <c r="A1688" t="n">
        <v>14712</v>
      </c>
      <c r="B1688" s="70" t="n">
        <v>167</v>
      </c>
      <c r="C1688" s="7" t="n">
        <v>1</v>
      </c>
      <c r="D1688" s="7" t="n">
        <v>5</v>
      </c>
      <c r="E1688" s="7" t="n">
        <v>2</v>
      </c>
    </row>
    <row r="1689" spans="1:7">
      <c r="A1689" t="s">
        <v>4</v>
      </c>
      <c r="B1689" s="4" t="s">
        <v>5</v>
      </c>
      <c r="C1689" s="4" t="s">
        <v>13</v>
      </c>
      <c r="D1689" s="4" t="s">
        <v>10</v>
      </c>
      <c r="E1689" s="4" t="s">
        <v>9</v>
      </c>
    </row>
    <row r="1690" spans="1:7">
      <c r="A1690" t="n">
        <v>14720</v>
      </c>
      <c r="B1690" s="70" t="n">
        <v>167</v>
      </c>
      <c r="C1690" s="7" t="n">
        <v>1</v>
      </c>
      <c r="D1690" s="7" t="n">
        <v>6</v>
      </c>
      <c r="E1690" s="7" t="n">
        <v>2</v>
      </c>
    </row>
    <row r="1691" spans="1:7">
      <c r="A1691" t="s">
        <v>4</v>
      </c>
      <c r="B1691" s="4" t="s">
        <v>5</v>
      </c>
      <c r="C1691" s="4" t="s">
        <v>13</v>
      </c>
      <c r="D1691" s="4" t="s">
        <v>10</v>
      </c>
      <c r="E1691" s="4" t="s">
        <v>9</v>
      </c>
    </row>
    <row r="1692" spans="1:7">
      <c r="A1692" t="n">
        <v>14728</v>
      </c>
      <c r="B1692" s="70" t="n">
        <v>167</v>
      </c>
      <c r="C1692" s="7" t="n">
        <v>1</v>
      </c>
      <c r="D1692" s="7" t="n">
        <v>7</v>
      </c>
      <c r="E1692" s="7" t="n">
        <v>2</v>
      </c>
    </row>
    <row r="1693" spans="1:7">
      <c r="A1693" t="s">
        <v>4</v>
      </c>
      <c r="B1693" s="4" t="s">
        <v>5</v>
      </c>
      <c r="C1693" s="4" t="s">
        <v>13</v>
      </c>
      <c r="D1693" s="4" t="s">
        <v>10</v>
      </c>
      <c r="E1693" s="4" t="s">
        <v>9</v>
      </c>
    </row>
    <row r="1694" spans="1:7">
      <c r="A1694" t="n">
        <v>14736</v>
      </c>
      <c r="B1694" s="70" t="n">
        <v>167</v>
      </c>
      <c r="C1694" s="7" t="n">
        <v>1</v>
      </c>
      <c r="D1694" s="7" t="n">
        <v>8</v>
      </c>
      <c r="E1694" s="7" t="n">
        <v>2</v>
      </c>
    </row>
    <row r="1695" spans="1:7">
      <c r="A1695" t="s">
        <v>4</v>
      </c>
      <c r="B1695" s="4" t="s">
        <v>5</v>
      </c>
      <c r="C1695" s="4" t="s">
        <v>13</v>
      </c>
      <c r="D1695" s="4" t="s">
        <v>10</v>
      </c>
      <c r="E1695" s="4" t="s">
        <v>9</v>
      </c>
    </row>
    <row r="1696" spans="1:7">
      <c r="A1696" t="n">
        <v>14744</v>
      </c>
      <c r="B1696" s="70" t="n">
        <v>167</v>
      </c>
      <c r="C1696" s="7" t="n">
        <v>1</v>
      </c>
      <c r="D1696" s="7" t="n">
        <v>9</v>
      </c>
      <c r="E1696" s="7" t="n">
        <v>2</v>
      </c>
    </row>
    <row r="1697" spans="1:5">
      <c r="A1697" t="s">
        <v>4</v>
      </c>
      <c r="B1697" s="4" t="s">
        <v>5</v>
      </c>
      <c r="C1697" s="4" t="s">
        <v>13</v>
      </c>
      <c r="D1697" s="4" t="s">
        <v>10</v>
      </c>
      <c r="E1697" s="4" t="s">
        <v>9</v>
      </c>
    </row>
    <row r="1698" spans="1:5">
      <c r="A1698" t="n">
        <v>14752</v>
      </c>
      <c r="B1698" s="70" t="n">
        <v>167</v>
      </c>
      <c r="C1698" s="7" t="n">
        <v>1</v>
      </c>
      <c r="D1698" s="7" t="n">
        <v>11</v>
      </c>
      <c r="E1698" s="7" t="n">
        <v>2</v>
      </c>
    </row>
    <row r="1699" spans="1:5">
      <c r="A1699" t="s">
        <v>4</v>
      </c>
      <c r="B1699" s="4" t="s">
        <v>5</v>
      </c>
      <c r="C1699" s="4" t="s">
        <v>13</v>
      </c>
      <c r="D1699" s="4" t="s">
        <v>10</v>
      </c>
      <c r="E1699" s="4" t="s">
        <v>9</v>
      </c>
    </row>
    <row r="1700" spans="1:5">
      <c r="A1700" t="n">
        <v>14760</v>
      </c>
      <c r="B1700" s="70" t="n">
        <v>167</v>
      </c>
      <c r="C1700" s="7" t="n">
        <v>0</v>
      </c>
      <c r="D1700" s="7" t="n">
        <v>20</v>
      </c>
      <c r="E1700" s="7" t="n">
        <v>2</v>
      </c>
    </row>
    <row r="1701" spans="1:5">
      <c r="A1701" t="s">
        <v>4</v>
      </c>
      <c r="B1701" s="4" t="s">
        <v>5</v>
      </c>
      <c r="C1701" s="4" t="s">
        <v>13</v>
      </c>
      <c r="D1701" s="4" t="s">
        <v>10</v>
      </c>
      <c r="E1701" s="4" t="s">
        <v>9</v>
      </c>
    </row>
    <row r="1702" spans="1:5">
      <c r="A1702" t="n">
        <v>14768</v>
      </c>
      <c r="B1702" s="70" t="n">
        <v>167</v>
      </c>
      <c r="C1702" s="7" t="n">
        <v>0</v>
      </c>
      <c r="D1702" s="7" t="n">
        <v>21</v>
      </c>
      <c r="E1702" s="7" t="n">
        <v>2</v>
      </c>
    </row>
    <row r="1703" spans="1:5">
      <c r="A1703" t="s">
        <v>4</v>
      </c>
      <c r="B1703" s="4" t="s">
        <v>5</v>
      </c>
      <c r="C1703" s="4" t="s">
        <v>13</v>
      </c>
      <c r="D1703" s="4" t="s">
        <v>10</v>
      </c>
      <c r="E1703" s="4" t="s">
        <v>10</v>
      </c>
      <c r="F1703" s="4" t="s">
        <v>10</v>
      </c>
    </row>
    <row r="1704" spans="1:5">
      <c r="A1704" t="n">
        <v>14776</v>
      </c>
      <c r="B1704" s="68" t="n">
        <v>63</v>
      </c>
      <c r="C1704" s="7" t="n">
        <v>0</v>
      </c>
      <c r="D1704" s="7" t="n">
        <v>65535</v>
      </c>
      <c r="E1704" s="7" t="n">
        <v>45</v>
      </c>
      <c r="F1704" s="7" t="n">
        <v>0</v>
      </c>
    </row>
    <row r="1705" spans="1:5">
      <c r="A1705" t="s">
        <v>4</v>
      </c>
      <c r="B1705" s="4" t="s">
        <v>5</v>
      </c>
      <c r="C1705" s="4" t="s">
        <v>13</v>
      </c>
      <c r="D1705" s="4" t="s">
        <v>10</v>
      </c>
      <c r="E1705" s="4" t="s">
        <v>10</v>
      </c>
      <c r="F1705" s="4" t="s">
        <v>10</v>
      </c>
    </row>
    <row r="1706" spans="1:5">
      <c r="A1706" t="n">
        <v>14784</v>
      </c>
      <c r="B1706" s="68" t="n">
        <v>63</v>
      </c>
      <c r="C1706" s="7" t="n">
        <v>0</v>
      </c>
      <c r="D1706" s="7" t="n">
        <v>65535</v>
      </c>
      <c r="E1706" s="7" t="n">
        <v>32</v>
      </c>
      <c r="F1706" s="7" t="n">
        <v>100</v>
      </c>
    </row>
    <row r="1707" spans="1:5">
      <c r="A1707" t="s">
        <v>4</v>
      </c>
      <c r="B1707" s="4" t="s">
        <v>5</v>
      </c>
      <c r="C1707" s="4" t="s">
        <v>13</v>
      </c>
      <c r="D1707" s="4" t="s">
        <v>10</v>
      </c>
      <c r="E1707" s="4" t="s">
        <v>9</v>
      </c>
    </row>
    <row r="1708" spans="1:5">
      <c r="A1708" t="n">
        <v>14792</v>
      </c>
      <c r="B1708" s="33" t="n">
        <v>101</v>
      </c>
      <c r="C1708" s="7" t="n">
        <v>5</v>
      </c>
      <c r="D1708" s="7" t="n">
        <v>0</v>
      </c>
      <c r="E1708" s="7" t="n">
        <v>5000</v>
      </c>
    </row>
    <row r="1709" spans="1:5">
      <c r="A1709" t="s">
        <v>4</v>
      </c>
      <c r="B1709" s="4" t="s">
        <v>5</v>
      </c>
      <c r="C1709" s="4" t="s">
        <v>13</v>
      </c>
      <c r="D1709" s="4" t="s">
        <v>10</v>
      </c>
      <c r="E1709" s="4" t="s">
        <v>9</v>
      </c>
    </row>
    <row r="1710" spans="1:5">
      <c r="A1710" t="n">
        <v>14800</v>
      </c>
      <c r="B1710" s="33" t="n">
        <v>101</v>
      </c>
      <c r="C1710" s="7" t="n">
        <v>4</v>
      </c>
      <c r="D1710" s="7" t="n">
        <v>0</v>
      </c>
      <c r="E1710" s="7" t="n">
        <v>5000</v>
      </c>
    </row>
    <row r="1711" spans="1:5">
      <c r="A1711" t="s">
        <v>4</v>
      </c>
      <c r="B1711" s="4" t="s">
        <v>5</v>
      </c>
      <c r="C1711" s="4" t="s">
        <v>13</v>
      </c>
      <c r="D1711" s="4" t="s">
        <v>10</v>
      </c>
      <c r="E1711" s="4" t="s">
        <v>9</v>
      </c>
    </row>
    <row r="1712" spans="1:5">
      <c r="A1712" t="n">
        <v>14808</v>
      </c>
      <c r="B1712" s="33" t="n">
        <v>101</v>
      </c>
      <c r="C1712" s="7" t="n">
        <v>0</v>
      </c>
      <c r="D1712" s="7" t="n">
        <v>3308</v>
      </c>
      <c r="E1712" s="7" t="n">
        <v>1</v>
      </c>
    </row>
    <row r="1713" spans="1:6">
      <c r="A1713" t="s">
        <v>4</v>
      </c>
      <c r="B1713" s="4" t="s">
        <v>5</v>
      </c>
      <c r="C1713" s="4" t="s">
        <v>13</v>
      </c>
      <c r="D1713" s="4" t="s">
        <v>10</v>
      </c>
      <c r="E1713" s="4" t="s">
        <v>10</v>
      </c>
      <c r="F1713" s="4" t="s">
        <v>13</v>
      </c>
      <c r="G1713" s="4" t="s">
        <v>13</v>
      </c>
    </row>
    <row r="1714" spans="1:6">
      <c r="A1714" t="n">
        <v>14816</v>
      </c>
      <c r="B1714" s="69" t="n">
        <v>102</v>
      </c>
      <c r="C1714" s="7" t="n">
        <v>3</v>
      </c>
      <c r="D1714" s="7" t="n">
        <v>20</v>
      </c>
      <c r="E1714" s="7" t="n">
        <v>3308</v>
      </c>
      <c r="F1714" s="7" t="n">
        <v>6</v>
      </c>
      <c r="G1714" s="7" t="n">
        <v>1</v>
      </c>
    </row>
    <row r="1715" spans="1:6">
      <c r="A1715" t="s">
        <v>4</v>
      </c>
      <c r="B1715" s="4" t="s">
        <v>5</v>
      </c>
      <c r="C1715" s="4" t="s">
        <v>13</v>
      </c>
      <c r="D1715" s="4" t="s">
        <v>10</v>
      </c>
      <c r="E1715" s="4" t="s">
        <v>9</v>
      </c>
    </row>
    <row r="1716" spans="1:6">
      <c r="A1716" t="n">
        <v>14824</v>
      </c>
      <c r="B1716" s="33" t="n">
        <v>101</v>
      </c>
      <c r="C1716" s="7" t="n">
        <v>0</v>
      </c>
      <c r="D1716" s="7" t="n">
        <v>3570</v>
      </c>
      <c r="E1716" s="7" t="n">
        <v>1</v>
      </c>
    </row>
    <row r="1717" spans="1:6">
      <c r="A1717" t="s">
        <v>4</v>
      </c>
      <c r="B1717" s="4" t="s">
        <v>5</v>
      </c>
      <c r="C1717" s="4" t="s">
        <v>13</v>
      </c>
      <c r="D1717" s="4" t="s">
        <v>10</v>
      </c>
      <c r="E1717" s="4" t="s">
        <v>10</v>
      </c>
      <c r="F1717" s="4" t="s">
        <v>13</v>
      </c>
      <c r="G1717" s="4" t="s">
        <v>13</v>
      </c>
    </row>
    <row r="1718" spans="1:6">
      <c r="A1718" t="n">
        <v>14832</v>
      </c>
      <c r="B1718" s="69" t="n">
        <v>102</v>
      </c>
      <c r="C1718" s="7" t="n">
        <v>3</v>
      </c>
      <c r="D1718" s="7" t="n">
        <v>21</v>
      </c>
      <c r="E1718" s="7" t="n">
        <v>3570</v>
      </c>
      <c r="F1718" s="7" t="n">
        <v>6</v>
      </c>
      <c r="G1718" s="7" t="n">
        <v>1</v>
      </c>
    </row>
    <row r="1719" spans="1:6">
      <c r="A1719" t="s">
        <v>4</v>
      </c>
      <c r="B1719" s="4" t="s">
        <v>5</v>
      </c>
      <c r="C1719" s="4" t="s">
        <v>13</v>
      </c>
      <c r="D1719" s="4" t="s">
        <v>10</v>
      </c>
      <c r="E1719" s="4" t="s">
        <v>13</v>
      </c>
      <c r="F1719" s="4" t="s">
        <v>27</v>
      </c>
    </row>
    <row r="1720" spans="1:6">
      <c r="A1720" t="n">
        <v>14840</v>
      </c>
      <c r="B1720" s="10" t="n">
        <v>5</v>
      </c>
      <c r="C1720" s="7" t="n">
        <v>30</v>
      </c>
      <c r="D1720" s="7" t="n">
        <v>10244</v>
      </c>
      <c r="E1720" s="7" t="n">
        <v>1</v>
      </c>
      <c r="F1720" s="11" t="n">
        <f t="normal" ca="1">A1734</f>
        <v>0</v>
      </c>
    </row>
    <row r="1721" spans="1:6">
      <c r="A1721" t="s">
        <v>4</v>
      </c>
      <c r="B1721" s="4" t="s">
        <v>5</v>
      </c>
      <c r="C1721" s="4" t="s">
        <v>13</v>
      </c>
      <c r="D1721" s="4" t="s">
        <v>10</v>
      </c>
      <c r="E1721" s="4" t="s">
        <v>9</v>
      </c>
    </row>
    <row r="1722" spans="1:6">
      <c r="A1722" t="n">
        <v>14849</v>
      </c>
      <c r="B1722" s="33" t="n">
        <v>101</v>
      </c>
      <c r="C1722" s="7" t="n">
        <v>0</v>
      </c>
      <c r="D1722" s="7" t="n">
        <v>788</v>
      </c>
      <c r="E1722" s="7" t="n">
        <v>1</v>
      </c>
    </row>
    <row r="1723" spans="1:6">
      <c r="A1723" t="s">
        <v>4</v>
      </c>
      <c r="B1723" s="4" t="s">
        <v>5</v>
      </c>
      <c r="C1723" s="4" t="s">
        <v>13</v>
      </c>
      <c r="D1723" s="4" t="s">
        <v>10</v>
      </c>
      <c r="E1723" s="4" t="s">
        <v>10</v>
      </c>
      <c r="F1723" s="4" t="s">
        <v>13</v>
      </c>
    </row>
    <row r="1724" spans="1:6">
      <c r="A1724" t="n">
        <v>14857</v>
      </c>
      <c r="B1724" s="69" t="n">
        <v>102</v>
      </c>
      <c r="C1724" s="7" t="n">
        <v>0</v>
      </c>
      <c r="D1724" s="7" t="n">
        <v>20</v>
      </c>
      <c r="E1724" s="7" t="n">
        <v>788</v>
      </c>
      <c r="F1724" s="7" t="n">
        <v>4</v>
      </c>
    </row>
    <row r="1725" spans="1:6">
      <c r="A1725" t="s">
        <v>4</v>
      </c>
      <c r="B1725" s="4" t="s">
        <v>5</v>
      </c>
      <c r="C1725" s="4" t="s">
        <v>13</v>
      </c>
      <c r="D1725" s="4" t="s">
        <v>10</v>
      </c>
      <c r="E1725" s="4" t="s">
        <v>10</v>
      </c>
      <c r="F1725" s="4" t="s">
        <v>10</v>
      </c>
    </row>
    <row r="1726" spans="1:6">
      <c r="A1726" t="n">
        <v>14864</v>
      </c>
      <c r="B1726" s="68" t="n">
        <v>63</v>
      </c>
      <c r="C1726" s="7" t="n">
        <v>0</v>
      </c>
      <c r="D1726" s="7" t="n">
        <v>20</v>
      </c>
      <c r="E1726" s="7" t="n">
        <v>2</v>
      </c>
      <c r="F1726" s="7" t="n">
        <v>15</v>
      </c>
    </row>
    <row r="1727" spans="1:6">
      <c r="A1727" t="s">
        <v>4</v>
      </c>
      <c r="B1727" s="4" t="s">
        <v>5</v>
      </c>
      <c r="C1727" s="4" t="s">
        <v>13</v>
      </c>
      <c r="D1727" s="4" t="s">
        <v>10</v>
      </c>
      <c r="E1727" s="4" t="s">
        <v>9</v>
      </c>
    </row>
    <row r="1728" spans="1:6">
      <c r="A1728" t="n">
        <v>14872</v>
      </c>
      <c r="B1728" s="33" t="n">
        <v>101</v>
      </c>
      <c r="C1728" s="7" t="n">
        <v>0</v>
      </c>
      <c r="D1728" s="7" t="n">
        <v>766</v>
      </c>
      <c r="E1728" s="7" t="n">
        <v>1</v>
      </c>
    </row>
    <row r="1729" spans="1:7">
      <c r="A1729" t="s">
        <v>4</v>
      </c>
      <c r="B1729" s="4" t="s">
        <v>5</v>
      </c>
      <c r="C1729" s="4" t="s">
        <v>13</v>
      </c>
      <c r="D1729" s="4" t="s">
        <v>10</v>
      </c>
      <c r="E1729" s="4" t="s">
        <v>10</v>
      </c>
      <c r="F1729" s="4" t="s">
        <v>13</v>
      </c>
    </row>
    <row r="1730" spans="1:7">
      <c r="A1730" t="n">
        <v>14880</v>
      </c>
      <c r="B1730" s="69" t="n">
        <v>102</v>
      </c>
      <c r="C1730" s="7" t="n">
        <v>0</v>
      </c>
      <c r="D1730" s="7" t="n">
        <v>21</v>
      </c>
      <c r="E1730" s="7" t="n">
        <v>766</v>
      </c>
      <c r="F1730" s="7" t="n">
        <v>4</v>
      </c>
    </row>
    <row r="1731" spans="1:7">
      <c r="A1731" t="s">
        <v>4</v>
      </c>
      <c r="B1731" s="4" t="s">
        <v>5</v>
      </c>
      <c r="C1731" s="4" t="s">
        <v>13</v>
      </c>
      <c r="D1731" s="4" t="s">
        <v>10</v>
      </c>
      <c r="E1731" s="4" t="s">
        <v>10</v>
      </c>
      <c r="F1731" s="4" t="s">
        <v>10</v>
      </c>
    </row>
    <row r="1732" spans="1:7">
      <c r="A1732" t="n">
        <v>14887</v>
      </c>
      <c r="B1732" s="68" t="n">
        <v>63</v>
      </c>
      <c r="C1732" s="7" t="n">
        <v>0</v>
      </c>
      <c r="D1732" s="7" t="n">
        <v>21</v>
      </c>
      <c r="E1732" s="7" t="n">
        <v>2</v>
      </c>
      <c r="F1732" s="7" t="n">
        <v>15</v>
      </c>
    </row>
    <row r="1733" spans="1:7">
      <c r="A1733" t="s">
        <v>4</v>
      </c>
      <c r="B1733" s="4" t="s">
        <v>5</v>
      </c>
      <c r="C1733" s="4" t="s">
        <v>13</v>
      </c>
      <c r="D1733" s="4" t="s">
        <v>10</v>
      </c>
      <c r="E1733" s="4" t="s">
        <v>13</v>
      </c>
      <c r="F1733" s="4" t="s">
        <v>27</v>
      </c>
    </row>
    <row r="1734" spans="1:7">
      <c r="A1734" t="n">
        <v>14895</v>
      </c>
      <c r="B1734" s="10" t="n">
        <v>5</v>
      </c>
      <c r="C1734" s="7" t="n">
        <v>30</v>
      </c>
      <c r="D1734" s="7" t="n">
        <v>10245</v>
      </c>
      <c r="E1734" s="7" t="n">
        <v>1</v>
      </c>
      <c r="F1734" s="11" t="n">
        <f t="normal" ca="1">A1740</f>
        <v>0</v>
      </c>
    </row>
    <row r="1735" spans="1:7">
      <c r="A1735" t="s">
        <v>4</v>
      </c>
      <c r="B1735" s="4" t="s">
        <v>5</v>
      </c>
      <c r="C1735" s="4" t="s">
        <v>10</v>
      </c>
    </row>
    <row r="1736" spans="1:7">
      <c r="A1736" t="n">
        <v>14904</v>
      </c>
      <c r="B1736" s="29" t="n">
        <v>16</v>
      </c>
      <c r="C1736" s="7" t="n">
        <v>3000</v>
      </c>
    </row>
    <row r="1737" spans="1:7">
      <c r="A1737" t="s">
        <v>4</v>
      </c>
      <c r="B1737" s="4" t="s">
        <v>5</v>
      </c>
      <c r="C1737" s="4" t="s">
        <v>13</v>
      </c>
      <c r="D1737" s="4" t="s">
        <v>10</v>
      </c>
    </row>
    <row r="1738" spans="1:7">
      <c r="A1738" t="n">
        <v>14907</v>
      </c>
      <c r="B1738" s="9" t="n">
        <v>162</v>
      </c>
      <c r="C1738" s="7" t="n">
        <v>1</v>
      </c>
      <c r="D1738" s="7" t="n">
        <v>20487</v>
      </c>
    </row>
    <row r="1739" spans="1:7">
      <c r="A1739" t="s">
        <v>4</v>
      </c>
      <c r="B1739" s="4" t="s">
        <v>5</v>
      </c>
      <c r="C1739" s="4" t="s">
        <v>10</v>
      </c>
      <c r="D1739" s="4" t="s">
        <v>28</v>
      </c>
      <c r="E1739" s="4" t="s">
        <v>28</v>
      </c>
      <c r="F1739" s="4" t="s">
        <v>28</v>
      </c>
      <c r="G1739" s="4" t="s">
        <v>28</v>
      </c>
    </row>
    <row r="1740" spans="1:7">
      <c r="A1740" t="n">
        <v>14911</v>
      </c>
      <c r="B1740" s="49" t="n">
        <v>46</v>
      </c>
      <c r="C1740" s="7" t="n">
        <v>61456</v>
      </c>
      <c r="D1740" s="7" t="n">
        <v>68.3000030517578</v>
      </c>
      <c r="E1740" s="7" t="n">
        <v>0</v>
      </c>
      <c r="F1740" s="7" t="n">
        <v>0</v>
      </c>
      <c r="G1740" s="7" t="n">
        <v>270</v>
      </c>
    </row>
    <row r="1741" spans="1:7">
      <c r="A1741" t="s">
        <v>4</v>
      </c>
      <c r="B1741" s="4" t="s">
        <v>5</v>
      </c>
      <c r="C1741" s="4" t="s">
        <v>13</v>
      </c>
      <c r="D1741" s="4" t="s">
        <v>13</v>
      </c>
      <c r="E1741" s="4" t="s">
        <v>28</v>
      </c>
      <c r="F1741" s="4" t="s">
        <v>28</v>
      </c>
      <c r="G1741" s="4" t="s">
        <v>28</v>
      </c>
      <c r="H1741" s="4" t="s">
        <v>10</v>
      </c>
      <c r="I1741" s="4" t="s">
        <v>13</v>
      </c>
    </row>
    <row r="1742" spans="1:7">
      <c r="A1742" t="n">
        <v>14930</v>
      </c>
      <c r="B1742" s="39" t="n">
        <v>45</v>
      </c>
      <c r="C1742" s="7" t="n">
        <v>4</v>
      </c>
      <c r="D1742" s="7" t="n">
        <v>3</v>
      </c>
      <c r="E1742" s="7" t="n">
        <v>5</v>
      </c>
      <c r="F1742" s="7" t="n">
        <v>73.7600021362305</v>
      </c>
      <c r="G1742" s="7" t="n">
        <v>0</v>
      </c>
      <c r="H1742" s="7" t="n">
        <v>0</v>
      </c>
      <c r="I1742" s="7" t="n">
        <v>0</v>
      </c>
    </row>
    <row r="1743" spans="1:7">
      <c r="A1743" t="s">
        <v>4</v>
      </c>
      <c r="B1743" s="4" t="s">
        <v>5</v>
      </c>
      <c r="C1743" s="4" t="s">
        <v>13</v>
      </c>
      <c r="D1743" s="4" t="s">
        <v>6</v>
      </c>
    </row>
    <row r="1744" spans="1:7">
      <c r="A1744" t="n">
        <v>14948</v>
      </c>
      <c r="B1744" s="8" t="n">
        <v>2</v>
      </c>
      <c r="C1744" s="7" t="n">
        <v>10</v>
      </c>
      <c r="D1744" s="7" t="s">
        <v>200</v>
      </c>
    </row>
    <row r="1745" spans="1:9">
      <c r="A1745" t="s">
        <v>4</v>
      </c>
      <c r="B1745" s="4" t="s">
        <v>5</v>
      </c>
      <c r="C1745" s="4" t="s">
        <v>10</v>
      </c>
    </row>
    <row r="1746" spans="1:9">
      <c r="A1746" t="n">
        <v>14963</v>
      </c>
      <c r="B1746" s="29" t="n">
        <v>16</v>
      </c>
      <c r="C1746" s="7" t="n">
        <v>0</v>
      </c>
    </row>
    <row r="1747" spans="1:9">
      <c r="A1747" t="s">
        <v>4</v>
      </c>
      <c r="B1747" s="4" t="s">
        <v>5</v>
      </c>
      <c r="C1747" s="4" t="s">
        <v>13</v>
      </c>
      <c r="D1747" s="4" t="s">
        <v>10</v>
      </c>
    </row>
    <row r="1748" spans="1:9">
      <c r="A1748" t="n">
        <v>14966</v>
      </c>
      <c r="B1748" s="31" t="n">
        <v>58</v>
      </c>
      <c r="C1748" s="7" t="n">
        <v>105</v>
      </c>
      <c r="D1748" s="7" t="n">
        <v>300</v>
      </c>
    </row>
    <row r="1749" spans="1:9">
      <c r="A1749" t="s">
        <v>4</v>
      </c>
      <c r="B1749" s="4" t="s">
        <v>5</v>
      </c>
      <c r="C1749" s="4" t="s">
        <v>28</v>
      </c>
      <c r="D1749" s="4" t="s">
        <v>10</v>
      </c>
    </row>
    <row r="1750" spans="1:9">
      <c r="A1750" t="n">
        <v>14970</v>
      </c>
      <c r="B1750" s="46" t="n">
        <v>103</v>
      </c>
      <c r="C1750" s="7" t="n">
        <v>1</v>
      </c>
      <c r="D1750" s="7" t="n">
        <v>300</v>
      </c>
    </row>
    <row r="1751" spans="1:9">
      <c r="A1751" t="s">
        <v>4</v>
      </c>
      <c r="B1751" s="4" t="s">
        <v>5</v>
      </c>
      <c r="C1751" s="4" t="s">
        <v>13</v>
      </c>
      <c r="D1751" s="4" t="s">
        <v>10</v>
      </c>
    </row>
    <row r="1752" spans="1:9">
      <c r="A1752" t="n">
        <v>14977</v>
      </c>
      <c r="B1752" s="47" t="n">
        <v>72</v>
      </c>
      <c r="C1752" s="7" t="n">
        <v>4</v>
      </c>
      <c r="D1752" s="7" t="n">
        <v>0</v>
      </c>
    </row>
    <row r="1753" spans="1:9">
      <c r="A1753" t="s">
        <v>4</v>
      </c>
      <c r="B1753" s="4" t="s">
        <v>5</v>
      </c>
      <c r="C1753" s="4" t="s">
        <v>9</v>
      </c>
    </row>
    <row r="1754" spans="1:9">
      <c r="A1754" t="n">
        <v>14981</v>
      </c>
      <c r="B1754" s="73" t="n">
        <v>15</v>
      </c>
      <c r="C1754" s="7" t="n">
        <v>1073741824</v>
      </c>
    </row>
    <row r="1755" spans="1:9">
      <c r="A1755" t="s">
        <v>4</v>
      </c>
      <c r="B1755" s="4" t="s">
        <v>5</v>
      </c>
      <c r="C1755" s="4" t="s">
        <v>13</v>
      </c>
    </row>
    <row r="1756" spans="1:9">
      <c r="A1756" t="n">
        <v>14986</v>
      </c>
      <c r="B1756" s="32" t="n">
        <v>64</v>
      </c>
      <c r="C1756" s="7" t="n">
        <v>3</v>
      </c>
    </row>
    <row r="1757" spans="1:9">
      <c r="A1757" t="s">
        <v>4</v>
      </c>
      <c r="B1757" s="4" t="s">
        <v>5</v>
      </c>
      <c r="C1757" s="4" t="s">
        <v>13</v>
      </c>
    </row>
    <row r="1758" spans="1:9">
      <c r="A1758" t="n">
        <v>14988</v>
      </c>
      <c r="B1758" s="15" t="n">
        <v>74</v>
      </c>
      <c r="C1758" s="7" t="n">
        <v>67</v>
      </c>
    </row>
    <row r="1759" spans="1:9">
      <c r="A1759" t="s">
        <v>4</v>
      </c>
      <c r="B1759" s="4" t="s">
        <v>5</v>
      </c>
      <c r="C1759" s="4" t="s">
        <v>13</v>
      </c>
      <c r="D1759" s="4" t="s">
        <v>13</v>
      </c>
      <c r="E1759" s="4" t="s">
        <v>10</v>
      </c>
    </row>
    <row r="1760" spans="1:9">
      <c r="A1760" t="n">
        <v>14990</v>
      </c>
      <c r="B1760" s="39" t="n">
        <v>45</v>
      </c>
      <c r="C1760" s="7" t="n">
        <v>8</v>
      </c>
      <c r="D1760" s="7" t="n">
        <v>1</v>
      </c>
      <c r="E1760" s="7" t="n">
        <v>0</v>
      </c>
    </row>
    <row r="1761" spans="1:5">
      <c r="A1761" t="s">
        <v>4</v>
      </c>
      <c r="B1761" s="4" t="s">
        <v>5</v>
      </c>
      <c r="C1761" s="4" t="s">
        <v>10</v>
      </c>
    </row>
    <row r="1762" spans="1:5">
      <c r="A1762" t="n">
        <v>14995</v>
      </c>
      <c r="B1762" s="12" t="n">
        <v>13</v>
      </c>
      <c r="C1762" s="7" t="n">
        <v>6409</v>
      </c>
    </row>
    <row r="1763" spans="1:5">
      <c r="A1763" t="s">
        <v>4</v>
      </c>
      <c r="B1763" s="4" t="s">
        <v>5</v>
      </c>
      <c r="C1763" s="4" t="s">
        <v>10</v>
      </c>
    </row>
    <row r="1764" spans="1:5">
      <c r="A1764" t="n">
        <v>14998</v>
      </c>
      <c r="B1764" s="12" t="n">
        <v>13</v>
      </c>
      <c r="C1764" s="7" t="n">
        <v>6408</v>
      </c>
    </row>
    <row r="1765" spans="1:5">
      <c r="A1765" t="s">
        <v>4</v>
      </c>
      <c r="B1765" s="4" t="s">
        <v>5</v>
      </c>
      <c r="C1765" s="4" t="s">
        <v>10</v>
      </c>
    </row>
    <row r="1766" spans="1:5">
      <c r="A1766" t="n">
        <v>15001</v>
      </c>
      <c r="B1766" s="18" t="n">
        <v>12</v>
      </c>
      <c r="C1766" s="7" t="n">
        <v>6464</v>
      </c>
    </row>
    <row r="1767" spans="1:5">
      <c r="A1767" t="s">
        <v>4</v>
      </c>
      <c r="B1767" s="4" t="s">
        <v>5</v>
      </c>
      <c r="C1767" s="4" t="s">
        <v>10</v>
      </c>
    </row>
    <row r="1768" spans="1:5">
      <c r="A1768" t="n">
        <v>15004</v>
      </c>
      <c r="B1768" s="12" t="n">
        <v>13</v>
      </c>
      <c r="C1768" s="7" t="n">
        <v>6465</v>
      </c>
    </row>
    <row r="1769" spans="1:5">
      <c r="A1769" t="s">
        <v>4</v>
      </c>
      <c r="B1769" s="4" t="s">
        <v>5</v>
      </c>
      <c r="C1769" s="4" t="s">
        <v>10</v>
      </c>
    </row>
    <row r="1770" spans="1:5">
      <c r="A1770" t="n">
        <v>15007</v>
      </c>
      <c r="B1770" s="12" t="n">
        <v>13</v>
      </c>
      <c r="C1770" s="7" t="n">
        <v>6466</v>
      </c>
    </row>
    <row r="1771" spans="1:5">
      <c r="A1771" t="s">
        <v>4</v>
      </c>
      <c r="B1771" s="4" t="s">
        <v>5</v>
      </c>
      <c r="C1771" s="4" t="s">
        <v>10</v>
      </c>
    </row>
    <row r="1772" spans="1:5">
      <c r="A1772" t="n">
        <v>15010</v>
      </c>
      <c r="B1772" s="12" t="n">
        <v>13</v>
      </c>
      <c r="C1772" s="7" t="n">
        <v>6467</v>
      </c>
    </row>
    <row r="1773" spans="1:5">
      <c r="A1773" t="s">
        <v>4</v>
      </c>
      <c r="B1773" s="4" t="s">
        <v>5</v>
      </c>
      <c r="C1773" s="4" t="s">
        <v>10</v>
      </c>
    </row>
    <row r="1774" spans="1:5">
      <c r="A1774" t="n">
        <v>15013</v>
      </c>
      <c r="B1774" s="12" t="n">
        <v>13</v>
      </c>
      <c r="C1774" s="7" t="n">
        <v>6468</v>
      </c>
    </row>
    <row r="1775" spans="1:5">
      <c r="A1775" t="s">
        <v>4</v>
      </c>
      <c r="B1775" s="4" t="s">
        <v>5</v>
      </c>
      <c r="C1775" s="4" t="s">
        <v>10</v>
      </c>
    </row>
    <row r="1776" spans="1:5">
      <c r="A1776" t="n">
        <v>15016</v>
      </c>
      <c r="B1776" s="12" t="n">
        <v>13</v>
      </c>
      <c r="C1776" s="7" t="n">
        <v>6469</v>
      </c>
    </row>
    <row r="1777" spans="1:3">
      <c r="A1777" t="s">
        <v>4</v>
      </c>
      <c r="B1777" s="4" t="s">
        <v>5</v>
      </c>
      <c r="C1777" s="4" t="s">
        <v>10</v>
      </c>
    </row>
    <row r="1778" spans="1:3">
      <c r="A1778" t="n">
        <v>15019</v>
      </c>
      <c r="B1778" s="12" t="n">
        <v>13</v>
      </c>
      <c r="C1778" s="7" t="n">
        <v>6470</v>
      </c>
    </row>
    <row r="1779" spans="1:3">
      <c r="A1779" t="s">
        <v>4</v>
      </c>
      <c r="B1779" s="4" t="s">
        <v>5</v>
      </c>
      <c r="C1779" s="4" t="s">
        <v>10</v>
      </c>
    </row>
    <row r="1780" spans="1:3">
      <c r="A1780" t="n">
        <v>15022</v>
      </c>
      <c r="B1780" s="12" t="n">
        <v>13</v>
      </c>
      <c r="C1780" s="7" t="n">
        <v>6471</v>
      </c>
    </row>
    <row r="1781" spans="1:3">
      <c r="A1781" t="s">
        <v>4</v>
      </c>
      <c r="B1781" s="4" t="s">
        <v>5</v>
      </c>
      <c r="C1781" s="4" t="s">
        <v>13</v>
      </c>
    </row>
    <row r="1782" spans="1:3">
      <c r="A1782" t="n">
        <v>15025</v>
      </c>
      <c r="B1782" s="15" t="n">
        <v>74</v>
      </c>
      <c r="C1782" s="7" t="n">
        <v>18</v>
      </c>
    </row>
    <row r="1783" spans="1:3">
      <c r="A1783" t="s">
        <v>4</v>
      </c>
      <c r="B1783" s="4" t="s">
        <v>5</v>
      </c>
      <c r="C1783" s="4" t="s">
        <v>13</v>
      </c>
    </row>
    <row r="1784" spans="1:3">
      <c r="A1784" t="n">
        <v>15027</v>
      </c>
      <c r="B1784" s="15" t="n">
        <v>74</v>
      </c>
      <c r="C1784" s="7" t="n">
        <v>45</v>
      </c>
    </row>
    <row r="1785" spans="1:3">
      <c r="A1785" t="s">
        <v>4</v>
      </c>
      <c r="B1785" s="4" t="s">
        <v>5</v>
      </c>
      <c r="C1785" s="4" t="s">
        <v>10</v>
      </c>
    </row>
    <row r="1786" spans="1:3">
      <c r="A1786" t="n">
        <v>15029</v>
      </c>
      <c r="B1786" s="29" t="n">
        <v>16</v>
      </c>
      <c r="C1786" s="7" t="n">
        <v>0</v>
      </c>
    </row>
    <row r="1787" spans="1:3">
      <c r="A1787" t="s">
        <v>4</v>
      </c>
      <c r="B1787" s="4" t="s">
        <v>5</v>
      </c>
      <c r="C1787" s="4" t="s">
        <v>13</v>
      </c>
      <c r="D1787" s="4" t="s">
        <v>13</v>
      </c>
      <c r="E1787" s="4" t="s">
        <v>13</v>
      </c>
      <c r="F1787" s="4" t="s">
        <v>13</v>
      </c>
    </row>
    <row r="1788" spans="1:3">
      <c r="A1788" t="n">
        <v>15032</v>
      </c>
      <c r="B1788" s="44" t="n">
        <v>14</v>
      </c>
      <c r="C1788" s="7" t="n">
        <v>0</v>
      </c>
      <c r="D1788" s="7" t="n">
        <v>8</v>
      </c>
      <c r="E1788" s="7" t="n">
        <v>0</v>
      </c>
      <c r="F1788" s="7" t="n">
        <v>0</v>
      </c>
    </row>
    <row r="1789" spans="1:3">
      <c r="A1789" t="s">
        <v>4</v>
      </c>
      <c r="B1789" s="4" t="s">
        <v>5</v>
      </c>
      <c r="C1789" s="4" t="s">
        <v>13</v>
      </c>
      <c r="D1789" s="4" t="s">
        <v>6</v>
      </c>
    </row>
    <row r="1790" spans="1:3">
      <c r="A1790" t="n">
        <v>15037</v>
      </c>
      <c r="B1790" s="8" t="n">
        <v>2</v>
      </c>
      <c r="C1790" s="7" t="n">
        <v>11</v>
      </c>
      <c r="D1790" s="7" t="s">
        <v>59</v>
      </c>
    </row>
    <row r="1791" spans="1:3">
      <c r="A1791" t="s">
        <v>4</v>
      </c>
      <c r="B1791" s="4" t="s">
        <v>5</v>
      </c>
      <c r="C1791" s="4" t="s">
        <v>10</v>
      </c>
    </row>
    <row r="1792" spans="1:3">
      <c r="A1792" t="n">
        <v>15051</v>
      </c>
      <c r="B1792" s="29" t="n">
        <v>16</v>
      </c>
      <c r="C1792" s="7" t="n">
        <v>0</v>
      </c>
    </row>
    <row r="1793" spans="1:6">
      <c r="A1793" t="s">
        <v>4</v>
      </c>
      <c r="B1793" s="4" t="s">
        <v>5</v>
      </c>
      <c r="C1793" s="4" t="s">
        <v>13</v>
      </c>
      <c r="D1793" s="4" t="s">
        <v>6</v>
      </c>
    </row>
    <row r="1794" spans="1:6">
      <c r="A1794" t="n">
        <v>15054</v>
      </c>
      <c r="B1794" s="8" t="n">
        <v>2</v>
      </c>
      <c r="C1794" s="7" t="n">
        <v>11</v>
      </c>
      <c r="D1794" s="7" t="s">
        <v>201</v>
      </c>
    </row>
    <row r="1795" spans="1:6">
      <c r="A1795" t="s">
        <v>4</v>
      </c>
      <c r="B1795" s="4" t="s">
        <v>5</v>
      </c>
      <c r="C1795" s="4" t="s">
        <v>10</v>
      </c>
    </row>
    <row r="1796" spans="1:6">
      <c r="A1796" t="n">
        <v>15063</v>
      </c>
      <c r="B1796" s="29" t="n">
        <v>16</v>
      </c>
      <c r="C1796" s="7" t="n">
        <v>0</v>
      </c>
    </row>
    <row r="1797" spans="1:6">
      <c r="A1797" t="s">
        <v>4</v>
      </c>
      <c r="B1797" s="4" t="s">
        <v>5</v>
      </c>
      <c r="C1797" s="4" t="s">
        <v>9</v>
      </c>
    </row>
    <row r="1798" spans="1:6">
      <c r="A1798" t="n">
        <v>15066</v>
      </c>
      <c r="B1798" s="73" t="n">
        <v>15</v>
      </c>
      <c r="C1798" s="7" t="n">
        <v>2048</v>
      </c>
    </row>
    <row r="1799" spans="1:6">
      <c r="A1799" t="s">
        <v>4</v>
      </c>
      <c r="B1799" s="4" t="s">
        <v>5</v>
      </c>
      <c r="C1799" s="4" t="s">
        <v>13</v>
      </c>
      <c r="D1799" s="4" t="s">
        <v>6</v>
      </c>
    </row>
    <row r="1800" spans="1:6">
      <c r="A1800" t="n">
        <v>15071</v>
      </c>
      <c r="B1800" s="8" t="n">
        <v>2</v>
      </c>
      <c r="C1800" s="7" t="n">
        <v>10</v>
      </c>
      <c r="D1800" s="7" t="s">
        <v>98</v>
      </c>
    </row>
    <row r="1801" spans="1:6">
      <c r="A1801" t="s">
        <v>4</v>
      </c>
      <c r="B1801" s="4" t="s">
        <v>5</v>
      </c>
      <c r="C1801" s="4" t="s">
        <v>10</v>
      </c>
    </row>
    <row r="1802" spans="1:6">
      <c r="A1802" t="n">
        <v>15089</v>
      </c>
      <c r="B1802" s="29" t="n">
        <v>16</v>
      </c>
      <c r="C1802" s="7" t="n">
        <v>0</v>
      </c>
    </row>
    <row r="1803" spans="1:6">
      <c r="A1803" t="s">
        <v>4</v>
      </c>
      <c r="B1803" s="4" t="s">
        <v>5</v>
      </c>
      <c r="C1803" s="4" t="s">
        <v>13</v>
      </c>
      <c r="D1803" s="4" t="s">
        <v>6</v>
      </c>
    </row>
    <row r="1804" spans="1:6">
      <c r="A1804" t="n">
        <v>15092</v>
      </c>
      <c r="B1804" s="8" t="n">
        <v>2</v>
      </c>
      <c r="C1804" s="7" t="n">
        <v>10</v>
      </c>
      <c r="D1804" s="7" t="s">
        <v>99</v>
      </c>
    </row>
    <row r="1805" spans="1:6">
      <c r="A1805" t="s">
        <v>4</v>
      </c>
      <c r="B1805" s="4" t="s">
        <v>5</v>
      </c>
      <c r="C1805" s="4" t="s">
        <v>10</v>
      </c>
    </row>
    <row r="1806" spans="1:6">
      <c r="A1806" t="n">
        <v>15111</v>
      </c>
      <c r="B1806" s="29" t="n">
        <v>16</v>
      </c>
      <c r="C1806" s="7" t="n">
        <v>0</v>
      </c>
    </row>
    <row r="1807" spans="1:6">
      <c r="A1807" t="s">
        <v>4</v>
      </c>
      <c r="B1807" s="4" t="s">
        <v>5</v>
      </c>
      <c r="C1807" s="4" t="s">
        <v>13</v>
      </c>
      <c r="D1807" s="4" t="s">
        <v>10</v>
      </c>
      <c r="E1807" s="4" t="s">
        <v>28</v>
      </c>
    </row>
    <row r="1808" spans="1:6">
      <c r="A1808" t="n">
        <v>15114</v>
      </c>
      <c r="B1808" s="31" t="n">
        <v>58</v>
      </c>
      <c r="C1808" s="7" t="n">
        <v>100</v>
      </c>
      <c r="D1808" s="7" t="n">
        <v>300</v>
      </c>
      <c r="E1808" s="7" t="n">
        <v>1</v>
      </c>
    </row>
    <row r="1809" spans="1:5">
      <c r="A1809" t="s">
        <v>4</v>
      </c>
      <c r="B1809" s="4" t="s">
        <v>5</v>
      </c>
      <c r="C1809" s="4" t="s">
        <v>13</v>
      </c>
      <c r="D1809" s="4" t="s">
        <v>10</v>
      </c>
    </row>
    <row r="1810" spans="1:5">
      <c r="A1810" t="n">
        <v>15122</v>
      </c>
      <c r="B1810" s="31" t="n">
        <v>58</v>
      </c>
      <c r="C1810" s="7" t="n">
        <v>255</v>
      </c>
      <c r="D1810" s="7" t="n">
        <v>0</v>
      </c>
    </row>
    <row r="1811" spans="1:5">
      <c r="A1811" t="s">
        <v>4</v>
      </c>
      <c r="B1811" s="4" t="s">
        <v>5</v>
      </c>
      <c r="C1811" s="4" t="s">
        <v>13</v>
      </c>
    </row>
    <row r="1812" spans="1:5">
      <c r="A1812" t="n">
        <v>15126</v>
      </c>
      <c r="B1812" s="38" t="n">
        <v>23</v>
      </c>
      <c r="C1812" s="7" t="n">
        <v>0</v>
      </c>
    </row>
    <row r="1813" spans="1:5">
      <c r="A1813" t="s">
        <v>4</v>
      </c>
      <c r="B1813" s="4" t="s">
        <v>5</v>
      </c>
    </row>
    <row r="1814" spans="1:5">
      <c r="A1814" t="n">
        <v>15128</v>
      </c>
      <c r="B1814" s="5" t="n">
        <v>1</v>
      </c>
    </row>
    <row r="1815" spans="1:5" s="3" customFormat="1" customHeight="0">
      <c r="A1815" s="3" t="s">
        <v>2</v>
      </c>
      <c r="B1815" s="3" t="s">
        <v>202</v>
      </c>
    </row>
    <row r="1816" spans="1:5">
      <c r="A1816" t="s">
        <v>4</v>
      </c>
      <c r="B1816" s="4" t="s">
        <v>5</v>
      </c>
      <c r="C1816" s="4" t="s">
        <v>13</v>
      </c>
      <c r="D1816" s="4" t="s">
        <v>13</v>
      </c>
      <c r="E1816" s="4" t="s">
        <v>13</v>
      </c>
      <c r="F1816" s="4" t="s">
        <v>13</v>
      </c>
    </row>
    <row r="1817" spans="1:5">
      <c r="A1817" t="n">
        <v>15132</v>
      </c>
      <c r="B1817" s="44" t="n">
        <v>14</v>
      </c>
      <c r="C1817" s="7" t="n">
        <v>2</v>
      </c>
      <c r="D1817" s="7" t="n">
        <v>0</v>
      </c>
      <c r="E1817" s="7" t="n">
        <v>0</v>
      </c>
      <c r="F1817" s="7" t="n">
        <v>0</v>
      </c>
    </row>
    <row r="1818" spans="1:5">
      <c r="A1818" t="s">
        <v>4</v>
      </c>
      <c r="B1818" s="4" t="s">
        <v>5</v>
      </c>
      <c r="C1818" s="4" t="s">
        <v>13</v>
      </c>
      <c r="D1818" s="42" t="s">
        <v>110</v>
      </c>
      <c r="E1818" s="4" t="s">
        <v>5</v>
      </c>
      <c r="F1818" s="4" t="s">
        <v>13</v>
      </c>
      <c r="G1818" s="4" t="s">
        <v>10</v>
      </c>
      <c r="H1818" s="42" t="s">
        <v>111</v>
      </c>
      <c r="I1818" s="4" t="s">
        <v>13</v>
      </c>
      <c r="J1818" s="4" t="s">
        <v>9</v>
      </c>
      <c r="K1818" s="4" t="s">
        <v>13</v>
      </c>
      <c r="L1818" s="4" t="s">
        <v>13</v>
      </c>
      <c r="M1818" s="42" t="s">
        <v>110</v>
      </c>
      <c r="N1818" s="4" t="s">
        <v>5</v>
      </c>
      <c r="O1818" s="4" t="s">
        <v>13</v>
      </c>
      <c r="P1818" s="4" t="s">
        <v>10</v>
      </c>
      <c r="Q1818" s="42" t="s">
        <v>111</v>
      </c>
      <c r="R1818" s="4" t="s">
        <v>13</v>
      </c>
      <c r="S1818" s="4" t="s">
        <v>9</v>
      </c>
      <c r="T1818" s="4" t="s">
        <v>13</v>
      </c>
      <c r="U1818" s="4" t="s">
        <v>13</v>
      </c>
      <c r="V1818" s="4" t="s">
        <v>13</v>
      </c>
      <c r="W1818" s="4" t="s">
        <v>27</v>
      </c>
    </row>
    <row r="1819" spans="1:5">
      <c r="A1819" t="n">
        <v>15137</v>
      </c>
      <c r="B1819" s="10" t="n">
        <v>5</v>
      </c>
      <c r="C1819" s="7" t="n">
        <v>28</v>
      </c>
      <c r="D1819" s="42" t="s">
        <v>3</v>
      </c>
      <c r="E1819" s="9" t="n">
        <v>162</v>
      </c>
      <c r="F1819" s="7" t="n">
        <v>3</v>
      </c>
      <c r="G1819" s="7" t="n">
        <v>20486</v>
      </c>
      <c r="H1819" s="42" t="s">
        <v>3</v>
      </c>
      <c r="I1819" s="7" t="n">
        <v>0</v>
      </c>
      <c r="J1819" s="7" t="n">
        <v>1</v>
      </c>
      <c r="K1819" s="7" t="n">
        <v>2</v>
      </c>
      <c r="L1819" s="7" t="n">
        <v>28</v>
      </c>
      <c r="M1819" s="42" t="s">
        <v>3</v>
      </c>
      <c r="N1819" s="9" t="n">
        <v>162</v>
      </c>
      <c r="O1819" s="7" t="n">
        <v>3</v>
      </c>
      <c r="P1819" s="7" t="n">
        <v>20486</v>
      </c>
      <c r="Q1819" s="42" t="s">
        <v>3</v>
      </c>
      <c r="R1819" s="7" t="n">
        <v>0</v>
      </c>
      <c r="S1819" s="7" t="n">
        <v>2</v>
      </c>
      <c r="T1819" s="7" t="n">
        <v>2</v>
      </c>
      <c r="U1819" s="7" t="n">
        <v>11</v>
      </c>
      <c r="V1819" s="7" t="n">
        <v>1</v>
      </c>
      <c r="W1819" s="11" t="n">
        <f t="normal" ca="1">A1823</f>
        <v>0</v>
      </c>
    </row>
    <row r="1820" spans="1:5">
      <c r="A1820" t="s">
        <v>4</v>
      </c>
      <c r="B1820" s="4" t="s">
        <v>5</v>
      </c>
      <c r="C1820" s="4" t="s">
        <v>13</v>
      </c>
      <c r="D1820" s="4" t="s">
        <v>10</v>
      </c>
      <c r="E1820" s="4" t="s">
        <v>28</v>
      </c>
    </row>
    <row r="1821" spans="1:5">
      <c r="A1821" t="n">
        <v>15166</v>
      </c>
      <c r="B1821" s="31" t="n">
        <v>58</v>
      </c>
      <c r="C1821" s="7" t="n">
        <v>0</v>
      </c>
      <c r="D1821" s="7" t="n">
        <v>0</v>
      </c>
      <c r="E1821" s="7" t="n">
        <v>1</v>
      </c>
    </row>
    <row r="1822" spans="1:5">
      <c r="A1822" t="s">
        <v>4</v>
      </c>
      <c r="B1822" s="4" t="s">
        <v>5</v>
      </c>
      <c r="C1822" s="4" t="s">
        <v>13</v>
      </c>
      <c r="D1822" s="42" t="s">
        <v>110</v>
      </c>
      <c r="E1822" s="4" t="s">
        <v>5</v>
      </c>
      <c r="F1822" s="4" t="s">
        <v>13</v>
      </c>
      <c r="G1822" s="4" t="s">
        <v>10</v>
      </c>
      <c r="H1822" s="42" t="s">
        <v>111</v>
      </c>
      <c r="I1822" s="4" t="s">
        <v>13</v>
      </c>
      <c r="J1822" s="4" t="s">
        <v>9</v>
      </c>
      <c r="K1822" s="4" t="s">
        <v>13</v>
      </c>
      <c r="L1822" s="4" t="s">
        <v>13</v>
      </c>
      <c r="M1822" s="42" t="s">
        <v>110</v>
      </c>
      <c r="N1822" s="4" t="s">
        <v>5</v>
      </c>
      <c r="O1822" s="4" t="s">
        <v>13</v>
      </c>
      <c r="P1822" s="4" t="s">
        <v>10</v>
      </c>
      <c r="Q1822" s="42" t="s">
        <v>111</v>
      </c>
      <c r="R1822" s="4" t="s">
        <v>13</v>
      </c>
      <c r="S1822" s="4" t="s">
        <v>9</v>
      </c>
      <c r="T1822" s="4" t="s">
        <v>13</v>
      </c>
      <c r="U1822" s="4" t="s">
        <v>13</v>
      </c>
      <c r="V1822" s="4" t="s">
        <v>13</v>
      </c>
      <c r="W1822" s="4" t="s">
        <v>27</v>
      </c>
    </row>
    <row r="1823" spans="1:5">
      <c r="A1823" t="n">
        <v>15174</v>
      </c>
      <c r="B1823" s="10" t="n">
        <v>5</v>
      </c>
      <c r="C1823" s="7" t="n">
        <v>28</v>
      </c>
      <c r="D1823" s="42" t="s">
        <v>3</v>
      </c>
      <c r="E1823" s="9" t="n">
        <v>162</v>
      </c>
      <c r="F1823" s="7" t="n">
        <v>3</v>
      </c>
      <c r="G1823" s="7" t="n">
        <v>20486</v>
      </c>
      <c r="H1823" s="42" t="s">
        <v>3</v>
      </c>
      <c r="I1823" s="7" t="n">
        <v>0</v>
      </c>
      <c r="J1823" s="7" t="n">
        <v>1</v>
      </c>
      <c r="K1823" s="7" t="n">
        <v>3</v>
      </c>
      <c r="L1823" s="7" t="n">
        <v>28</v>
      </c>
      <c r="M1823" s="42" t="s">
        <v>3</v>
      </c>
      <c r="N1823" s="9" t="n">
        <v>162</v>
      </c>
      <c r="O1823" s="7" t="n">
        <v>3</v>
      </c>
      <c r="P1823" s="7" t="n">
        <v>20486</v>
      </c>
      <c r="Q1823" s="42" t="s">
        <v>3</v>
      </c>
      <c r="R1823" s="7" t="n">
        <v>0</v>
      </c>
      <c r="S1823" s="7" t="n">
        <v>2</v>
      </c>
      <c r="T1823" s="7" t="n">
        <v>3</v>
      </c>
      <c r="U1823" s="7" t="n">
        <v>9</v>
      </c>
      <c r="V1823" s="7" t="n">
        <v>1</v>
      </c>
      <c r="W1823" s="11" t="n">
        <f t="normal" ca="1">A1833</f>
        <v>0</v>
      </c>
    </row>
    <row r="1824" spans="1:5">
      <c r="A1824" t="s">
        <v>4</v>
      </c>
      <c r="B1824" s="4" t="s">
        <v>5</v>
      </c>
      <c r="C1824" s="4" t="s">
        <v>13</v>
      </c>
      <c r="D1824" s="42" t="s">
        <v>110</v>
      </c>
      <c r="E1824" s="4" t="s">
        <v>5</v>
      </c>
      <c r="F1824" s="4" t="s">
        <v>10</v>
      </c>
      <c r="G1824" s="4" t="s">
        <v>13</v>
      </c>
      <c r="H1824" s="4" t="s">
        <v>13</v>
      </c>
      <c r="I1824" s="4" t="s">
        <v>6</v>
      </c>
      <c r="J1824" s="42" t="s">
        <v>111</v>
      </c>
      <c r="K1824" s="4" t="s">
        <v>13</v>
      </c>
      <c r="L1824" s="4" t="s">
        <v>13</v>
      </c>
      <c r="M1824" s="42" t="s">
        <v>110</v>
      </c>
      <c r="N1824" s="4" t="s">
        <v>5</v>
      </c>
      <c r="O1824" s="4" t="s">
        <v>13</v>
      </c>
      <c r="P1824" s="42" t="s">
        <v>111</v>
      </c>
      <c r="Q1824" s="4" t="s">
        <v>13</v>
      </c>
      <c r="R1824" s="4" t="s">
        <v>9</v>
      </c>
      <c r="S1824" s="4" t="s">
        <v>13</v>
      </c>
      <c r="T1824" s="4" t="s">
        <v>13</v>
      </c>
      <c r="U1824" s="4" t="s">
        <v>13</v>
      </c>
      <c r="V1824" s="42" t="s">
        <v>110</v>
      </c>
      <c r="W1824" s="4" t="s">
        <v>5</v>
      </c>
      <c r="X1824" s="4" t="s">
        <v>13</v>
      </c>
      <c r="Y1824" s="42" t="s">
        <v>111</v>
      </c>
      <c r="Z1824" s="4" t="s">
        <v>13</v>
      </c>
      <c r="AA1824" s="4" t="s">
        <v>9</v>
      </c>
      <c r="AB1824" s="4" t="s">
        <v>13</v>
      </c>
      <c r="AC1824" s="4" t="s">
        <v>13</v>
      </c>
      <c r="AD1824" s="4" t="s">
        <v>13</v>
      </c>
      <c r="AE1824" s="4" t="s">
        <v>27</v>
      </c>
    </row>
    <row r="1825" spans="1:31">
      <c r="A1825" t="n">
        <v>15203</v>
      </c>
      <c r="B1825" s="10" t="n">
        <v>5</v>
      </c>
      <c r="C1825" s="7" t="n">
        <v>28</v>
      </c>
      <c r="D1825" s="42" t="s">
        <v>3</v>
      </c>
      <c r="E1825" s="45" t="n">
        <v>47</v>
      </c>
      <c r="F1825" s="7" t="n">
        <v>61456</v>
      </c>
      <c r="G1825" s="7" t="n">
        <v>2</v>
      </c>
      <c r="H1825" s="7" t="n">
        <v>0</v>
      </c>
      <c r="I1825" s="7" t="s">
        <v>116</v>
      </c>
      <c r="J1825" s="42" t="s">
        <v>3</v>
      </c>
      <c r="K1825" s="7" t="n">
        <v>8</v>
      </c>
      <c r="L1825" s="7" t="n">
        <v>28</v>
      </c>
      <c r="M1825" s="42" t="s">
        <v>3</v>
      </c>
      <c r="N1825" s="15" t="n">
        <v>74</v>
      </c>
      <c r="O1825" s="7" t="n">
        <v>65</v>
      </c>
      <c r="P1825" s="42" t="s">
        <v>3</v>
      </c>
      <c r="Q1825" s="7" t="n">
        <v>0</v>
      </c>
      <c r="R1825" s="7" t="n">
        <v>1</v>
      </c>
      <c r="S1825" s="7" t="n">
        <v>3</v>
      </c>
      <c r="T1825" s="7" t="n">
        <v>9</v>
      </c>
      <c r="U1825" s="7" t="n">
        <v>28</v>
      </c>
      <c r="V1825" s="42" t="s">
        <v>3</v>
      </c>
      <c r="W1825" s="15" t="n">
        <v>74</v>
      </c>
      <c r="X1825" s="7" t="n">
        <v>65</v>
      </c>
      <c r="Y1825" s="42" t="s">
        <v>3</v>
      </c>
      <c r="Z1825" s="7" t="n">
        <v>0</v>
      </c>
      <c r="AA1825" s="7" t="n">
        <v>2</v>
      </c>
      <c r="AB1825" s="7" t="n">
        <v>3</v>
      </c>
      <c r="AC1825" s="7" t="n">
        <v>9</v>
      </c>
      <c r="AD1825" s="7" t="n">
        <v>1</v>
      </c>
      <c r="AE1825" s="11" t="n">
        <f t="normal" ca="1">A1829</f>
        <v>0</v>
      </c>
    </row>
    <row r="1826" spans="1:31">
      <c r="A1826" t="s">
        <v>4</v>
      </c>
      <c r="B1826" s="4" t="s">
        <v>5</v>
      </c>
      <c r="C1826" s="4" t="s">
        <v>10</v>
      </c>
      <c r="D1826" s="4" t="s">
        <v>13</v>
      </c>
      <c r="E1826" s="4" t="s">
        <v>13</v>
      </c>
      <c r="F1826" s="4" t="s">
        <v>6</v>
      </c>
    </row>
    <row r="1827" spans="1:31">
      <c r="A1827" t="n">
        <v>15251</v>
      </c>
      <c r="B1827" s="45" t="n">
        <v>47</v>
      </c>
      <c r="C1827" s="7" t="n">
        <v>61456</v>
      </c>
      <c r="D1827" s="7" t="n">
        <v>0</v>
      </c>
      <c r="E1827" s="7" t="n">
        <v>0</v>
      </c>
      <c r="F1827" s="7" t="s">
        <v>117</v>
      </c>
    </row>
    <row r="1828" spans="1:31">
      <c r="A1828" t="s">
        <v>4</v>
      </c>
      <c r="B1828" s="4" t="s">
        <v>5</v>
      </c>
      <c r="C1828" s="4" t="s">
        <v>13</v>
      </c>
      <c r="D1828" s="4" t="s">
        <v>10</v>
      </c>
      <c r="E1828" s="4" t="s">
        <v>28</v>
      </c>
    </row>
    <row r="1829" spans="1:31">
      <c r="A1829" t="n">
        <v>15264</v>
      </c>
      <c r="B1829" s="31" t="n">
        <v>58</v>
      </c>
      <c r="C1829" s="7" t="n">
        <v>0</v>
      </c>
      <c r="D1829" s="7" t="n">
        <v>300</v>
      </c>
      <c r="E1829" s="7" t="n">
        <v>1</v>
      </c>
    </row>
    <row r="1830" spans="1:31">
      <c r="A1830" t="s">
        <v>4</v>
      </c>
      <c r="B1830" s="4" t="s">
        <v>5</v>
      </c>
      <c r="C1830" s="4" t="s">
        <v>13</v>
      </c>
      <c r="D1830" s="4" t="s">
        <v>10</v>
      </c>
    </row>
    <row r="1831" spans="1:31">
      <c r="A1831" t="n">
        <v>15272</v>
      </c>
      <c r="B1831" s="31" t="n">
        <v>58</v>
      </c>
      <c r="C1831" s="7" t="n">
        <v>255</v>
      </c>
      <c r="D1831" s="7" t="n">
        <v>0</v>
      </c>
    </row>
    <row r="1832" spans="1:31">
      <c r="A1832" t="s">
        <v>4</v>
      </c>
      <c r="B1832" s="4" t="s">
        <v>5</v>
      </c>
      <c r="C1832" s="4" t="s">
        <v>13</v>
      </c>
      <c r="D1832" s="4" t="s">
        <v>13</v>
      </c>
      <c r="E1832" s="4" t="s">
        <v>13</v>
      </c>
      <c r="F1832" s="4" t="s">
        <v>13</v>
      </c>
    </row>
    <row r="1833" spans="1:31">
      <c r="A1833" t="n">
        <v>15276</v>
      </c>
      <c r="B1833" s="44" t="n">
        <v>14</v>
      </c>
      <c r="C1833" s="7" t="n">
        <v>0</v>
      </c>
      <c r="D1833" s="7" t="n">
        <v>0</v>
      </c>
      <c r="E1833" s="7" t="n">
        <v>0</v>
      </c>
      <c r="F1833" s="7" t="n">
        <v>64</v>
      </c>
    </row>
    <row r="1834" spans="1:31">
      <c r="A1834" t="s">
        <v>4</v>
      </c>
      <c r="B1834" s="4" t="s">
        <v>5</v>
      </c>
      <c r="C1834" s="4" t="s">
        <v>13</v>
      </c>
      <c r="D1834" s="4" t="s">
        <v>10</v>
      </c>
    </row>
    <row r="1835" spans="1:31">
      <c r="A1835" t="n">
        <v>15281</v>
      </c>
      <c r="B1835" s="28" t="n">
        <v>22</v>
      </c>
      <c r="C1835" s="7" t="n">
        <v>0</v>
      </c>
      <c r="D1835" s="7" t="n">
        <v>20486</v>
      </c>
    </row>
    <row r="1836" spans="1:31">
      <c r="A1836" t="s">
        <v>4</v>
      </c>
      <c r="B1836" s="4" t="s">
        <v>5</v>
      </c>
      <c r="C1836" s="4" t="s">
        <v>13</v>
      </c>
      <c r="D1836" s="4" t="s">
        <v>10</v>
      </c>
    </row>
    <row r="1837" spans="1:31">
      <c r="A1837" t="n">
        <v>15285</v>
      </c>
      <c r="B1837" s="31" t="n">
        <v>58</v>
      </c>
      <c r="C1837" s="7" t="n">
        <v>5</v>
      </c>
      <c r="D1837" s="7" t="n">
        <v>300</v>
      </c>
    </row>
    <row r="1838" spans="1:31">
      <c r="A1838" t="s">
        <v>4</v>
      </c>
      <c r="B1838" s="4" t="s">
        <v>5</v>
      </c>
      <c r="C1838" s="4" t="s">
        <v>28</v>
      </c>
      <c r="D1838" s="4" t="s">
        <v>10</v>
      </c>
    </row>
    <row r="1839" spans="1:31">
      <c r="A1839" t="n">
        <v>15289</v>
      </c>
      <c r="B1839" s="46" t="n">
        <v>103</v>
      </c>
      <c r="C1839" s="7" t="n">
        <v>0</v>
      </c>
      <c r="D1839" s="7" t="n">
        <v>300</v>
      </c>
    </row>
    <row r="1840" spans="1:31">
      <c r="A1840" t="s">
        <v>4</v>
      </c>
      <c r="B1840" s="4" t="s">
        <v>5</v>
      </c>
      <c r="C1840" s="4" t="s">
        <v>13</v>
      </c>
    </row>
    <row r="1841" spans="1:31">
      <c r="A1841" t="n">
        <v>15296</v>
      </c>
      <c r="B1841" s="32" t="n">
        <v>64</v>
      </c>
      <c r="C1841" s="7" t="n">
        <v>7</v>
      </c>
    </row>
    <row r="1842" spans="1:31">
      <c r="A1842" t="s">
        <v>4</v>
      </c>
      <c r="B1842" s="4" t="s">
        <v>5</v>
      </c>
      <c r="C1842" s="4" t="s">
        <v>13</v>
      </c>
      <c r="D1842" s="4" t="s">
        <v>10</v>
      </c>
    </row>
    <row r="1843" spans="1:31">
      <c r="A1843" t="n">
        <v>15298</v>
      </c>
      <c r="B1843" s="47" t="n">
        <v>72</v>
      </c>
      <c r="C1843" s="7" t="n">
        <v>5</v>
      </c>
      <c r="D1843" s="7" t="n">
        <v>0</v>
      </c>
    </row>
    <row r="1844" spans="1:31">
      <c r="A1844" t="s">
        <v>4</v>
      </c>
      <c r="B1844" s="4" t="s">
        <v>5</v>
      </c>
      <c r="C1844" s="4" t="s">
        <v>13</v>
      </c>
      <c r="D1844" s="42" t="s">
        <v>110</v>
      </c>
      <c r="E1844" s="4" t="s">
        <v>5</v>
      </c>
      <c r="F1844" s="4" t="s">
        <v>13</v>
      </c>
      <c r="G1844" s="4" t="s">
        <v>10</v>
      </c>
      <c r="H1844" s="42" t="s">
        <v>111</v>
      </c>
      <c r="I1844" s="4" t="s">
        <v>13</v>
      </c>
      <c r="J1844" s="4" t="s">
        <v>9</v>
      </c>
      <c r="K1844" s="4" t="s">
        <v>13</v>
      </c>
      <c r="L1844" s="4" t="s">
        <v>13</v>
      </c>
      <c r="M1844" s="4" t="s">
        <v>27</v>
      </c>
    </row>
    <row r="1845" spans="1:31">
      <c r="A1845" t="n">
        <v>15302</v>
      </c>
      <c r="B1845" s="10" t="n">
        <v>5</v>
      </c>
      <c r="C1845" s="7" t="n">
        <v>28</v>
      </c>
      <c r="D1845" s="42" t="s">
        <v>3</v>
      </c>
      <c r="E1845" s="9" t="n">
        <v>162</v>
      </c>
      <c r="F1845" s="7" t="n">
        <v>4</v>
      </c>
      <c r="G1845" s="7" t="n">
        <v>20486</v>
      </c>
      <c r="H1845" s="42" t="s">
        <v>3</v>
      </c>
      <c r="I1845" s="7" t="n">
        <v>0</v>
      </c>
      <c r="J1845" s="7" t="n">
        <v>1</v>
      </c>
      <c r="K1845" s="7" t="n">
        <v>2</v>
      </c>
      <c r="L1845" s="7" t="n">
        <v>1</v>
      </c>
      <c r="M1845" s="11" t="n">
        <f t="normal" ca="1">A1851</f>
        <v>0</v>
      </c>
    </row>
    <row r="1846" spans="1:31">
      <c r="A1846" t="s">
        <v>4</v>
      </c>
      <c r="B1846" s="4" t="s">
        <v>5</v>
      </c>
      <c r="C1846" s="4" t="s">
        <v>13</v>
      </c>
      <c r="D1846" s="4" t="s">
        <v>6</v>
      </c>
    </row>
    <row r="1847" spans="1:31">
      <c r="A1847" t="n">
        <v>15319</v>
      </c>
      <c r="B1847" s="8" t="n">
        <v>2</v>
      </c>
      <c r="C1847" s="7" t="n">
        <v>10</v>
      </c>
      <c r="D1847" s="7" t="s">
        <v>118</v>
      </c>
    </row>
    <row r="1848" spans="1:31">
      <c r="A1848" t="s">
        <v>4</v>
      </c>
      <c r="B1848" s="4" t="s">
        <v>5</v>
      </c>
      <c r="C1848" s="4" t="s">
        <v>10</v>
      </c>
    </row>
    <row r="1849" spans="1:31">
      <c r="A1849" t="n">
        <v>15336</v>
      </c>
      <c r="B1849" s="29" t="n">
        <v>16</v>
      </c>
      <c r="C1849" s="7" t="n">
        <v>0</v>
      </c>
    </row>
    <row r="1850" spans="1:31">
      <c r="A1850" t="s">
        <v>4</v>
      </c>
      <c r="B1850" s="4" t="s">
        <v>5</v>
      </c>
      <c r="C1850" s="4" t="s">
        <v>13</v>
      </c>
    </row>
    <row r="1851" spans="1:31">
      <c r="A1851" t="n">
        <v>15339</v>
      </c>
      <c r="B1851" s="53" t="n">
        <v>116</v>
      </c>
      <c r="C1851" s="7" t="n">
        <v>0</v>
      </c>
    </row>
    <row r="1852" spans="1:31">
      <c r="A1852" t="s">
        <v>4</v>
      </c>
      <c r="B1852" s="4" t="s">
        <v>5</v>
      </c>
      <c r="C1852" s="4" t="s">
        <v>13</v>
      </c>
      <c r="D1852" s="4" t="s">
        <v>10</v>
      </c>
    </row>
    <row r="1853" spans="1:31">
      <c r="A1853" t="n">
        <v>15341</v>
      </c>
      <c r="B1853" s="53" t="n">
        <v>116</v>
      </c>
      <c r="C1853" s="7" t="n">
        <v>2</v>
      </c>
      <c r="D1853" s="7" t="n">
        <v>1</v>
      </c>
    </row>
    <row r="1854" spans="1:31">
      <c r="A1854" t="s">
        <v>4</v>
      </c>
      <c r="B1854" s="4" t="s">
        <v>5</v>
      </c>
      <c r="C1854" s="4" t="s">
        <v>13</v>
      </c>
      <c r="D1854" s="4" t="s">
        <v>9</v>
      </c>
    </row>
    <row r="1855" spans="1:31">
      <c r="A1855" t="n">
        <v>15345</v>
      </c>
      <c r="B1855" s="53" t="n">
        <v>116</v>
      </c>
      <c r="C1855" s="7" t="n">
        <v>5</v>
      </c>
      <c r="D1855" s="7" t="n">
        <v>1109393408</v>
      </c>
    </row>
    <row r="1856" spans="1:31">
      <c r="A1856" t="s">
        <v>4</v>
      </c>
      <c r="B1856" s="4" t="s">
        <v>5</v>
      </c>
      <c r="C1856" s="4" t="s">
        <v>13</v>
      </c>
      <c r="D1856" s="4" t="s">
        <v>10</v>
      </c>
    </row>
    <row r="1857" spans="1:13">
      <c r="A1857" t="n">
        <v>15351</v>
      </c>
      <c r="B1857" s="53" t="n">
        <v>116</v>
      </c>
      <c r="C1857" s="7" t="n">
        <v>6</v>
      </c>
      <c r="D1857" s="7" t="n">
        <v>1</v>
      </c>
    </row>
    <row r="1858" spans="1:13">
      <c r="A1858" t="s">
        <v>4</v>
      </c>
      <c r="B1858" s="4" t="s">
        <v>5</v>
      </c>
      <c r="C1858" s="4" t="s">
        <v>10</v>
      </c>
      <c r="D1858" s="4" t="s">
        <v>28</v>
      </c>
      <c r="E1858" s="4" t="s">
        <v>28</v>
      </c>
      <c r="F1858" s="4" t="s">
        <v>28</v>
      </c>
      <c r="G1858" s="4" t="s">
        <v>28</v>
      </c>
    </row>
    <row r="1859" spans="1:13">
      <c r="A1859" t="n">
        <v>15355</v>
      </c>
      <c r="B1859" s="49" t="n">
        <v>46</v>
      </c>
      <c r="C1859" s="7" t="n">
        <v>20</v>
      </c>
      <c r="D1859" s="7" t="n">
        <v>-64.7600021362305</v>
      </c>
      <c r="E1859" s="7" t="n">
        <v>0</v>
      </c>
      <c r="F1859" s="7" t="n">
        <v>0.759999990463257</v>
      </c>
      <c r="G1859" s="7" t="n">
        <v>270</v>
      </c>
    </row>
    <row r="1860" spans="1:13">
      <c r="A1860" t="s">
        <v>4</v>
      </c>
      <c r="B1860" s="4" t="s">
        <v>5</v>
      </c>
      <c r="C1860" s="4" t="s">
        <v>10</v>
      </c>
      <c r="D1860" s="4" t="s">
        <v>28</v>
      </c>
      <c r="E1860" s="4" t="s">
        <v>28</v>
      </c>
      <c r="F1860" s="4" t="s">
        <v>28</v>
      </c>
      <c r="G1860" s="4" t="s">
        <v>28</v>
      </c>
    </row>
    <row r="1861" spans="1:13">
      <c r="A1861" t="n">
        <v>15374</v>
      </c>
      <c r="B1861" s="49" t="n">
        <v>46</v>
      </c>
      <c r="C1861" s="7" t="n">
        <v>21</v>
      </c>
      <c r="D1861" s="7" t="n">
        <v>-63.9700012207031</v>
      </c>
      <c r="E1861" s="7" t="n">
        <v>0</v>
      </c>
      <c r="F1861" s="7" t="n">
        <v>-0.689999997615814</v>
      </c>
      <c r="G1861" s="7" t="n">
        <v>270</v>
      </c>
    </row>
    <row r="1862" spans="1:13">
      <c r="A1862" t="s">
        <v>4</v>
      </c>
      <c r="B1862" s="4" t="s">
        <v>5</v>
      </c>
      <c r="C1862" s="4" t="s">
        <v>10</v>
      </c>
      <c r="D1862" s="4" t="s">
        <v>6</v>
      </c>
      <c r="E1862" s="4" t="s">
        <v>6</v>
      </c>
      <c r="F1862" s="4" t="s">
        <v>6</v>
      </c>
      <c r="G1862" s="4" t="s">
        <v>13</v>
      </c>
      <c r="H1862" s="4" t="s">
        <v>9</v>
      </c>
      <c r="I1862" s="4" t="s">
        <v>28</v>
      </c>
      <c r="J1862" s="4" t="s">
        <v>28</v>
      </c>
      <c r="K1862" s="4" t="s">
        <v>28</v>
      </c>
      <c r="L1862" s="4" t="s">
        <v>28</v>
      </c>
      <c r="M1862" s="4" t="s">
        <v>28</v>
      </c>
      <c r="N1862" s="4" t="s">
        <v>28</v>
      </c>
      <c r="O1862" s="4" t="s">
        <v>28</v>
      </c>
      <c r="P1862" s="4" t="s">
        <v>6</v>
      </c>
      <c r="Q1862" s="4" t="s">
        <v>6</v>
      </c>
      <c r="R1862" s="4" t="s">
        <v>9</v>
      </c>
      <c r="S1862" s="4" t="s">
        <v>13</v>
      </c>
      <c r="T1862" s="4" t="s">
        <v>9</v>
      </c>
      <c r="U1862" s="4" t="s">
        <v>9</v>
      </c>
      <c r="V1862" s="4" t="s">
        <v>10</v>
      </c>
    </row>
    <row r="1863" spans="1:13">
      <c r="A1863" t="n">
        <v>15393</v>
      </c>
      <c r="B1863" s="17" t="n">
        <v>19</v>
      </c>
      <c r="C1863" s="7" t="n">
        <v>1660</v>
      </c>
      <c r="D1863" s="7" t="s">
        <v>203</v>
      </c>
      <c r="E1863" s="7" t="s">
        <v>204</v>
      </c>
      <c r="F1863" s="7" t="s">
        <v>23</v>
      </c>
      <c r="G1863" s="7" t="n">
        <v>0</v>
      </c>
      <c r="H1863" s="7" t="n">
        <v>1</v>
      </c>
      <c r="I1863" s="7" t="n">
        <v>-80.3300018310547</v>
      </c>
      <c r="J1863" s="7" t="n">
        <v>0</v>
      </c>
      <c r="K1863" s="7" t="n">
        <v>0</v>
      </c>
      <c r="L1863" s="7" t="n">
        <v>90</v>
      </c>
      <c r="M1863" s="7" t="n">
        <v>3</v>
      </c>
      <c r="N1863" s="7" t="n">
        <v>1.60000002384186</v>
      </c>
      <c r="O1863" s="7" t="n">
        <v>0.0900000035762787</v>
      </c>
      <c r="P1863" s="7" t="s">
        <v>11</v>
      </c>
      <c r="Q1863" s="7" t="s">
        <v>23</v>
      </c>
      <c r="R1863" s="7" t="n">
        <v>-1</v>
      </c>
      <c r="S1863" s="7" t="n">
        <v>0</v>
      </c>
      <c r="T1863" s="7" t="n">
        <v>0</v>
      </c>
      <c r="U1863" s="7" t="n">
        <v>0</v>
      </c>
      <c r="V1863" s="7" t="n">
        <v>0</v>
      </c>
    </row>
    <row r="1864" spans="1:13">
      <c r="A1864" t="s">
        <v>4</v>
      </c>
      <c r="B1864" s="4" t="s">
        <v>5</v>
      </c>
      <c r="C1864" s="4" t="s">
        <v>10</v>
      </c>
      <c r="D1864" s="4" t="s">
        <v>6</v>
      </c>
      <c r="E1864" s="4" t="s">
        <v>6</v>
      </c>
      <c r="F1864" s="4" t="s">
        <v>6</v>
      </c>
      <c r="G1864" s="4" t="s">
        <v>13</v>
      </c>
      <c r="H1864" s="4" t="s">
        <v>9</v>
      </c>
      <c r="I1864" s="4" t="s">
        <v>28</v>
      </c>
      <c r="J1864" s="4" t="s">
        <v>28</v>
      </c>
      <c r="K1864" s="4" t="s">
        <v>28</v>
      </c>
      <c r="L1864" s="4" t="s">
        <v>28</v>
      </c>
      <c r="M1864" s="4" t="s">
        <v>28</v>
      </c>
      <c r="N1864" s="4" t="s">
        <v>28</v>
      </c>
      <c r="O1864" s="4" t="s">
        <v>28</v>
      </c>
      <c r="P1864" s="4" t="s">
        <v>6</v>
      </c>
      <c r="Q1864" s="4" t="s">
        <v>6</v>
      </c>
      <c r="R1864" s="4" t="s">
        <v>9</v>
      </c>
      <c r="S1864" s="4" t="s">
        <v>13</v>
      </c>
      <c r="T1864" s="4" t="s">
        <v>9</v>
      </c>
      <c r="U1864" s="4" t="s">
        <v>9</v>
      </c>
      <c r="V1864" s="4" t="s">
        <v>10</v>
      </c>
    </row>
    <row r="1865" spans="1:13">
      <c r="A1865" t="n">
        <v>15472</v>
      </c>
      <c r="B1865" s="17" t="n">
        <v>19</v>
      </c>
      <c r="C1865" s="7" t="n">
        <v>1661</v>
      </c>
      <c r="D1865" s="7" t="s">
        <v>203</v>
      </c>
      <c r="E1865" s="7" t="s">
        <v>205</v>
      </c>
      <c r="F1865" s="7" t="s">
        <v>23</v>
      </c>
      <c r="G1865" s="7" t="n">
        <v>0</v>
      </c>
      <c r="H1865" s="7" t="n">
        <v>1</v>
      </c>
      <c r="I1865" s="7" t="n">
        <v>-75.25</v>
      </c>
      <c r="J1865" s="7" t="n">
        <v>0</v>
      </c>
      <c r="K1865" s="7" t="n">
        <v>1.50999999046326</v>
      </c>
      <c r="L1865" s="7" t="n">
        <v>90</v>
      </c>
      <c r="M1865" s="7" t="n">
        <v>0.800000011920929</v>
      </c>
      <c r="N1865" s="7" t="n">
        <v>1.60000002384186</v>
      </c>
      <c r="O1865" s="7" t="n">
        <v>0.0900000035762787</v>
      </c>
      <c r="P1865" s="7" t="s">
        <v>11</v>
      </c>
      <c r="Q1865" s="7" t="s">
        <v>23</v>
      </c>
      <c r="R1865" s="7" t="n">
        <v>-1</v>
      </c>
      <c r="S1865" s="7" t="n">
        <v>0</v>
      </c>
      <c r="T1865" s="7" t="n">
        <v>0</v>
      </c>
      <c r="U1865" s="7" t="n">
        <v>0</v>
      </c>
      <c r="V1865" s="7" t="n">
        <v>0</v>
      </c>
    </row>
    <row r="1866" spans="1:13">
      <c r="A1866" t="s">
        <v>4</v>
      </c>
      <c r="B1866" s="4" t="s">
        <v>5</v>
      </c>
      <c r="C1866" s="4" t="s">
        <v>10</v>
      </c>
      <c r="D1866" s="4" t="s">
        <v>6</v>
      </c>
      <c r="E1866" s="4" t="s">
        <v>6</v>
      </c>
      <c r="F1866" s="4" t="s">
        <v>6</v>
      </c>
      <c r="G1866" s="4" t="s">
        <v>13</v>
      </c>
      <c r="H1866" s="4" t="s">
        <v>9</v>
      </c>
      <c r="I1866" s="4" t="s">
        <v>28</v>
      </c>
      <c r="J1866" s="4" t="s">
        <v>28</v>
      </c>
      <c r="K1866" s="4" t="s">
        <v>28</v>
      </c>
      <c r="L1866" s="4" t="s">
        <v>28</v>
      </c>
      <c r="M1866" s="4" t="s">
        <v>28</v>
      </c>
      <c r="N1866" s="4" t="s">
        <v>28</v>
      </c>
      <c r="O1866" s="4" t="s">
        <v>28</v>
      </c>
      <c r="P1866" s="4" t="s">
        <v>6</v>
      </c>
      <c r="Q1866" s="4" t="s">
        <v>6</v>
      </c>
      <c r="R1866" s="4" t="s">
        <v>9</v>
      </c>
      <c r="S1866" s="4" t="s">
        <v>13</v>
      </c>
      <c r="T1866" s="4" t="s">
        <v>9</v>
      </c>
      <c r="U1866" s="4" t="s">
        <v>9</v>
      </c>
      <c r="V1866" s="4" t="s">
        <v>10</v>
      </c>
    </row>
    <row r="1867" spans="1:13">
      <c r="A1867" t="n">
        <v>15553</v>
      </c>
      <c r="B1867" s="17" t="n">
        <v>19</v>
      </c>
      <c r="C1867" s="7" t="n">
        <v>1662</v>
      </c>
      <c r="D1867" s="7" t="s">
        <v>203</v>
      </c>
      <c r="E1867" s="7" t="s">
        <v>204</v>
      </c>
      <c r="F1867" s="7" t="s">
        <v>23</v>
      </c>
      <c r="G1867" s="7" t="n">
        <v>0</v>
      </c>
      <c r="H1867" s="7" t="n">
        <v>1</v>
      </c>
      <c r="I1867" s="7" t="n">
        <v>-74.870002746582</v>
      </c>
      <c r="J1867" s="7" t="n">
        <v>0</v>
      </c>
      <c r="K1867" s="7" t="n">
        <v>-1.4099999666214</v>
      </c>
      <c r="L1867" s="7" t="n">
        <v>90</v>
      </c>
      <c r="M1867" s="7" t="n">
        <v>0.800000011920929</v>
      </c>
      <c r="N1867" s="7" t="n">
        <v>1.60000002384186</v>
      </c>
      <c r="O1867" s="7" t="n">
        <v>0.0900000035762787</v>
      </c>
      <c r="P1867" s="7" t="s">
        <v>11</v>
      </c>
      <c r="Q1867" s="7" t="s">
        <v>23</v>
      </c>
      <c r="R1867" s="7" t="n">
        <v>-1</v>
      </c>
      <c r="S1867" s="7" t="n">
        <v>0</v>
      </c>
      <c r="T1867" s="7" t="n">
        <v>0</v>
      </c>
      <c r="U1867" s="7" t="n">
        <v>0</v>
      </c>
      <c r="V1867" s="7" t="n">
        <v>0</v>
      </c>
    </row>
    <row r="1868" spans="1:13">
      <c r="A1868" t="s">
        <v>4</v>
      </c>
      <c r="B1868" s="4" t="s">
        <v>5</v>
      </c>
      <c r="C1868" s="4" t="s">
        <v>10</v>
      </c>
      <c r="D1868" s="4" t="s">
        <v>6</v>
      </c>
      <c r="E1868" s="4" t="s">
        <v>6</v>
      </c>
      <c r="F1868" s="4" t="s">
        <v>6</v>
      </c>
      <c r="G1868" s="4" t="s">
        <v>13</v>
      </c>
      <c r="H1868" s="4" t="s">
        <v>9</v>
      </c>
      <c r="I1868" s="4" t="s">
        <v>28</v>
      </c>
      <c r="J1868" s="4" t="s">
        <v>28</v>
      </c>
      <c r="K1868" s="4" t="s">
        <v>28</v>
      </c>
      <c r="L1868" s="4" t="s">
        <v>28</v>
      </c>
      <c r="M1868" s="4" t="s">
        <v>28</v>
      </c>
      <c r="N1868" s="4" t="s">
        <v>28</v>
      </c>
      <c r="O1868" s="4" t="s">
        <v>28</v>
      </c>
      <c r="P1868" s="4" t="s">
        <v>6</v>
      </c>
      <c r="Q1868" s="4" t="s">
        <v>6</v>
      </c>
      <c r="R1868" s="4" t="s">
        <v>9</v>
      </c>
      <c r="S1868" s="4" t="s">
        <v>13</v>
      </c>
      <c r="T1868" s="4" t="s">
        <v>9</v>
      </c>
      <c r="U1868" s="4" t="s">
        <v>9</v>
      </c>
      <c r="V1868" s="4" t="s">
        <v>10</v>
      </c>
    </row>
    <row r="1869" spans="1:13">
      <c r="A1869" t="n">
        <v>15632</v>
      </c>
      <c r="B1869" s="17" t="n">
        <v>19</v>
      </c>
      <c r="C1869" s="7" t="n">
        <v>1663</v>
      </c>
      <c r="D1869" s="7" t="s">
        <v>203</v>
      </c>
      <c r="E1869" s="7" t="s">
        <v>205</v>
      </c>
      <c r="F1869" s="7" t="s">
        <v>23</v>
      </c>
      <c r="G1869" s="7" t="n">
        <v>0</v>
      </c>
      <c r="H1869" s="7" t="n">
        <v>1</v>
      </c>
      <c r="I1869" s="7" t="n">
        <v>-79.1399993896484</v>
      </c>
      <c r="J1869" s="7" t="n">
        <v>0</v>
      </c>
      <c r="K1869" s="7" t="n">
        <v>3.78999996185303</v>
      </c>
      <c r="L1869" s="7" t="n">
        <v>90</v>
      </c>
      <c r="M1869" s="7" t="n">
        <v>0.800000011920929</v>
      </c>
      <c r="N1869" s="7" t="n">
        <v>1.60000002384186</v>
      </c>
      <c r="O1869" s="7" t="n">
        <v>0.0900000035762787</v>
      </c>
      <c r="P1869" s="7" t="s">
        <v>11</v>
      </c>
      <c r="Q1869" s="7" t="s">
        <v>23</v>
      </c>
      <c r="R1869" s="7" t="n">
        <v>-1</v>
      </c>
      <c r="S1869" s="7" t="n">
        <v>0</v>
      </c>
      <c r="T1869" s="7" t="n">
        <v>0</v>
      </c>
      <c r="U1869" s="7" t="n">
        <v>0</v>
      </c>
      <c r="V1869" s="7" t="n">
        <v>0</v>
      </c>
    </row>
    <row r="1870" spans="1:13">
      <c r="A1870" t="s">
        <v>4</v>
      </c>
      <c r="B1870" s="4" t="s">
        <v>5</v>
      </c>
      <c r="C1870" s="4" t="s">
        <v>10</v>
      </c>
      <c r="D1870" s="4" t="s">
        <v>6</v>
      </c>
      <c r="E1870" s="4" t="s">
        <v>6</v>
      </c>
      <c r="F1870" s="4" t="s">
        <v>6</v>
      </c>
      <c r="G1870" s="4" t="s">
        <v>13</v>
      </c>
      <c r="H1870" s="4" t="s">
        <v>9</v>
      </c>
      <c r="I1870" s="4" t="s">
        <v>28</v>
      </c>
      <c r="J1870" s="4" t="s">
        <v>28</v>
      </c>
      <c r="K1870" s="4" t="s">
        <v>28</v>
      </c>
      <c r="L1870" s="4" t="s">
        <v>28</v>
      </c>
      <c r="M1870" s="4" t="s">
        <v>28</v>
      </c>
      <c r="N1870" s="4" t="s">
        <v>28</v>
      </c>
      <c r="O1870" s="4" t="s">
        <v>28</v>
      </c>
      <c r="P1870" s="4" t="s">
        <v>6</v>
      </c>
      <c r="Q1870" s="4" t="s">
        <v>6</v>
      </c>
      <c r="R1870" s="4" t="s">
        <v>9</v>
      </c>
      <c r="S1870" s="4" t="s">
        <v>13</v>
      </c>
      <c r="T1870" s="4" t="s">
        <v>9</v>
      </c>
      <c r="U1870" s="4" t="s">
        <v>9</v>
      </c>
      <c r="V1870" s="4" t="s">
        <v>10</v>
      </c>
    </row>
    <row r="1871" spans="1:13">
      <c r="A1871" t="n">
        <v>15713</v>
      </c>
      <c r="B1871" s="17" t="n">
        <v>19</v>
      </c>
      <c r="C1871" s="7" t="n">
        <v>1664</v>
      </c>
      <c r="D1871" s="7" t="s">
        <v>203</v>
      </c>
      <c r="E1871" s="7" t="s">
        <v>205</v>
      </c>
      <c r="F1871" s="7" t="s">
        <v>23</v>
      </c>
      <c r="G1871" s="7" t="n">
        <v>0</v>
      </c>
      <c r="H1871" s="7" t="n">
        <v>1</v>
      </c>
      <c r="I1871" s="7" t="n">
        <v>-78.9000015258789</v>
      </c>
      <c r="J1871" s="7" t="n">
        <v>0</v>
      </c>
      <c r="K1871" s="7" t="n">
        <v>-3.58999991416931</v>
      </c>
      <c r="L1871" s="7" t="n">
        <v>90</v>
      </c>
      <c r="M1871" s="7" t="n">
        <v>0.800000011920929</v>
      </c>
      <c r="N1871" s="7" t="n">
        <v>1.60000002384186</v>
      </c>
      <c r="O1871" s="7" t="n">
        <v>0.0900000035762787</v>
      </c>
      <c r="P1871" s="7" t="s">
        <v>11</v>
      </c>
      <c r="Q1871" s="7" t="s">
        <v>23</v>
      </c>
      <c r="R1871" s="7" t="n">
        <v>-1</v>
      </c>
      <c r="S1871" s="7" t="n">
        <v>0</v>
      </c>
      <c r="T1871" s="7" t="n">
        <v>0</v>
      </c>
      <c r="U1871" s="7" t="n">
        <v>0</v>
      </c>
      <c r="V1871" s="7" t="n">
        <v>0</v>
      </c>
    </row>
    <row r="1872" spans="1:13">
      <c r="A1872" t="s">
        <v>4</v>
      </c>
      <c r="B1872" s="4" t="s">
        <v>5</v>
      </c>
      <c r="C1872" s="4" t="s">
        <v>10</v>
      </c>
      <c r="D1872" s="4" t="s">
        <v>13</v>
      </c>
      <c r="E1872" s="4" t="s">
        <v>13</v>
      </c>
      <c r="F1872" s="4" t="s">
        <v>6</v>
      </c>
    </row>
    <row r="1873" spans="1:22">
      <c r="A1873" t="n">
        <v>15794</v>
      </c>
      <c r="B1873" s="26" t="n">
        <v>20</v>
      </c>
      <c r="C1873" s="7" t="n">
        <v>20</v>
      </c>
      <c r="D1873" s="7" t="n">
        <v>3</v>
      </c>
      <c r="E1873" s="7" t="n">
        <v>10</v>
      </c>
      <c r="F1873" s="7" t="s">
        <v>122</v>
      </c>
    </row>
    <row r="1874" spans="1:22">
      <c r="A1874" t="s">
        <v>4</v>
      </c>
      <c r="B1874" s="4" t="s">
        <v>5</v>
      </c>
      <c r="C1874" s="4" t="s">
        <v>10</v>
      </c>
    </row>
    <row r="1875" spans="1:22">
      <c r="A1875" t="n">
        <v>15812</v>
      </c>
      <c r="B1875" s="29" t="n">
        <v>16</v>
      </c>
      <c r="C1875" s="7" t="n">
        <v>0</v>
      </c>
    </row>
    <row r="1876" spans="1:22">
      <c r="A1876" t="s">
        <v>4</v>
      </c>
      <c r="B1876" s="4" t="s">
        <v>5</v>
      </c>
      <c r="C1876" s="4" t="s">
        <v>10</v>
      </c>
      <c r="D1876" s="4" t="s">
        <v>13</v>
      </c>
      <c r="E1876" s="4" t="s">
        <v>13</v>
      </c>
      <c r="F1876" s="4" t="s">
        <v>6</v>
      </c>
    </row>
    <row r="1877" spans="1:22">
      <c r="A1877" t="n">
        <v>15815</v>
      </c>
      <c r="B1877" s="26" t="n">
        <v>20</v>
      </c>
      <c r="C1877" s="7" t="n">
        <v>21</v>
      </c>
      <c r="D1877" s="7" t="n">
        <v>3</v>
      </c>
      <c r="E1877" s="7" t="n">
        <v>10</v>
      </c>
      <c r="F1877" s="7" t="s">
        <v>122</v>
      </c>
    </row>
    <row r="1878" spans="1:22">
      <c r="A1878" t="s">
        <v>4</v>
      </c>
      <c r="B1878" s="4" t="s">
        <v>5</v>
      </c>
      <c r="C1878" s="4" t="s">
        <v>10</v>
      </c>
    </row>
    <row r="1879" spans="1:22">
      <c r="A1879" t="n">
        <v>15833</v>
      </c>
      <c r="B1879" s="29" t="n">
        <v>16</v>
      </c>
      <c r="C1879" s="7" t="n">
        <v>0</v>
      </c>
    </row>
    <row r="1880" spans="1:22">
      <c r="A1880" t="s">
        <v>4</v>
      </c>
      <c r="B1880" s="4" t="s">
        <v>5</v>
      </c>
      <c r="C1880" s="4" t="s">
        <v>10</v>
      </c>
      <c r="D1880" s="4" t="s">
        <v>13</v>
      </c>
      <c r="E1880" s="4" t="s">
        <v>13</v>
      </c>
      <c r="F1880" s="4" t="s">
        <v>6</v>
      </c>
    </row>
    <row r="1881" spans="1:22">
      <c r="A1881" t="n">
        <v>15836</v>
      </c>
      <c r="B1881" s="26" t="n">
        <v>20</v>
      </c>
      <c r="C1881" s="7" t="n">
        <v>1660</v>
      </c>
      <c r="D1881" s="7" t="n">
        <v>3</v>
      </c>
      <c r="E1881" s="7" t="n">
        <v>10</v>
      </c>
      <c r="F1881" s="7" t="s">
        <v>122</v>
      </c>
    </row>
    <row r="1882" spans="1:22">
      <c r="A1882" t="s">
        <v>4</v>
      </c>
      <c r="B1882" s="4" t="s">
        <v>5</v>
      </c>
      <c r="C1882" s="4" t="s">
        <v>10</v>
      </c>
    </row>
    <row r="1883" spans="1:22">
      <c r="A1883" t="n">
        <v>15854</v>
      </c>
      <c r="B1883" s="29" t="n">
        <v>16</v>
      </c>
      <c r="C1883" s="7" t="n">
        <v>0</v>
      </c>
    </row>
    <row r="1884" spans="1:22">
      <c r="A1884" t="s">
        <v>4</v>
      </c>
      <c r="B1884" s="4" t="s">
        <v>5</v>
      </c>
      <c r="C1884" s="4" t="s">
        <v>10</v>
      </c>
      <c r="D1884" s="4" t="s">
        <v>13</v>
      </c>
      <c r="E1884" s="4" t="s">
        <v>13</v>
      </c>
      <c r="F1884" s="4" t="s">
        <v>6</v>
      </c>
    </row>
    <row r="1885" spans="1:22">
      <c r="A1885" t="n">
        <v>15857</v>
      </c>
      <c r="B1885" s="26" t="n">
        <v>20</v>
      </c>
      <c r="C1885" s="7" t="n">
        <v>1661</v>
      </c>
      <c r="D1885" s="7" t="n">
        <v>3</v>
      </c>
      <c r="E1885" s="7" t="n">
        <v>10</v>
      </c>
      <c r="F1885" s="7" t="s">
        <v>122</v>
      </c>
    </row>
    <row r="1886" spans="1:22">
      <c r="A1886" t="s">
        <v>4</v>
      </c>
      <c r="B1886" s="4" t="s">
        <v>5</v>
      </c>
      <c r="C1886" s="4" t="s">
        <v>10</v>
      </c>
    </row>
    <row r="1887" spans="1:22">
      <c r="A1887" t="n">
        <v>15875</v>
      </c>
      <c r="B1887" s="29" t="n">
        <v>16</v>
      </c>
      <c r="C1887" s="7" t="n">
        <v>0</v>
      </c>
    </row>
    <row r="1888" spans="1:22">
      <c r="A1888" t="s">
        <v>4</v>
      </c>
      <c r="B1888" s="4" t="s">
        <v>5</v>
      </c>
      <c r="C1888" s="4" t="s">
        <v>10</v>
      </c>
      <c r="D1888" s="4" t="s">
        <v>13</v>
      </c>
      <c r="E1888" s="4" t="s">
        <v>13</v>
      </c>
      <c r="F1888" s="4" t="s">
        <v>6</v>
      </c>
    </row>
    <row r="1889" spans="1:6">
      <c r="A1889" t="n">
        <v>15878</v>
      </c>
      <c r="B1889" s="26" t="n">
        <v>20</v>
      </c>
      <c r="C1889" s="7" t="n">
        <v>1662</v>
      </c>
      <c r="D1889" s="7" t="n">
        <v>3</v>
      </c>
      <c r="E1889" s="7" t="n">
        <v>10</v>
      </c>
      <c r="F1889" s="7" t="s">
        <v>122</v>
      </c>
    </row>
    <row r="1890" spans="1:6">
      <c r="A1890" t="s">
        <v>4</v>
      </c>
      <c r="B1890" s="4" t="s">
        <v>5</v>
      </c>
      <c r="C1890" s="4" t="s">
        <v>10</v>
      </c>
    </row>
    <row r="1891" spans="1:6">
      <c r="A1891" t="n">
        <v>15896</v>
      </c>
      <c r="B1891" s="29" t="n">
        <v>16</v>
      </c>
      <c r="C1891" s="7" t="n">
        <v>0</v>
      </c>
    </row>
    <row r="1892" spans="1:6">
      <c r="A1892" t="s">
        <v>4</v>
      </c>
      <c r="B1892" s="4" t="s">
        <v>5</v>
      </c>
      <c r="C1892" s="4" t="s">
        <v>10</v>
      </c>
      <c r="D1892" s="4" t="s">
        <v>13</v>
      </c>
      <c r="E1892" s="4" t="s">
        <v>13</v>
      </c>
      <c r="F1892" s="4" t="s">
        <v>6</v>
      </c>
    </row>
    <row r="1893" spans="1:6">
      <c r="A1893" t="n">
        <v>15899</v>
      </c>
      <c r="B1893" s="26" t="n">
        <v>20</v>
      </c>
      <c r="C1893" s="7" t="n">
        <v>1663</v>
      </c>
      <c r="D1893" s="7" t="n">
        <v>3</v>
      </c>
      <c r="E1893" s="7" t="n">
        <v>10</v>
      </c>
      <c r="F1893" s="7" t="s">
        <v>122</v>
      </c>
    </row>
    <row r="1894" spans="1:6">
      <c r="A1894" t="s">
        <v>4</v>
      </c>
      <c r="B1894" s="4" t="s">
        <v>5</v>
      </c>
      <c r="C1894" s="4" t="s">
        <v>10</v>
      </c>
    </row>
    <row r="1895" spans="1:6">
      <c r="A1895" t="n">
        <v>15917</v>
      </c>
      <c r="B1895" s="29" t="n">
        <v>16</v>
      </c>
      <c r="C1895" s="7" t="n">
        <v>0</v>
      </c>
    </row>
    <row r="1896" spans="1:6">
      <c r="A1896" t="s">
        <v>4</v>
      </c>
      <c r="B1896" s="4" t="s">
        <v>5</v>
      </c>
      <c r="C1896" s="4" t="s">
        <v>10</v>
      </c>
      <c r="D1896" s="4" t="s">
        <v>13</v>
      </c>
      <c r="E1896" s="4" t="s">
        <v>13</v>
      </c>
      <c r="F1896" s="4" t="s">
        <v>6</v>
      </c>
    </row>
    <row r="1897" spans="1:6">
      <c r="A1897" t="n">
        <v>15920</v>
      </c>
      <c r="B1897" s="26" t="n">
        <v>20</v>
      </c>
      <c r="C1897" s="7" t="n">
        <v>1664</v>
      </c>
      <c r="D1897" s="7" t="n">
        <v>3</v>
      </c>
      <c r="E1897" s="7" t="n">
        <v>10</v>
      </c>
      <c r="F1897" s="7" t="s">
        <v>122</v>
      </c>
    </row>
    <row r="1898" spans="1:6">
      <c r="A1898" t="s">
        <v>4</v>
      </c>
      <c r="B1898" s="4" t="s">
        <v>5</v>
      </c>
      <c r="C1898" s="4" t="s">
        <v>10</v>
      </c>
    </row>
    <row r="1899" spans="1:6">
      <c r="A1899" t="n">
        <v>15938</v>
      </c>
      <c r="B1899" s="29" t="n">
        <v>16</v>
      </c>
      <c r="C1899" s="7" t="n">
        <v>0</v>
      </c>
    </row>
    <row r="1900" spans="1:6">
      <c r="A1900" t="s">
        <v>4</v>
      </c>
      <c r="B1900" s="4" t="s">
        <v>5</v>
      </c>
      <c r="C1900" s="4" t="s">
        <v>13</v>
      </c>
      <c r="D1900" s="4" t="s">
        <v>10</v>
      </c>
      <c r="E1900" s="4" t="s">
        <v>13</v>
      </c>
      <c r="F1900" s="4" t="s">
        <v>6</v>
      </c>
      <c r="G1900" s="4" t="s">
        <v>6</v>
      </c>
      <c r="H1900" s="4" t="s">
        <v>6</v>
      </c>
      <c r="I1900" s="4" t="s">
        <v>6</v>
      </c>
      <c r="J1900" s="4" t="s">
        <v>6</v>
      </c>
      <c r="K1900" s="4" t="s">
        <v>6</v>
      </c>
      <c r="L1900" s="4" t="s">
        <v>6</v>
      </c>
      <c r="M1900" s="4" t="s">
        <v>6</v>
      </c>
      <c r="N1900" s="4" t="s">
        <v>6</v>
      </c>
      <c r="O1900" s="4" t="s">
        <v>6</v>
      </c>
      <c r="P1900" s="4" t="s">
        <v>6</v>
      </c>
      <c r="Q1900" s="4" t="s">
        <v>6</v>
      </c>
      <c r="R1900" s="4" t="s">
        <v>6</v>
      </c>
      <c r="S1900" s="4" t="s">
        <v>6</v>
      </c>
      <c r="T1900" s="4" t="s">
        <v>6</v>
      </c>
      <c r="U1900" s="4" t="s">
        <v>6</v>
      </c>
    </row>
    <row r="1901" spans="1:6">
      <c r="A1901" t="n">
        <v>15941</v>
      </c>
      <c r="B1901" s="52" t="n">
        <v>36</v>
      </c>
      <c r="C1901" s="7" t="n">
        <v>8</v>
      </c>
      <c r="D1901" s="7" t="n">
        <v>20</v>
      </c>
      <c r="E1901" s="7" t="n">
        <v>0</v>
      </c>
      <c r="F1901" s="7" t="s">
        <v>206</v>
      </c>
      <c r="G1901" s="7" t="s">
        <v>23</v>
      </c>
      <c r="H1901" s="7" t="s">
        <v>23</v>
      </c>
      <c r="I1901" s="7" t="s">
        <v>23</v>
      </c>
      <c r="J1901" s="7" t="s">
        <v>23</v>
      </c>
      <c r="K1901" s="7" t="s">
        <v>23</v>
      </c>
      <c r="L1901" s="7" t="s">
        <v>23</v>
      </c>
      <c r="M1901" s="7" t="s">
        <v>23</v>
      </c>
      <c r="N1901" s="7" t="s">
        <v>23</v>
      </c>
      <c r="O1901" s="7" t="s">
        <v>23</v>
      </c>
      <c r="P1901" s="7" t="s">
        <v>23</v>
      </c>
      <c r="Q1901" s="7" t="s">
        <v>23</v>
      </c>
      <c r="R1901" s="7" t="s">
        <v>23</v>
      </c>
      <c r="S1901" s="7" t="s">
        <v>23</v>
      </c>
      <c r="T1901" s="7" t="s">
        <v>23</v>
      </c>
      <c r="U1901" s="7" t="s">
        <v>23</v>
      </c>
    </row>
    <row r="1902" spans="1:6">
      <c r="A1902" t="s">
        <v>4</v>
      </c>
      <c r="B1902" s="4" t="s">
        <v>5</v>
      </c>
      <c r="C1902" s="4" t="s">
        <v>13</v>
      </c>
      <c r="D1902" s="4" t="s">
        <v>10</v>
      </c>
      <c r="E1902" s="4" t="s">
        <v>13</v>
      </c>
      <c r="F1902" s="4" t="s">
        <v>6</v>
      </c>
      <c r="G1902" s="4" t="s">
        <v>6</v>
      </c>
      <c r="H1902" s="4" t="s">
        <v>6</v>
      </c>
      <c r="I1902" s="4" t="s">
        <v>6</v>
      </c>
      <c r="J1902" s="4" t="s">
        <v>6</v>
      </c>
      <c r="K1902" s="4" t="s">
        <v>6</v>
      </c>
      <c r="L1902" s="4" t="s">
        <v>6</v>
      </c>
      <c r="M1902" s="4" t="s">
        <v>6</v>
      </c>
      <c r="N1902" s="4" t="s">
        <v>6</v>
      </c>
      <c r="O1902" s="4" t="s">
        <v>6</v>
      </c>
      <c r="P1902" s="4" t="s">
        <v>6</v>
      </c>
      <c r="Q1902" s="4" t="s">
        <v>6</v>
      </c>
      <c r="R1902" s="4" t="s">
        <v>6</v>
      </c>
      <c r="S1902" s="4" t="s">
        <v>6</v>
      </c>
      <c r="T1902" s="4" t="s">
        <v>6</v>
      </c>
      <c r="U1902" s="4" t="s">
        <v>6</v>
      </c>
    </row>
    <row r="1903" spans="1:6">
      <c r="A1903" t="n">
        <v>15971</v>
      </c>
      <c r="B1903" s="52" t="n">
        <v>36</v>
      </c>
      <c r="C1903" s="7" t="n">
        <v>8</v>
      </c>
      <c r="D1903" s="7" t="n">
        <v>21</v>
      </c>
      <c r="E1903" s="7" t="n">
        <v>0</v>
      </c>
      <c r="F1903" s="7" t="s">
        <v>206</v>
      </c>
      <c r="G1903" s="7" t="s">
        <v>23</v>
      </c>
      <c r="H1903" s="7" t="s">
        <v>23</v>
      </c>
      <c r="I1903" s="7" t="s">
        <v>23</v>
      </c>
      <c r="J1903" s="7" t="s">
        <v>23</v>
      </c>
      <c r="K1903" s="7" t="s">
        <v>23</v>
      </c>
      <c r="L1903" s="7" t="s">
        <v>23</v>
      </c>
      <c r="M1903" s="7" t="s">
        <v>23</v>
      </c>
      <c r="N1903" s="7" t="s">
        <v>23</v>
      </c>
      <c r="O1903" s="7" t="s">
        <v>23</v>
      </c>
      <c r="P1903" s="7" t="s">
        <v>23</v>
      </c>
      <c r="Q1903" s="7" t="s">
        <v>23</v>
      </c>
      <c r="R1903" s="7" t="s">
        <v>23</v>
      </c>
      <c r="S1903" s="7" t="s">
        <v>23</v>
      </c>
      <c r="T1903" s="7" t="s">
        <v>23</v>
      </c>
      <c r="U1903" s="7" t="s">
        <v>23</v>
      </c>
    </row>
    <row r="1904" spans="1:6">
      <c r="A1904" t="s">
        <v>4</v>
      </c>
      <c r="B1904" s="4" t="s">
        <v>5</v>
      </c>
      <c r="C1904" s="4" t="s">
        <v>10</v>
      </c>
      <c r="D1904" s="4" t="s">
        <v>28</v>
      </c>
      <c r="E1904" s="4" t="s">
        <v>28</v>
      </c>
      <c r="F1904" s="4" t="s">
        <v>28</v>
      </c>
      <c r="G1904" s="4" t="s">
        <v>28</v>
      </c>
    </row>
    <row r="1905" spans="1:21">
      <c r="A1905" t="n">
        <v>16001</v>
      </c>
      <c r="B1905" s="49" t="n">
        <v>46</v>
      </c>
      <c r="C1905" s="7" t="n">
        <v>1660</v>
      </c>
      <c r="D1905" s="7" t="n">
        <v>-81.3300018310547</v>
      </c>
      <c r="E1905" s="7" t="n">
        <v>0</v>
      </c>
      <c r="F1905" s="7" t="n">
        <v>0</v>
      </c>
      <c r="G1905" s="7" t="n">
        <v>90</v>
      </c>
    </row>
    <row r="1906" spans="1:21">
      <c r="A1906" t="s">
        <v>4</v>
      </c>
      <c r="B1906" s="4" t="s">
        <v>5</v>
      </c>
      <c r="C1906" s="4" t="s">
        <v>10</v>
      </c>
      <c r="D1906" s="4" t="s">
        <v>28</v>
      </c>
      <c r="E1906" s="4" t="s">
        <v>28</v>
      </c>
      <c r="F1906" s="4" t="s">
        <v>28</v>
      </c>
      <c r="G1906" s="4" t="s">
        <v>28</v>
      </c>
    </row>
    <row r="1907" spans="1:21">
      <c r="A1907" t="n">
        <v>16020</v>
      </c>
      <c r="B1907" s="49" t="n">
        <v>46</v>
      </c>
      <c r="C1907" s="7" t="n">
        <v>1661</v>
      </c>
      <c r="D1907" s="7" t="n">
        <v>-76.25</v>
      </c>
      <c r="E1907" s="7" t="n">
        <v>0</v>
      </c>
      <c r="F1907" s="7" t="n">
        <v>1.50999999046326</v>
      </c>
      <c r="G1907" s="7" t="n">
        <v>90</v>
      </c>
    </row>
    <row r="1908" spans="1:21">
      <c r="A1908" t="s">
        <v>4</v>
      </c>
      <c r="B1908" s="4" t="s">
        <v>5</v>
      </c>
      <c r="C1908" s="4" t="s">
        <v>10</v>
      </c>
      <c r="D1908" s="4" t="s">
        <v>28</v>
      </c>
      <c r="E1908" s="4" t="s">
        <v>28</v>
      </c>
      <c r="F1908" s="4" t="s">
        <v>28</v>
      </c>
      <c r="G1908" s="4" t="s">
        <v>28</v>
      </c>
    </row>
    <row r="1909" spans="1:21">
      <c r="A1909" t="n">
        <v>16039</v>
      </c>
      <c r="B1909" s="49" t="n">
        <v>46</v>
      </c>
      <c r="C1909" s="7" t="n">
        <v>1662</v>
      </c>
      <c r="D1909" s="7" t="n">
        <v>-75.870002746582</v>
      </c>
      <c r="E1909" s="7" t="n">
        <v>0</v>
      </c>
      <c r="F1909" s="7" t="n">
        <v>-1.4099999666214</v>
      </c>
      <c r="G1909" s="7" t="n">
        <v>90</v>
      </c>
    </row>
    <row r="1910" spans="1:21">
      <c r="A1910" t="s">
        <v>4</v>
      </c>
      <c r="B1910" s="4" t="s">
        <v>5</v>
      </c>
      <c r="C1910" s="4" t="s">
        <v>10</v>
      </c>
      <c r="D1910" s="4" t="s">
        <v>28</v>
      </c>
      <c r="E1910" s="4" t="s">
        <v>28</v>
      </c>
      <c r="F1910" s="4" t="s">
        <v>28</v>
      </c>
      <c r="G1910" s="4" t="s">
        <v>28</v>
      </c>
    </row>
    <row r="1911" spans="1:21">
      <c r="A1911" t="n">
        <v>16058</v>
      </c>
      <c r="B1911" s="49" t="n">
        <v>46</v>
      </c>
      <c r="C1911" s="7" t="n">
        <v>1663</v>
      </c>
      <c r="D1911" s="7" t="n">
        <v>-80.1399993896484</v>
      </c>
      <c r="E1911" s="7" t="n">
        <v>0</v>
      </c>
      <c r="F1911" s="7" t="n">
        <v>3.78999996185303</v>
      </c>
      <c r="G1911" s="7" t="n">
        <v>90</v>
      </c>
    </row>
    <row r="1912" spans="1:21">
      <c r="A1912" t="s">
        <v>4</v>
      </c>
      <c r="B1912" s="4" t="s">
        <v>5</v>
      </c>
      <c r="C1912" s="4" t="s">
        <v>10</v>
      </c>
      <c r="D1912" s="4" t="s">
        <v>28</v>
      </c>
      <c r="E1912" s="4" t="s">
        <v>28</v>
      </c>
      <c r="F1912" s="4" t="s">
        <v>28</v>
      </c>
      <c r="G1912" s="4" t="s">
        <v>28</v>
      </c>
    </row>
    <row r="1913" spans="1:21">
      <c r="A1913" t="n">
        <v>16077</v>
      </c>
      <c r="B1913" s="49" t="n">
        <v>46</v>
      </c>
      <c r="C1913" s="7" t="n">
        <v>1664</v>
      </c>
      <c r="D1913" s="7" t="n">
        <v>-79.9000015258789</v>
      </c>
      <c r="E1913" s="7" t="n">
        <v>0</v>
      </c>
      <c r="F1913" s="7" t="n">
        <v>-3.58999991416931</v>
      </c>
      <c r="G1913" s="7" t="n">
        <v>90</v>
      </c>
    </row>
    <row r="1914" spans="1:21">
      <c r="A1914" t="s">
        <v>4</v>
      </c>
      <c r="B1914" s="4" t="s">
        <v>5</v>
      </c>
      <c r="C1914" s="4" t="s">
        <v>13</v>
      </c>
      <c r="D1914" s="4" t="s">
        <v>13</v>
      </c>
      <c r="E1914" s="4" t="s">
        <v>28</v>
      </c>
      <c r="F1914" s="4" t="s">
        <v>28</v>
      </c>
      <c r="G1914" s="4" t="s">
        <v>28</v>
      </c>
      <c r="H1914" s="4" t="s">
        <v>10</v>
      </c>
    </row>
    <row r="1915" spans="1:21">
      <c r="A1915" t="n">
        <v>16096</v>
      </c>
      <c r="B1915" s="39" t="n">
        <v>45</v>
      </c>
      <c r="C1915" s="7" t="n">
        <v>2</v>
      </c>
      <c r="D1915" s="7" t="n">
        <v>3</v>
      </c>
      <c r="E1915" s="7" t="n">
        <v>-72.6100006103516</v>
      </c>
      <c r="F1915" s="7" t="n">
        <v>1.27999997138977</v>
      </c>
      <c r="G1915" s="7" t="n">
        <v>-1.6599999666214</v>
      </c>
      <c r="H1915" s="7" t="n">
        <v>0</v>
      </c>
    </row>
    <row r="1916" spans="1:21">
      <c r="A1916" t="s">
        <v>4</v>
      </c>
      <c r="B1916" s="4" t="s">
        <v>5</v>
      </c>
      <c r="C1916" s="4" t="s">
        <v>13</v>
      </c>
      <c r="D1916" s="4" t="s">
        <v>13</v>
      </c>
      <c r="E1916" s="4" t="s">
        <v>28</v>
      </c>
      <c r="F1916" s="4" t="s">
        <v>28</v>
      </c>
      <c r="G1916" s="4" t="s">
        <v>28</v>
      </c>
      <c r="H1916" s="4" t="s">
        <v>10</v>
      </c>
      <c r="I1916" s="4" t="s">
        <v>13</v>
      </c>
    </row>
    <row r="1917" spans="1:21">
      <c r="A1917" t="n">
        <v>16113</v>
      </c>
      <c r="B1917" s="39" t="n">
        <v>45</v>
      </c>
      <c r="C1917" s="7" t="n">
        <v>4</v>
      </c>
      <c r="D1917" s="7" t="n">
        <v>3</v>
      </c>
      <c r="E1917" s="7" t="n">
        <v>354.440002441406</v>
      </c>
      <c r="F1917" s="7" t="n">
        <v>125.550003051758</v>
      </c>
      <c r="G1917" s="7" t="n">
        <v>0</v>
      </c>
      <c r="H1917" s="7" t="n">
        <v>0</v>
      </c>
      <c r="I1917" s="7" t="n">
        <v>0</v>
      </c>
    </row>
    <row r="1918" spans="1:21">
      <c r="A1918" t="s">
        <v>4</v>
      </c>
      <c r="B1918" s="4" t="s">
        <v>5</v>
      </c>
      <c r="C1918" s="4" t="s">
        <v>13</v>
      </c>
      <c r="D1918" s="4" t="s">
        <v>13</v>
      </c>
      <c r="E1918" s="4" t="s">
        <v>28</v>
      </c>
      <c r="F1918" s="4" t="s">
        <v>10</v>
      </c>
    </row>
    <row r="1919" spans="1:21">
      <c r="A1919" t="n">
        <v>16131</v>
      </c>
      <c r="B1919" s="39" t="n">
        <v>45</v>
      </c>
      <c r="C1919" s="7" t="n">
        <v>5</v>
      </c>
      <c r="D1919" s="7" t="n">
        <v>3</v>
      </c>
      <c r="E1919" s="7" t="n">
        <v>4.69999980926514</v>
      </c>
      <c r="F1919" s="7" t="n">
        <v>0</v>
      </c>
    </row>
    <row r="1920" spans="1:21">
      <c r="A1920" t="s">
        <v>4</v>
      </c>
      <c r="B1920" s="4" t="s">
        <v>5</v>
      </c>
      <c r="C1920" s="4" t="s">
        <v>13</v>
      </c>
      <c r="D1920" s="4" t="s">
        <v>13</v>
      </c>
      <c r="E1920" s="4" t="s">
        <v>28</v>
      </c>
      <c r="F1920" s="4" t="s">
        <v>10</v>
      </c>
    </row>
    <row r="1921" spans="1:9">
      <c r="A1921" t="n">
        <v>16140</v>
      </c>
      <c r="B1921" s="39" t="n">
        <v>45</v>
      </c>
      <c r="C1921" s="7" t="n">
        <v>11</v>
      </c>
      <c r="D1921" s="7" t="n">
        <v>3</v>
      </c>
      <c r="E1921" s="7" t="n">
        <v>38</v>
      </c>
      <c r="F1921" s="7" t="n">
        <v>0</v>
      </c>
    </row>
    <row r="1922" spans="1:9">
      <c r="A1922" t="s">
        <v>4</v>
      </c>
      <c r="B1922" s="4" t="s">
        <v>5</v>
      </c>
      <c r="C1922" s="4" t="s">
        <v>13</v>
      </c>
      <c r="D1922" s="4" t="s">
        <v>13</v>
      </c>
      <c r="E1922" s="4" t="s">
        <v>28</v>
      </c>
      <c r="F1922" s="4" t="s">
        <v>28</v>
      </c>
      <c r="G1922" s="4" t="s">
        <v>28</v>
      </c>
      <c r="H1922" s="4" t="s">
        <v>10</v>
      </c>
    </row>
    <row r="1923" spans="1:9">
      <c r="A1923" t="n">
        <v>16149</v>
      </c>
      <c r="B1923" s="39" t="n">
        <v>45</v>
      </c>
      <c r="C1923" s="7" t="n">
        <v>2</v>
      </c>
      <c r="D1923" s="7" t="n">
        <v>3</v>
      </c>
      <c r="E1923" s="7" t="n">
        <v>-71.6500015258789</v>
      </c>
      <c r="F1923" s="7" t="n">
        <v>1.41999995708466</v>
      </c>
      <c r="G1923" s="7" t="n">
        <v>-1.45000004768372</v>
      </c>
      <c r="H1923" s="7" t="n">
        <v>4000</v>
      </c>
    </row>
    <row r="1924" spans="1:9">
      <c r="A1924" t="s">
        <v>4</v>
      </c>
      <c r="B1924" s="4" t="s">
        <v>5</v>
      </c>
      <c r="C1924" s="4" t="s">
        <v>13</v>
      </c>
      <c r="D1924" s="4" t="s">
        <v>13</v>
      </c>
      <c r="E1924" s="4" t="s">
        <v>28</v>
      </c>
      <c r="F1924" s="4" t="s">
        <v>28</v>
      </c>
      <c r="G1924" s="4" t="s">
        <v>28</v>
      </c>
      <c r="H1924" s="4" t="s">
        <v>10</v>
      </c>
      <c r="I1924" s="4" t="s">
        <v>13</v>
      </c>
    </row>
    <row r="1925" spans="1:9">
      <c r="A1925" t="n">
        <v>16166</v>
      </c>
      <c r="B1925" s="39" t="n">
        <v>45</v>
      </c>
      <c r="C1925" s="7" t="n">
        <v>4</v>
      </c>
      <c r="D1925" s="7" t="n">
        <v>3</v>
      </c>
      <c r="E1925" s="7" t="n">
        <v>352.420013427734</v>
      </c>
      <c r="F1925" s="7" t="n">
        <v>108.319999694824</v>
      </c>
      <c r="G1925" s="7" t="n">
        <v>0</v>
      </c>
      <c r="H1925" s="7" t="n">
        <v>4000</v>
      </c>
      <c r="I1925" s="7" t="n">
        <v>1</v>
      </c>
    </row>
    <row r="1926" spans="1:9">
      <c r="A1926" t="s">
        <v>4</v>
      </c>
      <c r="B1926" s="4" t="s">
        <v>5</v>
      </c>
      <c r="C1926" s="4" t="s">
        <v>13</v>
      </c>
      <c r="D1926" s="4" t="s">
        <v>13</v>
      </c>
      <c r="E1926" s="4" t="s">
        <v>28</v>
      </c>
      <c r="F1926" s="4" t="s">
        <v>10</v>
      </c>
    </row>
    <row r="1927" spans="1:9">
      <c r="A1927" t="n">
        <v>16184</v>
      </c>
      <c r="B1927" s="39" t="n">
        <v>45</v>
      </c>
      <c r="C1927" s="7" t="n">
        <v>5</v>
      </c>
      <c r="D1927" s="7" t="n">
        <v>3</v>
      </c>
      <c r="E1927" s="7" t="n">
        <v>4.69999980926514</v>
      </c>
      <c r="F1927" s="7" t="n">
        <v>4000</v>
      </c>
    </row>
    <row r="1928" spans="1:9">
      <c r="A1928" t="s">
        <v>4</v>
      </c>
      <c r="B1928" s="4" t="s">
        <v>5</v>
      </c>
      <c r="C1928" s="4" t="s">
        <v>13</v>
      </c>
      <c r="D1928" s="4" t="s">
        <v>13</v>
      </c>
      <c r="E1928" s="4" t="s">
        <v>28</v>
      </c>
      <c r="F1928" s="4" t="s">
        <v>10</v>
      </c>
    </row>
    <row r="1929" spans="1:9">
      <c r="A1929" t="n">
        <v>16193</v>
      </c>
      <c r="B1929" s="39" t="n">
        <v>45</v>
      </c>
      <c r="C1929" s="7" t="n">
        <v>11</v>
      </c>
      <c r="D1929" s="7" t="n">
        <v>3</v>
      </c>
      <c r="E1929" s="7" t="n">
        <v>38</v>
      </c>
      <c r="F1929" s="7" t="n">
        <v>4000</v>
      </c>
    </row>
    <row r="1930" spans="1:9">
      <c r="A1930" t="s">
        <v>4</v>
      </c>
      <c r="B1930" s="4" t="s">
        <v>5</v>
      </c>
      <c r="C1930" s="4" t="s">
        <v>13</v>
      </c>
      <c r="D1930" s="4" t="s">
        <v>13</v>
      </c>
      <c r="E1930" s="4" t="s">
        <v>13</v>
      </c>
      <c r="F1930" s="4" t="s">
        <v>13</v>
      </c>
    </row>
    <row r="1931" spans="1:9">
      <c r="A1931" t="n">
        <v>16202</v>
      </c>
      <c r="B1931" s="44" t="n">
        <v>14</v>
      </c>
      <c r="C1931" s="7" t="n">
        <v>0</v>
      </c>
      <c r="D1931" s="7" t="n">
        <v>4</v>
      </c>
      <c r="E1931" s="7" t="n">
        <v>0</v>
      </c>
      <c r="F1931" s="7" t="n">
        <v>0</v>
      </c>
    </row>
    <row r="1932" spans="1:9">
      <c r="A1932" t="s">
        <v>4</v>
      </c>
      <c r="B1932" s="4" t="s">
        <v>5</v>
      </c>
      <c r="C1932" s="4" t="s">
        <v>10</v>
      </c>
      <c r="D1932" s="4" t="s">
        <v>13</v>
      </c>
      <c r="E1932" s="4" t="s">
        <v>13</v>
      </c>
      <c r="F1932" s="4" t="s">
        <v>6</v>
      </c>
    </row>
    <row r="1933" spans="1:9">
      <c r="A1933" t="n">
        <v>16207</v>
      </c>
      <c r="B1933" s="26" t="n">
        <v>20</v>
      </c>
      <c r="C1933" s="7" t="n">
        <v>1660</v>
      </c>
      <c r="D1933" s="7" t="n">
        <v>2</v>
      </c>
      <c r="E1933" s="7" t="n">
        <v>11</v>
      </c>
      <c r="F1933" s="7" t="s">
        <v>207</v>
      </c>
    </row>
    <row r="1934" spans="1:9">
      <c r="A1934" t="s">
        <v>4</v>
      </c>
      <c r="B1934" s="4" t="s">
        <v>5</v>
      </c>
      <c r="C1934" s="4" t="s">
        <v>10</v>
      </c>
    </row>
    <row r="1935" spans="1:9">
      <c r="A1935" t="n">
        <v>16235</v>
      </c>
      <c r="B1935" s="29" t="n">
        <v>16</v>
      </c>
      <c r="C1935" s="7" t="n">
        <v>1500</v>
      </c>
    </row>
    <row r="1936" spans="1:9">
      <c r="A1936" t="s">
        <v>4</v>
      </c>
      <c r="B1936" s="4" t="s">
        <v>5</v>
      </c>
      <c r="C1936" s="4" t="s">
        <v>13</v>
      </c>
      <c r="D1936" s="4" t="s">
        <v>10</v>
      </c>
      <c r="E1936" s="4" t="s">
        <v>28</v>
      </c>
      <c r="F1936" s="4" t="s">
        <v>10</v>
      </c>
      <c r="G1936" s="4" t="s">
        <v>9</v>
      </c>
      <c r="H1936" s="4" t="s">
        <v>9</v>
      </c>
      <c r="I1936" s="4" t="s">
        <v>10</v>
      </c>
      <c r="J1936" s="4" t="s">
        <v>10</v>
      </c>
      <c r="K1936" s="4" t="s">
        <v>9</v>
      </c>
      <c r="L1936" s="4" t="s">
        <v>9</v>
      </c>
      <c r="M1936" s="4" t="s">
        <v>9</v>
      </c>
      <c r="N1936" s="4" t="s">
        <v>9</v>
      </c>
      <c r="O1936" s="4" t="s">
        <v>6</v>
      </c>
    </row>
    <row r="1937" spans="1:15">
      <c r="A1937" t="n">
        <v>16238</v>
      </c>
      <c r="B1937" s="14" t="n">
        <v>50</v>
      </c>
      <c r="C1937" s="7" t="n">
        <v>0</v>
      </c>
      <c r="D1937" s="7" t="n">
        <v>2203</v>
      </c>
      <c r="E1937" s="7" t="n">
        <v>1</v>
      </c>
      <c r="F1937" s="7" t="n">
        <v>0</v>
      </c>
      <c r="G1937" s="7" t="n">
        <v>0</v>
      </c>
      <c r="H1937" s="7" t="n">
        <v>-1054867456</v>
      </c>
      <c r="I1937" s="7" t="n">
        <v>0</v>
      </c>
      <c r="J1937" s="7" t="n">
        <v>65533</v>
      </c>
      <c r="K1937" s="7" t="n">
        <v>0</v>
      </c>
      <c r="L1937" s="7" t="n">
        <v>0</v>
      </c>
      <c r="M1937" s="7" t="n">
        <v>0</v>
      </c>
      <c r="N1937" s="7" t="n">
        <v>0</v>
      </c>
      <c r="O1937" s="7" t="s">
        <v>23</v>
      </c>
    </row>
    <row r="1938" spans="1:15">
      <c r="A1938" t="s">
        <v>4</v>
      </c>
      <c r="B1938" s="4" t="s">
        <v>5</v>
      </c>
      <c r="C1938" s="4" t="s">
        <v>13</v>
      </c>
      <c r="D1938" s="4" t="s">
        <v>10</v>
      </c>
      <c r="E1938" s="4" t="s">
        <v>28</v>
      </c>
    </row>
    <row r="1939" spans="1:15">
      <c r="A1939" t="n">
        <v>16277</v>
      </c>
      <c r="B1939" s="31" t="n">
        <v>58</v>
      </c>
      <c r="C1939" s="7" t="n">
        <v>100</v>
      </c>
      <c r="D1939" s="7" t="n">
        <v>1000</v>
      </c>
      <c r="E1939" s="7" t="n">
        <v>1</v>
      </c>
    </row>
    <row r="1940" spans="1:15">
      <c r="A1940" t="s">
        <v>4</v>
      </c>
      <c r="B1940" s="4" t="s">
        <v>5</v>
      </c>
      <c r="C1940" s="4" t="s">
        <v>13</v>
      </c>
      <c r="D1940" s="4" t="s">
        <v>10</v>
      </c>
    </row>
    <row r="1941" spans="1:15">
      <c r="A1941" t="n">
        <v>16285</v>
      </c>
      <c r="B1941" s="31" t="n">
        <v>58</v>
      </c>
      <c r="C1941" s="7" t="n">
        <v>255</v>
      </c>
      <c r="D1941" s="7" t="n">
        <v>0</v>
      </c>
    </row>
    <row r="1942" spans="1:15">
      <c r="A1942" t="s">
        <v>4</v>
      </c>
      <c r="B1942" s="4" t="s">
        <v>5</v>
      </c>
      <c r="C1942" s="4" t="s">
        <v>13</v>
      </c>
      <c r="D1942" s="4" t="s">
        <v>10</v>
      </c>
      <c r="E1942" s="4" t="s">
        <v>28</v>
      </c>
      <c r="F1942" s="4" t="s">
        <v>10</v>
      </c>
      <c r="G1942" s="4" t="s">
        <v>9</v>
      </c>
      <c r="H1942" s="4" t="s">
        <v>9</v>
      </c>
      <c r="I1942" s="4" t="s">
        <v>10</v>
      </c>
      <c r="J1942" s="4" t="s">
        <v>10</v>
      </c>
      <c r="K1942" s="4" t="s">
        <v>9</v>
      </c>
      <c r="L1942" s="4" t="s">
        <v>9</v>
      </c>
      <c r="M1942" s="4" t="s">
        <v>9</v>
      </c>
      <c r="N1942" s="4" t="s">
        <v>9</v>
      </c>
      <c r="O1942" s="4" t="s">
        <v>6</v>
      </c>
    </row>
    <row r="1943" spans="1:15">
      <c r="A1943" t="n">
        <v>16289</v>
      </c>
      <c r="B1943" s="14" t="n">
        <v>50</v>
      </c>
      <c r="C1943" s="7" t="n">
        <v>0</v>
      </c>
      <c r="D1943" s="7" t="n">
        <v>2203</v>
      </c>
      <c r="E1943" s="7" t="n">
        <v>1</v>
      </c>
      <c r="F1943" s="7" t="n">
        <v>0</v>
      </c>
      <c r="G1943" s="7" t="n">
        <v>0</v>
      </c>
      <c r="H1943" s="7" t="n">
        <v>-1054867456</v>
      </c>
      <c r="I1943" s="7" t="n">
        <v>0</v>
      </c>
      <c r="J1943" s="7" t="n">
        <v>65533</v>
      </c>
      <c r="K1943" s="7" t="n">
        <v>0</v>
      </c>
      <c r="L1943" s="7" t="n">
        <v>0</v>
      </c>
      <c r="M1943" s="7" t="n">
        <v>0</v>
      </c>
      <c r="N1943" s="7" t="n">
        <v>0</v>
      </c>
      <c r="O1943" s="7" t="s">
        <v>23</v>
      </c>
    </row>
    <row r="1944" spans="1:15">
      <c r="A1944" t="s">
        <v>4</v>
      </c>
      <c r="B1944" s="4" t="s">
        <v>5</v>
      </c>
      <c r="C1944" s="4" t="s">
        <v>13</v>
      </c>
      <c r="D1944" s="4" t="s">
        <v>10</v>
      </c>
    </row>
    <row r="1945" spans="1:15">
      <c r="A1945" t="n">
        <v>16328</v>
      </c>
      <c r="B1945" s="39" t="n">
        <v>45</v>
      </c>
      <c r="C1945" s="7" t="n">
        <v>7</v>
      </c>
      <c r="D1945" s="7" t="n">
        <v>255</v>
      </c>
    </row>
    <row r="1946" spans="1:15">
      <c r="A1946" t="s">
        <v>4</v>
      </c>
      <c r="B1946" s="4" t="s">
        <v>5</v>
      </c>
      <c r="C1946" s="4" t="s">
        <v>9</v>
      </c>
    </row>
    <row r="1947" spans="1:15">
      <c r="A1947" t="n">
        <v>16332</v>
      </c>
      <c r="B1947" s="73" t="n">
        <v>15</v>
      </c>
      <c r="C1947" s="7" t="n">
        <v>1024</v>
      </c>
    </row>
    <row r="1948" spans="1:15">
      <c r="A1948" t="s">
        <v>4</v>
      </c>
      <c r="B1948" s="4" t="s">
        <v>5</v>
      </c>
      <c r="C1948" s="4" t="s">
        <v>13</v>
      </c>
      <c r="D1948" s="4" t="s">
        <v>10</v>
      </c>
      <c r="E1948" s="4" t="s">
        <v>28</v>
      </c>
    </row>
    <row r="1949" spans="1:15">
      <c r="A1949" t="n">
        <v>16337</v>
      </c>
      <c r="B1949" s="31" t="n">
        <v>58</v>
      </c>
      <c r="C1949" s="7" t="n">
        <v>101</v>
      </c>
      <c r="D1949" s="7" t="n">
        <v>500</v>
      </c>
      <c r="E1949" s="7" t="n">
        <v>1</v>
      </c>
    </row>
    <row r="1950" spans="1:15">
      <c r="A1950" t="s">
        <v>4</v>
      </c>
      <c r="B1950" s="4" t="s">
        <v>5</v>
      </c>
      <c r="C1950" s="4" t="s">
        <v>13</v>
      </c>
      <c r="D1950" s="4" t="s">
        <v>10</v>
      </c>
    </row>
    <row r="1951" spans="1:15">
      <c r="A1951" t="n">
        <v>16345</v>
      </c>
      <c r="B1951" s="31" t="n">
        <v>58</v>
      </c>
      <c r="C1951" s="7" t="n">
        <v>254</v>
      </c>
      <c r="D1951" s="7" t="n">
        <v>0</v>
      </c>
    </row>
    <row r="1952" spans="1:15">
      <c r="A1952" t="s">
        <v>4</v>
      </c>
      <c r="B1952" s="4" t="s">
        <v>5</v>
      </c>
      <c r="C1952" s="4" t="s">
        <v>10</v>
      </c>
      <c r="D1952" s="4" t="s">
        <v>28</v>
      </c>
      <c r="E1952" s="4" t="s">
        <v>28</v>
      </c>
      <c r="F1952" s="4" t="s">
        <v>28</v>
      </c>
      <c r="G1952" s="4" t="s">
        <v>28</v>
      </c>
    </row>
    <row r="1953" spans="1:15">
      <c r="A1953" t="n">
        <v>16349</v>
      </c>
      <c r="B1953" s="49" t="n">
        <v>46</v>
      </c>
      <c r="C1953" s="7" t="n">
        <v>20</v>
      </c>
      <c r="D1953" s="7" t="n">
        <v>-68.3199996948242</v>
      </c>
      <c r="E1953" s="7" t="n">
        <v>0</v>
      </c>
      <c r="F1953" s="7" t="n">
        <v>-0.670000016689301</v>
      </c>
      <c r="G1953" s="7" t="n">
        <v>-90</v>
      </c>
    </row>
    <row r="1954" spans="1:15">
      <c r="A1954" t="s">
        <v>4</v>
      </c>
      <c r="B1954" s="4" t="s">
        <v>5</v>
      </c>
      <c r="C1954" s="4" t="s">
        <v>10</v>
      </c>
      <c r="D1954" s="4" t="s">
        <v>28</v>
      </c>
      <c r="E1954" s="4" t="s">
        <v>28</v>
      </c>
      <c r="F1954" s="4" t="s">
        <v>28</v>
      </c>
      <c r="G1954" s="4" t="s">
        <v>28</v>
      </c>
    </row>
    <row r="1955" spans="1:15">
      <c r="A1955" t="n">
        <v>16368</v>
      </c>
      <c r="B1955" s="49" t="n">
        <v>46</v>
      </c>
      <c r="C1955" s="7" t="n">
        <v>21</v>
      </c>
      <c r="D1955" s="7" t="n">
        <v>-67.9700012207031</v>
      </c>
      <c r="E1955" s="7" t="n">
        <v>0</v>
      </c>
      <c r="F1955" s="7" t="n">
        <v>-1.87999999523163</v>
      </c>
      <c r="G1955" s="7" t="n">
        <v>-90</v>
      </c>
    </row>
    <row r="1956" spans="1:15">
      <c r="A1956" t="s">
        <v>4</v>
      </c>
      <c r="B1956" s="4" t="s">
        <v>5</v>
      </c>
      <c r="C1956" s="4" t="s">
        <v>13</v>
      </c>
      <c r="D1956" s="4" t="s">
        <v>13</v>
      </c>
      <c r="E1956" s="4" t="s">
        <v>28</v>
      </c>
      <c r="F1956" s="4" t="s">
        <v>28</v>
      </c>
      <c r="G1956" s="4" t="s">
        <v>28</v>
      </c>
      <c r="H1956" s="4" t="s">
        <v>10</v>
      </c>
    </row>
    <row r="1957" spans="1:15">
      <c r="A1957" t="n">
        <v>16387</v>
      </c>
      <c r="B1957" s="39" t="n">
        <v>45</v>
      </c>
      <c r="C1957" s="7" t="n">
        <v>2</v>
      </c>
      <c r="D1957" s="7" t="n">
        <v>3</v>
      </c>
      <c r="E1957" s="7" t="n">
        <v>-73.7200012207031</v>
      </c>
      <c r="F1957" s="7" t="n">
        <v>2.36999988555908</v>
      </c>
      <c r="G1957" s="7" t="n">
        <v>-1.01999998092651</v>
      </c>
      <c r="H1957" s="7" t="n">
        <v>0</v>
      </c>
    </row>
    <row r="1958" spans="1:15">
      <c r="A1958" t="s">
        <v>4</v>
      </c>
      <c r="B1958" s="4" t="s">
        <v>5</v>
      </c>
      <c r="C1958" s="4" t="s">
        <v>13</v>
      </c>
      <c r="D1958" s="4" t="s">
        <v>13</v>
      </c>
      <c r="E1958" s="4" t="s">
        <v>28</v>
      </c>
      <c r="F1958" s="4" t="s">
        <v>28</v>
      </c>
      <c r="G1958" s="4" t="s">
        <v>28</v>
      </c>
      <c r="H1958" s="4" t="s">
        <v>10</v>
      </c>
      <c r="I1958" s="4" t="s">
        <v>13</v>
      </c>
    </row>
    <row r="1959" spans="1:15">
      <c r="A1959" t="n">
        <v>16404</v>
      </c>
      <c r="B1959" s="39" t="n">
        <v>45</v>
      </c>
      <c r="C1959" s="7" t="n">
        <v>4</v>
      </c>
      <c r="D1959" s="7" t="n">
        <v>3</v>
      </c>
      <c r="E1959" s="7" t="n">
        <v>9.39000034332275</v>
      </c>
      <c r="F1959" s="7" t="n">
        <v>128.610000610352</v>
      </c>
      <c r="G1959" s="7" t="n">
        <v>0</v>
      </c>
      <c r="H1959" s="7" t="n">
        <v>0</v>
      </c>
      <c r="I1959" s="7" t="n">
        <v>0</v>
      </c>
    </row>
    <row r="1960" spans="1:15">
      <c r="A1960" t="s">
        <v>4</v>
      </c>
      <c r="B1960" s="4" t="s">
        <v>5</v>
      </c>
      <c r="C1960" s="4" t="s">
        <v>13</v>
      </c>
      <c r="D1960" s="4" t="s">
        <v>13</v>
      </c>
      <c r="E1960" s="4" t="s">
        <v>28</v>
      </c>
      <c r="F1960" s="4" t="s">
        <v>10</v>
      </c>
    </row>
    <row r="1961" spans="1:15">
      <c r="A1961" t="n">
        <v>16422</v>
      </c>
      <c r="B1961" s="39" t="n">
        <v>45</v>
      </c>
      <c r="C1961" s="7" t="n">
        <v>5</v>
      </c>
      <c r="D1961" s="7" t="n">
        <v>3</v>
      </c>
      <c r="E1961" s="7" t="n">
        <v>7.90000009536743</v>
      </c>
      <c r="F1961" s="7" t="n">
        <v>0</v>
      </c>
    </row>
    <row r="1962" spans="1:15">
      <c r="A1962" t="s">
        <v>4</v>
      </c>
      <c r="B1962" s="4" t="s">
        <v>5</v>
      </c>
      <c r="C1962" s="4" t="s">
        <v>13</v>
      </c>
      <c r="D1962" s="4" t="s">
        <v>13</v>
      </c>
      <c r="E1962" s="4" t="s">
        <v>28</v>
      </c>
      <c r="F1962" s="4" t="s">
        <v>10</v>
      </c>
    </row>
    <row r="1963" spans="1:15">
      <c r="A1963" t="n">
        <v>16431</v>
      </c>
      <c r="B1963" s="39" t="n">
        <v>45</v>
      </c>
      <c r="C1963" s="7" t="n">
        <v>11</v>
      </c>
      <c r="D1963" s="7" t="n">
        <v>3</v>
      </c>
      <c r="E1963" s="7" t="n">
        <v>38</v>
      </c>
      <c r="F1963" s="7" t="n">
        <v>0</v>
      </c>
    </row>
    <row r="1964" spans="1:15">
      <c r="A1964" t="s">
        <v>4</v>
      </c>
      <c r="B1964" s="4" t="s">
        <v>5</v>
      </c>
      <c r="C1964" s="4" t="s">
        <v>13</v>
      </c>
      <c r="D1964" s="4" t="s">
        <v>13</v>
      </c>
      <c r="E1964" s="4" t="s">
        <v>28</v>
      </c>
      <c r="F1964" s="4" t="s">
        <v>28</v>
      </c>
      <c r="G1964" s="4" t="s">
        <v>28</v>
      </c>
      <c r="H1964" s="4" t="s">
        <v>10</v>
      </c>
    </row>
    <row r="1965" spans="1:15">
      <c r="A1965" t="n">
        <v>16440</v>
      </c>
      <c r="B1965" s="39" t="n">
        <v>45</v>
      </c>
      <c r="C1965" s="7" t="n">
        <v>2</v>
      </c>
      <c r="D1965" s="7" t="n">
        <v>3</v>
      </c>
      <c r="E1965" s="7" t="n">
        <v>-70</v>
      </c>
      <c r="F1965" s="7" t="n">
        <v>1.5</v>
      </c>
      <c r="G1965" s="7" t="n">
        <v>-1.19000005722046</v>
      </c>
      <c r="H1965" s="7" t="n">
        <v>4000</v>
      </c>
    </row>
    <row r="1966" spans="1:15">
      <c r="A1966" t="s">
        <v>4</v>
      </c>
      <c r="B1966" s="4" t="s">
        <v>5</v>
      </c>
      <c r="C1966" s="4" t="s">
        <v>13</v>
      </c>
      <c r="D1966" s="4" t="s">
        <v>13</v>
      </c>
      <c r="E1966" s="4" t="s">
        <v>28</v>
      </c>
      <c r="F1966" s="4" t="s">
        <v>28</v>
      </c>
      <c r="G1966" s="4" t="s">
        <v>28</v>
      </c>
      <c r="H1966" s="4" t="s">
        <v>10</v>
      </c>
      <c r="I1966" s="4" t="s">
        <v>13</v>
      </c>
    </row>
    <row r="1967" spans="1:15">
      <c r="A1967" t="n">
        <v>16457</v>
      </c>
      <c r="B1967" s="39" t="n">
        <v>45</v>
      </c>
      <c r="C1967" s="7" t="n">
        <v>4</v>
      </c>
      <c r="D1967" s="7" t="n">
        <v>3</v>
      </c>
      <c r="E1967" s="7" t="n">
        <v>1.66999995708466</v>
      </c>
      <c r="F1967" s="7" t="n">
        <v>114.129997253418</v>
      </c>
      <c r="G1967" s="7" t="n">
        <v>356</v>
      </c>
      <c r="H1967" s="7" t="n">
        <v>4000</v>
      </c>
      <c r="I1967" s="7" t="n">
        <v>1</v>
      </c>
    </row>
    <row r="1968" spans="1:15">
      <c r="A1968" t="s">
        <v>4</v>
      </c>
      <c r="B1968" s="4" t="s">
        <v>5</v>
      </c>
      <c r="C1968" s="4" t="s">
        <v>13</v>
      </c>
      <c r="D1968" s="4" t="s">
        <v>13</v>
      </c>
      <c r="E1968" s="4" t="s">
        <v>28</v>
      </c>
      <c r="F1968" s="4" t="s">
        <v>10</v>
      </c>
    </row>
    <row r="1969" spans="1:9">
      <c r="A1969" t="n">
        <v>16475</v>
      </c>
      <c r="B1969" s="39" t="n">
        <v>45</v>
      </c>
      <c r="C1969" s="7" t="n">
        <v>5</v>
      </c>
      <c r="D1969" s="7" t="n">
        <v>3</v>
      </c>
      <c r="E1969" s="7" t="n">
        <v>5.5</v>
      </c>
      <c r="F1969" s="7" t="n">
        <v>4000</v>
      </c>
    </row>
    <row r="1970" spans="1:9">
      <c r="A1970" t="s">
        <v>4</v>
      </c>
      <c r="B1970" s="4" t="s">
        <v>5</v>
      </c>
      <c r="C1970" s="4" t="s">
        <v>13</v>
      </c>
      <c r="D1970" s="4" t="s">
        <v>13</v>
      </c>
      <c r="E1970" s="4" t="s">
        <v>28</v>
      </c>
      <c r="F1970" s="4" t="s">
        <v>10</v>
      </c>
    </row>
    <row r="1971" spans="1:9">
      <c r="A1971" t="n">
        <v>16484</v>
      </c>
      <c r="B1971" s="39" t="n">
        <v>45</v>
      </c>
      <c r="C1971" s="7" t="n">
        <v>11</v>
      </c>
      <c r="D1971" s="7" t="n">
        <v>3</v>
      </c>
      <c r="E1971" s="7" t="n">
        <v>38</v>
      </c>
      <c r="F1971" s="7" t="n">
        <v>4000</v>
      </c>
    </row>
    <row r="1972" spans="1:9">
      <c r="A1972" t="s">
        <v>4</v>
      </c>
      <c r="B1972" s="4" t="s">
        <v>5</v>
      </c>
      <c r="C1972" s="4" t="s">
        <v>13</v>
      </c>
      <c r="D1972" s="4" t="s">
        <v>10</v>
      </c>
    </row>
    <row r="1973" spans="1:9">
      <c r="A1973" t="n">
        <v>16493</v>
      </c>
      <c r="B1973" s="31" t="n">
        <v>58</v>
      </c>
      <c r="C1973" s="7" t="n">
        <v>255</v>
      </c>
      <c r="D1973" s="7" t="n">
        <v>0</v>
      </c>
    </row>
    <row r="1974" spans="1:9">
      <c r="A1974" t="s">
        <v>4</v>
      </c>
      <c r="B1974" s="4" t="s">
        <v>5</v>
      </c>
      <c r="C1974" s="4" t="s">
        <v>10</v>
      </c>
    </row>
    <row r="1975" spans="1:9">
      <c r="A1975" t="n">
        <v>16497</v>
      </c>
      <c r="B1975" s="29" t="n">
        <v>16</v>
      </c>
      <c r="C1975" s="7" t="n">
        <v>1500</v>
      </c>
    </row>
    <row r="1976" spans="1:9">
      <c r="A1976" t="s">
        <v>4</v>
      </c>
      <c r="B1976" s="4" t="s">
        <v>5</v>
      </c>
      <c r="C1976" s="4" t="s">
        <v>10</v>
      </c>
      <c r="D1976" s="4" t="s">
        <v>13</v>
      </c>
      <c r="E1976" s="4" t="s">
        <v>28</v>
      </c>
      <c r="F1976" s="4" t="s">
        <v>10</v>
      </c>
    </row>
    <row r="1977" spans="1:9">
      <c r="A1977" t="n">
        <v>16500</v>
      </c>
      <c r="B1977" s="74" t="n">
        <v>59</v>
      </c>
      <c r="C1977" s="7" t="n">
        <v>20</v>
      </c>
      <c r="D1977" s="7" t="n">
        <v>1</v>
      </c>
      <c r="E1977" s="7" t="n">
        <v>0.150000005960464</v>
      </c>
      <c r="F1977" s="7" t="n">
        <v>0</v>
      </c>
    </row>
    <row r="1978" spans="1:9">
      <c r="A1978" t="s">
        <v>4</v>
      </c>
      <c r="B1978" s="4" t="s">
        <v>5</v>
      </c>
      <c r="C1978" s="4" t="s">
        <v>13</v>
      </c>
      <c r="D1978" s="4" t="s">
        <v>10</v>
      </c>
      <c r="E1978" s="4" t="s">
        <v>6</v>
      </c>
      <c r="F1978" s="4" t="s">
        <v>6</v>
      </c>
      <c r="G1978" s="4" t="s">
        <v>6</v>
      </c>
      <c r="H1978" s="4" t="s">
        <v>6</v>
      </c>
    </row>
    <row r="1979" spans="1:9">
      <c r="A1979" t="n">
        <v>16510</v>
      </c>
      <c r="B1979" s="56" t="n">
        <v>51</v>
      </c>
      <c r="C1979" s="7" t="n">
        <v>3</v>
      </c>
      <c r="D1979" s="7" t="n">
        <v>20</v>
      </c>
      <c r="E1979" s="7" t="s">
        <v>208</v>
      </c>
      <c r="F1979" s="7" t="s">
        <v>135</v>
      </c>
      <c r="G1979" s="7" t="s">
        <v>136</v>
      </c>
      <c r="H1979" s="7" t="s">
        <v>135</v>
      </c>
    </row>
    <row r="1980" spans="1:9">
      <c r="A1980" t="s">
        <v>4</v>
      </c>
      <c r="B1980" s="4" t="s">
        <v>5</v>
      </c>
      <c r="C1980" s="4" t="s">
        <v>10</v>
      </c>
    </row>
    <row r="1981" spans="1:9">
      <c r="A1981" t="n">
        <v>16523</v>
      </c>
      <c r="B1981" s="29" t="n">
        <v>16</v>
      </c>
      <c r="C1981" s="7" t="n">
        <v>100</v>
      </c>
    </row>
    <row r="1982" spans="1:9">
      <c r="A1982" t="s">
        <v>4</v>
      </c>
      <c r="B1982" s="4" t="s">
        <v>5</v>
      </c>
      <c r="C1982" s="4" t="s">
        <v>10</v>
      </c>
      <c r="D1982" s="4" t="s">
        <v>13</v>
      </c>
      <c r="E1982" s="4" t="s">
        <v>28</v>
      </c>
      <c r="F1982" s="4" t="s">
        <v>10</v>
      </c>
    </row>
    <row r="1983" spans="1:9">
      <c r="A1983" t="n">
        <v>16526</v>
      </c>
      <c r="B1983" s="74" t="n">
        <v>59</v>
      </c>
      <c r="C1983" s="7" t="n">
        <v>21</v>
      </c>
      <c r="D1983" s="7" t="n">
        <v>1</v>
      </c>
      <c r="E1983" s="7" t="n">
        <v>0.150000005960464</v>
      </c>
      <c r="F1983" s="7" t="n">
        <v>0</v>
      </c>
    </row>
    <row r="1984" spans="1:9">
      <c r="A1984" t="s">
        <v>4</v>
      </c>
      <c r="B1984" s="4" t="s">
        <v>5</v>
      </c>
      <c r="C1984" s="4" t="s">
        <v>13</v>
      </c>
      <c r="D1984" s="4" t="s">
        <v>10</v>
      </c>
      <c r="E1984" s="4" t="s">
        <v>6</v>
      </c>
      <c r="F1984" s="4" t="s">
        <v>6</v>
      </c>
      <c r="G1984" s="4" t="s">
        <v>6</v>
      </c>
      <c r="H1984" s="4" t="s">
        <v>6</v>
      </c>
    </row>
    <row r="1985" spans="1:8">
      <c r="A1985" t="n">
        <v>16536</v>
      </c>
      <c r="B1985" s="56" t="n">
        <v>51</v>
      </c>
      <c r="C1985" s="7" t="n">
        <v>3</v>
      </c>
      <c r="D1985" s="7" t="n">
        <v>21</v>
      </c>
      <c r="E1985" s="7" t="s">
        <v>208</v>
      </c>
      <c r="F1985" s="7" t="s">
        <v>135</v>
      </c>
      <c r="G1985" s="7" t="s">
        <v>136</v>
      </c>
      <c r="H1985" s="7" t="s">
        <v>135</v>
      </c>
    </row>
    <row r="1986" spans="1:8">
      <c r="A1986" t="s">
        <v>4</v>
      </c>
      <c r="B1986" s="4" t="s">
        <v>5</v>
      </c>
      <c r="C1986" s="4" t="s">
        <v>10</v>
      </c>
    </row>
    <row r="1987" spans="1:8">
      <c r="A1987" t="n">
        <v>16549</v>
      </c>
      <c r="B1987" s="29" t="n">
        <v>16</v>
      </c>
      <c r="C1987" s="7" t="n">
        <v>500</v>
      </c>
    </row>
    <row r="1988" spans="1:8">
      <c r="A1988" t="s">
        <v>4</v>
      </c>
      <c r="B1988" s="4" t="s">
        <v>5</v>
      </c>
      <c r="C1988" s="4" t="s">
        <v>13</v>
      </c>
      <c r="D1988" s="4" t="s">
        <v>10</v>
      </c>
      <c r="E1988" s="4" t="s">
        <v>6</v>
      </c>
      <c r="F1988" s="4" t="s">
        <v>6</v>
      </c>
      <c r="G1988" s="4" t="s">
        <v>6</v>
      </c>
      <c r="H1988" s="4" t="s">
        <v>6</v>
      </c>
    </row>
    <row r="1989" spans="1:8">
      <c r="A1989" t="n">
        <v>16552</v>
      </c>
      <c r="B1989" s="56" t="n">
        <v>51</v>
      </c>
      <c r="C1989" s="7" t="n">
        <v>3</v>
      </c>
      <c r="D1989" s="7" t="n">
        <v>20</v>
      </c>
      <c r="E1989" s="7" t="s">
        <v>134</v>
      </c>
      <c r="F1989" s="7" t="s">
        <v>163</v>
      </c>
      <c r="G1989" s="7" t="s">
        <v>136</v>
      </c>
      <c r="H1989" s="7" t="s">
        <v>135</v>
      </c>
    </row>
    <row r="1990" spans="1:8">
      <c r="A1990" t="s">
        <v>4</v>
      </c>
      <c r="B1990" s="4" t="s">
        <v>5</v>
      </c>
      <c r="C1990" s="4" t="s">
        <v>13</v>
      </c>
      <c r="D1990" s="4" t="s">
        <v>10</v>
      </c>
      <c r="E1990" s="4" t="s">
        <v>6</v>
      </c>
      <c r="F1990" s="4" t="s">
        <v>6</v>
      </c>
      <c r="G1990" s="4" t="s">
        <v>6</v>
      </c>
      <c r="H1990" s="4" t="s">
        <v>6</v>
      </c>
    </row>
    <row r="1991" spans="1:8">
      <c r="A1991" t="n">
        <v>16565</v>
      </c>
      <c r="B1991" s="56" t="n">
        <v>51</v>
      </c>
      <c r="C1991" s="7" t="n">
        <v>3</v>
      </c>
      <c r="D1991" s="7" t="n">
        <v>21</v>
      </c>
      <c r="E1991" s="7" t="s">
        <v>134</v>
      </c>
      <c r="F1991" s="7" t="s">
        <v>163</v>
      </c>
      <c r="G1991" s="7" t="s">
        <v>136</v>
      </c>
      <c r="H1991" s="7" t="s">
        <v>135</v>
      </c>
    </row>
    <row r="1992" spans="1:8">
      <c r="A1992" t="s">
        <v>4</v>
      </c>
      <c r="B1992" s="4" t="s">
        <v>5</v>
      </c>
      <c r="C1992" s="4" t="s">
        <v>10</v>
      </c>
      <c r="D1992" s="4" t="s">
        <v>13</v>
      </c>
      <c r="E1992" s="4" t="s">
        <v>6</v>
      </c>
      <c r="F1992" s="4" t="s">
        <v>28</v>
      </c>
      <c r="G1992" s="4" t="s">
        <v>28</v>
      </c>
      <c r="H1992" s="4" t="s">
        <v>28</v>
      </c>
    </row>
    <row r="1993" spans="1:8">
      <c r="A1993" t="n">
        <v>16578</v>
      </c>
      <c r="B1993" s="55" t="n">
        <v>48</v>
      </c>
      <c r="C1993" s="7" t="n">
        <v>20</v>
      </c>
      <c r="D1993" s="7" t="n">
        <v>0</v>
      </c>
      <c r="E1993" s="7" t="s">
        <v>206</v>
      </c>
      <c r="F1993" s="7" t="n">
        <v>-1</v>
      </c>
      <c r="G1993" s="7" t="n">
        <v>1</v>
      </c>
      <c r="H1993" s="7" t="n">
        <v>0</v>
      </c>
    </row>
    <row r="1994" spans="1:8">
      <c r="A1994" t="s">
        <v>4</v>
      </c>
      <c r="B1994" s="4" t="s">
        <v>5</v>
      </c>
      <c r="C1994" s="4" t="s">
        <v>10</v>
      </c>
      <c r="D1994" s="4" t="s">
        <v>13</v>
      </c>
      <c r="E1994" s="4" t="s">
        <v>6</v>
      </c>
      <c r="F1994" s="4" t="s">
        <v>28</v>
      </c>
      <c r="G1994" s="4" t="s">
        <v>28</v>
      </c>
      <c r="H1994" s="4" t="s">
        <v>28</v>
      </c>
    </row>
    <row r="1995" spans="1:8">
      <c r="A1995" t="n">
        <v>16604</v>
      </c>
      <c r="B1995" s="55" t="n">
        <v>48</v>
      </c>
      <c r="C1995" s="7" t="n">
        <v>21</v>
      </c>
      <c r="D1995" s="7" t="n">
        <v>0</v>
      </c>
      <c r="E1995" s="7" t="s">
        <v>206</v>
      </c>
      <c r="F1995" s="7" t="n">
        <v>-1</v>
      </c>
      <c r="G1995" s="7" t="n">
        <v>1</v>
      </c>
      <c r="H1995" s="7" t="n">
        <v>0</v>
      </c>
    </row>
    <row r="1996" spans="1:8">
      <c r="A1996" t="s">
        <v>4</v>
      </c>
      <c r="B1996" s="4" t="s">
        <v>5</v>
      </c>
      <c r="C1996" s="4" t="s">
        <v>10</v>
      </c>
    </row>
    <row r="1997" spans="1:8">
      <c r="A1997" t="n">
        <v>16630</v>
      </c>
      <c r="B1997" s="29" t="n">
        <v>16</v>
      </c>
      <c r="C1997" s="7" t="n">
        <v>2500</v>
      </c>
    </row>
    <row r="1998" spans="1:8">
      <c r="A1998" t="s">
        <v>4</v>
      </c>
      <c r="B1998" s="4" t="s">
        <v>5</v>
      </c>
      <c r="C1998" s="4" t="s">
        <v>13</v>
      </c>
      <c r="D1998" s="4" t="s">
        <v>10</v>
      </c>
      <c r="E1998" s="4" t="s">
        <v>28</v>
      </c>
    </row>
    <row r="1999" spans="1:8">
      <c r="A1999" t="n">
        <v>16633</v>
      </c>
      <c r="B1999" s="31" t="n">
        <v>58</v>
      </c>
      <c r="C1999" s="7" t="n">
        <v>101</v>
      </c>
      <c r="D1999" s="7" t="n">
        <v>500</v>
      </c>
      <c r="E1999" s="7" t="n">
        <v>1</v>
      </c>
    </row>
    <row r="2000" spans="1:8">
      <c r="A2000" t="s">
        <v>4</v>
      </c>
      <c r="B2000" s="4" t="s">
        <v>5</v>
      </c>
      <c r="C2000" s="4" t="s">
        <v>13</v>
      </c>
      <c r="D2000" s="4" t="s">
        <v>10</v>
      </c>
    </row>
    <row r="2001" spans="1:8">
      <c r="A2001" t="n">
        <v>16641</v>
      </c>
      <c r="B2001" s="31" t="n">
        <v>58</v>
      </c>
      <c r="C2001" s="7" t="n">
        <v>254</v>
      </c>
      <c r="D2001" s="7" t="n">
        <v>0</v>
      </c>
    </row>
    <row r="2002" spans="1:8">
      <c r="A2002" t="s">
        <v>4</v>
      </c>
      <c r="B2002" s="4" t="s">
        <v>5</v>
      </c>
      <c r="C2002" s="4" t="s">
        <v>13</v>
      </c>
      <c r="D2002" s="4" t="s">
        <v>13</v>
      </c>
      <c r="E2002" s="4" t="s">
        <v>28</v>
      </c>
      <c r="F2002" s="4" t="s">
        <v>28</v>
      </c>
      <c r="G2002" s="4" t="s">
        <v>28</v>
      </c>
      <c r="H2002" s="4" t="s">
        <v>10</v>
      </c>
    </row>
    <row r="2003" spans="1:8">
      <c r="A2003" t="n">
        <v>16645</v>
      </c>
      <c r="B2003" s="39" t="n">
        <v>45</v>
      </c>
      <c r="C2003" s="7" t="n">
        <v>2</v>
      </c>
      <c r="D2003" s="7" t="n">
        <v>3</v>
      </c>
      <c r="E2003" s="7" t="n">
        <v>-72.5800018310547</v>
      </c>
      <c r="F2003" s="7" t="n">
        <v>1.37000000476837</v>
      </c>
      <c r="G2003" s="7" t="n">
        <v>0</v>
      </c>
      <c r="H2003" s="7" t="n">
        <v>0</v>
      </c>
    </row>
    <row r="2004" spans="1:8">
      <c r="A2004" t="s">
        <v>4</v>
      </c>
      <c r="B2004" s="4" t="s">
        <v>5</v>
      </c>
      <c r="C2004" s="4" t="s">
        <v>13</v>
      </c>
      <c r="D2004" s="4" t="s">
        <v>13</v>
      </c>
      <c r="E2004" s="4" t="s">
        <v>28</v>
      </c>
      <c r="F2004" s="4" t="s">
        <v>28</v>
      </c>
      <c r="G2004" s="4" t="s">
        <v>28</v>
      </c>
      <c r="H2004" s="4" t="s">
        <v>10</v>
      </c>
      <c r="I2004" s="4" t="s">
        <v>13</v>
      </c>
    </row>
    <row r="2005" spans="1:8">
      <c r="A2005" t="n">
        <v>16662</v>
      </c>
      <c r="B2005" s="39" t="n">
        <v>45</v>
      </c>
      <c r="C2005" s="7" t="n">
        <v>4</v>
      </c>
      <c r="D2005" s="7" t="n">
        <v>3</v>
      </c>
      <c r="E2005" s="7" t="n">
        <v>352.859985351563</v>
      </c>
      <c r="F2005" s="7" t="n">
        <v>90.120002746582</v>
      </c>
      <c r="G2005" s="7" t="n">
        <v>0</v>
      </c>
      <c r="H2005" s="7" t="n">
        <v>0</v>
      </c>
      <c r="I2005" s="7" t="n">
        <v>0</v>
      </c>
    </row>
    <row r="2006" spans="1:8">
      <c r="A2006" t="s">
        <v>4</v>
      </c>
      <c r="B2006" s="4" t="s">
        <v>5</v>
      </c>
      <c r="C2006" s="4" t="s">
        <v>13</v>
      </c>
      <c r="D2006" s="4" t="s">
        <v>13</v>
      </c>
      <c r="E2006" s="4" t="s">
        <v>28</v>
      </c>
      <c r="F2006" s="4" t="s">
        <v>10</v>
      </c>
    </row>
    <row r="2007" spans="1:8">
      <c r="A2007" t="n">
        <v>16680</v>
      </c>
      <c r="B2007" s="39" t="n">
        <v>45</v>
      </c>
      <c r="C2007" s="7" t="n">
        <v>5</v>
      </c>
      <c r="D2007" s="7" t="n">
        <v>3</v>
      </c>
      <c r="E2007" s="7" t="n">
        <v>4.90000009536743</v>
      </c>
      <c r="F2007" s="7" t="n">
        <v>0</v>
      </c>
    </row>
    <row r="2008" spans="1:8">
      <c r="A2008" t="s">
        <v>4</v>
      </c>
      <c r="B2008" s="4" t="s">
        <v>5</v>
      </c>
      <c r="C2008" s="4" t="s">
        <v>13</v>
      </c>
      <c r="D2008" s="4" t="s">
        <v>13</v>
      </c>
      <c r="E2008" s="4" t="s">
        <v>28</v>
      </c>
      <c r="F2008" s="4" t="s">
        <v>10</v>
      </c>
    </row>
    <row r="2009" spans="1:8">
      <c r="A2009" t="n">
        <v>16689</v>
      </c>
      <c r="B2009" s="39" t="n">
        <v>45</v>
      </c>
      <c r="C2009" s="7" t="n">
        <v>11</v>
      </c>
      <c r="D2009" s="7" t="n">
        <v>3</v>
      </c>
      <c r="E2009" s="7" t="n">
        <v>38</v>
      </c>
      <c r="F2009" s="7" t="n">
        <v>0</v>
      </c>
    </row>
    <row r="2010" spans="1:8">
      <c r="A2010" t="s">
        <v>4</v>
      </c>
      <c r="B2010" s="4" t="s">
        <v>5</v>
      </c>
      <c r="C2010" s="4" t="s">
        <v>13</v>
      </c>
      <c r="D2010" s="4" t="s">
        <v>13</v>
      </c>
      <c r="E2010" s="4" t="s">
        <v>28</v>
      </c>
      <c r="F2010" s="4" t="s">
        <v>28</v>
      </c>
      <c r="G2010" s="4" t="s">
        <v>28</v>
      </c>
      <c r="H2010" s="4" t="s">
        <v>10</v>
      </c>
    </row>
    <row r="2011" spans="1:8">
      <c r="A2011" t="n">
        <v>16698</v>
      </c>
      <c r="B2011" s="39" t="n">
        <v>45</v>
      </c>
      <c r="C2011" s="7" t="n">
        <v>2</v>
      </c>
      <c r="D2011" s="7" t="n">
        <v>3</v>
      </c>
      <c r="E2011" s="7" t="n">
        <v>-72.5800018310547</v>
      </c>
      <c r="F2011" s="7" t="n">
        <v>1.37000000476837</v>
      </c>
      <c r="G2011" s="7" t="n">
        <v>0</v>
      </c>
      <c r="H2011" s="7" t="n">
        <v>2000</v>
      </c>
    </row>
    <row r="2012" spans="1:8">
      <c r="A2012" t="s">
        <v>4</v>
      </c>
      <c r="B2012" s="4" t="s">
        <v>5</v>
      </c>
      <c r="C2012" s="4" t="s">
        <v>13</v>
      </c>
      <c r="D2012" s="4" t="s">
        <v>13</v>
      </c>
      <c r="E2012" s="4" t="s">
        <v>28</v>
      </c>
      <c r="F2012" s="4" t="s">
        <v>28</v>
      </c>
      <c r="G2012" s="4" t="s">
        <v>28</v>
      </c>
      <c r="H2012" s="4" t="s">
        <v>10</v>
      </c>
      <c r="I2012" s="4" t="s">
        <v>13</v>
      </c>
    </row>
    <row r="2013" spans="1:8">
      <c r="A2013" t="n">
        <v>16715</v>
      </c>
      <c r="B2013" s="39" t="n">
        <v>45</v>
      </c>
      <c r="C2013" s="7" t="n">
        <v>4</v>
      </c>
      <c r="D2013" s="7" t="n">
        <v>3</v>
      </c>
      <c r="E2013" s="7" t="n">
        <v>352.859985351563</v>
      </c>
      <c r="F2013" s="7" t="n">
        <v>90.120002746582</v>
      </c>
      <c r="G2013" s="7" t="n">
        <v>0</v>
      </c>
      <c r="H2013" s="7" t="n">
        <v>2000</v>
      </c>
      <c r="I2013" s="7" t="n">
        <v>1</v>
      </c>
    </row>
    <row r="2014" spans="1:8">
      <c r="A2014" t="s">
        <v>4</v>
      </c>
      <c r="B2014" s="4" t="s">
        <v>5</v>
      </c>
      <c r="C2014" s="4" t="s">
        <v>13</v>
      </c>
      <c r="D2014" s="4" t="s">
        <v>13</v>
      </c>
      <c r="E2014" s="4" t="s">
        <v>28</v>
      </c>
      <c r="F2014" s="4" t="s">
        <v>10</v>
      </c>
    </row>
    <row r="2015" spans="1:8">
      <c r="A2015" t="n">
        <v>16733</v>
      </c>
      <c r="B2015" s="39" t="n">
        <v>45</v>
      </c>
      <c r="C2015" s="7" t="n">
        <v>5</v>
      </c>
      <c r="D2015" s="7" t="n">
        <v>3</v>
      </c>
      <c r="E2015" s="7" t="n">
        <v>3.09999990463257</v>
      </c>
      <c r="F2015" s="7" t="n">
        <v>2000</v>
      </c>
    </row>
    <row r="2016" spans="1:8">
      <c r="A2016" t="s">
        <v>4</v>
      </c>
      <c r="B2016" s="4" t="s">
        <v>5</v>
      </c>
      <c r="C2016" s="4" t="s">
        <v>13</v>
      </c>
      <c r="D2016" s="4" t="s">
        <v>13</v>
      </c>
      <c r="E2016" s="4" t="s">
        <v>28</v>
      </c>
      <c r="F2016" s="4" t="s">
        <v>10</v>
      </c>
    </row>
    <row r="2017" spans="1:9">
      <c r="A2017" t="n">
        <v>16742</v>
      </c>
      <c r="B2017" s="39" t="n">
        <v>45</v>
      </c>
      <c r="C2017" s="7" t="n">
        <v>11</v>
      </c>
      <c r="D2017" s="7" t="n">
        <v>3</v>
      </c>
      <c r="E2017" s="7" t="n">
        <v>38</v>
      </c>
      <c r="F2017" s="7" t="n">
        <v>2000</v>
      </c>
    </row>
    <row r="2018" spans="1:9">
      <c r="A2018" t="s">
        <v>4</v>
      </c>
      <c r="B2018" s="4" t="s">
        <v>5</v>
      </c>
      <c r="C2018" s="4" t="s">
        <v>13</v>
      </c>
      <c r="D2018" s="4" t="s">
        <v>10</v>
      </c>
    </row>
    <row r="2019" spans="1:9">
      <c r="A2019" t="n">
        <v>16751</v>
      </c>
      <c r="B2019" s="31" t="n">
        <v>58</v>
      </c>
      <c r="C2019" s="7" t="n">
        <v>255</v>
      </c>
      <c r="D2019" s="7" t="n">
        <v>0</v>
      </c>
    </row>
    <row r="2020" spans="1:9">
      <c r="A2020" t="s">
        <v>4</v>
      </c>
      <c r="B2020" s="4" t="s">
        <v>5</v>
      </c>
      <c r="C2020" s="4" t="s">
        <v>13</v>
      </c>
      <c r="D2020" s="4" t="s">
        <v>10</v>
      </c>
    </row>
    <row r="2021" spans="1:9">
      <c r="A2021" t="n">
        <v>16755</v>
      </c>
      <c r="B2021" s="39" t="n">
        <v>45</v>
      </c>
      <c r="C2021" s="7" t="n">
        <v>7</v>
      </c>
      <c r="D2021" s="7" t="n">
        <v>255</v>
      </c>
    </row>
    <row r="2022" spans="1:9">
      <c r="A2022" t="s">
        <v>4</v>
      </c>
      <c r="B2022" s="4" t="s">
        <v>5</v>
      </c>
      <c r="C2022" s="4" t="s">
        <v>10</v>
      </c>
      <c r="D2022" s="4" t="s">
        <v>6</v>
      </c>
      <c r="E2022" s="4" t="s">
        <v>13</v>
      </c>
      <c r="F2022" s="4" t="s">
        <v>13</v>
      </c>
      <c r="G2022" s="4" t="s">
        <v>13</v>
      </c>
      <c r="H2022" s="4" t="s">
        <v>13</v>
      </c>
      <c r="I2022" s="4" t="s">
        <v>13</v>
      </c>
      <c r="J2022" s="4" t="s">
        <v>28</v>
      </c>
      <c r="K2022" s="4" t="s">
        <v>28</v>
      </c>
      <c r="L2022" s="4" t="s">
        <v>28</v>
      </c>
      <c r="M2022" s="4" t="s">
        <v>28</v>
      </c>
      <c r="N2022" s="4" t="s">
        <v>13</v>
      </c>
    </row>
    <row r="2023" spans="1:9">
      <c r="A2023" t="n">
        <v>16759</v>
      </c>
      <c r="B2023" s="75" t="n">
        <v>34</v>
      </c>
      <c r="C2023" s="7" t="n">
        <v>1660</v>
      </c>
      <c r="D2023" s="7" t="s">
        <v>209</v>
      </c>
      <c r="E2023" s="7" t="n">
        <v>0</v>
      </c>
      <c r="F2023" s="7" t="n">
        <v>0</v>
      </c>
      <c r="G2023" s="7" t="n">
        <v>0</v>
      </c>
      <c r="H2023" s="7" t="n">
        <v>0</v>
      </c>
      <c r="I2023" s="7" t="n">
        <v>0</v>
      </c>
      <c r="J2023" s="7" t="n">
        <v>0.100000001490116</v>
      </c>
      <c r="K2023" s="7" t="n">
        <v>-1</v>
      </c>
      <c r="L2023" s="7" t="n">
        <v>-1</v>
      </c>
      <c r="M2023" s="7" t="n">
        <v>-1</v>
      </c>
      <c r="N2023" s="7" t="n">
        <v>0</v>
      </c>
    </row>
    <row r="2024" spans="1:9">
      <c r="A2024" t="s">
        <v>4</v>
      </c>
      <c r="B2024" s="4" t="s">
        <v>5</v>
      </c>
      <c r="C2024" s="4" t="s">
        <v>13</v>
      </c>
      <c r="D2024" s="4" t="s">
        <v>10</v>
      </c>
      <c r="E2024" s="4" t="s">
        <v>28</v>
      </c>
      <c r="F2024" s="4" t="s">
        <v>10</v>
      </c>
      <c r="G2024" s="4" t="s">
        <v>9</v>
      </c>
      <c r="H2024" s="4" t="s">
        <v>9</v>
      </c>
      <c r="I2024" s="4" t="s">
        <v>10</v>
      </c>
      <c r="J2024" s="4" t="s">
        <v>10</v>
      </c>
      <c r="K2024" s="4" t="s">
        <v>9</v>
      </c>
      <c r="L2024" s="4" t="s">
        <v>9</v>
      </c>
      <c r="M2024" s="4" t="s">
        <v>9</v>
      </c>
      <c r="N2024" s="4" t="s">
        <v>9</v>
      </c>
      <c r="O2024" s="4" t="s">
        <v>6</v>
      </c>
    </row>
    <row r="2025" spans="1:9">
      <c r="A2025" t="n">
        <v>16795</v>
      </c>
      <c r="B2025" s="14" t="n">
        <v>50</v>
      </c>
      <c r="C2025" s="7" t="n">
        <v>0</v>
      </c>
      <c r="D2025" s="7" t="n">
        <v>4255</v>
      </c>
      <c r="E2025" s="7" t="n">
        <v>1</v>
      </c>
      <c r="F2025" s="7" t="n">
        <v>0</v>
      </c>
      <c r="G2025" s="7" t="n">
        <v>0</v>
      </c>
      <c r="H2025" s="7" t="n">
        <v>0</v>
      </c>
      <c r="I2025" s="7" t="n">
        <v>0</v>
      </c>
      <c r="J2025" s="7" t="n">
        <v>65533</v>
      </c>
      <c r="K2025" s="7" t="n">
        <v>0</v>
      </c>
      <c r="L2025" s="7" t="n">
        <v>0</v>
      </c>
      <c r="M2025" s="7" t="n">
        <v>0</v>
      </c>
      <c r="N2025" s="7" t="n">
        <v>0</v>
      </c>
      <c r="O2025" s="7" t="s">
        <v>23</v>
      </c>
    </row>
    <row r="2026" spans="1:9">
      <c r="A2026" t="s">
        <v>4</v>
      </c>
      <c r="B2026" s="4" t="s">
        <v>5</v>
      </c>
      <c r="C2026" s="4" t="s">
        <v>13</v>
      </c>
      <c r="D2026" s="4" t="s">
        <v>10</v>
      </c>
      <c r="E2026" s="4" t="s">
        <v>28</v>
      </c>
      <c r="F2026" s="4" t="s">
        <v>10</v>
      </c>
      <c r="G2026" s="4" t="s">
        <v>9</v>
      </c>
      <c r="H2026" s="4" t="s">
        <v>9</v>
      </c>
      <c r="I2026" s="4" t="s">
        <v>10</v>
      </c>
      <c r="J2026" s="4" t="s">
        <v>10</v>
      </c>
      <c r="K2026" s="4" t="s">
        <v>9</v>
      </c>
      <c r="L2026" s="4" t="s">
        <v>9</v>
      </c>
      <c r="M2026" s="4" t="s">
        <v>9</v>
      </c>
      <c r="N2026" s="4" t="s">
        <v>9</v>
      </c>
      <c r="O2026" s="4" t="s">
        <v>6</v>
      </c>
    </row>
    <row r="2027" spans="1:9">
      <c r="A2027" t="n">
        <v>16834</v>
      </c>
      <c r="B2027" s="14" t="n">
        <v>50</v>
      </c>
      <c r="C2027" s="7" t="n">
        <v>0</v>
      </c>
      <c r="D2027" s="7" t="n">
        <v>4073</v>
      </c>
      <c r="E2027" s="7" t="n">
        <v>1</v>
      </c>
      <c r="F2027" s="7" t="n">
        <v>0</v>
      </c>
      <c r="G2027" s="7" t="n">
        <v>0</v>
      </c>
      <c r="H2027" s="7" t="n">
        <v>0</v>
      </c>
      <c r="I2027" s="7" t="n">
        <v>0</v>
      </c>
      <c r="J2027" s="7" t="n">
        <v>65533</v>
      </c>
      <c r="K2027" s="7" t="n">
        <v>0</v>
      </c>
      <c r="L2027" s="7" t="n">
        <v>0</v>
      </c>
      <c r="M2027" s="7" t="n">
        <v>0</v>
      </c>
      <c r="N2027" s="7" t="n">
        <v>0</v>
      </c>
      <c r="O2027" s="7" t="s">
        <v>23</v>
      </c>
    </row>
    <row r="2028" spans="1:9">
      <c r="A2028" t="s">
        <v>4</v>
      </c>
      <c r="B2028" s="4" t="s">
        <v>5</v>
      </c>
      <c r="C2028" s="4" t="s">
        <v>10</v>
      </c>
    </row>
    <row r="2029" spans="1:9">
      <c r="A2029" t="n">
        <v>16873</v>
      </c>
      <c r="B2029" s="29" t="n">
        <v>16</v>
      </c>
      <c r="C2029" s="7" t="n">
        <v>1200</v>
      </c>
    </row>
    <row r="2030" spans="1:9">
      <c r="A2030" t="s">
        <v>4</v>
      </c>
      <c r="B2030" s="4" t="s">
        <v>5</v>
      </c>
      <c r="C2030" s="4" t="s">
        <v>13</v>
      </c>
      <c r="D2030" s="4" t="s">
        <v>28</v>
      </c>
      <c r="E2030" s="4" t="s">
        <v>28</v>
      </c>
      <c r="F2030" s="4" t="s">
        <v>28</v>
      </c>
    </row>
    <row r="2031" spans="1:9">
      <c r="A2031" t="n">
        <v>16876</v>
      </c>
      <c r="B2031" s="39" t="n">
        <v>45</v>
      </c>
      <c r="C2031" s="7" t="n">
        <v>9</v>
      </c>
      <c r="D2031" s="7" t="n">
        <v>0.150000005960464</v>
      </c>
      <c r="E2031" s="7" t="n">
        <v>0.0799999982118607</v>
      </c>
      <c r="F2031" s="7" t="n">
        <v>0.0500000007450581</v>
      </c>
    </row>
    <row r="2032" spans="1:9">
      <c r="A2032" t="s">
        <v>4</v>
      </c>
      <c r="B2032" s="4" t="s">
        <v>5</v>
      </c>
      <c r="C2032" s="4" t="s">
        <v>13</v>
      </c>
      <c r="D2032" s="4" t="s">
        <v>10</v>
      </c>
      <c r="E2032" s="4" t="s">
        <v>10</v>
      </c>
      <c r="F2032" s="4" t="s">
        <v>9</v>
      </c>
    </row>
    <row r="2033" spans="1:15">
      <c r="A2033" t="n">
        <v>16890</v>
      </c>
      <c r="B2033" s="62" t="n">
        <v>84</v>
      </c>
      <c r="C2033" s="7" t="n">
        <v>0</v>
      </c>
      <c r="D2033" s="7" t="n">
        <v>2</v>
      </c>
      <c r="E2033" s="7" t="n">
        <v>0</v>
      </c>
      <c r="F2033" s="7" t="n">
        <v>1060320051</v>
      </c>
    </row>
    <row r="2034" spans="1:15">
      <c r="A2034" t="s">
        <v>4</v>
      </c>
      <c r="B2034" s="4" t="s">
        <v>5</v>
      </c>
      <c r="C2034" s="4" t="s">
        <v>10</v>
      </c>
    </row>
    <row r="2035" spans="1:15">
      <c r="A2035" t="n">
        <v>16900</v>
      </c>
      <c r="B2035" s="29" t="n">
        <v>16</v>
      </c>
      <c r="C2035" s="7" t="n">
        <v>100</v>
      </c>
    </row>
    <row r="2036" spans="1:15">
      <c r="A2036" t="s">
        <v>4</v>
      </c>
      <c r="B2036" s="4" t="s">
        <v>5</v>
      </c>
      <c r="C2036" s="4" t="s">
        <v>13</v>
      </c>
      <c r="D2036" s="4" t="s">
        <v>10</v>
      </c>
      <c r="E2036" s="4" t="s">
        <v>10</v>
      </c>
      <c r="F2036" s="4" t="s">
        <v>9</v>
      </c>
    </row>
    <row r="2037" spans="1:15">
      <c r="A2037" t="n">
        <v>16903</v>
      </c>
      <c r="B2037" s="62" t="n">
        <v>84</v>
      </c>
      <c r="C2037" s="7" t="n">
        <v>1</v>
      </c>
      <c r="D2037" s="7" t="n">
        <v>0</v>
      </c>
      <c r="E2037" s="7" t="n">
        <v>500</v>
      </c>
      <c r="F2037" s="7" t="n">
        <v>0</v>
      </c>
    </row>
    <row r="2038" spans="1:15">
      <c r="A2038" t="s">
        <v>4</v>
      </c>
      <c r="B2038" s="4" t="s">
        <v>5</v>
      </c>
      <c r="C2038" s="4" t="s">
        <v>10</v>
      </c>
    </row>
    <row r="2039" spans="1:15">
      <c r="A2039" t="n">
        <v>16913</v>
      </c>
      <c r="B2039" s="18" t="n">
        <v>12</v>
      </c>
      <c r="C2039" s="7" t="n">
        <v>6465</v>
      </c>
    </row>
    <row r="2040" spans="1:15">
      <c r="A2040" t="s">
        <v>4</v>
      </c>
      <c r="B2040" s="4" t="s">
        <v>5</v>
      </c>
      <c r="C2040" s="4" t="s">
        <v>13</v>
      </c>
      <c r="D2040" s="4" t="s">
        <v>9</v>
      </c>
      <c r="E2040" s="4" t="s">
        <v>13</v>
      </c>
      <c r="F2040" s="4" t="s">
        <v>13</v>
      </c>
      <c r="G2040" s="4" t="s">
        <v>9</v>
      </c>
      <c r="H2040" s="4" t="s">
        <v>13</v>
      </c>
      <c r="I2040" s="4" t="s">
        <v>9</v>
      </c>
      <c r="J2040" s="4" t="s">
        <v>13</v>
      </c>
    </row>
    <row r="2041" spans="1:15">
      <c r="A2041" t="n">
        <v>16916</v>
      </c>
      <c r="B2041" s="30" t="n">
        <v>33</v>
      </c>
      <c r="C2041" s="7" t="n">
        <v>0</v>
      </c>
      <c r="D2041" s="7" t="n">
        <v>3</v>
      </c>
      <c r="E2041" s="7" t="n">
        <v>0</v>
      </c>
      <c r="F2041" s="7" t="n">
        <v>0</v>
      </c>
      <c r="G2041" s="7" t="n">
        <v>-1</v>
      </c>
      <c r="H2041" s="7" t="n">
        <v>0</v>
      </c>
      <c r="I2041" s="7" t="n">
        <v>-1</v>
      </c>
      <c r="J2041" s="7" t="n">
        <v>0</v>
      </c>
    </row>
    <row r="2042" spans="1:15">
      <c r="A2042" t="s">
        <v>4</v>
      </c>
      <c r="B2042" s="4" t="s">
        <v>5</v>
      </c>
    </row>
    <row r="2043" spans="1:15">
      <c r="A2043" t="n">
        <v>16934</v>
      </c>
      <c r="B2043" s="5" t="n">
        <v>1</v>
      </c>
    </row>
    <row r="2044" spans="1:15" s="3" customFormat="1" customHeight="0">
      <c r="A2044" s="3" t="s">
        <v>2</v>
      </c>
      <c r="B2044" s="3" t="s">
        <v>210</v>
      </c>
    </row>
    <row r="2045" spans="1:15">
      <c r="A2045" t="s">
        <v>4</v>
      </c>
      <c r="B2045" s="4" t="s">
        <v>5</v>
      </c>
      <c r="C2045" s="4" t="s">
        <v>10</v>
      </c>
      <c r="D2045" s="4" t="s">
        <v>10</v>
      </c>
      <c r="E2045" s="4" t="s">
        <v>28</v>
      </c>
      <c r="F2045" s="4" t="s">
        <v>28</v>
      </c>
      <c r="G2045" s="4" t="s">
        <v>28</v>
      </c>
      <c r="H2045" s="4" t="s">
        <v>28</v>
      </c>
      <c r="I2045" s="4" t="s">
        <v>13</v>
      </c>
      <c r="J2045" s="4" t="s">
        <v>10</v>
      </c>
    </row>
    <row r="2046" spans="1:15">
      <c r="A2046" t="n">
        <v>16936</v>
      </c>
      <c r="B2046" s="61" t="n">
        <v>55</v>
      </c>
      <c r="C2046" s="7" t="n">
        <v>1661</v>
      </c>
      <c r="D2046" s="7" t="n">
        <v>65533</v>
      </c>
      <c r="E2046" s="7" t="n">
        <v>-73.25</v>
      </c>
      <c r="F2046" s="7" t="n">
        <v>0</v>
      </c>
      <c r="G2046" s="7" t="n">
        <v>1.50999999046326</v>
      </c>
      <c r="H2046" s="7" t="n">
        <v>1.20000004768372</v>
      </c>
      <c r="I2046" s="7" t="n">
        <v>1</v>
      </c>
      <c r="J2046" s="7" t="n">
        <v>0</v>
      </c>
    </row>
    <row r="2047" spans="1:15">
      <c r="A2047" t="s">
        <v>4</v>
      </c>
      <c r="B2047" s="4" t="s">
        <v>5</v>
      </c>
      <c r="C2047" s="4" t="s">
        <v>10</v>
      </c>
    </row>
    <row r="2048" spans="1:15">
      <c r="A2048" t="n">
        <v>16960</v>
      </c>
      <c r="B2048" s="29" t="n">
        <v>16</v>
      </c>
      <c r="C2048" s="7" t="n">
        <v>500</v>
      </c>
    </row>
    <row r="2049" spans="1:10">
      <c r="A2049" t="s">
        <v>4</v>
      </c>
      <c r="B2049" s="4" t="s">
        <v>5</v>
      </c>
      <c r="C2049" s="4" t="s">
        <v>10</v>
      </c>
      <c r="D2049" s="4" t="s">
        <v>10</v>
      </c>
      <c r="E2049" s="4" t="s">
        <v>28</v>
      </c>
      <c r="F2049" s="4" t="s">
        <v>28</v>
      </c>
      <c r="G2049" s="4" t="s">
        <v>28</v>
      </c>
      <c r="H2049" s="4" t="s">
        <v>28</v>
      </c>
      <c r="I2049" s="4" t="s">
        <v>13</v>
      </c>
      <c r="J2049" s="4" t="s">
        <v>10</v>
      </c>
    </row>
    <row r="2050" spans="1:10">
      <c r="A2050" t="n">
        <v>16963</v>
      </c>
      <c r="B2050" s="61" t="n">
        <v>55</v>
      </c>
      <c r="C2050" s="7" t="n">
        <v>1662</v>
      </c>
      <c r="D2050" s="7" t="n">
        <v>65533</v>
      </c>
      <c r="E2050" s="7" t="n">
        <v>-72.870002746582</v>
      </c>
      <c r="F2050" s="7" t="n">
        <v>0</v>
      </c>
      <c r="G2050" s="7" t="n">
        <v>-1.4099999666214</v>
      </c>
      <c r="H2050" s="7" t="n">
        <v>1.20000004768372</v>
      </c>
      <c r="I2050" s="7" t="n">
        <v>1</v>
      </c>
      <c r="J2050" s="7" t="n">
        <v>0</v>
      </c>
    </row>
    <row r="2051" spans="1:10">
      <c r="A2051" t="s">
        <v>4</v>
      </c>
      <c r="B2051" s="4" t="s">
        <v>5</v>
      </c>
      <c r="C2051" s="4" t="s">
        <v>10</v>
      </c>
    </row>
    <row r="2052" spans="1:10">
      <c r="A2052" t="n">
        <v>16987</v>
      </c>
      <c r="B2052" s="29" t="n">
        <v>16</v>
      </c>
      <c r="C2052" s="7" t="n">
        <v>300</v>
      </c>
    </row>
    <row r="2053" spans="1:10">
      <c r="A2053" t="s">
        <v>4</v>
      </c>
      <c r="B2053" s="4" t="s">
        <v>5</v>
      </c>
      <c r="C2053" s="4" t="s">
        <v>10</v>
      </c>
      <c r="D2053" s="4" t="s">
        <v>10</v>
      </c>
      <c r="E2053" s="4" t="s">
        <v>28</v>
      </c>
      <c r="F2053" s="4" t="s">
        <v>28</v>
      </c>
      <c r="G2053" s="4" t="s">
        <v>28</v>
      </c>
      <c r="H2053" s="4" t="s">
        <v>28</v>
      </c>
      <c r="I2053" s="4" t="s">
        <v>13</v>
      </c>
      <c r="J2053" s="4" t="s">
        <v>10</v>
      </c>
    </row>
    <row r="2054" spans="1:10">
      <c r="A2054" t="n">
        <v>16990</v>
      </c>
      <c r="B2054" s="61" t="n">
        <v>55</v>
      </c>
      <c r="C2054" s="7" t="n">
        <v>1663</v>
      </c>
      <c r="D2054" s="7" t="n">
        <v>65533</v>
      </c>
      <c r="E2054" s="7" t="n">
        <v>-77.1399993896484</v>
      </c>
      <c r="F2054" s="7" t="n">
        <v>0</v>
      </c>
      <c r="G2054" s="7" t="n">
        <v>3.78999996185303</v>
      </c>
      <c r="H2054" s="7" t="n">
        <v>1.20000004768372</v>
      </c>
      <c r="I2054" s="7" t="n">
        <v>1</v>
      </c>
      <c r="J2054" s="7" t="n">
        <v>0</v>
      </c>
    </row>
    <row r="2055" spans="1:10">
      <c r="A2055" t="s">
        <v>4</v>
      </c>
      <c r="B2055" s="4" t="s">
        <v>5</v>
      </c>
      <c r="C2055" s="4" t="s">
        <v>10</v>
      </c>
    </row>
    <row r="2056" spans="1:10">
      <c r="A2056" t="n">
        <v>17014</v>
      </c>
      <c r="B2056" s="29" t="n">
        <v>16</v>
      </c>
      <c r="C2056" s="7" t="n">
        <v>700</v>
      </c>
    </row>
    <row r="2057" spans="1:10">
      <c r="A2057" t="s">
        <v>4</v>
      </c>
      <c r="B2057" s="4" t="s">
        <v>5</v>
      </c>
      <c r="C2057" s="4" t="s">
        <v>10</v>
      </c>
      <c r="D2057" s="4" t="s">
        <v>10</v>
      </c>
      <c r="E2057" s="4" t="s">
        <v>28</v>
      </c>
      <c r="F2057" s="4" t="s">
        <v>28</v>
      </c>
      <c r="G2057" s="4" t="s">
        <v>28</v>
      </c>
      <c r="H2057" s="4" t="s">
        <v>28</v>
      </c>
      <c r="I2057" s="4" t="s">
        <v>13</v>
      </c>
      <c r="J2057" s="4" t="s">
        <v>10</v>
      </c>
    </row>
    <row r="2058" spans="1:10">
      <c r="A2058" t="n">
        <v>17017</v>
      </c>
      <c r="B2058" s="61" t="n">
        <v>55</v>
      </c>
      <c r="C2058" s="7" t="n">
        <v>1664</v>
      </c>
      <c r="D2058" s="7" t="n">
        <v>65533</v>
      </c>
      <c r="E2058" s="7" t="n">
        <v>-76.9000015258789</v>
      </c>
      <c r="F2058" s="7" t="n">
        <v>0</v>
      </c>
      <c r="G2058" s="7" t="n">
        <v>-3.58999991416931</v>
      </c>
      <c r="H2058" s="7" t="n">
        <v>1.20000004768372</v>
      </c>
      <c r="I2058" s="7" t="n">
        <v>1</v>
      </c>
      <c r="J2058" s="7" t="n">
        <v>0</v>
      </c>
    </row>
    <row r="2059" spans="1:10">
      <c r="A2059" t="s">
        <v>4</v>
      </c>
      <c r="B2059" s="4" t="s">
        <v>5</v>
      </c>
      <c r="C2059" s="4" t="s">
        <v>10</v>
      </c>
    </row>
    <row r="2060" spans="1:10">
      <c r="A2060" t="n">
        <v>17041</v>
      </c>
      <c r="B2060" s="29" t="n">
        <v>16</v>
      </c>
      <c r="C2060" s="7" t="n">
        <v>300</v>
      </c>
    </row>
    <row r="2061" spans="1:10">
      <c r="A2061" t="s">
        <v>4</v>
      </c>
      <c r="B2061" s="4" t="s">
        <v>5</v>
      </c>
      <c r="C2061" s="4" t="s">
        <v>10</v>
      </c>
      <c r="D2061" s="4" t="s">
        <v>10</v>
      </c>
      <c r="E2061" s="4" t="s">
        <v>28</v>
      </c>
      <c r="F2061" s="4" t="s">
        <v>28</v>
      </c>
      <c r="G2061" s="4" t="s">
        <v>28</v>
      </c>
      <c r="H2061" s="4" t="s">
        <v>28</v>
      </c>
      <c r="I2061" s="4" t="s">
        <v>13</v>
      </c>
      <c r="J2061" s="4" t="s">
        <v>10</v>
      </c>
    </row>
    <row r="2062" spans="1:10">
      <c r="A2062" t="n">
        <v>17044</v>
      </c>
      <c r="B2062" s="61" t="n">
        <v>55</v>
      </c>
      <c r="C2062" s="7" t="n">
        <v>1660</v>
      </c>
      <c r="D2062" s="7" t="n">
        <v>65533</v>
      </c>
      <c r="E2062" s="7" t="n">
        <v>-78.3300018310547</v>
      </c>
      <c r="F2062" s="7" t="n">
        <v>0</v>
      </c>
      <c r="G2062" s="7" t="n">
        <v>0</v>
      </c>
      <c r="H2062" s="7" t="n">
        <v>1.20000004768372</v>
      </c>
      <c r="I2062" s="7" t="n">
        <v>1</v>
      </c>
      <c r="J2062" s="7" t="n">
        <v>0</v>
      </c>
    </row>
    <row r="2063" spans="1:10">
      <c r="A2063" t="s">
        <v>4</v>
      </c>
      <c r="B2063" s="4" t="s">
        <v>5</v>
      </c>
    </row>
    <row r="2064" spans="1:10">
      <c r="A2064" t="n">
        <v>17068</v>
      </c>
      <c r="B2064" s="5" t="n">
        <v>1</v>
      </c>
    </row>
    <row r="2065" spans="1:10" s="3" customFormat="1" customHeight="0">
      <c r="A2065" s="3" t="s">
        <v>2</v>
      </c>
      <c r="B2065" s="3" t="s">
        <v>211</v>
      </c>
    </row>
    <row r="2066" spans="1:10">
      <c r="A2066" t="s">
        <v>4</v>
      </c>
      <c r="B2066" s="4" t="s">
        <v>5</v>
      </c>
      <c r="C2066" s="4" t="s">
        <v>13</v>
      </c>
      <c r="D2066" s="4" t="s">
        <v>13</v>
      </c>
      <c r="E2066" s="4" t="s">
        <v>13</v>
      </c>
      <c r="F2066" s="4" t="s">
        <v>13</v>
      </c>
    </row>
    <row r="2067" spans="1:10">
      <c r="A2067" t="n">
        <v>17072</v>
      </c>
      <c r="B2067" s="44" t="n">
        <v>14</v>
      </c>
      <c r="C2067" s="7" t="n">
        <v>2</v>
      </c>
      <c r="D2067" s="7" t="n">
        <v>0</v>
      </c>
      <c r="E2067" s="7" t="n">
        <v>0</v>
      </c>
      <c r="F2067" s="7" t="n">
        <v>0</v>
      </c>
    </row>
    <row r="2068" spans="1:10">
      <c r="A2068" t="s">
        <v>4</v>
      </c>
      <c r="B2068" s="4" t="s">
        <v>5</v>
      </c>
      <c r="C2068" s="4" t="s">
        <v>13</v>
      </c>
      <c r="D2068" s="42" t="s">
        <v>110</v>
      </c>
      <c r="E2068" s="4" t="s">
        <v>5</v>
      </c>
      <c r="F2068" s="4" t="s">
        <v>13</v>
      </c>
      <c r="G2068" s="4" t="s">
        <v>10</v>
      </c>
      <c r="H2068" s="42" t="s">
        <v>111</v>
      </c>
      <c r="I2068" s="4" t="s">
        <v>13</v>
      </c>
      <c r="J2068" s="4" t="s">
        <v>9</v>
      </c>
      <c r="K2068" s="4" t="s">
        <v>13</v>
      </c>
      <c r="L2068" s="4" t="s">
        <v>13</v>
      </c>
      <c r="M2068" s="42" t="s">
        <v>110</v>
      </c>
      <c r="N2068" s="4" t="s">
        <v>5</v>
      </c>
      <c r="O2068" s="4" t="s">
        <v>13</v>
      </c>
      <c r="P2068" s="4" t="s">
        <v>10</v>
      </c>
      <c r="Q2068" s="42" t="s">
        <v>111</v>
      </c>
      <c r="R2068" s="4" t="s">
        <v>13</v>
      </c>
      <c r="S2068" s="4" t="s">
        <v>9</v>
      </c>
      <c r="T2068" s="4" t="s">
        <v>13</v>
      </c>
      <c r="U2068" s="4" t="s">
        <v>13</v>
      </c>
      <c r="V2068" s="4" t="s">
        <v>13</v>
      </c>
      <c r="W2068" s="4" t="s">
        <v>27</v>
      </c>
    </row>
    <row r="2069" spans="1:10">
      <c r="A2069" t="n">
        <v>17077</v>
      </c>
      <c r="B2069" s="10" t="n">
        <v>5</v>
      </c>
      <c r="C2069" s="7" t="n">
        <v>28</v>
      </c>
      <c r="D2069" s="42" t="s">
        <v>3</v>
      </c>
      <c r="E2069" s="9" t="n">
        <v>162</v>
      </c>
      <c r="F2069" s="7" t="n">
        <v>3</v>
      </c>
      <c r="G2069" s="7" t="n">
        <v>20487</v>
      </c>
      <c r="H2069" s="42" t="s">
        <v>3</v>
      </c>
      <c r="I2069" s="7" t="n">
        <v>0</v>
      </c>
      <c r="J2069" s="7" t="n">
        <v>1</v>
      </c>
      <c r="K2069" s="7" t="n">
        <v>2</v>
      </c>
      <c r="L2069" s="7" t="n">
        <v>28</v>
      </c>
      <c r="M2069" s="42" t="s">
        <v>3</v>
      </c>
      <c r="N2069" s="9" t="n">
        <v>162</v>
      </c>
      <c r="O2069" s="7" t="n">
        <v>3</v>
      </c>
      <c r="P2069" s="7" t="n">
        <v>20487</v>
      </c>
      <c r="Q2069" s="42" t="s">
        <v>3</v>
      </c>
      <c r="R2069" s="7" t="n">
        <v>0</v>
      </c>
      <c r="S2069" s="7" t="n">
        <v>2</v>
      </c>
      <c r="T2069" s="7" t="n">
        <v>2</v>
      </c>
      <c r="U2069" s="7" t="n">
        <v>11</v>
      </c>
      <c r="V2069" s="7" t="n">
        <v>1</v>
      </c>
      <c r="W2069" s="11" t="n">
        <f t="normal" ca="1">A2073</f>
        <v>0</v>
      </c>
    </row>
    <row r="2070" spans="1:10">
      <c r="A2070" t="s">
        <v>4</v>
      </c>
      <c r="B2070" s="4" t="s">
        <v>5</v>
      </c>
      <c r="C2070" s="4" t="s">
        <v>13</v>
      </c>
      <c r="D2070" s="4" t="s">
        <v>10</v>
      </c>
      <c r="E2070" s="4" t="s">
        <v>28</v>
      </c>
    </row>
    <row r="2071" spans="1:10">
      <c r="A2071" t="n">
        <v>17106</v>
      </c>
      <c r="B2071" s="31" t="n">
        <v>58</v>
      </c>
      <c r="C2071" s="7" t="n">
        <v>0</v>
      </c>
      <c r="D2071" s="7" t="n">
        <v>0</v>
      </c>
      <c r="E2071" s="7" t="n">
        <v>1</v>
      </c>
    </row>
    <row r="2072" spans="1:10">
      <c r="A2072" t="s">
        <v>4</v>
      </c>
      <c r="B2072" s="4" t="s">
        <v>5</v>
      </c>
      <c r="C2072" s="4" t="s">
        <v>13</v>
      </c>
      <c r="D2072" s="42" t="s">
        <v>110</v>
      </c>
      <c r="E2072" s="4" t="s">
        <v>5</v>
      </c>
      <c r="F2072" s="4" t="s">
        <v>13</v>
      </c>
      <c r="G2072" s="4" t="s">
        <v>10</v>
      </c>
      <c r="H2072" s="42" t="s">
        <v>111</v>
      </c>
      <c r="I2072" s="4" t="s">
        <v>13</v>
      </c>
      <c r="J2072" s="4" t="s">
        <v>9</v>
      </c>
      <c r="K2072" s="4" t="s">
        <v>13</v>
      </c>
      <c r="L2072" s="4" t="s">
        <v>13</v>
      </c>
      <c r="M2072" s="42" t="s">
        <v>110</v>
      </c>
      <c r="N2072" s="4" t="s">
        <v>5</v>
      </c>
      <c r="O2072" s="4" t="s">
        <v>13</v>
      </c>
      <c r="P2072" s="4" t="s">
        <v>10</v>
      </c>
      <c r="Q2072" s="42" t="s">
        <v>111</v>
      </c>
      <c r="R2072" s="4" t="s">
        <v>13</v>
      </c>
      <c r="S2072" s="4" t="s">
        <v>9</v>
      </c>
      <c r="T2072" s="4" t="s">
        <v>13</v>
      </c>
      <c r="U2072" s="4" t="s">
        <v>13</v>
      </c>
      <c r="V2072" s="4" t="s">
        <v>13</v>
      </c>
      <c r="W2072" s="4" t="s">
        <v>27</v>
      </c>
    </row>
    <row r="2073" spans="1:10">
      <c r="A2073" t="n">
        <v>17114</v>
      </c>
      <c r="B2073" s="10" t="n">
        <v>5</v>
      </c>
      <c r="C2073" s="7" t="n">
        <v>28</v>
      </c>
      <c r="D2073" s="42" t="s">
        <v>3</v>
      </c>
      <c r="E2073" s="9" t="n">
        <v>162</v>
      </c>
      <c r="F2073" s="7" t="n">
        <v>3</v>
      </c>
      <c r="G2073" s="7" t="n">
        <v>20487</v>
      </c>
      <c r="H2073" s="42" t="s">
        <v>3</v>
      </c>
      <c r="I2073" s="7" t="n">
        <v>0</v>
      </c>
      <c r="J2073" s="7" t="n">
        <v>1</v>
      </c>
      <c r="K2073" s="7" t="n">
        <v>3</v>
      </c>
      <c r="L2073" s="7" t="n">
        <v>28</v>
      </c>
      <c r="M2073" s="42" t="s">
        <v>3</v>
      </c>
      <c r="N2073" s="9" t="n">
        <v>162</v>
      </c>
      <c r="O2073" s="7" t="n">
        <v>3</v>
      </c>
      <c r="P2073" s="7" t="n">
        <v>20487</v>
      </c>
      <c r="Q2073" s="42" t="s">
        <v>3</v>
      </c>
      <c r="R2073" s="7" t="n">
        <v>0</v>
      </c>
      <c r="S2073" s="7" t="n">
        <v>2</v>
      </c>
      <c r="T2073" s="7" t="n">
        <v>3</v>
      </c>
      <c r="U2073" s="7" t="n">
        <v>9</v>
      </c>
      <c r="V2073" s="7" t="n">
        <v>1</v>
      </c>
      <c r="W2073" s="11" t="n">
        <f t="normal" ca="1">A2083</f>
        <v>0</v>
      </c>
    </row>
    <row r="2074" spans="1:10">
      <c r="A2074" t="s">
        <v>4</v>
      </c>
      <c r="B2074" s="4" t="s">
        <v>5</v>
      </c>
      <c r="C2074" s="4" t="s">
        <v>13</v>
      </c>
      <c r="D2074" s="42" t="s">
        <v>110</v>
      </c>
      <c r="E2074" s="4" t="s">
        <v>5</v>
      </c>
      <c r="F2074" s="4" t="s">
        <v>10</v>
      </c>
      <c r="G2074" s="4" t="s">
        <v>13</v>
      </c>
      <c r="H2074" s="4" t="s">
        <v>13</v>
      </c>
      <c r="I2074" s="4" t="s">
        <v>6</v>
      </c>
      <c r="J2074" s="42" t="s">
        <v>111</v>
      </c>
      <c r="K2074" s="4" t="s">
        <v>13</v>
      </c>
      <c r="L2074" s="4" t="s">
        <v>13</v>
      </c>
      <c r="M2074" s="42" t="s">
        <v>110</v>
      </c>
      <c r="N2074" s="4" t="s">
        <v>5</v>
      </c>
      <c r="O2074" s="4" t="s">
        <v>13</v>
      </c>
      <c r="P2074" s="42" t="s">
        <v>111</v>
      </c>
      <c r="Q2074" s="4" t="s">
        <v>13</v>
      </c>
      <c r="R2074" s="4" t="s">
        <v>9</v>
      </c>
      <c r="S2074" s="4" t="s">
        <v>13</v>
      </c>
      <c r="T2074" s="4" t="s">
        <v>13</v>
      </c>
      <c r="U2074" s="4" t="s">
        <v>13</v>
      </c>
      <c r="V2074" s="42" t="s">
        <v>110</v>
      </c>
      <c r="W2074" s="4" t="s">
        <v>5</v>
      </c>
      <c r="X2074" s="4" t="s">
        <v>13</v>
      </c>
      <c r="Y2074" s="42" t="s">
        <v>111</v>
      </c>
      <c r="Z2074" s="4" t="s">
        <v>13</v>
      </c>
      <c r="AA2074" s="4" t="s">
        <v>9</v>
      </c>
      <c r="AB2074" s="4" t="s">
        <v>13</v>
      </c>
      <c r="AC2074" s="4" t="s">
        <v>13</v>
      </c>
      <c r="AD2074" s="4" t="s">
        <v>13</v>
      </c>
      <c r="AE2074" s="4" t="s">
        <v>27</v>
      </c>
    </row>
    <row r="2075" spans="1:10">
      <c r="A2075" t="n">
        <v>17143</v>
      </c>
      <c r="B2075" s="10" t="n">
        <v>5</v>
      </c>
      <c r="C2075" s="7" t="n">
        <v>28</v>
      </c>
      <c r="D2075" s="42" t="s">
        <v>3</v>
      </c>
      <c r="E2075" s="45" t="n">
        <v>47</v>
      </c>
      <c r="F2075" s="7" t="n">
        <v>61456</v>
      </c>
      <c r="G2075" s="7" t="n">
        <v>2</v>
      </c>
      <c r="H2075" s="7" t="n">
        <v>0</v>
      </c>
      <c r="I2075" s="7" t="s">
        <v>116</v>
      </c>
      <c r="J2075" s="42" t="s">
        <v>3</v>
      </c>
      <c r="K2075" s="7" t="n">
        <v>8</v>
      </c>
      <c r="L2075" s="7" t="n">
        <v>28</v>
      </c>
      <c r="M2075" s="42" t="s">
        <v>3</v>
      </c>
      <c r="N2075" s="15" t="n">
        <v>74</v>
      </c>
      <c r="O2075" s="7" t="n">
        <v>65</v>
      </c>
      <c r="P2075" s="42" t="s">
        <v>3</v>
      </c>
      <c r="Q2075" s="7" t="n">
        <v>0</v>
      </c>
      <c r="R2075" s="7" t="n">
        <v>1</v>
      </c>
      <c r="S2075" s="7" t="n">
        <v>3</v>
      </c>
      <c r="T2075" s="7" t="n">
        <v>9</v>
      </c>
      <c r="U2075" s="7" t="n">
        <v>28</v>
      </c>
      <c r="V2075" s="42" t="s">
        <v>3</v>
      </c>
      <c r="W2075" s="15" t="n">
        <v>74</v>
      </c>
      <c r="X2075" s="7" t="n">
        <v>65</v>
      </c>
      <c r="Y2075" s="42" t="s">
        <v>3</v>
      </c>
      <c r="Z2075" s="7" t="n">
        <v>0</v>
      </c>
      <c r="AA2075" s="7" t="n">
        <v>2</v>
      </c>
      <c r="AB2075" s="7" t="n">
        <v>3</v>
      </c>
      <c r="AC2075" s="7" t="n">
        <v>9</v>
      </c>
      <c r="AD2075" s="7" t="n">
        <v>1</v>
      </c>
      <c r="AE2075" s="11" t="n">
        <f t="normal" ca="1">A2079</f>
        <v>0</v>
      </c>
    </row>
    <row r="2076" spans="1:10">
      <c r="A2076" t="s">
        <v>4</v>
      </c>
      <c r="B2076" s="4" t="s">
        <v>5</v>
      </c>
      <c r="C2076" s="4" t="s">
        <v>10</v>
      </c>
      <c r="D2076" s="4" t="s">
        <v>13</v>
      </c>
      <c r="E2076" s="4" t="s">
        <v>13</v>
      </c>
      <c r="F2076" s="4" t="s">
        <v>6</v>
      </c>
    </row>
    <row r="2077" spans="1:10">
      <c r="A2077" t="n">
        <v>17191</v>
      </c>
      <c r="B2077" s="45" t="n">
        <v>47</v>
      </c>
      <c r="C2077" s="7" t="n">
        <v>61456</v>
      </c>
      <c r="D2077" s="7" t="n">
        <v>0</v>
      </c>
      <c r="E2077" s="7" t="n">
        <v>0</v>
      </c>
      <c r="F2077" s="7" t="s">
        <v>117</v>
      </c>
    </row>
    <row r="2078" spans="1:10">
      <c r="A2078" t="s">
        <v>4</v>
      </c>
      <c r="B2078" s="4" t="s">
        <v>5</v>
      </c>
      <c r="C2078" s="4" t="s">
        <v>13</v>
      </c>
      <c r="D2078" s="4" t="s">
        <v>10</v>
      </c>
      <c r="E2078" s="4" t="s">
        <v>28</v>
      </c>
    </row>
    <row r="2079" spans="1:10">
      <c r="A2079" t="n">
        <v>17204</v>
      </c>
      <c r="B2079" s="31" t="n">
        <v>58</v>
      </c>
      <c r="C2079" s="7" t="n">
        <v>0</v>
      </c>
      <c r="D2079" s="7" t="n">
        <v>300</v>
      </c>
      <c r="E2079" s="7" t="n">
        <v>1</v>
      </c>
    </row>
    <row r="2080" spans="1:10">
      <c r="A2080" t="s">
        <v>4</v>
      </c>
      <c r="B2080" s="4" t="s">
        <v>5</v>
      </c>
      <c r="C2080" s="4" t="s">
        <v>13</v>
      </c>
      <c r="D2080" s="4" t="s">
        <v>10</v>
      </c>
    </row>
    <row r="2081" spans="1:31">
      <c r="A2081" t="n">
        <v>17212</v>
      </c>
      <c r="B2081" s="31" t="n">
        <v>58</v>
      </c>
      <c r="C2081" s="7" t="n">
        <v>255</v>
      </c>
      <c r="D2081" s="7" t="n">
        <v>0</v>
      </c>
    </row>
    <row r="2082" spans="1:31">
      <c r="A2082" t="s">
        <v>4</v>
      </c>
      <c r="B2082" s="4" t="s">
        <v>5</v>
      </c>
      <c r="C2082" s="4" t="s">
        <v>13</v>
      </c>
      <c r="D2082" s="4" t="s">
        <v>13</v>
      </c>
      <c r="E2082" s="4" t="s">
        <v>13</v>
      </c>
      <c r="F2082" s="4" t="s">
        <v>13</v>
      </c>
    </row>
    <row r="2083" spans="1:31">
      <c r="A2083" t="n">
        <v>17216</v>
      </c>
      <c r="B2083" s="44" t="n">
        <v>14</v>
      </c>
      <c r="C2083" s="7" t="n">
        <v>0</v>
      </c>
      <c r="D2083" s="7" t="n">
        <v>0</v>
      </c>
      <c r="E2083" s="7" t="n">
        <v>0</v>
      </c>
      <c r="F2083" s="7" t="n">
        <v>64</v>
      </c>
    </row>
    <row r="2084" spans="1:31">
      <c r="A2084" t="s">
        <v>4</v>
      </c>
      <c r="B2084" s="4" t="s">
        <v>5</v>
      </c>
      <c r="C2084" s="4" t="s">
        <v>13</v>
      </c>
      <c r="D2084" s="4" t="s">
        <v>10</v>
      </c>
    </row>
    <row r="2085" spans="1:31">
      <c r="A2085" t="n">
        <v>17221</v>
      </c>
      <c r="B2085" s="28" t="n">
        <v>22</v>
      </c>
      <c r="C2085" s="7" t="n">
        <v>0</v>
      </c>
      <c r="D2085" s="7" t="n">
        <v>20487</v>
      </c>
    </row>
    <row r="2086" spans="1:31">
      <c r="A2086" t="s">
        <v>4</v>
      </c>
      <c r="B2086" s="4" t="s">
        <v>5</v>
      </c>
      <c r="C2086" s="4" t="s">
        <v>13</v>
      </c>
      <c r="D2086" s="4" t="s">
        <v>10</v>
      </c>
    </row>
    <row r="2087" spans="1:31">
      <c r="A2087" t="n">
        <v>17225</v>
      </c>
      <c r="B2087" s="31" t="n">
        <v>58</v>
      </c>
      <c r="C2087" s="7" t="n">
        <v>5</v>
      </c>
      <c r="D2087" s="7" t="n">
        <v>300</v>
      </c>
    </row>
    <row r="2088" spans="1:31">
      <c r="A2088" t="s">
        <v>4</v>
      </c>
      <c r="B2088" s="4" t="s">
        <v>5</v>
      </c>
      <c r="C2088" s="4" t="s">
        <v>28</v>
      </c>
      <c r="D2088" s="4" t="s">
        <v>10</v>
      </c>
    </row>
    <row r="2089" spans="1:31">
      <c r="A2089" t="n">
        <v>17229</v>
      </c>
      <c r="B2089" s="46" t="n">
        <v>103</v>
      </c>
      <c r="C2089" s="7" t="n">
        <v>0</v>
      </c>
      <c r="D2089" s="7" t="n">
        <v>300</v>
      </c>
    </row>
    <row r="2090" spans="1:31">
      <c r="A2090" t="s">
        <v>4</v>
      </c>
      <c r="B2090" s="4" t="s">
        <v>5</v>
      </c>
      <c r="C2090" s="4" t="s">
        <v>13</v>
      </c>
    </row>
    <row r="2091" spans="1:31">
      <c r="A2091" t="n">
        <v>17236</v>
      </c>
      <c r="B2091" s="32" t="n">
        <v>64</v>
      </c>
      <c r="C2091" s="7" t="n">
        <v>7</v>
      </c>
    </row>
    <row r="2092" spans="1:31">
      <c r="A2092" t="s">
        <v>4</v>
      </c>
      <c r="B2092" s="4" t="s">
        <v>5</v>
      </c>
      <c r="C2092" s="4" t="s">
        <v>13</v>
      </c>
      <c r="D2092" s="4" t="s">
        <v>10</v>
      </c>
    </row>
    <row r="2093" spans="1:31">
      <c r="A2093" t="n">
        <v>17238</v>
      </c>
      <c r="B2093" s="47" t="n">
        <v>72</v>
      </c>
      <c r="C2093" s="7" t="n">
        <v>5</v>
      </c>
      <c r="D2093" s="7" t="n">
        <v>0</v>
      </c>
    </row>
    <row r="2094" spans="1:31">
      <c r="A2094" t="s">
        <v>4</v>
      </c>
      <c r="B2094" s="4" t="s">
        <v>5</v>
      </c>
      <c r="C2094" s="4" t="s">
        <v>13</v>
      </c>
      <c r="D2094" s="42" t="s">
        <v>110</v>
      </c>
      <c r="E2094" s="4" t="s">
        <v>5</v>
      </c>
      <c r="F2094" s="4" t="s">
        <v>13</v>
      </c>
      <c r="G2094" s="4" t="s">
        <v>10</v>
      </c>
      <c r="H2094" s="42" t="s">
        <v>111</v>
      </c>
      <c r="I2094" s="4" t="s">
        <v>13</v>
      </c>
      <c r="J2094" s="4" t="s">
        <v>9</v>
      </c>
      <c r="K2094" s="4" t="s">
        <v>13</v>
      </c>
      <c r="L2094" s="4" t="s">
        <v>13</v>
      </c>
      <c r="M2094" s="4" t="s">
        <v>27</v>
      </c>
    </row>
    <row r="2095" spans="1:31">
      <c r="A2095" t="n">
        <v>17242</v>
      </c>
      <c r="B2095" s="10" t="n">
        <v>5</v>
      </c>
      <c r="C2095" s="7" t="n">
        <v>28</v>
      </c>
      <c r="D2095" s="42" t="s">
        <v>3</v>
      </c>
      <c r="E2095" s="9" t="n">
        <v>162</v>
      </c>
      <c r="F2095" s="7" t="n">
        <v>4</v>
      </c>
      <c r="G2095" s="7" t="n">
        <v>20487</v>
      </c>
      <c r="H2095" s="42" t="s">
        <v>3</v>
      </c>
      <c r="I2095" s="7" t="n">
        <v>0</v>
      </c>
      <c r="J2095" s="7" t="n">
        <v>1</v>
      </c>
      <c r="K2095" s="7" t="n">
        <v>2</v>
      </c>
      <c r="L2095" s="7" t="n">
        <v>1</v>
      </c>
      <c r="M2095" s="11" t="n">
        <f t="normal" ca="1">A2101</f>
        <v>0</v>
      </c>
    </row>
    <row r="2096" spans="1:31">
      <c r="A2096" t="s">
        <v>4</v>
      </c>
      <c r="B2096" s="4" t="s">
        <v>5</v>
      </c>
      <c r="C2096" s="4" t="s">
        <v>13</v>
      </c>
      <c r="D2096" s="4" t="s">
        <v>6</v>
      </c>
    </row>
    <row r="2097" spans="1:13">
      <c r="A2097" t="n">
        <v>17259</v>
      </c>
      <c r="B2097" s="8" t="n">
        <v>2</v>
      </c>
      <c r="C2097" s="7" t="n">
        <v>10</v>
      </c>
      <c r="D2097" s="7" t="s">
        <v>118</v>
      </c>
    </row>
    <row r="2098" spans="1:13">
      <c r="A2098" t="s">
        <v>4</v>
      </c>
      <c r="B2098" s="4" t="s">
        <v>5</v>
      </c>
      <c r="C2098" s="4" t="s">
        <v>10</v>
      </c>
    </row>
    <row r="2099" spans="1:13">
      <c r="A2099" t="n">
        <v>17276</v>
      </c>
      <c r="B2099" s="29" t="n">
        <v>16</v>
      </c>
      <c r="C2099" s="7" t="n">
        <v>0</v>
      </c>
    </row>
    <row r="2100" spans="1:13">
      <c r="A2100" t="s">
        <v>4</v>
      </c>
      <c r="B2100" s="4" t="s">
        <v>5</v>
      </c>
      <c r="C2100" s="4" t="s">
        <v>10</v>
      </c>
      <c r="D2100" s="4" t="s">
        <v>28</v>
      </c>
      <c r="E2100" s="4" t="s">
        <v>28</v>
      </c>
      <c r="F2100" s="4" t="s">
        <v>28</v>
      </c>
      <c r="G2100" s="4" t="s">
        <v>28</v>
      </c>
    </row>
    <row r="2101" spans="1:13">
      <c r="A2101" t="n">
        <v>17279</v>
      </c>
      <c r="B2101" s="49" t="n">
        <v>46</v>
      </c>
      <c r="C2101" s="7" t="n">
        <v>20</v>
      </c>
      <c r="D2101" s="7" t="n">
        <v>-76.5</v>
      </c>
      <c r="E2101" s="7" t="n">
        <v>0</v>
      </c>
      <c r="F2101" s="7" t="n">
        <v>0.360000014305115</v>
      </c>
      <c r="G2101" s="7" t="n">
        <v>270</v>
      </c>
    </row>
    <row r="2102" spans="1:13">
      <c r="A2102" t="s">
        <v>4</v>
      </c>
      <c r="B2102" s="4" t="s">
        <v>5</v>
      </c>
      <c r="C2102" s="4" t="s">
        <v>10</v>
      </c>
      <c r="D2102" s="4" t="s">
        <v>28</v>
      </c>
      <c r="E2102" s="4" t="s">
        <v>28</v>
      </c>
      <c r="F2102" s="4" t="s">
        <v>28</v>
      </c>
      <c r="G2102" s="4" t="s">
        <v>28</v>
      </c>
    </row>
    <row r="2103" spans="1:13">
      <c r="A2103" t="n">
        <v>17298</v>
      </c>
      <c r="B2103" s="49" t="n">
        <v>46</v>
      </c>
      <c r="C2103" s="7" t="n">
        <v>21</v>
      </c>
      <c r="D2103" s="7" t="n">
        <v>-76.5</v>
      </c>
      <c r="E2103" s="7" t="n">
        <v>0</v>
      </c>
      <c r="F2103" s="7" t="n">
        <v>-0.730000019073486</v>
      </c>
      <c r="G2103" s="7" t="n">
        <v>270</v>
      </c>
    </row>
    <row r="2104" spans="1:13">
      <c r="A2104" t="s">
        <v>4</v>
      </c>
      <c r="B2104" s="4" t="s">
        <v>5</v>
      </c>
      <c r="C2104" s="4" t="s">
        <v>10</v>
      </c>
      <c r="D2104" s="4" t="s">
        <v>13</v>
      </c>
      <c r="E2104" s="4" t="s">
        <v>13</v>
      </c>
      <c r="F2104" s="4" t="s">
        <v>6</v>
      </c>
    </row>
    <row r="2105" spans="1:13">
      <c r="A2105" t="n">
        <v>17317</v>
      </c>
      <c r="B2105" s="26" t="n">
        <v>20</v>
      </c>
      <c r="C2105" s="7" t="n">
        <v>20</v>
      </c>
      <c r="D2105" s="7" t="n">
        <v>3</v>
      </c>
      <c r="E2105" s="7" t="n">
        <v>10</v>
      </c>
      <c r="F2105" s="7" t="s">
        <v>122</v>
      </c>
    </row>
    <row r="2106" spans="1:13">
      <c r="A2106" t="s">
        <v>4</v>
      </c>
      <c r="B2106" s="4" t="s">
        <v>5</v>
      </c>
      <c r="C2106" s="4" t="s">
        <v>10</v>
      </c>
    </row>
    <row r="2107" spans="1:13">
      <c r="A2107" t="n">
        <v>17335</v>
      </c>
      <c r="B2107" s="29" t="n">
        <v>16</v>
      </c>
      <c r="C2107" s="7" t="n">
        <v>0</v>
      </c>
    </row>
    <row r="2108" spans="1:13">
      <c r="A2108" t="s">
        <v>4</v>
      </c>
      <c r="B2108" s="4" t="s">
        <v>5</v>
      </c>
      <c r="C2108" s="4" t="s">
        <v>10</v>
      </c>
      <c r="D2108" s="4" t="s">
        <v>13</v>
      </c>
      <c r="E2108" s="4" t="s">
        <v>13</v>
      </c>
      <c r="F2108" s="4" t="s">
        <v>6</v>
      </c>
    </row>
    <row r="2109" spans="1:13">
      <c r="A2109" t="n">
        <v>17338</v>
      </c>
      <c r="B2109" s="26" t="n">
        <v>20</v>
      </c>
      <c r="C2109" s="7" t="n">
        <v>21</v>
      </c>
      <c r="D2109" s="7" t="n">
        <v>3</v>
      </c>
      <c r="E2109" s="7" t="n">
        <v>10</v>
      </c>
      <c r="F2109" s="7" t="s">
        <v>122</v>
      </c>
    </row>
    <row r="2110" spans="1:13">
      <c r="A2110" t="s">
        <v>4</v>
      </c>
      <c r="B2110" s="4" t="s">
        <v>5</v>
      </c>
      <c r="C2110" s="4" t="s">
        <v>10</v>
      </c>
    </row>
    <row r="2111" spans="1:13">
      <c r="A2111" t="n">
        <v>17356</v>
      </c>
      <c r="B2111" s="29" t="n">
        <v>16</v>
      </c>
      <c r="C2111" s="7" t="n">
        <v>0</v>
      </c>
    </row>
    <row r="2112" spans="1:13">
      <c r="A2112" t="s">
        <v>4</v>
      </c>
      <c r="B2112" s="4" t="s">
        <v>5</v>
      </c>
      <c r="C2112" s="4" t="s">
        <v>10</v>
      </c>
      <c r="D2112" s="4" t="s">
        <v>9</v>
      </c>
    </row>
    <row r="2113" spans="1:7">
      <c r="A2113" t="n">
        <v>17359</v>
      </c>
      <c r="B2113" s="50" t="n">
        <v>43</v>
      </c>
      <c r="C2113" s="7" t="n">
        <v>20</v>
      </c>
      <c r="D2113" s="7" t="n">
        <v>16</v>
      </c>
    </row>
    <row r="2114" spans="1:7">
      <c r="A2114" t="s">
        <v>4</v>
      </c>
      <c r="B2114" s="4" t="s">
        <v>5</v>
      </c>
      <c r="C2114" s="4" t="s">
        <v>10</v>
      </c>
      <c r="D2114" s="4" t="s">
        <v>13</v>
      </c>
      <c r="E2114" s="4" t="s">
        <v>13</v>
      </c>
      <c r="F2114" s="4" t="s">
        <v>6</v>
      </c>
    </row>
    <row r="2115" spans="1:7">
      <c r="A2115" t="n">
        <v>17366</v>
      </c>
      <c r="B2115" s="45" t="n">
        <v>47</v>
      </c>
      <c r="C2115" s="7" t="n">
        <v>20</v>
      </c>
      <c r="D2115" s="7" t="n">
        <v>0</v>
      </c>
      <c r="E2115" s="7" t="n">
        <v>0</v>
      </c>
      <c r="F2115" s="7" t="s">
        <v>212</v>
      </c>
    </row>
    <row r="2116" spans="1:7">
      <c r="A2116" t="s">
        <v>4</v>
      </c>
      <c r="B2116" s="4" t="s">
        <v>5</v>
      </c>
      <c r="C2116" s="4" t="s">
        <v>10</v>
      </c>
    </row>
    <row r="2117" spans="1:7">
      <c r="A2117" t="n">
        <v>17388</v>
      </c>
      <c r="B2117" s="29" t="n">
        <v>16</v>
      </c>
      <c r="C2117" s="7" t="n">
        <v>0</v>
      </c>
    </row>
    <row r="2118" spans="1:7">
      <c r="A2118" t="s">
        <v>4</v>
      </c>
      <c r="B2118" s="4" t="s">
        <v>5</v>
      </c>
      <c r="C2118" s="4" t="s">
        <v>10</v>
      </c>
      <c r="D2118" s="4" t="s">
        <v>13</v>
      </c>
      <c r="E2118" s="4" t="s">
        <v>6</v>
      </c>
      <c r="F2118" s="4" t="s">
        <v>28</v>
      </c>
      <c r="G2118" s="4" t="s">
        <v>28</v>
      </c>
      <c r="H2118" s="4" t="s">
        <v>28</v>
      </c>
    </row>
    <row r="2119" spans="1:7">
      <c r="A2119" t="n">
        <v>17391</v>
      </c>
      <c r="B2119" s="55" t="n">
        <v>48</v>
      </c>
      <c r="C2119" s="7" t="n">
        <v>20</v>
      </c>
      <c r="D2119" s="7" t="n">
        <v>0</v>
      </c>
      <c r="E2119" s="7" t="s">
        <v>117</v>
      </c>
      <c r="F2119" s="7" t="n">
        <v>0</v>
      </c>
      <c r="G2119" s="7" t="n">
        <v>1</v>
      </c>
      <c r="H2119" s="7" t="n">
        <v>0</v>
      </c>
    </row>
    <row r="2120" spans="1:7">
      <c r="A2120" t="s">
        <v>4</v>
      </c>
      <c r="B2120" s="4" t="s">
        <v>5</v>
      </c>
      <c r="C2120" s="4" t="s">
        <v>10</v>
      </c>
      <c r="D2120" s="4" t="s">
        <v>9</v>
      </c>
    </row>
    <row r="2121" spans="1:7">
      <c r="A2121" t="n">
        <v>17415</v>
      </c>
      <c r="B2121" s="50" t="n">
        <v>43</v>
      </c>
      <c r="C2121" s="7" t="n">
        <v>21</v>
      </c>
      <c r="D2121" s="7" t="n">
        <v>16</v>
      </c>
    </row>
    <row r="2122" spans="1:7">
      <c r="A2122" t="s">
        <v>4</v>
      </c>
      <c r="B2122" s="4" t="s">
        <v>5</v>
      </c>
      <c r="C2122" s="4" t="s">
        <v>10</v>
      </c>
      <c r="D2122" s="4" t="s">
        <v>13</v>
      </c>
      <c r="E2122" s="4" t="s">
        <v>13</v>
      </c>
      <c r="F2122" s="4" t="s">
        <v>6</v>
      </c>
    </row>
    <row r="2123" spans="1:7">
      <c r="A2123" t="n">
        <v>17422</v>
      </c>
      <c r="B2123" s="45" t="n">
        <v>47</v>
      </c>
      <c r="C2123" s="7" t="n">
        <v>21</v>
      </c>
      <c r="D2123" s="7" t="n">
        <v>0</v>
      </c>
      <c r="E2123" s="7" t="n">
        <v>0</v>
      </c>
      <c r="F2123" s="7" t="s">
        <v>212</v>
      </c>
    </row>
    <row r="2124" spans="1:7">
      <c r="A2124" t="s">
        <v>4</v>
      </c>
      <c r="B2124" s="4" t="s">
        <v>5</v>
      </c>
      <c r="C2124" s="4" t="s">
        <v>10</v>
      </c>
    </row>
    <row r="2125" spans="1:7">
      <c r="A2125" t="n">
        <v>17444</v>
      </c>
      <c r="B2125" s="29" t="n">
        <v>16</v>
      </c>
      <c r="C2125" s="7" t="n">
        <v>0</v>
      </c>
    </row>
    <row r="2126" spans="1:7">
      <c r="A2126" t="s">
        <v>4</v>
      </c>
      <c r="B2126" s="4" t="s">
        <v>5</v>
      </c>
      <c r="C2126" s="4" t="s">
        <v>10</v>
      </c>
      <c r="D2126" s="4" t="s">
        <v>13</v>
      </c>
      <c r="E2126" s="4" t="s">
        <v>6</v>
      </c>
      <c r="F2126" s="4" t="s">
        <v>28</v>
      </c>
      <c r="G2126" s="4" t="s">
        <v>28</v>
      </c>
      <c r="H2126" s="4" t="s">
        <v>28</v>
      </c>
    </row>
    <row r="2127" spans="1:7">
      <c r="A2127" t="n">
        <v>17447</v>
      </c>
      <c r="B2127" s="55" t="n">
        <v>48</v>
      </c>
      <c r="C2127" s="7" t="n">
        <v>21</v>
      </c>
      <c r="D2127" s="7" t="n">
        <v>0</v>
      </c>
      <c r="E2127" s="7" t="s">
        <v>117</v>
      </c>
      <c r="F2127" s="7" t="n">
        <v>0</v>
      </c>
      <c r="G2127" s="7" t="n">
        <v>1</v>
      </c>
      <c r="H2127" s="7" t="n">
        <v>0</v>
      </c>
    </row>
    <row r="2128" spans="1:7">
      <c r="A2128" t="s">
        <v>4</v>
      </c>
      <c r="B2128" s="4" t="s">
        <v>5</v>
      </c>
      <c r="C2128" s="4" t="s">
        <v>13</v>
      </c>
      <c r="D2128" s="4" t="s">
        <v>10</v>
      </c>
      <c r="E2128" s="4" t="s">
        <v>13</v>
      </c>
      <c r="F2128" s="4" t="s">
        <v>6</v>
      </c>
      <c r="G2128" s="4" t="s">
        <v>6</v>
      </c>
      <c r="H2128" s="4" t="s">
        <v>6</v>
      </c>
      <c r="I2128" s="4" t="s">
        <v>6</v>
      </c>
      <c r="J2128" s="4" t="s">
        <v>6</v>
      </c>
      <c r="K2128" s="4" t="s">
        <v>6</v>
      </c>
      <c r="L2128" s="4" t="s">
        <v>6</v>
      </c>
      <c r="M2128" s="4" t="s">
        <v>6</v>
      </c>
      <c r="N2128" s="4" t="s">
        <v>6</v>
      </c>
      <c r="O2128" s="4" t="s">
        <v>6</v>
      </c>
      <c r="P2128" s="4" t="s">
        <v>6</v>
      </c>
      <c r="Q2128" s="4" t="s">
        <v>6</v>
      </c>
      <c r="R2128" s="4" t="s">
        <v>6</v>
      </c>
      <c r="S2128" s="4" t="s">
        <v>6</v>
      </c>
      <c r="T2128" s="4" t="s">
        <v>6</v>
      </c>
      <c r="U2128" s="4" t="s">
        <v>6</v>
      </c>
    </row>
    <row r="2129" spans="1:21">
      <c r="A2129" t="n">
        <v>17471</v>
      </c>
      <c r="B2129" s="52" t="n">
        <v>36</v>
      </c>
      <c r="C2129" s="7" t="n">
        <v>8</v>
      </c>
      <c r="D2129" s="7" t="n">
        <v>20</v>
      </c>
      <c r="E2129" s="7" t="n">
        <v>0</v>
      </c>
      <c r="F2129" s="7" t="s">
        <v>213</v>
      </c>
      <c r="G2129" s="7" t="s">
        <v>214</v>
      </c>
      <c r="H2129" s="7" t="s">
        <v>215</v>
      </c>
      <c r="I2129" s="7" t="s">
        <v>23</v>
      </c>
      <c r="J2129" s="7" t="s">
        <v>23</v>
      </c>
      <c r="K2129" s="7" t="s">
        <v>23</v>
      </c>
      <c r="L2129" s="7" t="s">
        <v>23</v>
      </c>
      <c r="M2129" s="7" t="s">
        <v>23</v>
      </c>
      <c r="N2129" s="7" t="s">
        <v>23</v>
      </c>
      <c r="O2129" s="7" t="s">
        <v>23</v>
      </c>
      <c r="P2129" s="7" t="s">
        <v>23</v>
      </c>
      <c r="Q2129" s="7" t="s">
        <v>23</v>
      </c>
      <c r="R2129" s="7" t="s">
        <v>23</v>
      </c>
      <c r="S2129" s="7" t="s">
        <v>23</v>
      </c>
      <c r="T2129" s="7" t="s">
        <v>23</v>
      </c>
      <c r="U2129" s="7" t="s">
        <v>23</v>
      </c>
    </row>
    <row r="2130" spans="1:21">
      <c r="A2130" t="s">
        <v>4</v>
      </c>
      <c r="B2130" s="4" t="s">
        <v>5</v>
      </c>
      <c r="C2130" s="4" t="s">
        <v>13</v>
      </c>
      <c r="D2130" s="4" t="s">
        <v>10</v>
      </c>
      <c r="E2130" s="4" t="s">
        <v>13</v>
      </c>
      <c r="F2130" s="4" t="s">
        <v>6</v>
      </c>
      <c r="G2130" s="4" t="s">
        <v>6</v>
      </c>
      <c r="H2130" s="4" t="s">
        <v>6</v>
      </c>
      <c r="I2130" s="4" t="s">
        <v>6</v>
      </c>
      <c r="J2130" s="4" t="s">
        <v>6</v>
      </c>
      <c r="K2130" s="4" t="s">
        <v>6</v>
      </c>
      <c r="L2130" s="4" t="s">
        <v>6</v>
      </c>
      <c r="M2130" s="4" t="s">
        <v>6</v>
      </c>
      <c r="N2130" s="4" t="s">
        <v>6</v>
      </c>
      <c r="O2130" s="4" t="s">
        <v>6</v>
      </c>
      <c r="P2130" s="4" t="s">
        <v>6</v>
      </c>
      <c r="Q2130" s="4" t="s">
        <v>6</v>
      </c>
      <c r="R2130" s="4" t="s">
        <v>6</v>
      </c>
      <c r="S2130" s="4" t="s">
        <v>6</v>
      </c>
      <c r="T2130" s="4" t="s">
        <v>6</v>
      </c>
      <c r="U2130" s="4" t="s">
        <v>6</v>
      </c>
    </row>
    <row r="2131" spans="1:21">
      <c r="A2131" t="n">
        <v>17524</v>
      </c>
      <c r="B2131" s="52" t="n">
        <v>36</v>
      </c>
      <c r="C2131" s="7" t="n">
        <v>8</v>
      </c>
      <c r="D2131" s="7" t="n">
        <v>21</v>
      </c>
      <c r="E2131" s="7" t="n">
        <v>0</v>
      </c>
      <c r="F2131" s="7" t="s">
        <v>127</v>
      </c>
      <c r="G2131" s="7" t="s">
        <v>213</v>
      </c>
      <c r="H2131" s="7" t="s">
        <v>216</v>
      </c>
      <c r="I2131" s="7" t="s">
        <v>23</v>
      </c>
      <c r="J2131" s="7" t="s">
        <v>23</v>
      </c>
      <c r="K2131" s="7" t="s">
        <v>23</v>
      </c>
      <c r="L2131" s="7" t="s">
        <v>23</v>
      </c>
      <c r="M2131" s="7" t="s">
        <v>23</v>
      </c>
      <c r="N2131" s="7" t="s">
        <v>23</v>
      </c>
      <c r="O2131" s="7" t="s">
        <v>23</v>
      </c>
      <c r="P2131" s="7" t="s">
        <v>23</v>
      </c>
      <c r="Q2131" s="7" t="s">
        <v>23</v>
      </c>
      <c r="R2131" s="7" t="s">
        <v>23</v>
      </c>
      <c r="S2131" s="7" t="s">
        <v>23</v>
      </c>
      <c r="T2131" s="7" t="s">
        <v>23</v>
      </c>
      <c r="U2131" s="7" t="s">
        <v>23</v>
      </c>
    </row>
    <row r="2132" spans="1:21">
      <c r="A2132" t="s">
        <v>4</v>
      </c>
      <c r="B2132" s="4" t="s">
        <v>5</v>
      </c>
      <c r="C2132" s="4" t="s">
        <v>10</v>
      </c>
    </row>
    <row r="2133" spans="1:21">
      <c r="A2133" t="n">
        <v>17579</v>
      </c>
      <c r="B2133" s="12" t="n">
        <v>13</v>
      </c>
      <c r="C2133" s="7" t="n">
        <v>6465</v>
      </c>
    </row>
    <row r="2134" spans="1:21">
      <c r="A2134" t="s">
        <v>4</v>
      </c>
      <c r="B2134" s="4" t="s">
        <v>5</v>
      </c>
      <c r="C2134" s="4" t="s">
        <v>13</v>
      </c>
    </row>
    <row r="2135" spans="1:21">
      <c r="A2135" t="n">
        <v>17582</v>
      </c>
      <c r="B2135" s="53" t="n">
        <v>116</v>
      </c>
      <c r="C2135" s="7" t="n">
        <v>0</v>
      </c>
    </row>
    <row r="2136" spans="1:21">
      <c r="A2136" t="s">
        <v>4</v>
      </c>
      <c r="B2136" s="4" t="s">
        <v>5</v>
      </c>
      <c r="C2136" s="4" t="s">
        <v>13</v>
      </c>
      <c r="D2136" s="4" t="s">
        <v>10</v>
      </c>
    </row>
    <row r="2137" spans="1:21">
      <c r="A2137" t="n">
        <v>17584</v>
      </c>
      <c r="B2137" s="53" t="n">
        <v>116</v>
      </c>
      <c r="C2137" s="7" t="n">
        <v>2</v>
      </c>
      <c r="D2137" s="7" t="n">
        <v>1</v>
      </c>
    </row>
    <row r="2138" spans="1:21">
      <c r="A2138" t="s">
        <v>4</v>
      </c>
      <c r="B2138" s="4" t="s">
        <v>5</v>
      </c>
      <c r="C2138" s="4" t="s">
        <v>13</v>
      </c>
      <c r="D2138" s="4" t="s">
        <v>9</v>
      </c>
    </row>
    <row r="2139" spans="1:21">
      <c r="A2139" t="n">
        <v>17588</v>
      </c>
      <c r="B2139" s="53" t="n">
        <v>116</v>
      </c>
      <c r="C2139" s="7" t="n">
        <v>5</v>
      </c>
      <c r="D2139" s="7" t="n">
        <v>1106247680</v>
      </c>
    </row>
    <row r="2140" spans="1:21">
      <c r="A2140" t="s">
        <v>4</v>
      </c>
      <c r="B2140" s="4" t="s">
        <v>5</v>
      </c>
      <c r="C2140" s="4" t="s">
        <v>13</v>
      </c>
      <c r="D2140" s="4" t="s">
        <v>10</v>
      </c>
    </row>
    <row r="2141" spans="1:21">
      <c r="A2141" t="n">
        <v>17594</v>
      </c>
      <c r="B2141" s="53" t="n">
        <v>116</v>
      </c>
      <c r="C2141" s="7" t="n">
        <v>6</v>
      </c>
      <c r="D2141" s="7" t="n">
        <v>1</v>
      </c>
    </row>
    <row r="2142" spans="1:21">
      <c r="A2142" t="s">
        <v>4</v>
      </c>
      <c r="B2142" s="4" t="s">
        <v>5</v>
      </c>
      <c r="C2142" s="4" t="s">
        <v>13</v>
      </c>
      <c r="D2142" s="4" t="s">
        <v>13</v>
      </c>
      <c r="E2142" s="4" t="s">
        <v>28</v>
      </c>
      <c r="F2142" s="4" t="s">
        <v>28</v>
      </c>
      <c r="G2142" s="4" t="s">
        <v>28</v>
      </c>
      <c r="H2142" s="4" t="s">
        <v>10</v>
      </c>
    </row>
    <row r="2143" spans="1:21">
      <c r="A2143" t="n">
        <v>17598</v>
      </c>
      <c r="B2143" s="39" t="n">
        <v>45</v>
      </c>
      <c r="C2143" s="7" t="n">
        <v>2</v>
      </c>
      <c r="D2143" s="7" t="n">
        <v>3</v>
      </c>
      <c r="E2143" s="7" t="n">
        <v>-77.4199981689453</v>
      </c>
      <c r="F2143" s="7" t="n">
        <v>1.37000000476837</v>
      </c>
      <c r="G2143" s="7" t="n">
        <v>-0.129999995231628</v>
      </c>
      <c r="H2143" s="7" t="n">
        <v>0</v>
      </c>
    </row>
    <row r="2144" spans="1:21">
      <c r="A2144" t="s">
        <v>4</v>
      </c>
      <c r="B2144" s="4" t="s">
        <v>5</v>
      </c>
      <c r="C2144" s="4" t="s">
        <v>13</v>
      </c>
      <c r="D2144" s="4" t="s">
        <v>13</v>
      </c>
      <c r="E2144" s="4" t="s">
        <v>28</v>
      </c>
      <c r="F2144" s="4" t="s">
        <v>28</v>
      </c>
      <c r="G2144" s="4" t="s">
        <v>28</v>
      </c>
      <c r="H2144" s="4" t="s">
        <v>10</v>
      </c>
      <c r="I2144" s="4" t="s">
        <v>13</v>
      </c>
    </row>
    <row r="2145" spans="1:21">
      <c r="A2145" t="n">
        <v>17615</v>
      </c>
      <c r="B2145" s="39" t="n">
        <v>45</v>
      </c>
      <c r="C2145" s="7" t="n">
        <v>4</v>
      </c>
      <c r="D2145" s="7" t="n">
        <v>3</v>
      </c>
      <c r="E2145" s="7" t="n">
        <v>11.1599998474121</v>
      </c>
      <c r="F2145" s="7" t="n">
        <v>89.7699966430664</v>
      </c>
      <c r="G2145" s="7" t="n">
        <v>0</v>
      </c>
      <c r="H2145" s="7" t="n">
        <v>0</v>
      </c>
      <c r="I2145" s="7" t="n">
        <v>0</v>
      </c>
    </row>
    <row r="2146" spans="1:21">
      <c r="A2146" t="s">
        <v>4</v>
      </c>
      <c r="B2146" s="4" t="s">
        <v>5</v>
      </c>
      <c r="C2146" s="4" t="s">
        <v>13</v>
      </c>
      <c r="D2146" s="4" t="s">
        <v>13</v>
      </c>
      <c r="E2146" s="4" t="s">
        <v>28</v>
      </c>
      <c r="F2146" s="4" t="s">
        <v>10</v>
      </c>
    </row>
    <row r="2147" spans="1:21">
      <c r="A2147" t="n">
        <v>17633</v>
      </c>
      <c r="B2147" s="39" t="n">
        <v>45</v>
      </c>
      <c r="C2147" s="7" t="n">
        <v>5</v>
      </c>
      <c r="D2147" s="7" t="n">
        <v>3</v>
      </c>
      <c r="E2147" s="7" t="n">
        <v>1.79999995231628</v>
      </c>
      <c r="F2147" s="7" t="n">
        <v>0</v>
      </c>
    </row>
    <row r="2148" spans="1:21">
      <c r="A2148" t="s">
        <v>4</v>
      </c>
      <c r="B2148" s="4" t="s">
        <v>5</v>
      </c>
      <c r="C2148" s="4" t="s">
        <v>13</v>
      </c>
      <c r="D2148" s="4" t="s">
        <v>13</v>
      </c>
      <c r="E2148" s="4" t="s">
        <v>28</v>
      </c>
      <c r="F2148" s="4" t="s">
        <v>10</v>
      </c>
    </row>
    <row r="2149" spans="1:21">
      <c r="A2149" t="n">
        <v>17642</v>
      </c>
      <c r="B2149" s="39" t="n">
        <v>45</v>
      </c>
      <c r="C2149" s="7" t="n">
        <v>11</v>
      </c>
      <c r="D2149" s="7" t="n">
        <v>3</v>
      </c>
      <c r="E2149" s="7" t="n">
        <v>38</v>
      </c>
      <c r="F2149" s="7" t="n">
        <v>0</v>
      </c>
    </row>
    <row r="2150" spans="1:21">
      <c r="A2150" t="s">
        <v>4</v>
      </c>
      <c r="B2150" s="4" t="s">
        <v>5</v>
      </c>
      <c r="C2150" s="4" t="s">
        <v>13</v>
      </c>
      <c r="D2150" s="4" t="s">
        <v>13</v>
      </c>
      <c r="E2150" s="4" t="s">
        <v>28</v>
      </c>
      <c r="F2150" s="4" t="s">
        <v>28</v>
      </c>
      <c r="G2150" s="4" t="s">
        <v>28</v>
      </c>
      <c r="H2150" s="4" t="s">
        <v>10</v>
      </c>
    </row>
    <row r="2151" spans="1:21">
      <c r="A2151" t="n">
        <v>17651</v>
      </c>
      <c r="B2151" s="39" t="n">
        <v>45</v>
      </c>
      <c r="C2151" s="7" t="n">
        <v>2</v>
      </c>
      <c r="D2151" s="7" t="n">
        <v>3</v>
      </c>
      <c r="E2151" s="7" t="n">
        <v>-75.5599975585938</v>
      </c>
      <c r="F2151" s="7" t="n">
        <v>1.37000000476837</v>
      </c>
      <c r="G2151" s="7" t="n">
        <v>-0.129999995231628</v>
      </c>
      <c r="H2151" s="7" t="n">
        <v>3500</v>
      </c>
    </row>
    <row r="2152" spans="1:21">
      <c r="A2152" t="s">
        <v>4</v>
      </c>
      <c r="B2152" s="4" t="s">
        <v>5</v>
      </c>
      <c r="C2152" s="4" t="s">
        <v>13</v>
      </c>
      <c r="D2152" s="4" t="s">
        <v>10</v>
      </c>
      <c r="E2152" s="4" t="s">
        <v>28</v>
      </c>
    </row>
    <row r="2153" spans="1:21">
      <c r="A2153" t="n">
        <v>17668</v>
      </c>
      <c r="B2153" s="31" t="n">
        <v>58</v>
      </c>
      <c r="C2153" s="7" t="n">
        <v>100</v>
      </c>
      <c r="D2153" s="7" t="n">
        <v>1000</v>
      </c>
      <c r="E2153" s="7" t="n">
        <v>1</v>
      </c>
    </row>
    <row r="2154" spans="1:21">
      <c r="A2154" t="s">
        <v>4</v>
      </c>
      <c r="B2154" s="4" t="s">
        <v>5</v>
      </c>
      <c r="C2154" s="4" t="s">
        <v>13</v>
      </c>
      <c r="D2154" s="4" t="s">
        <v>10</v>
      </c>
    </row>
    <row r="2155" spans="1:21">
      <c r="A2155" t="n">
        <v>17676</v>
      </c>
      <c r="B2155" s="31" t="n">
        <v>58</v>
      </c>
      <c r="C2155" s="7" t="n">
        <v>255</v>
      </c>
      <c r="D2155" s="7" t="n">
        <v>0</v>
      </c>
    </row>
    <row r="2156" spans="1:21">
      <c r="A2156" t="s">
        <v>4</v>
      </c>
      <c r="B2156" s="4" t="s">
        <v>5</v>
      </c>
      <c r="C2156" s="4" t="s">
        <v>13</v>
      </c>
      <c r="D2156" s="4" t="s">
        <v>10</v>
      </c>
    </row>
    <row r="2157" spans="1:21">
      <c r="A2157" t="n">
        <v>17680</v>
      </c>
      <c r="B2157" s="39" t="n">
        <v>45</v>
      </c>
      <c r="C2157" s="7" t="n">
        <v>7</v>
      </c>
      <c r="D2157" s="7" t="n">
        <v>255</v>
      </c>
    </row>
    <row r="2158" spans="1:21">
      <c r="A2158" t="s">
        <v>4</v>
      </c>
      <c r="B2158" s="4" t="s">
        <v>5</v>
      </c>
      <c r="C2158" s="4" t="s">
        <v>13</v>
      </c>
    </row>
    <row r="2159" spans="1:21">
      <c r="A2159" t="n">
        <v>17684</v>
      </c>
      <c r="B2159" s="53" t="n">
        <v>116</v>
      </c>
      <c r="C2159" s="7" t="n">
        <v>0</v>
      </c>
    </row>
    <row r="2160" spans="1:21">
      <c r="A2160" t="s">
        <v>4</v>
      </c>
      <c r="B2160" s="4" t="s">
        <v>5</v>
      </c>
      <c r="C2160" s="4" t="s">
        <v>13</v>
      </c>
      <c r="D2160" s="4" t="s">
        <v>10</v>
      </c>
    </row>
    <row r="2161" spans="1:9">
      <c r="A2161" t="n">
        <v>17686</v>
      </c>
      <c r="B2161" s="53" t="n">
        <v>116</v>
      </c>
      <c r="C2161" s="7" t="n">
        <v>2</v>
      </c>
      <c r="D2161" s="7" t="n">
        <v>1</v>
      </c>
    </row>
    <row r="2162" spans="1:9">
      <c r="A2162" t="s">
        <v>4</v>
      </c>
      <c r="B2162" s="4" t="s">
        <v>5</v>
      </c>
      <c r="C2162" s="4" t="s">
        <v>13</v>
      </c>
      <c r="D2162" s="4" t="s">
        <v>9</v>
      </c>
    </row>
    <row r="2163" spans="1:9">
      <c r="A2163" t="n">
        <v>17690</v>
      </c>
      <c r="B2163" s="53" t="n">
        <v>116</v>
      </c>
      <c r="C2163" s="7" t="n">
        <v>5</v>
      </c>
      <c r="D2163" s="7" t="n">
        <v>1097859072</v>
      </c>
    </row>
    <row r="2164" spans="1:9">
      <c r="A2164" t="s">
        <v>4</v>
      </c>
      <c r="B2164" s="4" t="s">
        <v>5</v>
      </c>
      <c r="C2164" s="4" t="s">
        <v>13</v>
      </c>
      <c r="D2164" s="4" t="s">
        <v>10</v>
      </c>
    </row>
    <row r="2165" spans="1:9">
      <c r="A2165" t="n">
        <v>17696</v>
      </c>
      <c r="B2165" s="53" t="n">
        <v>116</v>
      </c>
      <c r="C2165" s="7" t="n">
        <v>6</v>
      </c>
      <c r="D2165" s="7" t="n">
        <v>1</v>
      </c>
    </row>
    <row r="2166" spans="1:9">
      <c r="A2166" t="s">
        <v>4</v>
      </c>
      <c r="B2166" s="4" t="s">
        <v>5</v>
      </c>
      <c r="C2166" s="4" t="s">
        <v>13</v>
      </c>
      <c r="D2166" s="4" t="s">
        <v>10</v>
      </c>
      <c r="E2166" s="4" t="s">
        <v>28</v>
      </c>
    </row>
    <row r="2167" spans="1:9">
      <c r="A2167" t="n">
        <v>17700</v>
      </c>
      <c r="B2167" s="31" t="n">
        <v>58</v>
      </c>
      <c r="C2167" s="7" t="n">
        <v>101</v>
      </c>
      <c r="D2167" s="7" t="n">
        <v>500</v>
      </c>
      <c r="E2167" s="7" t="n">
        <v>1</v>
      </c>
    </row>
    <row r="2168" spans="1:9">
      <c r="A2168" t="s">
        <v>4</v>
      </c>
      <c r="B2168" s="4" t="s">
        <v>5</v>
      </c>
      <c r="C2168" s="4" t="s">
        <v>13</v>
      </c>
      <c r="D2168" s="4" t="s">
        <v>10</v>
      </c>
    </row>
    <row r="2169" spans="1:9">
      <c r="A2169" t="n">
        <v>17708</v>
      </c>
      <c r="B2169" s="31" t="n">
        <v>58</v>
      </c>
      <c r="C2169" s="7" t="n">
        <v>254</v>
      </c>
      <c r="D2169" s="7" t="n">
        <v>0</v>
      </c>
    </row>
    <row r="2170" spans="1:9">
      <c r="A2170" t="s">
        <v>4</v>
      </c>
      <c r="B2170" s="4" t="s">
        <v>5</v>
      </c>
      <c r="C2170" s="4" t="s">
        <v>13</v>
      </c>
      <c r="D2170" s="4" t="s">
        <v>13</v>
      </c>
      <c r="E2170" s="4" t="s">
        <v>28</v>
      </c>
      <c r="F2170" s="4" t="s">
        <v>28</v>
      </c>
      <c r="G2170" s="4" t="s">
        <v>28</v>
      </c>
      <c r="H2170" s="4" t="s">
        <v>10</v>
      </c>
    </row>
    <row r="2171" spans="1:9">
      <c r="A2171" t="n">
        <v>17712</v>
      </c>
      <c r="B2171" s="39" t="n">
        <v>45</v>
      </c>
      <c r="C2171" s="7" t="n">
        <v>2</v>
      </c>
      <c r="D2171" s="7" t="n">
        <v>3</v>
      </c>
      <c r="E2171" s="7" t="n">
        <v>-76.2200012207031</v>
      </c>
      <c r="F2171" s="7" t="n">
        <v>1.27999997138977</v>
      </c>
      <c r="G2171" s="7" t="n">
        <v>-0.109999999403954</v>
      </c>
      <c r="H2171" s="7" t="n">
        <v>0</v>
      </c>
    </row>
    <row r="2172" spans="1:9">
      <c r="A2172" t="s">
        <v>4</v>
      </c>
      <c r="B2172" s="4" t="s">
        <v>5</v>
      </c>
      <c r="C2172" s="4" t="s">
        <v>13</v>
      </c>
      <c r="D2172" s="4" t="s">
        <v>13</v>
      </c>
      <c r="E2172" s="4" t="s">
        <v>28</v>
      </c>
      <c r="F2172" s="4" t="s">
        <v>28</v>
      </c>
      <c r="G2172" s="4" t="s">
        <v>28</v>
      </c>
      <c r="H2172" s="4" t="s">
        <v>10</v>
      </c>
      <c r="I2172" s="4" t="s">
        <v>13</v>
      </c>
    </row>
    <row r="2173" spans="1:9">
      <c r="A2173" t="n">
        <v>17729</v>
      </c>
      <c r="B2173" s="39" t="n">
        <v>45</v>
      </c>
      <c r="C2173" s="7" t="n">
        <v>4</v>
      </c>
      <c r="D2173" s="7" t="n">
        <v>3</v>
      </c>
      <c r="E2173" s="7" t="n">
        <v>359.119995117188</v>
      </c>
      <c r="F2173" s="7" t="n">
        <v>222.929992675781</v>
      </c>
      <c r="G2173" s="7" t="n">
        <v>0</v>
      </c>
      <c r="H2173" s="7" t="n">
        <v>0</v>
      </c>
      <c r="I2173" s="7" t="n">
        <v>0</v>
      </c>
    </row>
    <row r="2174" spans="1:9">
      <c r="A2174" t="s">
        <v>4</v>
      </c>
      <c r="B2174" s="4" t="s">
        <v>5</v>
      </c>
      <c r="C2174" s="4" t="s">
        <v>13</v>
      </c>
      <c r="D2174" s="4" t="s">
        <v>13</v>
      </c>
      <c r="E2174" s="4" t="s">
        <v>28</v>
      </c>
      <c r="F2174" s="4" t="s">
        <v>10</v>
      </c>
    </row>
    <row r="2175" spans="1:9">
      <c r="A2175" t="n">
        <v>17747</v>
      </c>
      <c r="B2175" s="39" t="n">
        <v>45</v>
      </c>
      <c r="C2175" s="7" t="n">
        <v>5</v>
      </c>
      <c r="D2175" s="7" t="n">
        <v>3</v>
      </c>
      <c r="E2175" s="7" t="n">
        <v>3</v>
      </c>
      <c r="F2175" s="7" t="n">
        <v>0</v>
      </c>
    </row>
    <row r="2176" spans="1:9">
      <c r="A2176" t="s">
        <v>4</v>
      </c>
      <c r="B2176" s="4" t="s">
        <v>5</v>
      </c>
      <c r="C2176" s="4" t="s">
        <v>13</v>
      </c>
      <c r="D2176" s="4" t="s">
        <v>13</v>
      </c>
      <c r="E2176" s="4" t="s">
        <v>28</v>
      </c>
      <c r="F2176" s="4" t="s">
        <v>10</v>
      </c>
    </row>
    <row r="2177" spans="1:9">
      <c r="A2177" t="n">
        <v>17756</v>
      </c>
      <c r="B2177" s="39" t="n">
        <v>45</v>
      </c>
      <c r="C2177" s="7" t="n">
        <v>11</v>
      </c>
      <c r="D2177" s="7" t="n">
        <v>3</v>
      </c>
      <c r="E2177" s="7" t="n">
        <v>38</v>
      </c>
      <c r="F2177" s="7" t="n">
        <v>0</v>
      </c>
    </row>
    <row r="2178" spans="1:9">
      <c r="A2178" t="s">
        <v>4</v>
      </c>
      <c r="B2178" s="4" t="s">
        <v>5</v>
      </c>
      <c r="C2178" s="4" t="s">
        <v>13</v>
      </c>
      <c r="D2178" s="4" t="s">
        <v>13</v>
      </c>
      <c r="E2178" s="4" t="s">
        <v>28</v>
      </c>
      <c r="F2178" s="4" t="s">
        <v>28</v>
      </c>
      <c r="G2178" s="4" t="s">
        <v>28</v>
      </c>
      <c r="H2178" s="4" t="s">
        <v>10</v>
      </c>
    </row>
    <row r="2179" spans="1:9">
      <c r="A2179" t="n">
        <v>17765</v>
      </c>
      <c r="B2179" s="39" t="n">
        <v>45</v>
      </c>
      <c r="C2179" s="7" t="n">
        <v>2</v>
      </c>
      <c r="D2179" s="7" t="n">
        <v>3</v>
      </c>
      <c r="E2179" s="7" t="n">
        <v>-76.2200012207031</v>
      </c>
      <c r="F2179" s="7" t="n">
        <v>1.35000002384186</v>
      </c>
      <c r="G2179" s="7" t="n">
        <v>-0.109999999403954</v>
      </c>
      <c r="H2179" s="7" t="n">
        <v>4000</v>
      </c>
    </row>
    <row r="2180" spans="1:9">
      <c r="A2180" t="s">
        <v>4</v>
      </c>
      <c r="B2180" s="4" t="s">
        <v>5</v>
      </c>
      <c r="C2180" s="4" t="s">
        <v>13</v>
      </c>
      <c r="D2180" s="4" t="s">
        <v>13</v>
      </c>
      <c r="E2180" s="4" t="s">
        <v>28</v>
      </c>
      <c r="F2180" s="4" t="s">
        <v>28</v>
      </c>
      <c r="G2180" s="4" t="s">
        <v>28</v>
      </c>
      <c r="H2180" s="4" t="s">
        <v>10</v>
      </c>
      <c r="I2180" s="4" t="s">
        <v>13</v>
      </c>
    </row>
    <row r="2181" spans="1:9">
      <c r="A2181" t="n">
        <v>17782</v>
      </c>
      <c r="B2181" s="39" t="n">
        <v>45</v>
      </c>
      <c r="C2181" s="7" t="n">
        <v>4</v>
      </c>
      <c r="D2181" s="7" t="n">
        <v>3</v>
      </c>
      <c r="E2181" s="7" t="n">
        <v>359.119995117188</v>
      </c>
      <c r="F2181" s="7" t="n">
        <v>222.929992675781</v>
      </c>
      <c r="G2181" s="7" t="n">
        <v>0</v>
      </c>
      <c r="H2181" s="7" t="n">
        <v>4000</v>
      </c>
      <c r="I2181" s="7" t="n">
        <v>1</v>
      </c>
    </row>
    <row r="2182" spans="1:9">
      <c r="A2182" t="s">
        <v>4</v>
      </c>
      <c r="B2182" s="4" t="s">
        <v>5</v>
      </c>
      <c r="C2182" s="4" t="s">
        <v>13</v>
      </c>
      <c r="D2182" s="4" t="s">
        <v>13</v>
      </c>
      <c r="E2182" s="4" t="s">
        <v>28</v>
      </c>
      <c r="F2182" s="4" t="s">
        <v>10</v>
      </c>
    </row>
    <row r="2183" spans="1:9">
      <c r="A2183" t="n">
        <v>17800</v>
      </c>
      <c r="B2183" s="39" t="n">
        <v>45</v>
      </c>
      <c r="C2183" s="7" t="n">
        <v>5</v>
      </c>
      <c r="D2183" s="7" t="n">
        <v>3</v>
      </c>
      <c r="E2183" s="7" t="n">
        <v>2</v>
      </c>
      <c r="F2183" s="7" t="n">
        <v>4000</v>
      </c>
    </row>
    <row r="2184" spans="1:9">
      <c r="A2184" t="s">
        <v>4</v>
      </c>
      <c r="B2184" s="4" t="s">
        <v>5</v>
      </c>
      <c r="C2184" s="4" t="s">
        <v>13</v>
      </c>
      <c r="D2184" s="4" t="s">
        <v>10</v>
      </c>
    </row>
    <row r="2185" spans="1:9">
      <c r="A2185" t="n">
        <v>17809</v>
      </c>
      <c r="B2185" s="31" t="n">
        <v>58</v>
      </c>
      <c r="C2185" s="7" t="n">
        <v>255</v>
      </c>
      <c r="D2185" s="7" t="n">
        <v>0</v>
      </c>
    </row>
    <row r="2186" spans="1:9">
      <c r="A2186" t="s">
        <v>4</v>
      </c>
      <c r="B2186" s="4" t="s">
        <v>5</v>
      </c>
      <c r="C2186" s="4" t="s">
        <v>10</v>
      </c>
      <c r="D2186" s="4" t="s">
        <v>13</v>
      </c>
      <c r="E2186" s="4" t="s">
        <v>13</v>
      </c>
      <c r="F2186" s="4" t="s">
        <v>6</v>
      </c>
    </row>
    <row r="2187" spans="1:9">
      <c r="A2187" t="n">
        <v>17813</v>
      </c>
      <c r="B2187" s="45" t="n">
        <v>47</v>
      </c>
      <c r="C2187" s="7" t="n">
        <v>20</v>
      </c>
      <c r="D2187" s="7" t="n">
        <v>0</v>
      </c>
      <c r="E2187" s="7" t="n">
        <v>0</v>
      </c>
      <c r="F2187" s="7" t="s">
        <v>217</v>
      </c>
    </row>
    <row r="2188" spans="1:9">
      <c r="A2188" t="s">
        <v>4</v>
      </c>
      <c r="B2188" s="4" t="s">
        <v>5</v>
      </c>
      <c r="C2188" s="4" t="s">
        <v>10</v>
      </c>
    </row>
    <row r="2189" spans="1:9">
      <c r="A2189" t="n">
        <v>17833</v>
      </c>
      <c r="B2189" s="29" t="n">
        <v>16</v>
      </c>
      <c r="C2189" s="7" t="n">
        <v>100</v>
      </c>
    </row>
    <row r="2190" spans="1:9">
      <c r="A2190" t="s">
        <v>4</v>
      </c>
      <c r="B2190" s="4" t="s">
        <v>5</v>
      </c>
      <c r="C2190" s="4" t="s">
        <v>10</v>
      </c>
      <c r="D2190" s="4" t="s">
        <v>13</v>
      </c>
      <c r="E2190" s="4" t="s">
        <v>13</v>
      </c>
      <c r="F2190" s="4" t="s">
        <v>6</v>
      </c>
    </row>
    <row r="2191" spans="1:9">
      <c r="A2191" t="n">
        <v>17836</v>
      </c>
      <c r="B2191" s="45" t="n">
        <v>47</v>
      </c>
      <c r="C2191" s="7" t="n">
        <v>21</v>
      </c>
      <c r="D2191" s="7" t="n">
        <v>0</v>
      </c>
      <c r="E2191" s="7" t="n">
        <v>0</v>
      </c>
      <c r="F2191" s="7" t="s">
        <v>217</v>
      </c>
    </row>
    <row r="2192" spans="1:9">
      <c r="A2192" t="s">
        <v>4</v>
      </c>
      <c r="B2192" s="4" t="s">
        <v>5</v>
      </c>
      <c r="C2192" s="4" t="s">
        <v>10</v>
      </c>
    </row>
    <row r="2193" spans="1:9">
      <c r="A2193" t="n">
        <v>17856</v>
      </c>
      <c r="B2193" s="29" t="n">
        <v>16</v>
      </c>
      <c r="C2193" s="7" t="n">
        <v>3000</v>
      </c>
    </row>
    <row r="2194" spans="1:9">
      <c r="A2194" t="s">
        <v>4</v>
      </c>
      <c r="B2194" s="4" t="s">
        <v>5</v>
      </c>
      <c r="C2194" s="4" t="s">
        <v>13</v>
      </c>
      <c r="D2194" s="4" t="s">
        <v>10</v>
      </c>
    </row>
    <row r="2195" spans="1:9">
      <c r="A2195" t="n">
        <v>17859</v>
      </c>
      <c r="B2195" s="39" t="n">
        <v>45</v>
      </c>
      <c r="C2195" s="7" t="n">
        <v>7</v>
      </c>
      <c r="D2195" s="7" t="n">
        <v>255</v>
      </c>
    </row>
    <row r="2196" spans="1:9">
      <c r="A2196" t="s">
        <v>4</v>
      </c>
      <c r="B2196" s="4" t="s">
        <v>5</v>
      </c>
      <c r="C2196" s="4" t="s">
        <v>13</v>
      </c>
      <c r="D2196" s="4" t="s">
        <v>28</v>
      </c>
      <c r="E2196" s="4" t="s">
        <v>10</v>
      </c>
      <c r="F2196" s="4" t="s">
        <v>13</v>
      </c>
    </row>
    <row r="2197" spans="1:9">
      <c r="A2197" t="n">
        <v>17863</v>
      </c>
      <c r="B2197" s="13" t="n">
        <v>49</v>
      </c>
      <c r="C2197" s="7" t="n">
        <v>3</v>
      </c>
      <c r="D2197" s="7" t="n">
        <v>0.699999988079071</v>
      </c>
      <c r="E2197" s="7" t="n">
        <v>500</v>
      </c>
      <c r="F2197" s="7" t="n">
        <v>0</v>
      </c>
    </row>
    <row r="2198" spans="1:9">
      <c r="A2198" t="s">
        <v>4</v>
      </c>
      <c r="B2198" s="4" t="s">
        <v>5</v>
      </c>
      <c r="C2198" s="4" t="s">
        <v>13</v>
      </c>
      <c r="D2198" s="4" t="s">
        <v>10</v>
      </c>
      <c r="E2198" s="4" t="s">
        <v>6</v>
      </c>
    </row>
    <row r="2199" spans="1:9">
      <c r="A2199" t="n">
        <v>17872</v>
      </c>
      <c r="B2199" s="56" t="n">
        <v>51</v>
      </c>
      <c r="C2199" s="7" t="n">
        <v>4</v>
      </c>
      <c r="D2199" s="7" t="n">
        <v>20</v>
      </c>
      <c r="E2199" s="7" t="s">
        <v>165</v>
      </c>
    </row>
    <row r="2200" spans="1:9">
      <c r="A2200" t="s">
        <v>4</v>
      </c>
      <c r="B2200" s="4" t="s">
        <v>5</v>
      </c>
      <c r="C2200" s="4" t="s">
        <v>10</v>
      </c>
    </row>
    <row r="2201" spans="1:9">
      <c r="A2201" t="n">
        <v>17886</v>
      </c>
      <c r="B2201" s="29" t="n">
        <v>16</v>
      </c>
      <c r="C2201" s="7" t="n">
        <v>0</v>
      </c>
    </row>
    <row r="2202" spans="1:9">
      <c r="A2202" t="s">
        <v>4</v>
      </c>
      <c r="B2202" s="4" t="s">
        <v>5</v>
      </c>
      <c r="C2202" s="4" t="s">
        <v>10</v>
      </c>
      <c r="D2202" s="4" t="s">
        <v>13</v>
      </c>
      <c r="E2202" s="4" t="s">
        <v>9</v>
      </c>
      <c r="F2202" s="4" t="s">
        <v>91</v>
      </c>
      <c r="G2202" s="4" t="s">
        <v>13</v>
      </c>
      <c r="H2202" s="4" t="s">
        <v>13</v>
      </c>
    </row>
    <row r="2203" spans="1:9">
      <c r="A2203" t="n">
        <v>17889</v>
      </c>
      <c r="B2203" s="57" t="n">
        <v>26</v>
      </c>
      <c r="C2203" s="7" t="n">
        <v>20</v>
      </c>
      <c r="D2203" s="7" t="n">
        <v>17</v>
      </c>
      <c r="E2203" s="7" t="n">
        <v>43323</v>
      </c>
      <c r="F2203" s="7" t="s">
        <v>218</v>
      </c>
      <c r="G2203" s="7" t="n">
        <v>2</v>
      </c>
      <c r="H2203" s="7" t="n">
        <v>0</v>
      </c>
    </row>
    <row r="2204" spans="1:9">
      <c r="A2204" t="s">
        <v>4</v>
      </c>
      <c r="B2204" s="4" t="s">
        <v>5</v>
      </c>
    </row>
    <row r="2205" spans="1:9">
      <c r="A2205" t="n">
        <v>17930</v>
      </c>
      <c r="B2205" s="36" t="n">
        <v>28</v>
      </c>
    </row>
    <row r="2206" spans="1:9">
      <c r="A2206" t="s">
        <v>4</v>
      </c>
      <c r="B2206" s="4" t="s">
        <v>5</v>
      </c>
      <c r="C2206" s="4" t="s">
        <v>13</v>
      </c>
      <c r="D2206" s="4" t="s">
        <v>10</v>
      </c>
      <c r="E2206" s="4" t="s">
        <v>6</v>
      </c>
    </row>
    <row r="2207" spans="1:9">
      <c r="A2207" t="n">
        <v>17931</v>
      </c>
      <c r="B2207" s="56" t="n">
        <v>51</v>
      </c>
      <c r="C2207" s="7" t="n">
        <v>4</v>
      </c>
      <c r="D2207" s="7" t="n">
        <v>21</v>
      </c>
      <c r="E2207" s="7" t="s">
        <v>219</v>
      </c>
    </row>
    <row r="2208" spans="1:9">
      <c r="A2208" t="s">
        <v>4</v>
      </c>
      <c r="B2208" s="4" t="s">
        <v>5</v>
      </c>
      <c r="C2208" s="4" t="s">
        <v>10</v>
      </c>
    </row>
    <row r="2209" spans="1:8">
      <c r="A2209" t="n">
        <v>17944</v>
      </c>
      <c r="B2209" s="29" t="n">
        <v>16</v>
      </c>
      <c r="C2209" s="7" t="n">
        <v>0</v>
      </c>
    </row>
    <row r="2210" spans="1:8">
      <c r="A2210" t="s">
        <v>4</v>
      </c>
      <c r="B2210" s="4" t="s">
        <v>5</v>
      </c>
      <c r="C2210" s="4" t="s">
        <v>10</v>
      </c>
      <c r="D2210" s="4" t="s">
        <v>13</v>
      </c>
      <c r="E2210" s="4" t="s">
        <v>9</v>
      </c>
      <c r="F2210" s="4" t="s">
        <v>91</v>
      </c>
      <c r="G2210" s="4" t="s">
        <v>13</v>
      </c>
      <c r="H2210" s="4" t="s">
        <v>13</v>
      </c>
    </row>
    <row r="2211" spans="1:8">
      <c r="A2211" t="n">
        <v>17947</v>
      </c>
      <c r="B2211" s="57" t="n">
        <v>26</v>
      </c>
      <c r="C2211" s="7" t="n">
        <v>21</v>
      </c>
      <c r="D2211" s="7" t="n">
        <v>17</v>
      </c>
      <c r="E2211" s="7" t="n">
        <v>44308</v>
      </c>
      <c r="F2211" s="7" t="s">
        <v>220</v>
      </c>
      <c r="G2211" s="7" t="n">
        <v>2</v>
      </c>
      <c r="H2211" s="7" t="n">
        <v>0</v>
      </c>
    </row>
    <row r="2212" spans="1:8">
      <c r="A2212" t="s">
        <v>4</v>
      </c>
      <c r="B2212" s="4" t="s">
        <v>5</v>
      </c>
    </row>
    <row r="2213" spans="1:8">
      <c r="A2213" t="n">
        <v>18080</v>
      </c>
      <c r="B2213" s="36" t="n">
        <v>28</v>
      </c>
    </row>
    <row r="2214" spans="1:8">
      <c r="A2214" t="s">
        <v>4</v>
      </c>
      <c r="B2214" s="4" t="s">
        <v>5</v>
      </c>
      <c r="C2214" s="4" t="s">
        <v>10</v>
      </c>
      <c r="D2214" s="4" t="s">
        <v>28</v>
      </c>
      <c r="E2214" s="4" t="s">
        <v>28</v>
      </c>
      <c r="F2214" s="4" t="s">
        <v>28</v>
      </c>
      <c r="G2214" s="4" t="s">
        <v>10</v>
      </c>
      <c r="H2214" s="4" t="s">
        <v>10</v>
      </c>
    </row>
    <row r="2215" spans="1:8">
      <c r="A2215" t="n">
        <v>18081</v>
      </c>
      <c r="B2215" s="76" t="n">
        <v>60</v>
      </c>
      <c r="C2215" s="7" t="n">
        <v>21</v>
      </c>
      <c r="D2215" s="7" t="n">
        <v>0</v>
      </c>
      <c r="E2215" s="7" t="n">
        <v>-10</v>
      </c>
      <c r="F2215" s="7" t="n">
        <v>0</v>
      </c>
      <c r="G2215" s="7" t="n">
        <v>1000</v>
      </c>
      <c r="H2215" s="7" t="n">
        <v>0</v>
      </c>
    </row>
    <row r="2216" spans="1:8">
      <c r="A2216" t="s">
        <v>4</v>
      </c>
      <c r="B2216" s="4" t="s">
        <v>5</v>
      </c>
      <c r="C2216" s="4" t="s">
        <v>10</v>
      </c>
      <c r="D2216" s="4" t="s">
        <v>13</v>
      </c>
      <c r="E2216" s="4" t="s">
        <v>6</v>
      </c>
      <c r="F2216" s="4" t="s">
        <v>28</v>
      </c>
      <c r="G2216" s="4" t="s">
        <v>28</v>
      </c>
      <c r="H2216" s="4" t="s">
        <v>28</v>
      </c>
    </row>
    <row r="2217" spans="1:8">
      <c r="A2217" t="n">
        <v>18100</v>
      </c>
      <c r="B2217" s="55" t="n">
        <v>48</v>
      </c>
      <c r="C2217" s="7" t="n">
        <v>21</v>
      </c>
      <c r="D2217" s="7" t="n">
        <v>0</v>
      </c>
      <c r="E2217" s="7" t="s">
        <v>127</v>
      </c>
      <c r="F2217" s="7" t="n">
        <v>-1</v>
      </c>
      <c r="G2217" s="7" t="n">
        <v>1</v>
      </c>
      <c r="H2217" s="7" t="n">
        <v>0</v>
      </c>
    </row>
    <row r="2218" spans="1:8">
      <c r="A2218" t="s">
        <v>4</v>
      </c>
      <c r="B2218" s="4" t="s">
        <v>5</v>
      </c>
      <c r="C2218" s="4" t="s">
        <v>10</v>
      </c>
    </row>
    <row r="2219" spans="1:8">
      <c r="A2219" t="n">
        <v>18128</v>
      </c>
      <c r="B2219" s="29" t="n">
        <v>16</v>
      </c>
      <c r="C2219" s="7" t="n">
        <v>300</v>
      </c>
    </row>
    <row r="2220" spans="1:8">
      <c r="A2220" t="s">
        <v>4</v>
      </c>
      <c r="B2220" s="4" t="s">
        <v>5</v>
      </c>
      <c r="C2220" s="4" t="s">
        <v>13</v>
      </c>
      <c r="D2220" s="4" t="s">
        <v>10</v>
      </c>
      <c r="E2220" s="4" t="s">
        <v>6</v>
      </c>
    </row>
    <row r="2221" spans="1:8">
      <c r="A2221" t="n">
        <v>18131</v>
      </c>
      <c r="B2221" s="56" t="n">
        <v>51</v>
      </c>
      <c r="C2221" s="7" t="n">
        <v>4</v>
      </c>
      <c r="D2221" s="7" t="n">
        <v>21</v>
      </c>
      <c r="E2221" s="7" t="s">
        <v>155</v>
      </c>
    </row>
    <row r="2222" spans="1:8">
      <c r="A2222" t="s">
        <v>4</v>
      </c>
      <c r="B2222" s="4" t="s">
        <v>5</v>
      </c>
      <c r="C2222" s="4" t="s">
        <v>10</v>
      </c>
    </row>
    <row r="2223" spans="1:8">
      <c r="A2223" t="n">
        <v>18145</v>
      </c>
      <c r="B2223" s="29" t="n">
        <v>16</v>
      </c>
      <c r="C2223" s="7" t="n">
        <v>0</v>
      </c>
    </row>
    <row r="2224" spans="1:8">
      <c r="A2224" t="s">
        <v>4</v>
      </c>
      <c r="B2224" s="4" t="s">
        <v>5</v>
      </c>
      <c r="C2224" s="4" t="s">
        <v>10</v>
      </c>
      <c r="D2224" s="4" t="s">
        <v>13</v>
      </c>
      <c r="E2224" s="4" t="s">
        <v>9</v>
      </c>
      <c r="F2224" s="4" t="s">
        <v>91</v>
      </c>
      <c r="G2224" s="4" t="s">
        <v>13</v>
      </c>
      <c r="H2224" s="4" t="s">
        <v>13</v>
      </c>
    </row>
    <row r="2225" spans="1:8">
      <c r="A2225" t="n">
        <v>18148</v>
      </c>
      <c r="B2225" s="57" t="n">
        <v>26</v>
      </c>
      <c r="C2225" s="7" t="n">
        <v>21</v>
      </c>
      <c r="D2225" s="7" t="n">
        <v>17</v>
      </c>
      <c r="E2225" s="7" t="n">
        <v>44309</v>
      </c>
      <c r="F2225" s="7" t="s">
        <v>221</v>
      </c>
      <c r="G2225" s="7" t="n">
        <v>2</v>
      </c>
      <c r="H2225" s="7" t="n">
        <v>0</v>
      </c>
    </row>
    <row r="2226" spans="1:8">
      <c r="A2226" t="s">
        <v>4</v>
      </c>
      <c r="B2226" s="4" t="s">
        <v>5</v>
      </c>
    </row>
    <row r="2227" spans="1:8">
      <c r="A2227" t="n">
        <v>18231</v>
      </c>
      <c r="B2227" s="36" t="n">
        <v>28</v>
      </c>
    </row>
    <row r="2228" spans="1:8">
      <c r="A2228" t="s">
        <v>4</v>
      </c>
      <c r="B2228" s="4" t="s">
        <v>5</v>
      </c>
      <c r="C2228" s="4" t="s">
        <v>10</v>
      </c>
      <c r="D2228" s="4" t="s">
        <v>28</v>
      </c>
      <c r="E2228" s="4" t="s">
        <v>28</v>
      </c>
      <c r="F2228" s="4" t="s">
        <v>28</v>
      </c>
      <c r="G2228" s="4" t="s">
        <v>10</v>
      </c>
      <c r="H2228" s="4" t="s">
        <v>10</v>
      </c>
    </row>
    <row r="2229" spans="1:8">
      <c r="A2229" t="n">
        <v>18232</v>
      </c>
      <c r="B2229" s="76" t="n">
        <v>60</v>
      </c>
      <c r="C2229" s="7" t="n">
        <v>20</v>
      </c>
      <c r="D2229" s="7" t="n">
        <v>-60</v>
      </c>
      <c r="E2229" s="7" t="n">
        <v>-3</v>
      </c>
      <c r="F2229" s="7" t="n">
        <v>0</v>
      </c>
      <c r="G2229" s="7" t="n">
        <v>1000</v>
      </c>
      <c r="H2229" s="7" t="n">
        <v>0</v>
      </c>
    </row>
    <row r="2230" spans="1:8">
      <c r="A2230" t="s">
        <v>4</v>
      </c>
      <c r="B2230" s="4" t="s">
        <v>5</v>
      </c>
      <c r="C2230" s="4" t="s">
        <v>10</v>
      </c>
    </row>
    <row r="2231" spans="1:8">
      <c r="A2231" t="n">
        <v>18251</v>
      </c>
      <c r="B2231" s="29" t="n">
        <v>16</v>
      </c>
      <c r="C2231" s="7" t="n">
        <v>300</v>
      </c>
    </row>
    <row r="2232" spans="1:8">
      <c r="A2232" t="s">
        <v>4</v>
      </c>
      <c r="B2232" s="4" t="s">
        <v>5</v>
      </c>
      <c r="C2232" s="4" t="s">
        <v>13</v>
      </c>
      <c r="D2232" s="4" t="s">
        <v>10</v>
      </c>
      <c r="E2232" s="4" t="s">
        <v>6</v>
      </c>
    </row>
    <row r="2233" spans="1:8">
      <c r="A2233" t="n">
        <v>18254</v>
      </c>
      <c r="B2233" s="56" t="n">
        <v>51</v>
      </c>
      <c r="C2233" s="7" t="n">
        <v>4</v>
      </c>
      <c r="D2233" s="7" t="n">
        <v>20</v>
      </c>
      <c r="E2233" s="7" t="s">
        <v>132</v>
      </c>
    </row>
    <row r="2234" spans="1:8">
      <c r="A2234" t="s">
        <v>4</v>
      </c>
      <c r="B2234" s="4" t="s">
        <v>5</v>
      </c>
      <c r="C2234" s="4" t="s">
        <v>10</v>
      </c>
    </row>
    <row r="2235" spans="1:8">
      <c r="A2235" t="n">
        <v>18267</v>
      </c>
      <c r="B2235" s="29" t="n">
        <v>16</v>
      </c>
      <c r="C2235" s="7" t="n">
        <v>0</v>
      </c>
    </row>
    <row r="2236" spans="1:8">
      <c r="A2236" t="s">
        <v>4</v>
      </c>
      <c r="B2236" s="4" t="s">
        <v>5</v>
      </c>
      <c r="C2236" s="4" t="s">
        <v>10</v>
      </c>
      <c r="D2236" s="4" t="s">
        <v>13</v>
      </c>
      <c r="E2236" s="4" t="s">
        <v>9</v>
      </c>
      <c r="F2236" s="4" t="s">
        <v>91</v>
      </c>
      <c r="G2236" s="4" t="s">
        <v>13</v>
      </c>
      <c r="H2236" s="4" t="s">
        <v>13</v>
      </c>
      <c r="I2236" s="4" t="s">
        <v>13</v>
      </c>
      <c r="J2236" s="4" t="s">
        <v>9</v>
      </c>
      <c r="K2236" s="4" t="s">
        <v>91</v>
      </c>
      <c r="L2236" s="4" t="s">
        <v>13</v>
      </c>
      <c r="M2236" s="4" t="s">
        <v>13</v>
      </c>
    </row>
    <row r="2237" spans="1:8">
      <c r="A2237" t="n">
        <v>18270</v>
      </c>
      <c r="B2237" s="57" t="n">
        <v>26</v>
      </c>
      <c r="C2237" s="7" t="n">
        <v>20</v>
      </c>
      <c r="D2237" s="7" t="n">
        <v>17</v>
      </c>
      <c r="E2237" s="7" t="n">
        <v>43324</v>
      </c>
      <c r="F2237" s="7" t="s">
        <v>222</v>
      </c>
      <c r="G2237" s="7" t="n">
        <v>2</v>
      </c>
      <c r="H2237" s="7" t="n">
        <v>3</v>
      </c>
      <c r="I2237" s="7" t="n">
        <v>17</v>
      </c>
      <c r="J2237" s="7" t="n">
        <v>43325</v>
      </c>
      <c r="K2237" s="7" t="s">
        <v>223</v>
      </c>
      <c r="L2237" s="7" t="n">
        <v>2</v>
      </c>
      <c r="M2237" s="7" t="n">
        <v>0</v>
      </c>
    </row>
    <row r="2238" spans="1:8">
      <c r="A2238" t="s">
        <v>4</v>
      </c>
      <c r="B2238" s="4" t="s">
        <v>5</v>
      </c>
    </row>
    <row r="2239" spans="1:8">
      <c r="A2239" t="n">
        <v>18423</v>
      </c>
      <c r="B2239" s="36" t="n">
        <v>28</v>
      </c>
    </row>
    <row r="2240" spans="1:8">
      <c r="A2240" t="s">
        <v>4</v>
      </c>
      <c r="B2240" s="4" t="s">
        <v>5</v>
      </c>
      <c r="C2240" s="4" t="s">
        <v>13</v>
      </c>
      <c r="D2240" s="4" t="s">
        <v>10</v>
      </c>
      <c r="E2240" s="4" t="s">
        <v>28</v>
      </c>
    </row>
    <row r="2241" spans="1:13">
      <c r="A2241" t="n">
        <v>18424</v>
      </c>
      <c r="B2241" s="31" t="n">
        <v>58</v>
      </c>
      <c r="C2241" s="7" t="n">
        <v>0</v>
      </c>
      <c r="D2241" s="7" t="n">
        <v>500</v>
      </c>
      <c r="E2241" s="7" t="n">
        <v>1</v>
      </c>
    </row>
    <row r="2242" spans="1:13">
      <c r="A2242" t="s">
        <v>4</v>
      </c>
      <c r="B2242" s="4" t="s">
        <v>5</v>
      </c>
      <c r="C2242" s="4" t="s">
        <v>13</v>
      </c>
      <c r="D2242" s="4" t="s">
        <v>10</v>
      </c>
    </row>
    <row r="2243" spans="1:13">
      <c r="A2243" t="n">
        <v>18432</v>
      </c>
      <c r="B2243" s="31" t="n">
        <v>58</v>
      </c>
      <c r="C2243" s="7" t="n">
        <v>255</v>
      </c>
      <c r="D2243" s="7" t="n">
        <v>0</v>
      </c>
    </row>
    <row r="2244" spans="1:13">
      <c r="A2244" t="s">
        <v>4</v>
      </c>
      <c r="B2244" s="4" t="s">
        <v>5</v>
      </c>
      <c r="C2244" s="4" t="s">
        <v>10</v>
      </c>
    </row>
    <row r="2245" spans="1:13">
      <c r="A2245" t="n">
        <v>18436</v>
      </c>
      <c r="B2245" s="29" t="n">
        <v>16</v>
      </c>
      <c r="C2245" s="7" t="n">
        <v>500</v>
      </c>
    </row>
    <row r="2246" spans="1:13">
      <c r="A2246" t="s">
        <v>4</v>
      </c>
      <c r="B2246" s="4" t="s">
        <v>5</v>
      </c>
      <c r="C2246" s="4" t="s">
        <v>13</v>
      </c>
      <c r="D2246" s="4" t="s">
        <v>10</v>
      </c>
      <c r="E2246" s="4" t="s">
        <v>6</v>
      </c>
      <c r="F2246" s="4" t="s">
        <v>6</v>
      </c>
      <c r="G2246" s="4" t="s">
        <v>6</v>
      </c>
      <c r="H2246" s="4" t="s">
        <v>6</v>
      </c>
    </row>
    <row r="2247" spans="1:13">
      <c r="A2247" t="n">
        <v>18439</v>
      </c>
      <c r="B2247" s="56" t="n">
        <v>51</v>
      </c>
      <c r="C2247" s="7" t="n">
        <v>3</v>
      </c>
      <c r="D2247" s="7" t="n">
        <v>20</v>
      </c>
      <c r="E2247" s="7" t="s">
        <v>224</v>
      </c>
      <c r="F2247" s="7" t="s">
        <v>163</v>
      </c>
      <c r="G2247" s="7" t="s">
        <v>136</v>
      </c>
      <c r="H2247" s="7" t="s">
        <v>135</v>
      </c>
    </row>
    <row r="2248" spans="1:13">
      <c r="A2248" t="s">
        <v>4</v>
      </c>
      <c r="B2248" s="4" t="s">
        <v>5</v>
      </c>
      <c r="C2248" s="4" t="s">
        <v>13</v>
      </c>
      <c r="D2248" s="4" t="s">
        <v>10</v>
      </c>
      <c r="E2248" s="4" t="s">
        <v>6</v>
      </c>
      <c r="F2248" s="4" t="s">
        <v>6</v>
      </c>
      <c r="G2248" s="4" t="s">
        <v>6</v>
      </c>
      <c r="H2248" s="4" t="s">
        <v>6</v>
      </c>
    </row>
    <row r="2249" spans="1:13">
      <c r="A2249" t="n">
        <v>18460</v>
      </c>
      <c r="B2249" s="56" t="n">
        <v>51</v>
      </c>
      <c r="C2249" s="7" t="n">
        <v>3</v>
      </c>
      <c r="D2249" s="7" t="n">
        <v>21</v>
      </c>
      <c r="E2249" s="7" t="s">
        <v>224</v>
      </c>
      <c r="F2249" s="7" t="s">
        <v>225</v>
      </c>
      <c r="G2249" s="7" t="s">
        <v>136</v>
      </c>
      <c r="H2249" s="7" t="s">
        <v>135</v>
      </c>
    </row>
    <row r="2250" spans="1:13">
      <c r="A2250" t="s">
        <v>4</v>
      </c>
      <c r="B2250" s="4" t="s">
        <v>5</v>
      </c>
      <c r="C2250" s="4" t="s">
        <v>10</v>
      </c>
      <c r="D2250" s="4" t="s">
        <v>28</v>
      </c>
      <c r="E2250" s="4" t="s">
        <v>28</v>
      </c>
      <c r="F2250" s="4" t="s">
        <v>28</v>
      </c>
      <c r="G2250" s="4" t="s">
        <v>10</v>
      </c>
      <c r="H2250" s="4" t="s">
        <v>10</v>
      </c>
    </row>
    <row r="2251" spans="1:13">
      <c r="A2251" t="n">
        <v>18489</v>
      </c>
      <c r="B2251" s="76" t="n">
        <v>60</v>
      </c>
      <c r="C2251" s="7" t="n">
        <v>20</v>
      </c>
      <c r="D2251" s="7" t="n">
        <v>0</v>
      </c>
      <c r="E2251" s="7" t="n">
        <v>0</v>
      </c>
      <c r="F2251" s="7" t="n">
        <v>0</v>
      </c>
      <c r="G2251" s="7" t="n">
        <v>0</v>
      </c>
      <c r="H2251" s="7" t="n">
        <v>0</v>
      </c>
    </row>
    <row r="2252" spans="1:13">
      <c r="A2252" t="s">
        <v>4</v>
      </c>
      <c r="B2252" s="4" t="s">
        <v>5</v>
      </c>
      <c r="C2252" s="4" t="s">
        <v>13</v>
      </c>
      <c r="D2252" s="4" t="s">
        <v>13</v>
      </c>
      <c r="E2252" s="4" t="s">
        <v>28</v>
      </c>
      <c r="F2252" s="4" t="s">
        <v>28</v>
      </c>
      <c r="G2252" s="4" t="s">
        <v>28</v>
      </c>
      <c r="H2252" s="4" t="s">
        <v>10</v>
      </c>
    </row>
    <row r="2253" spans="1:13">
      <c r="A2253" t="n">
        <v>18508</v>
      </c>
      <c r="B2253" s="39" t="n">
        <v>45</v>
      </c>
      <c r="C2253" s="7" t="n">
        <v>2</v>
      </c>
      <c r="D2253" s="7" t="n">
        <v>3</v>
      </c>
      <c r="E2253" s="7" t="n">
        <v>-76.5</v>
      </c>
      <c r="F2253" s="7" t="n">
        <v>1.29999995231628</v>
      </c>
      <c r="G2253" s="7" t="n">
        <v>-0.189999997615814</v>
      </c>
      <c r="H2253" s="7" t="n">
        <v>0</v>
      </c>
    </row>
    <row r="2254" spans="1:13">
      <c r="A2254" t="s">
        <v>4</v>
      </c>
      <c r="B2254" s="4" t="s">
        <v>5</v>
      </c>
      <c r="C2254" s="4" t="s">
        <v>13</v>
      </c>
      <c r="D2254" s="4" t="s">
        <v>13</v>
      </c>
      <c r="E2254" s="4" t="s">
        <v>28</v>
      </c>
      <c r="F2254" s="4" t="s">
        <v>28</v>
      </c>
      <c r="G2254" s="4" t="s">
        <v>28</v>
      </c>
      <c r="H2254" s="4" t="s">
        <v>10</v>
      </c>
      <c r="I2254" s="4" t="s">
        <v>13</v>
      </c>
    </row>
    <row r="2255" spans="1:13">
      <c r="A2255" t="n">
        <v>18525</v>
      </c>
      <c r="B2255" s="39" t="n">
        <v>45</v>
      </c>
      <c r="C2255" s="7" t="n">
        <v>4</v>
      </c>
      <c r="D2255" s="7" t="n">
        <v>3</v>
      </c>
      <c r="E2255" s="7" t="n">
        <v>339.200012207031</v>
      </c>
      <c r="F2255" s="7" t="n">
        <v>233.410003662109</v>
      </c>
      <c r="G2255" s="7" t="n">
        <v>0</v>
      </c>
      <c r="H2255" s="7" t="n">
        <v>0</v>
      </c>
      <c r="I2255" s="7" t="n">
        <v>0</v>
      </c>
    </row>
    <row r="2256" spans="1:13">
      <c r="A2256" t="s">
        <v>4</v>
      </c>
      <c r="B2256" s="4" t="s">
        <v>5</v>
      </c>
      <c r="C2256" s="4" t="s">
        <v>13</v>
      </c>
      <c r="D2256" s="4" t="s">
        <v>13</v>
      </c>
      <c r="E2256" s="4" t="s">
        <v>28</v>
      </c>
      <c r="F2256" s="4" t="s">
        <v>10</v>
      </c>
    </row>
    <row r="2257" spans="1:9">
      <c r="A2257" t="n">
        <v>18543</v>
      </c>
      <c r="B2257" s="39" t="n">
        <v>45</v>
      </c>
      <c r="C2257" s="7" t="n">
        <v>5</v>
      </c>
      <c r="D2257" s="7" t="n">
        <v>3</v>
      </c>
      <c r="E2257" s="7" t="n">
        <v>1.5</v>
      </c>
      <c r="F2257" s="7" t="n">
        <v>0</v>
      </c>
    </row>
    <row r="2258" spans="1:9">
      <c r="A2258" t="s">
        <v>4</v>
      </c>
      <c r="B2258" s="4" t="s">
        <v>5</v>
      </c>
      <c r="C2258" s="4" t="s">
        <v>13</v>
      </c>
      <c r="D2258" s="4" t="s">
        <v>13</v>
      </c>
      <c r="E2258" s="4" t="s">
        <v>28</v>
      </c>
      <c r="F2258" s="4" t="s">
        <v>10</v>
      </c>
    </row>
    <row r="2259" spans="1:9">
      <c r="A2259" t="n">
        <v>18552</v>
      </c>
      <c r="B2259" s="39" t="n">
        <v>45</v>
      </c>
      <c r="C2259" s="7" t="n">
        <v>11</v>
      </c>
      <c r="D2259" s="7" t="n">
        <v>3</v>
      </c>
      <c r="E2259" s="7" t="n">
        <v>38</v>
      </c>
      <c r="F2259" s="7" t="n">
        <v>0</v>
      </c>
    </row>
    <row r="2260" spans="1:9">
      <c r="A2260" t="s">
        <v>4</v>
      </c>
      <c r="B2260" s="4" t="s">
        <v>5</v>
      </c>
      <c r="C2260" s="4" t="s">
        <v>13</v>
      </c>
      <c r="D2260" s="4" t="s">
        <v>13</v>
      </c>
      <c r="E2260" s="4" t="s">
        <v>28</v>
      </c>
      <c r="F2260" s="4" t="s">
        <v>28</v>
      </c>
      <c r="G2260" s="4" t="s">
        <v>28</v>
      </c>
      <c r="H2260" s="4" t="s">
        <v>10</v>
      </c>
      <c r="I2260" s="4" t="s">
        <v>13</v>
      </c>
    </row>
    <row r="2261" spans="1:9">
      <c r="A2261" t="n">
        <v>18561</v>
      </c>
      <c r="B2261" s="39" t="n">
        <v>45</v>
      </c>
      <c r="C2261" s="7" t="n">
        <v>4</v>
      </c>
      <c r="D2261" s="7" t="n">
        <v>3</v>
      </c>
      <c r="E2261" s="7" t="n">
        <v>0.899999976158142</v>
      </c>
      <c r="F2261" s="7" t="n">
        <v>302.980010986328</v>
      </c>
      <c r="G2261" s="7" t="n">
        <v>0</v>
      </c>
      <c r="H2261" s="7" t="n">
        <v>0</v>
      </c>
      <c r="I2261" s="7" t="n">
        <v>1</v>
      </c>
    </row>
    <row r="2262" spans="1:9">
      <c r="A2262" t="s">
        <v>4</v>
      </c>
      <c r="B2262" s="4" t="s">
        <v>5</v>
      </c>
      <c r="C2262" s="4" t="s">
        <v>10</v>
      </c>
      <c r="D2262" s="4" t="s">
        <v>28</v>
      </c>
      <c r="E2262" s="4" t="s">
        <v>28</v>
      </c>
      <c r="F2262" s="4" t="s">
        <v>28</v>
      </c>
      <c r="G2262" s="4" t="s">
        <v>28</v>
      </c>
    </row>
    <row r="2263" spans="1:9">
      <c r="A2263" t="n">
        <v>18579</v>
      </c>
      <c r="B2263" s="49" t="n">
        <v>46</v>
      </c>
      <c r="C2263" s="7" t="n">
        <v>20</v>
      </c>
      <c r="D2263" s="7" t="n">
        <v>-76.5</v>
      </c>
      <c r="E2263" s="7" t="n">
        <v>0</v>
      </c>
      <c r="F2263" s="7" t="n">
        <v>0.270000010728836</v>
      </c>
      <c r="G2263" s="7" t="n">
        <v>270</v>
      </c>
    </row>
    <row r="2264" spans="1:9">
      <c r="A2264" t="s">
        <v>4</v>
      </c>
      <c r="B2264" s="4" t="s">
        <v>5</v>
      </c>
      <c r="C2264" s="4" t="s">
        <v>10</v>
      </c>
      <c r="D2264" s="4" t="s">
        <v>28</v>
      </c>
      <c r="E2264" s="4" t="s">
        <v>28</v>
      </c>
      <c r="F2264" s="4" t="s">
        <v>28</v>
      </c>
      <c r="G2264" s="4" t="s">
        <v>28</v>
      </c>
    </row>
    <row r="2265" spans="1:9">
      <c r="A2265" t="n">
        <v>18598</v>
      </c>
      <c r="B2265" s="49" t="n">
        <v>46</v>
      </c>
      <c r="C2265" s="7" t="n">
        <v>21</v>
      </c>
      <c r="D2265" s="7" t="n">
        <v>-76.5</v>
      </c>
      <c r="E2265" s="7" t="n">
        <v>0</v>
      </c>
      <c r="F2265" s="7" t="n">
        <v>-0.560000002384186</v>
      </c>
      <c r="G2265" s="7" t="n">
        <v>270</v>
      </c>
    </row>
    <row r="2266" spans="1:9">
      <c r="A2266" t="s">
        <v>4</v>
      </c>
      <c r="B2266" s="4" t="s">
        <v>5</v>
      </c>
      <c r="C2266" s="4" t="s">
        <v>10</v>
      </c>
      <c r="D2266" s="4" t="s">
        <v>13</v>
      </c>
      <c r="E2266" s="4" t="s">
        <v>6</v>
      </c>
      <c r="F2266" s="4" t="s">
        <v>28</v>
      </c>
      <c r="G2266" s="4" t="s">
        <v>28</v>
      </c>
      <c r="H2266" s="4" t="s">
        <v>28</v>
      </c>
    </row>
    <row r="2267" spans="1:9">
      <c r="A2267" t="n">
        <v>18617</v>
      </c>
      <c r="B2267" s="55" t="n">
        <v>48</v>
      </c>
      <c r="C2267" s="7" t="n">
        <v>20</v>
      </c>
      <c r="D2267" s="7" t="n">
        <v>0</v>
      </c>
      <c r="E2267" s="7" t="s">
        <v>226</v>
      </c>
      <c r="F2267" s="7" t="n">
        <v>-1</v>
      </c>
      <c r="G2267" s="7" t="n">
        <v>1</v>
      </c>
      <c r="H2267" s="7" t="n">
        <v>0</v>
      </c>
    </row>
    <row r="2268" spans="1:9">
      <c r="A2268" t="s">
        <v>4</v>
      </c>
      <c r="B2268" s="4" t="s">
        <v>5</v>
      </c>
      <c r="C2268" s="4" t="s">
        <v>10</v>
      </c>
      <c r="D2268" s="4" t="s">
        <v>13</v>
      </c>
      <c r="E2268" s="4" t="s">
        <v>6</v>
      </c>
      <c r="F2268" s="4" t="s">
        <v>28</v>
      </c>
      <c r="G2268" s="4" t="s">
        <v>28</v>
      </c>
      <c r="H2268" s="4" t="s">
        <v>28</v>
      </c>
    </row>
    <row r="2269" spans="1:9">
      <c r="A2269" t="n">
        <v>18649</v>
      </c>
      <c r="B2269" s="55" t="n">
        <v>48</v>
      </c>
      <c r="C2269" s="7" t="n">
        <v>21</v>
      </c>
      <c r="D2269" s="7" t="n">
        <v>0</v>
      </c>
      <c r="E2269" s="7" t="s">
        <v>227</v>
      </c>
      <c r="F2269" s="7" t="n">
        <v>-1</v>
      </c>
      <c r="G2269" s="7" t="n">
        <v>1</v>
      </c>
      <c r="H2269" s="7" t="n">
        <v>0</v>
      </c>
    </row>
    <row r="2270" spans="1:9">
      <c r="A2270" t="s">
        <v>4</v>
      </c>
      <c r="B2270" s="4" t="s">
        <v>5</v>
      </c>
      <c r="C2270" s="4" t="s">
        <v>10</v>
      </c>
      <c r="D2270" s="4" t="s">
        <v>13</v>
      </c>
      <c r="E2270" s="4" t="s">
        <v>6</v>
      </c>
      <c r="F2270" s="4" t="s">
        <v>28</v>
      </c>
      <c r="G2270" s="4" t="s">
        <v>28</v>
      </c>
      <c r="H2270" s="4" t="s">
        <v>28</v>
      </c>
    </row>
    <row r="2271" spans="1:9">
      <c r="A2271" t="n">
        <v>18681</v>
      </c>
      <c r="B2271" s="55" t="n">
        <v>48</v>
      </c>
      <c r="C2271" s="7" t="n">
        <v>20</v>
      </c>
      <c r="D2271" s="7" t="n">
        <v>0</v>
      </c>
      <c r="E2271" s="7" t="s">
        <v>213</v>
      </c>
      <c r="F2271" s="7" t="n">
        <v>0</v>
      </c>
      <c r="G2271" s="7" t="n">
        <v>1</v>
      </c>
      <c r="H2271" s="7" t="n">
        <v>0</v>
      </c>
    </row>
    <row r="2272" spans="1:9">
      <c r="A2272" t="s">
        <v>4</v>
      </c>
      <c r="B2272" s="4" t="s">
        <v>5</v>
      </c>
      <c r="C2272" s="4" t="s">
        <v>10</v>
      </c>
      <c r="D2272" s="4" t="s">
        <v>13</v>
      </c>
      <c r="E2272" s="4" t="s">
        <v>6</v>
      </c>
      <c r="F2272" s="4" t="s">
        <v>28</v>
      </c>
      <c r="G2272" s="4" t="s">
        <v>28</v>
      </c>
      <c r="H2272" s="4" t="s">
        <v>28</v>
      </c>
    </row>
    <row r="2273" spans="1:9">
      <c r="A2273" t="n">
        <v>18707</v>
      </c>
      <c r="B2273" s="55" t="n">
        <v>48</v>
      </c>
      <c r="C2273" s="7" t="n">
        <v>21</v>
      </c>
      <c r="D2273" s="7" t="n">
        <v>0</v>
      </c>
      <c r="E2273" s="7" t="s">
        <v>213</v>
      </c>
      <c r="F2273" s="7" t="n">
        <v>0</v>
      </c>
      <c r="G2273" s="7" t="n">
        <v>1</v>
      </c>
      <c r="H2273" s="7" t="n">
        <v>0</v>
      </c>
    </row>
    <row r="2274" spans="1:9">
      <c r="A2274" t="s">
        <v>4</v>
      </c>
      <c r="B2274" s="4" t="s">
        <v>5</v>
      </c>
      <c r="C2274" s="4" t="s">
        <v>10</v>
      </c>
    </row>
    <row r="2275" spans="1:9">
      <c r="A2275" t="n">
        <v>18733</v>
      </c>
      <c r="B2275" s="29" t="n">
        <v>16</v>
      </c>
      <c r="C2275" s="7" t="n">
        <v>0</v>
      </c>
    </row>
    <row r="2276" spans="1:9">
      <c r="A2276" t="s">
        <v>4</v>
      </c>
      <c r="B2276" s="4" t="s">
        <v>5</v>
      </c>
      <c r="C2276" s="4" t="s">
        <v>10</v>
      </c>
      <c r="D2276" s="4" t="s">
        <v>10</v>
      </c>
      <c r="E2276" s="4" t="s">
        <v>10</v>
      </c>
    </row>
    <row r="2277" spans="1:9">
      <c r="A2277" t="n">
        <v>18736</v>
      </c>
      <c r="B2277" s="60" t="n">
        <v>61</v>
      </c>
      <c r="C2277" s="7" t="n">
        <v>20</v>
      </c>
      <c r="D2277" s="7" t="n">
        <v>65533</v>
      </c>
      <c r="E2277" s="7" t="n">
        <v>0</v>
      </c>
    </row>
    <row r="2278" spans="1:9">
      <c r="A2278" t="s">
        <v>4</v>
      </c>
      <c r="B2278" s="4" t="s">
        <v>5</v>
      </c>
      <c r="C2278" s="4" t="s">
        <v>10</v>
      </c>
      <c r="D2278" s="4" t="s">
        <v>10</v>
      </c>
      <c r="E2278" s="4" t="s">
        <v>10</v>
      </c>
    </row>
    <row r="2279" spans="1:9">
      <c r="A2279" t="n">
        <v>18743</v>
      </c>
      <c r="B2279" s="60" t="n">
        <v>61</v>
      </c>
      <c r="C2279" s="7" t="n">
        <v>21</v>
      </c>
      <c r="D2279" s="7" t="n">
        <v>65533</v>
      </c>
      <c r="E2279" s="7" t="n">
        <v>0</v>
      </c>
    </row>
    <row r="2280" spans="1:9">
      <c r="A2280" t="s">
        <v>4</v>
      </c>
      <c r="B2280" s="4" t="s">
        <v>5</v>
      </c>
      <c r="C2280" s="4" t="s">
        <v>10</v>
      </c>
      <c r="D2280" s="4" t="s">
        <v>28</v>
      </c>
      <c r="E2280" s="4" t="s">
        <v>28</v>
      </c>
      <c r="F2280" s="4" t="s">
        <v>28</v>
      </c>
      <c r="G2280" s="4" t="s">
        <v>10</v>
      </c>
      <c r="H2280" s="4" t="s">
        <v>10</v>
      </c>
    </row>
    <row r="2281" spans="1:9">
      <c r="A2281" t="n">
        <v>18750</v>
      </c>
      <c r="B2281" s="76" t="n">
        <v>60</v>
      </c>
      <c r="C2281" s="7" t="n">
        <v>20</v>
      </c>
      <c r="D2281" s="7" t="n">
        <v>0</v>
      </c>
      <c r="E2281" s="7" t="n">
        <v>-15</v>
      </c>
      <c r="F2281" s="7" t="n">
        <v>0</v>
      </c>
      <c r="G2281" s="7" t="n">
        <v>300</v>
      </c>
      <c r="H2281" s="7" t="n">
        <v>0</v>
      </c>
    </row>
    <row r="2282" spans="1:9">
      <c r="A2282" t="s">
        <v>4</v>
      </c>
      <c r="B2282" s="4" t="s">
        <v>5</v>
      </c>
      <c r="C2282" s="4" t="s">
        <v>10</v>
      </c>
      <c r="D2282" s="4" t="s">
        <v>28</v>
      </c>
      <c r="E2282" s="4" t="s">
        <v>28</v>
      </c>
      <c r="F2282" s="4" t="s">
        <v>28</v>
      </c>
      <c r="G2282" s="4" t="s">
        <v>10</v>
      </c>
      <c r="H2282" s="4" t="s">
        <v>10</v>
      </c>
    </row>
    <row r="2283" spans="1:9">
      <c r="A2283" t="n">
        <v>18769</v>
      </c>
      <c r="B2283" s="76" t="n">
        <v>60</v>
      </c>
      <c r="C2283" s="7" t="n">
        <v>21</v>
      </c>
      <c r="D2283" s="7" t="n">
        <v>0</v>
      </c>
      <c r="E2283" s="7" t="n">
        <v>-15</v>
      </c>
      <c r="F2283" s="7" t="n">
        <v>0</v>
      </c>
      <c r="G2283" s="7" t="n">
        <v>300</v>
      </c>
      <c r="H2283" s="7" t="n">
        <v>0</v>
      </c>
    </row>
    <row r="2284" spans="1:9">
      <c r="A2284" t="s">
        <v>4</v>
      </c>
      <c r="B2284" s="4" t="s">
        <v>5</v>
      </c>
      <c r="C2284" s="4" t="s">
        <v>13</v>
      </c>
      <c r="D2284" s="4" t="s">
        <v>13</v>
      </c>
      <c r="E2284" s="4" t="s">
        <v>28</v>
      </c>
      <c r="F2284" s="4" t="s">
        <v>28</v>
      </c>
      <c r="G2284" s="4" t="s">
        <v>28</v>
      </c>
      <c r="H2284" s="4" t="s">
        <v>10</v>
      </c>
    </row>
    <row r="2285" spans="1:9">
      <c r="A2285" t="n">
        <v>18788</v>
      </c>
      <c r="B2285" s="39" t="n">
        <v>45</v>
      </c>
      <c r="C2285" s="7" t="n">
        <v>2</v>
      </c>
      <c r="D2285" s="7" t="n">
        <v>3</v>
      </c>
      <c r="E2285" s="7" t="n">
        <v>-76.5199966430664</v>
      </c>
      <c r="F2285" s="7" t="n">
        <v>1.42999994754791</v>
      </c>
      <c r="G2285" s="7" t="n">
        <v>-0.109999999403954</v>
      </c>
      <c r="H2285" s="7" t="n">
        <v>3000</v>
      </c>
    </row>
    <row r="2286" spans="1:9">
      <c r="A2286" t="s">
        <v>4</v>
      </c>
      <c r="B2286" s="4" t="s">
        <v>5</v>
      </c>
      <c r="C2286" s="4" t="s">
        <v>13</v>
      </c>
      <c r="D2286" s="4" t="s">
        <v>10</v>
      </c>
      <c r="E2286" s="4" t="s">
        <v>28</v>
      </c>
    </row>
    <row r="2287" spans="1:9">
      <c r="A2287" t="n">
        <v>18805</v>
      </c>
      <c r="B2287" s="31" t="n">
        <v>58</v>
      </c>
      <c r="C2287" s="7" t="n">
        <v>100</v>
      </c>
      <c r="D2287" s="7" t="n">
        <v>500</v>
      </c>
      <c r="E2287" s="7" t="n">
        <v>1</v>
      </c>
    </row>
    <row r="2288" spans="1:9">
      <c r="A2288" t="s">
        <v>4</v>
      </c>
      <c r="B2288" s="4" t="s">
        <v>5</v>
      </c>
      <c r="C2288" s="4" t="s">
        <v>13</v>
      </c>
      <c r="D2288" s="4" t="s">
        <v>10</v>
      </c>
    </row>
    <row r="2289" spans="1:8">
      <c r="A2289" t="n">
        <v>18813</v>
      </c>
      <c r="B2289" s="39" t="n">
        <v>45</v>
      </c>
      <c r="C2289" s="7" t="n">
        <v>7</v>
      </c>
      <c r="D2289" s="7" t="n">
        <v>255</v>
      </c>
    </row>
    <row r="2290" spans="1:8">
      <c r="A2290" t="s">
        <v>4</v>
      </c>
      <c r="B2290" s="4" t="s">
        <v>5</v>
      </c>
      <c r="C2290" s="4" t="s">
        <v>13</v>
      </c>
      <c r="D2290" s="4" t="s">
        <v>10</v>
      </c>
      <c r="E2290" s="4" t="s">
        <v>6</v>
      </c>
    </row>
    <row r="2291" spans="1:8">
      <c r="A2291" t="n">
        <v>18817</v>
      </c>
      <c r="B2291" s="56" t="n">
        <v>51</v>
      </c>
      <c r="C2291" s="7" t="n">
        <v>4</v>
      </c>
      <c r="D2291" s="7" t="n">
        <v>21</v>
      </c>
      <c r="E2291" s="7" t="s">
        <v>155</v>
      </c>
    </row>
    <row r="2292" spans="1:8">
      <c r="A2292" t="s">
        <v>4</v>
      </c>
      <c r="B2292" s="4" t="s">
        <v>5</v>
      </c>
      <c r="C2292" s="4" t="s">
        <v>10</v>
      </c>
    </row>
    <row r="2293" spans="1:8">
      <c r="A2293" t="n">
        <v>18831</v>
      </c>
      <c r="B2293" s="29" t="n">
        <v>16</v>
      </c>
      <c r="C2293" s="7" t="n">
        <v>0</v>
      </c>
    </row>
    <row r="2294" spans="1:8">
      <c r="A2294" t="s">
        <v>4</v>
      </c>
      <c r="B2294" s="4" t="s">
        <v>5</v>
      </c>
      <c r="C2294" s="4" t="s">
        <v>10</v>
      </c>
      <c r="D2294" s="4" t="s">
        <v>13</v>
      </c>
      <c r="E2294" s="4" t="s">
        <v>9</v>
      </c>
      <c r="F2294" s="4" t="s">
        <v>91</v>
      </c>
      <c r="G2294" s="4" t="s">
        <v>13</v>
      </c>
      <c r="H2294" s="4" t="s">
        <v>13</v>
      </c>
    </row>
    <row r="2295" spans="1:8">
      <c r="A2295" t="n">
        <v>18834</v>
      </c>
      <c r="B2295" s="57" t="n">
        <v>26</v>
      </c>
      <c r="C2295" s="7" t="n">
        <v>21</v>
      </c>
      <c r="D2295" s="7" t="n">
        <v>17</v>
      </c>
      <c r="E2295" s="7" t="n">
        <v>44310</v>
      </c>
      <c r="F2295" s="7" t="s">
        <v>228</v>
      </c>
      <c r="G2295" s="7" t="n">
        <v>2</v>
      </c>
      <c r="H2295" s="7" t="n">
        <v>0</v>
      </c>
    </row>
    <row r="2296" spans="1:8">
      <c r="A2296" t="s">
        <v>4</v>
      </c>
      <c r="B2296" s="4" t="s">
        <v>5</v>
      </c>
    </row>
    <row r="2297" spans="1:8">
      <c r="A2297" t="n">
        <v>18975</v>
      </c>
      <c r="B2297" s="36" t="n">
        <v>28</v>
      </c>
    </row>
    <row r="2298" spans="1:8">
      <c r="A2298" t="s">
        <v>4</v>
      </c>
      <c r="B2298" s="4" t="s">
        <v>5</v>
      </c>
      <c r="C2298" s="4" t="s">
        <v>10</v>
      </c>
      <c r="D2298" s="4" t="s">
        <v>28</v>
      </c>
      <c r="E2298" s="4" t="s">
        <v>28</v>
      </c>
      <c r="F2298" s="4" t="s">
        <v>28</v>
      </c>
      <c r="G2298" s="4" t="s">
        <v>10</v>
      </c>
      <c r="H2298" s="4" t="s">
        <v>10</v>
      </c>
    </row>
    <row r="2299" spans="1:8">
      <c r="A2299" t="n">
        <v>18976</v>
      </c>
      <c r="B2299" s="76" t="n">
        <v>60</v>
      </c>
      <c r="C2299" s="7" t="n">
        <v>20</v>
      </c>
      <c r="D2299" s="7" t="n">
        <v>-30</v>
      </c>
      <c r="E2299" s="7" t="n">
        <v>-5</v>
      </c>
      <c r="F2299" s="7" t="n">
        <v>0</v>
      </c>
      <c r="G2299" s="7" t="n">
        <v>800</v>
      </c>
      <c r="H2299" s="7" t="n">
        <v>0</v>
      </c>
    </row>
    <row r="2300" spans="1:8">
      <c r="A2300" t="s">
        <v>4</v>
      </c>
      <c r="B2300" s="4" t="s">
        <v>5</v>
      </c>
      <c r="C2300" s="4" t="s">
        <v>13</v>
      </c>
      <c r="D2300" s="4" t="s">
        <v>10</v>
      </c>
      <c r="E2300" s="4" t="s">
        <v>6</v>
      </c>
    </row>
    <row r="2301" spans="1:8">
      <c r="A2301" t="n">
        <v>18995</v>
      </c>
      <c r="B2301" s="56" t="n">
        <v>51</v>
      </c>
      <c r="C2301" s="7" t="n">
        <v>4</v>
      </c>
      <c r="D2301" s="7" t="n">
        <v>20</v>
      </c>
      <c r="E2301" s="7" t="s">
        <v>151</v>
      </c>
    </row>
    <row r="2302" spans="1:8">
      <c r="A2302" t="s">
        <v>4</v>
      </c>
      <c r="B2302" s="4" t="s">
        <v>5</v>
      </c>
      <c r="C2302" s="4" t="s">
        <v>10</v>
      </c>
    </row>
    <row r="2303" spans="1:8">
      <c r="A2303" t="n">
        <v>19009</v>
      </c>
      <c r="B2303" s="29" t="n">
        <v>16</v>
      </c>
      <c r="C2303" s="7" t="n">
        <v>0</v>
      </c>
    </row>
    <row r="2304" spans="1:8">
      <c r="A2304" t="s">
        <v>4</v>
      </c>
      <c r="B2304" s="4" t="s">
        <v>5</v>
      </c>
      <c r="C2304" s="4" t="s">
        <v>10</v>
      </c>
      <c r="D2304" s="4" t="s">
        <v>13</v>
      </c>
      <c r="E2304" s="4" t="s">
        <v>9</v>
      </c>
      <c r="F2304" s="4" t="s">
        <v>91</v>
      </c>
      <c r="G2304" s="4" t="s">
        <v>13</v>
      </c>
      <c r="H2304" s="4" t="s">
        <v>13</v>
      </c>
      <c r="I2304" s="4" t="s">
        <v>13</v>
      </c>
      <c r="J2304" s="4" t="s">
        <v>9</v>
      </c>
      <c r="K2304" s="4" t="s">
        <v>91</v>
      </c>
      <c r="L2304" s="4" t="s">
        <v>13</v>
      </c>
      <c r="M2304" s="4" t="s">
        <v>13</v>
      </c>
      <c r="N2304" s="4" t="s">
        <v>13</v>
      </c>
      <c r="O2304" s="4" t="s">
        <v>9</v>
      </c>
      <c r="P2304" s="4" t="s">
        <v>91</v>
      </c>
      <c r="Q2304" s="4" t="s">
        <v>13</v>
      </c>
      <c r="R2304" s="4" t="s">
        <v>13</v>
      </c>
    </row>
    <row r="2305" spans="1:18">
      <c r="A2305" t="n">
        <v>19012</v>
      </c>
      <c r="B2305" s="57" t="n">
        <v>26</v>
      </c>
      <c r="C2305" s="7" t="n">
        <v>20</v>
      </c>
      <c r="D2305" s="7" t="n">
        <v>17</v>
      </c>
      <c r="E2305" s="7" t="n">
        <v>43326</v>
      </c>
      <c r="F2305" s="7" t="s">
        <v>229</v>
      </c>
      <c r="G2305" s="7" t="n">
        <v>2</v>
      </c>
      <c r="H2305" s="7" t="n">
        <v>3</v>
      </c>
      <c r="I2305" s="7" t="n">
        <v>17</v>
      </c>
      <c r="J2305" s="7" t="n">
        <v>43327</v>
      </c>
      <c r="K2305" s="7" t="s">
        <v>230</v>
      </c>
      <c r="L2305" s="7" t="n">
        <v>2</v>
      </c>
      <c r="M2305" s="7" t="n">
        <v>3</v>
      </c>
      <c r="N2305" s="7" t="n">
        <v>17</v>
      </c>
      <c r="O2305" s="7" t="n">
        <v>43328</v>
      </c>
      <c r="P2305" s="7" t="s">
        <v>231</v>
      </c>
      <c r="Q2305" s="7" t="n">
        <v>2</v>
      </c>
      <c r="R2305" s="7" t="n">
        <v>0</v>
      </c>
    </row>
    <row r="2306" spans="1:18">
      <c r="A2306" t="s">
        <v>4</v>
      </c>
      <c r="B2306" s="4" t="s">
        <v>5</v>
      </c>
    </row>
    <row r="2307" spans="1:18">
      <c r="A2307" t="n">
        <v>19351</v>
      </c>
      <c r="B2307" s="36" t="n">
        <v>28</v>
      </c>
    </row>
    <row r="2308" spans="1:18">
      <c r="A2308" t="s">
        <v>4</v>
      </c>
      <c r="B2308" s="4" t="s">
        <v>5</v>
      </c>
      <c r="C2308" s="4" t="s">
        <v>10</v>
      </c>
      <c r="D2308" s="4" t="s">
        <v>28</v>
      </c>
      <c r="E2308" s="4" t="s">
        <v>28</v>
      </c>
      <c r="F2308" s="4" t="s">
        <v>28</v>
      </c>
      <c r="G2308" s="4" t="s">
        <v>10</v>
      </c>
      <c r="H2308" s="4" t="s">
        <v>10</v>
      </c>
    </row>
    <row r="2309" spans="1:18">
      <c r="A2309" t="n">
        <v>19352</v>
      </c>
      <c r="B2309" s="76" t="n">
        <v>60</v>
      </c>
      <c r="C2309" s="7" t="n">
        <v>21</v>
      </c>
      <c r="D2309" s="7" t="n">
        <v>60</v>
      </c>
      <c r="E2309" s="7" t="n">
        <v>3</v>
      </c>
      <c r="F2309" s="7" t="n">
        <v>0</v>
      </c>
      <c r="G2309" s="7" t="n">
        <v>800</v>
      </c>
      <c r="H2309" s="7" t="n">
        <v>0</v>
      </c>
    </row>
    <row r="2310" spans="1:18">
      <c r="A2310" t="s">
        <v>4</v>
      </c>
      <c r="B2310" s="4" t="s">
        <v>5</v>
      </c>
      <c r="C2310" s="4" t="s">
        <v>10</v>
      </c>
    </row>
    <row r="2311" spans="1:18">
      <c r="A2311" t="n">
        <v>19371</v>
      </c>
      <c r="B2311" s="29" t="n">
        <v>16</v>
      </c>
      <c r="C2311" s="7" t="n">
        <v>300</v>
      </c>
    </row>
    <row r="2312" spans="1:18">
      <c r="A2312" t="s">
        <v>4</v>
      </c>
      <c r="B2312" s="4" t="s">
        <v>5</v>
      </c>
      <c r="C2312" s="4" t="s">
        <v>13</v>
      </c>
      <c r="D2312" s="4" t="s">
        <v>10</v>
      </c>
      <c r="E2312" s="4" t="s">
        <v>6</v>
      </c>
    </row>
    <row r="2313" spans="1:18">
      <c r="A2313" t="n">
        <v>19374</v>
      </c>
      <c r="B2313" s="56" t="n">
        <v>51</v>
      </c>
      <c r="C2313" s="7" t="n">
        <v>4</v>
      </c>
      <c r="D2313" s="7" t="n">
        <v>21</v>
      </c>
      <c r="E2313" s="7" t="s">
        <v>175</v>
      </c>
    </row>
    <row r="2314" spans="1:18">
      <c r="A2314" t="s">
        <v>4</v>
      </c>
      <c r="B2314" s="4" t="s">
        <v>5</v>
      </c>
      <c r="C2314" s="4" t="s">
        <v>10</v>
      </c>
    </row>
    <row r="2315" spans="1:18">
      <c r="A2315" t="n">
        <v>19387</v>
      </c>
      <c r="B2315" s="29" t="n">
        <v>16</v>
      </c>
      <c r="C2315" s="7" t="n">
        <v>0</v>
      </c>
    </row>
    <row r="2316" spans="1:18">
      <c r="A2316" t="s">
        <v>4</v>
      </c>
      <c r="B2316" s="4" t="s">
        <v>5</v>
      </c>
      <c r="C2316" s="4" t="s">
        <v>10</v>
      </c>
      <c r="D2316" s="4" t="s">
        <v>13</v>
      </c>
      <c r="E2316" s="4" t="s">
        <v>9</v>
      </c>
      <c r="F2316" s="4" t="s">
        <v>91</v>
      </c>
      <c r="G2316" s="4" t="s">
        <v>13</v>
      </c>
      <c r="H2316" s="4" t="s">
        <v>13</v>
      </c>
      <c r="I2316" s="4" t="s">
        <v>13</v>
      </c>
      <c r="J2316" s="4" t="s">
        <v>9</v>
      </c>
      <c r="K2316" s="4" t="s">
        <v>91</v>
      </c>
      <c r="L2316" s="4" t="s">
        <v>13</v>
      </c>
      <c r="M2316" s="4" t="s">
        <v>13</v>
      </c>
    </row>
    <row r="2317" spans="1:18">
      <c r="A2317" t="n">
        <v>19390</v>
      </c>
      <c r="B2317" s="57" t="n">
        <v>26</v>
      </c>
      <c r="C2317" s="7" t="n">
        <v>21</v>
      </c>
      <c r="D2317" s="7" t="n">
        <v>17</v>
      </c>
      <c r="E2317" s="7" t="n">
        <v>44311</v>
      </c>
      <c r="F2317" s="7" t="s">
        <v>232</v>
      </c>
      <c r="G2317" s="7" t="n">
        <v>2</v>
      </c>
      <c r="H2317" s="7" t="n">
        <v>3</v>
      </c>
      <c r="I2317" s="7" t="n">
        <v>17</v>
      </c>
      <c r="J2317" s="7" t="n">
        <v>44312</v>
      </c>
      <c r="K2317" s="7" t="s">
        <v>233</v>
      </c>
      <c r="L2317" s="7" t="n">
        <v>2</v>
      </c>
      <c r="M2317" s="7" t="n">
        <v>0</v>
      </c>
    </row>
    <row r="2318" spans="1:18">
      <c r="A2318" t="s">
        <v>4</v>
      </c>
      <c r="B2318" s="4" t="s">
        <v>5</v>
      </c>
    </row>
    <row r="2319" spans="1:18">
      <c r="A2319" t="n">
        <v>19583</v>
      </c>
      <c r="B2319" s="36" t="n">
        <v>28</v>
      </c>
    </row>
    <row r="2320" spans="1:18">
      <c r="A2320" t="s">
        <v>4</v>
      </c>
      <c r="B2320" s="4" t="s">
        <v>5</v>
      </c>
      <c r="C2320" s="4" t="s">
        <v>10</v>
      </c>
      <c r="D2320" s="4" t="s">
        <v>13</v>
      </c>
      <c r="E2320" s="4" t="s">
        <v>28</v>
      </c>
      <c r="F2320" s="4" t="s">
        <v>10</v>
      </c>
    </row>
    <row r="2321" spans="1:18">
      <c r="A2321" t="n">
        <v>19584</v>
      </c>
      <c r="B2321" s="74" t="n">
        <v>59</v>
      </c>
      <c r="C2321" s="7" t="n">
        <v>20</v>
      </c>
      <c r="D2321" s="7" t="n">
        <v>1</v>
      </c>
      <c r="E2321" s="7" t="n">
        <v>0.150000005960464</v>
      </c>
      <c r="F2321" s="7" t="n">
        <v>0</v>
      </c>
    </row>
    <row r="2322" spans="1:18">
      <c r="A2322" t="s">
        <v>4</v>
      </c>
      <c r="B2322" s="4" t="s">
        <v>5</v>
      </c>
      <c r="C2322" s="4" t="s">
        <v>13</v>
      </c>
      <c r="D2322" s="4" t="s">
        <v>10</v>
      </c>
      <c r="E2322" s="4" t="s">
        <v>6</v>
      </c>
      <c r="F2322" s="4" t="s">
        <v>6</v>
      </c>
      <c r="G2322" s="4" t="s">
        <v>6</v>
      </c>
      <c r="H2322" s="4" t="s">
        <v>6</v>
      </c>
    </row>
    <row r="2323" spans="1:18">
      <c r="A2323" t="n">
        <v>19594</v>
      </c>
      <c r="B2323" s="56" t="n">
        <v>51</v>
      </c>
      <c r="C2323" s="7" t="n">
        <v>3</v>
      </c>
      <c r="D2323" s="7" t="n">
        <v>20</v>
      </c>
      <c r="E2323" s="7" t="s">
        <v>208</v>
      </c>
      <c r="F2323" s="7" t="s">
        <v>163</v>
      </c>
      <c r="G2323" s="7" t="s">
        <v>136</v>
      </c>
      <c r="H2323" s="7" t="s">
        <v>135</v>
      </c>
    </row>
    <row r="2324" spans="1:18">
      <c r="A2324" t="s">
        <v>4</v>
      </c>
      <c r="B2324" s="4" t="s">
        <v>5</v>
      </c>
      <c r="C2324" s="4" t="s">
        <v>10</v>
      </c>
    </row>
    <row r="2325" spans="1:18">
      <c r="A2325" t="n">
        <v>19607</v>
      </c>
      <c r="B2325" s="29" t="n">
        <v>16</v>
      </c>
      <c r="C2325" s="7" t="n">
        <v>50</v>
      </c>
    </row>
    <row r="2326" spans="1:18">
      <c r="A2326" t="s">
        <v>4</v>
      </c>
      <c r="B2326" s="4" t="s">
        <v>5</v>
      </c>
      <c r="C2326" s="4" t="s">
        <v>10</v>
      </c>
      <c r="D2326" s="4" t="s">
        <v>13</v>
      </c>
      <c r="E2326" s="4" t="s">
        <v>28</v>
      </c>
      <c r="F2326" s="4" t="s">
        <v>10</v>
      </c>
    </row>
    <row r="2327" spans="1:18">
      <c r="A2327" t="n">
        <v>19610</v>
      </c>
      <c r="B2327" s="74" t="n">
        <v>59</v>
      </c>
      <c r="C2327" s="7" t="n">
        <v>21</v>
      </c>
      <c r="D2327" s="7" t="n">
        <v>1</v>
      </c>
      <c r="E2327" s="7" t="n">
        <v>0.150000005960464</v>
      </c>
      <c r="F2327" s="7" t="n">
        <v>0</v>
      </c>
    </row>
    <row r="2328" spans="1:18">
      <c r="A2328" t="s">
        <v>4</v>
      </c>
      <c r="B2328" s="4" t="s">
        <v>5</v>
      </c>
      <c r="C2328" s="4" t="s">
        <v>13</v>
      </c>
      <c r="D2328" s="4" t="s">
        <v>10</v>
      </c>
      <c r="E2328" s="4" t="s">
        <v>6</v>
      </c>
      <c r="F2328" s="4" t="s">
        <v>6</v>
      </c>
      <c r="G2328" s="4" t="s">
        <v>6</v>
      </c>
      <c r="H2328" s="4" t="s">
        <v>6</v>
      </c>
    </row>
    <row r="2329" spans="1:18">
      <c r="A2329" t="n">
        <v>19620</v>
      </c>
      <c r="B2329" s="56" t="n">
        <v>51</v>
      </c>
      <c r="C2329" s="7" t="n">
        <v>3</v>
      </c>
      <c r="D2329" s="7" t="n">
        <v>21</v>
      </c>
      <c r="E2329" s="7" t="s">
        <v>208</v>
      </c>
      <c r="F2329" s="7" t="s">
        <v>234</v>
      </c>
      <c r="G2329" s="7" t="s">
        <v>136</v>
      </c>
      <c r="H2329" s="7" t="s">
        <v>135</v>
      </c>
    </row>
    <row r="2330" spans="1:18">
      <c r="A2330" t="s">
        <v>4</v>
      </c>
      <c r="B2330" s="4" t="s">
        <v>5</v>
      </c>
      <c r="C2330" s="4" t="s">
        <v>10</v>
      </c>
    </row>
    <row r="2331" spans="1:18">
      <c r="A2331" t="n">
        <v>19633</v>
      </c>
      <c r="B2331" s="29" t="n">
        <v>16</v>
      </c>
      <c r="C2331" s="7" t="n">
        <v>1300</v>
      </c>
    </row>
    <row r="2332" spans="1:18">
      <c r="A2332" t="s">
        <v>4</v>
      </c>
      <c r="B2332" s="4" t="s">
        <v>5</v>
      </c>
      <c r="C2332" s="4" t="s">
        <v>13</v>
      </c>
      <c r="D2332" s="4" t="s">
        <v>10</v>
      </c>
      <c r="E2332" s="4" t="s">
        <v>28</v>
      </c>
    </row>
    <row r="2333" spans="1:18">
      <c r="A2333" t="n">
        <v>19636</v>
      </c>
      <c r="B2333" s="31" t="n">
        <v>58</v>
      </c>
      <c r="C2333" s="7" t="n">
        <v>101</v>
      </c>
      <c r="D2333" s="7" t="n">
        <v>500</v>
      </c>
      <c r="E2333" s="7" t="n">
        <v>1</v>
      </c>
    </row>
    <row r="2334" spans="1:18">
      <c r="A2334" t="s">
        <v>4</v>
      </c>
      <c r="B2334" s="4" t="s">
        <v>5</v>
      </c>
      <c r="C2334" s="4" t="s">
        <v>13</v>
      </c>
      <c r="D2334" s="4" t="s">
        <v>10</v>
      </c>
    </row>
    <row r="2335" spans="1:18">
      <c r="A2335" t="n">
        <v>19644</v>
      </c>
      <c r="B2335" s="31" t="n">
        <v>58</v>
      </c>
      <c r="C2335" s="7" t="n">
        <v>254</v>
      </c>
      <c r="D2335" s="7" t="n">
        <v>0</v>
      </c>
    </row>
    <row r="2336" spans="1:18">
      <c r="A2336" t="s">
        <v>4</v>
      </c>
      <c r="B2336" s="4" t="s">
        <v>5</v>
      </c>
      <c r="C2336" s="4" t="s">
        <v>13</v>
      </c>
      <c r="D2336" s="4" t="s">
        <v>13</v>
      </c>
      <c r="E2336" s="4" t="s">
        <v>28</v>
      </c>
      <c r="F2336" s="4" t="s">
        <v>28</v>
      </c>
      <c r="G2336" s="4" t="s">
        <v>28</v>
      </c>
      <c r="H2336" s="4" t="s">
        <v>10</v>
      </c>
    </row>
    <row r="2337" spans="1:8">
      <c r="A2337" t="n">
        <v>19648</v>
      </c>
      <c r="B2337" s="39" t="n">
        <v>45</v>
      </c>
      <c r="C2337" s="7" t="n">
        <v>2</v>
      </c>
      <c r="D2337" s="7" t="n">
        <v>3</v>
      </c>
      <c r="E2337" s="7" t="n">
        <v>-76.5199966430664</v>
      </c>
      <c r="F2337" s="7" t="n">
        <v>1.37000000476837</v>
      </c>
      <c r="G2337" s="7" t="n">
        <v>-0.129999995231628</v>
      </c>
      <c r="H2337" s="7" t="n">
        <v>0</v>
      </c>
    </row>
    <row r="2338" spans="1:8">
      <c r="A2338" t="s">
        <v>4</v>
      </c>
      <c r="B2338" s="4" t="s">
        <v>5</v>
      </c>
      <c r="C2338" s="4" t="s">
        <v>13</v>
      </c>
      <c r="D2338" s="4" t="s">
        <v>13</v>
      </c>
      <c r="E2338" s="4" t="s">
        <v>28</v>
      </c>
      <c r="F2338" s="4" t="s">
        <v>28</v>
      </c>
      <c r="G2338" s="4" t="s">
        <v>28</v>
      </c>
      <c r="H2338" s="4" t="s">
        <v>10</v>
      </c>
      <c r="I2338" s="4" t="s">
        <v>13</v>
      </c>
    </row>
    <row r="2339" spans="1:8">
      <c r="A2339" t="n">
        <v>19665</v>
      </c>
      <c r="B2339" s="39" t="n">
        <v>45</v>
      </c>
      <c r="C2339" s="7" t="n">
        <v>4</v>
      </c>
      <c r="D2339" s="7" t="n">
        <v>3</v>
      </c>
      <c r="E2339" s="7" t="n">
        <v>359.859985351563</v>
      </c>
      <c r="F2339" s="7" t="n">
        <v>267.339996337891</v>
      </c>
      <c r="G2339" s="7" t="n">
        <v>0</v>
      </c>
      <c r="H2339" s="7" t="n">
        <v>0</v>
      </c>
      <c r="I2339" s="7" t="n">
        <v>0</v>
      </c>
    </row>
    <row r="2340" spans="1:8">
      <c r="A2340" t="s">
        <v>4</v>
      </c>
      <c r="B2340" s="4" t="s">
        <v>5</v>
      </c>
      <c r="C2340" s="4" t="s">
        <v>13</v>
      </c>
      <c r="D2340" s="4" t="s">
        <v>13</v>
      </c>
      <c r="E2340" s="4" t="s">
        <v>28</v>
      </c>
      <c r="F2340" s="4" t="s">
        <v>10</v>
      </c>
    </row>
    <row r="2341" spans="1:8">
      <c r="A2341" t="n">
        <v>19683</v>
      </c>
      <c r="B2341" s="39" t="n">
        <v>45</v>
      </c>
      <c r="C2341" s="7" t="n">
        <v>5</v>
      </c>
      <c r="D2341" s="7" t="n">
        <v>3</v>
      </c>
      <c r="E2341" s="7" t="n">
        <v>1.39999997615814</v>
      </c>
      <c r="F2341" s="7" t="n">
        <v>0</v>
      </c>
    </row>
    <row r="2342" spans="1:8">
      <c r="A2342" t="s">
        <v>4</v>
      </c>
      <c r="B2342" s="4" t="s">
        <v>5</v>
      </c>
      <c r="C2342" s="4" t="s">
        <v>13</v>
      </c>
      <c r="D2342" s="4" t="s">
        <v>13</v>
      </c>
      <c r="E2342" s="4" t="s">
        <v>28</v>
      </c>
      <c r="F2342" s="4" t="s">
        <v>10</v>
      </c>
    </row>
    <row r="2343" spans="1:8">
      <c r="A2343" t="n">
        <v>19692</v>
      </c>
      <c r="B2343" s="39" t="n">
        <v>45</v>
      </c>
      <c r="C2343" s="7" t="n">
        <v>11</v>
      </c>
      <c r="D2343" s="7" t="n">
        <v>3</v>
      </c>
      <c r="E2343" s="7" t="n">
        <v>38</v>
      </c>
      <c r="F2343" s="7" t="n">
        <v>0</v>
      </c>
    </row>
    <row r="2344" spans="1:8">
      <c r="A2344" t="s">
        <v>4</v>
      </c>
      <c r="B2344" s="4" t="s">
        <v>5</v>
      </c>
      <c r="C2344" s="4" t="s">
        <v>13</v>
      </c>
      <c r="D2344" s="4" t="s">
        <v>10</v>
      </c>
      <c r="E2344" s="4" t="s">
        <v>6</v>
      </c>
      <c r="F2344" s="4" t="s">
        <v>6</v>
      </c>
      <c r="G2344" s="4" t="s">
        <v>6</v>
      </c>
      <c r="H2344" s="4" t="s">
        <v>6</v>
      </c>
    </row>
    <row r="2345" spans="1:8">
      <c r="A2345" t="n">
        <v>19701</v>
      </c>
      <c r="B2345" s="56" t="n">
        <v>51</v>
      </c>
      <c r="C2345" s="7" t="n">
        <v>3</v>
      </c>
      <c r="D2345" s="7" t="n">
        <v>20</v>
      </c>
      <c r="E2345" s="7" t="s">
        <v>171</v>
      </c>
      <c r="F2345" s="7" t="s">
        <v>135</v>
      </c>
      <c r="G2345" s="7" t="s">
        <v>23</v>
      </c>
      <c r="H2345" s="7" t="s">
        <v>135</v>
      </c>
    </row>
    <row r="2346" spans="1:8">
      <c r="A2346" t="s">
        <v>4</v>
      </c>
      <c r="B2346" s="4" t="s">
        <v>5</v>
      </c>
      <c r="C2346" s="4" t="s">
        <v>13</v>
      </c>
      <c r="D2346" s="4" t="s">
        <v>10</v>
      </c>
      <c r="E2346" s="4" t="s">
        <v>6</v>
      </c>
      <c r="F2346" s="4" t="s">
        <v>6</v>
      </c>
      <c r="G2346" s="4" t="s">
        <v>6</v>
      </c>
      <c r="H2346" s="4" t="s">
        <v>6</v>
      </c>
    </row>
    <row r="2347" spans="1:8">
      <c r="A2347" t="n">
        <v>19712</v>
      </c>
      <c r="B2347" s="56" t="n">
        <v>51</v>
      </c>
      <c r="C2347" s="7" t="n">
        <v>3</v>
      </c>
      <c r="D2347" s="7" t="n">
        <v>21</v>
      </c>
      <c r="E2347" s="7" t="s">
        <v>235</v>
      </c>
      <c r="F2347" s="7" t="s">
        <v>135</v>
      </c>
      <c r="G2347" s="7" t="s">
        <v>23</v>
      </c>
      <c r="H2347" s="7" t="s">
        <v>134</v>
      </c>
    </row>
    <row r="2348" spans="1:8">
      <c r="A2348" t="s">
        <v>4</v>
      </c>
      <c r="B2348" s="4" t="s">
        <v>5</v>
      </c>
      <c r="C2348" s="4" t="s">
        <v>10</v>
      </c>
      <c r="D2348" s="4" t="s">
        <v>10</v>
      </c>
      <c r="E2348" s="4" t="s">
        <v>10</v>
      </c>
    </row>
    <row r="2349" spans="1:8">
      <c r="A2349" t="n">
        <v>19723</v>
      </c>
      <c r="B2349" s="60" t="n">
        <v>61</v>
      </c>
      <c r="C2349" s="7" t="n">
        <v>20</v>
      </c>
      <c r="D2349" s="7" t="n">
        <v>65533</v>
      </c>
      <c r="E2349" s="7" t="n">
        <v>1000</v>
      </c>
    </row>
    <row r="2350" spans="1:8">
      <c r="A2350" t="s">
        <v>4</v>
      </c>
      <c r="B2350" s="4" t="s">
        <v>5</v>
      </c>
      <c r="C2350" s="4" t="s">
        <v>10</v>
      </c>
      <c r="D2350" s="4" t="s">
        <v>28</v>
      </c>
      <c r="E2350" s="4" t="s">
        <v>28</v>
      </c>
      <c r="F2350" s="4" t="s">
        <v>28</v>
      </c>
      <c r="G2350" s="4" t="s">
        <v>10</v>
      </c>
      <c r="H2350" s="4" t="s">
        <v>10</v>
      </c>
    </row>
    <row r="2351" spans="1:8">
      <c r="A2351" t="n">
        <v>19730</v>
      </c>
      <c r="B2351" s="76" t="n">
        <v>60</v>
      </c>
      <c r="C2351" s="7" t="n">
        <v>20</v>
      </c>
      <c r="D2351" s="7" t="n">
        <v>10</v>
      </c>
      <c r="E2351" s="7" t="n">
        <v>0</v>
      </c>
      <c r="F2351" s="7" t="n">
        <v>0</v>
      </c>
      <c r="G2351" s="7" t="n">
        <v>800</v>
      </c>
      <c r="H2351" s="7" t="n">
        <v>0</v>
      </c>
    </row>
    <row r="2352" spans="1:8">
      <c r="A2352" t="s">
        <v>4</v>
      </c>
      <c r="B2352" s="4" t="s">
        <v>5</v>
      </c>
      <c r="C2352" s="4" t="s">
        <v>10</v>
      </c>
      <c r="D2352" s="4" t="s">
        <v>10</v>
      </c>
      <c r="E2352" s="4" t="s">
        <v>10</v>
      </c>
    </row>
    <row r="2353" spans="1:9">
      <c r="A2353" t="n">
        <v>19749</v>
      </c>
      <c r="B2353" s="60" t="n">
        <v>61</v>
      </c>
      <c r="C2353" s="7" t="n">
        <v>21</v>
      </c>
      <c r="D2353" s="7" t="n">
        <v>65533</v>
      </c>
      <c r="E2353" s="7" t="n">
        <v>1000</v>
      </c>
    </row>
    <row r="2354" spans="1:9">
      <c r="A2354" t="s">
        <v>4</v>
      </c>
      <c r="B2354" s="4" t="s">
        <v>5</v>
      </c>
      <c r="C2354" s="4" t="s">
        <v>10</v>
      </c>
      <c r="D2354" s="4" t="s">
        <v>28</v>
      </c>
      <c r="E2354" s="4" t="s">
        <v>28</v>
      </c>
      <c r="F2354" s="4" t="s">
        <v>28</v>
      </c>
      <c r="G2354" s="4" t="s">
        <v>10</v>
      </c>
      <c r="H2354" s="4" t="s">
        <v>10</v>
      </c>
    </row>
    <row r="2355" spans="1:9">
      <c r="A2355" t="n">
        <v>19756</v>
      </c>
      <c r="B2355" s="76" t="n">
        <v>60</v>
      </c>
      <c r="C2355" s="7" t="n">
        <v>21</v>
      </c>
      <c r="D2355" s="7" t="n">
        <v>-10</v>
      </c>
      <c r="E2355" s="7" t="n">
        <v>0</v>
      </c>
      <c r="F2355" s="7" t="n">
        <v>0</v>
      </c>
      <c r="G2355" s="7" t="n">
        <v>800</v>
      </c>
      <c r="H2355" s="7" t="n">
        <v>0</v>
      </c>
    </row>
    <row r="2356" spans="1:9">
      <c r="A2356" t="s">
        <v>4</v>
      </c>
      <c r="B2356" s="4" t="s">
        <v>5</v>
      </c>
      <c r="C2356" s="4" t="s">
        <v>10</v>
      </c>
      <c r="D2356" s="4" t="s">
        <v>13</v>
      </c>
      <c r="E2356" s="4" t="s">
        <v>6</v>
      </c>
      <c r="F2356" s="4" t="s">
        <v>28</v>
      </c>
      <c r="G2356" s="4" t="s">
        <v>28</v>
      </c>
      <c r="H2356" s="4" t="s">
        <v>28</v>
      </c>
    </row>
    <row r="2357" spans="1:9">
      <c r="A2357" t="n">
        <v>19775</v>
      </c>
      <c r="B2357" s="55" t="n">
        <v>48</v>
      </c>
      <c r="C2357" s="7" t="n">
        <v>20</v>
      </c>
      <c r="D2357" s="7" t="n">
        <v>0</v>
      </c>
      <c r="E2357" s="7" t="s">
        <v>236</v>
      </c>
      <c r="F2357" s="7" t="n">
        <v>-1</v>
      </c>
      <c r="G2357" s="7" t="n">
        <v>1</v>
      </c>
      <c r="H2357" s="7" t="n">
        <v>0</v>
      </c>
    </row>
    <row r="2358" spans="1:9">
      <c r="A2358" t="s">
        <v>4</v>
      </c>
      <c r="B2358" s="4" t="s">
        <v>5</v>
      </c>
      <c r="C2358" s="4" t="s">
        <v>10</v>
      </c>
      <c r="D2358" s="4" t="s">
        <v>13</v>
      </c>
      <c r="E2358" s="4" t="s">
        <v>6</v>
      </c>
      <c r="F2358" s="4" t="s">
        <v>28</v>
      </c>
      <c r="G2358" s="4" t="s">
        <v>28</v>
      </c>
      <c r="H2358" s="4" t="s">
        <v>28</v>
      </c>
    </row>
    <row r="2359" spans="1:9">
      <c r="A2359" t="n">
        <v>19807</v>
      </c>
      <c r="B2359" s="55" t="n">
        <v>48</v>
      </c>
      <c r="C2359" s="7" t="n">
        <v>21</v>
      </c>
      <c r="D2359" s="7" t="n">
        <v>0</v>
      </c>
      <c r="E2359" s="7" t="s">
        <v>237</v>
      </c>
      <c r="F2359" s="7" t="n">
        <v>-1</v>
      </c>
      <c r="G2359" s="7" t="n">
        <v>1</v>
      </c>
      <c r="H2359" s="7" t="n">
        <v>0</v>
      </c>
    </row>
    <row r="2360" spans="1:9">
      <c r="A2360" t="s">
        <v>4</v>
      </c>
      <c r="B2360" s="4" t="s">
        <v>5</v>
      </c>
      <c r="C2360" s="4" t="s">
        <v>10</v>
      </c>
      <c r="D2360" s="4" t="s">
        <v>13</v>
      </c>
      <c r="E2360" s="4" t="s">
        <v>6</v>
      </c>
      <c r="F2360" s="4" t="s">
        <v>28</v>
      </c>
      <c r="G2360" s="4" t="s">
        <v>28</v>
      </c>
      <c r="H2360" s="4" t="s">
        <v>28</v>
      </c>
    </row>
    <row r="2361" spans="1:9">
      <c r="A2361" t="n">
        <v>19839</v>
      </c>
      <c r="B2361" s="55" t="n">
        <v>48</v>
      </c>
      <c r="C2361" s="7" t="n">
        <v>20</v>
      </c>
      <c r="D2361" s="7" t="n">
        <v>0</v>
      </c>
      <c r="E2361" s="7" t="s">
        <v>181</v>
      </c>
      <c r="F2361" s="7" t="n">
        <v>0</v>
      </c>
      <c r="G2361" s="7" t="n">
        <v>1</v>
      </c>
      <c r="H2361" s="7" t="n">
        <v>0</v>
      </c>
    </row>
    <row r="2362" spans="1:9">
      <c r="A2362" t="s">
        <v>4</v>
      </c>
      <c r="B2362" s="4" t="s">
        <v>5</v>
      </c>
      <c r="C2362" s="4" t="s">
        <v>10</v>
      </c>
      <c r="D2362" s="4" t="s">
        <v>13</v>
      </c>
      <c r="E2362" s="4" t="s">
        <v>6</v>
      </c>
      <c r="F2362" s="4" t="s">
        <v>28</v>
      </c>
      <c r="G2362" s="4" t="s">
        <v>28</v>
      </c>
      <c r="H2362" s="4" t="s">
        <v>28</v>
      </c>
    </row>
    <row r="2363" spans="1:9">
      <c r="A2363" t="n">
        <v>19865</v>
      </c>
      <c r="B2363" s="55" t="n">
        <v>48</v>
      </c>
      <c r="C2363" s="7" t="n">
        <v>21</v>
      </c>
      <c r="D2363" s="7" t="n">
        <v>0</v>
      </c>
      <c r="E2363" s="7" t="s">
        <v>181</v>
      </c>
      <c r="F2363" s="7" t="n">
        <v>0</v>
      </c>
      <c r="G2363" s="7" t="n">
        <v>1</v>
      </c>
      <c r="H2363" s="7" t="n">
        <v>0</v>
      </c>
    </row>
    <row r="2364" spans="1:9">
      <c r="A2364" t="s">
        <v>4</v>
      </c>
      <c r="B2364" s="4" t="s">
        <v>5</v>
      </c>
      <c r="C2364" s="4" t="s">
        <v>13</v>
      </c>
      <c r="D2364" s="4" t="s">
        <v>13</v>
      </c>
      <c r="E2364" s="4" t="s">
        <v>28</v>
      </c>
      <c r="F2364" s="4" t="s">
        <v>10</v>
      </c>
    </row>
    <row r="2365" spans="1:9">
      <c r="A2365" t="n">
        <v>19891</v>
      </c>
      <c r="B2365" s="39" t="n">
        <v>45</v>
      </c>
      <c r="C2365" s="7" t="n">
        <v>5</v>
      </c>
      <c r="D2365" s="7" t="n">
        <v>3</v>
      </c>
      <c r="E2365" s="7" t="n">
        <v>1.60000002384186</v>
      </c>
      <c r="F2365" s="7" t="n">
        <v>3000</v>
      </c>
    </row>
    <row r="2366" spans="1:9">
      <c r="A2366" t="s">
        <v>4</v>
      </c>
      <c r="B2366" s="4" t="s">
        <v>5</v>
      </c>
      <c r="C2366" s="4" t="s">
        <v>10</v>
      </c>
      <c r="D2366" s="4" t="s">
        <v>13</v>
      </c>
      <c r="E2366" s="4" t="s">
        <v>6</v>
      </c>
      <c r="F2366" s="4" t="s">
        <v>28</v>
      </c>
      <c r="G2366" s="4" t="s">
        <v>28</v>
      </c>
      <c r="H2366" s="4" t="s">
        <v>28</v>
      </c>
    </row>
    <row r="2367" spans="1:9">
      <c r="A2367" t="n">
        <v>19900</v>
      </c>
      <c r="B2367" s="55" t="n">
        <v>48</v>
      </c>
      <c r="C2367" s="7" t="n">
        <v>20</v>
      </c>
      <c r="D2367" s="7" t="n">
        <v>0</v>
      </c>
      <c r="E2367" s="7" t="s">
        <v>215</v>
      </c>
      <c r="F2367" s="7" t="n">
        <v>-1</v>
      </c>
      <c r="G2367" s="7" t="n">
        <v>1</v>
      </c>
      <c r="H2367" s="7" t="n">
        <v>0</v>
      </c>
    </row>
    <row r="2368" spans="1:9">
      <c r="A2368" t="s">
        <v>4</v>
      </c>
      <c r="B2368" s="4" t="s">
        <v>5</v>
      </c>
      <c r="C2368" s="4" t="s">
        <v>10</v>
      </c>
      <c r="D2368" s="4" t="s">
        <v>13</v>
      </c>
      <c r="E2368" s="4" t="s">
        <v>6</v>
      </c>
      <c r="F2368" s="4" t="s">
        <v>28</v>
      </c>
      <c r="G2368" s="4" t="s">
        <v>28</v>
      </c>
      <c r="H2368" s="4" t="s">
        <v>28</v>
      </c>
    </row>
    <row r="2369" spans="1:8">
      <c r="A2369" t="n">
        <v>19931</v>
      </c>
      <c r="B2369" s="55" t="n">
        <v>48</v>
      </c>
      <c r="C2369" s="7" t="n">
        <v>21</v>
      </c>
      <c r="D2369" s="7" t="n">
        <v>0</v>
      </c>
      <c r="E2369" s="7" t="s">
        <v>216</v>
      </c>
      <c r="F2369" s="7" t="n">
        <v>-1</v>
      </c>
      <c r="G2369" s="7" t="n">
        <v>1</v>
      </c>
      <c r="H2369" s="7" t="n">
        <v>0</v>
      </c>
    </row>
    <row r="2370" spans="1:8">
      <c r="A2370" t="s">
        <v>4</v>
      </c>
      <c r="B2370" s="4" t="s">
        <v>5</v>
      </c>
      <c r="C2370" s="4" t="s">
        <v>13</v>
      </c>
      <c r="D2370" s="4" t="s">
        <v>10</v>
      </c>
    </row>
    <row r="2371" spans="1:8">
      <c r="A2371" t="n">
        <v>19962</v>
      </c>
      <c r="B2371" s="31" t="n">
        <v>58</v>
      </c>
      <c r="C2371" s="7" t="n">
        <v>255</v>
      </c>
      <c r="D2371" s="7" t="n">
        <v>0</v>
      </c>
    </row>
    <row r="2372" spans="1:8">
      <c r="A2372" t="s">
        <v>4</v>
      </c>
      <c r="B2372" s="4" t="s">
        <v>5</v>
      </c>
      <c r="C2372" s="4" t="s">
        <v>13</v>
      </c>
      <c r="D2372" s="4" t="s">
        <v>10</v>
      </c>
      <c r="E2372" s="4" t="s">
        <v>6</v>
      </c>
    </row>
    <row r="2373" spans="1:8">
      <c r="A2373" t="n">
        <v>19966</v>
      </c>
      <c r="B2373" s="56" t="n">
        <v>51</v>
      </c>
      <c r="C2373" s="7" t="n">
        <v>4</v>
      </c>
      <c r="D2373" s="7" t="n">
        <v>20</v>
      </c>
      <c r="E2373" s="7" t="s">
        <v>172</v>
      </c>
    </row>
    <row r="2374" spans="1:8">
      <c r="A2374" t="s">
        <v>4</v>
      </c>
      <c r="B2374" s="4" t="s">
        <v>5</v>
      </c>
      <c r="C2374" s="4" t="s">
        <v>10</v>
      </c>
    </row>
    <row r="2375" spans="1:8">
      <c r="A2375" t="n">
        <v>19979</v>
      </c>
      <c r="B2375" s="29" t="n">
        <v>16</v>
      </c>
      <c r="C2375" s="7" t="n">
        <v>0</v>
      </c>
    </row>
    <row r="2376" spans="1:8">
      <c r="A2376" t="s">
        <v>4</v>
      </c>
      <c r="B2376" s="4" t="s">
        <v>5</v>
      </c>
      <c r="C2376" s="4" t="s">
        <v>10</v>
      </c>
      <c r="D2376" s="4" t="s">
        <v>13</v>
      </c>
      <c r="E2376" s="4" t="s">
        <v>9</v>
      </c>
      <c r="F2376" s="4" t="s">
        <v>91</v>
      </c>
      <c r="G2376" s="4" t="s">
        <v>13</v>
      </c>
      <c r="H2376" s="4" t="s">
        <v>13</v>
      </c>
      <c r="I2376" s="4" t="s">
        <v>13</v>
      </c>
      <c r="J2376" s="4" t="s">
        <v>9</v>
      </c>
      <c r="K2376" s="4" t="s">
        <v>91</v>
      </c>
      <c r="L2376" s="4" t="s">
        <v>13</v>
      </c>
      <c r="M2376" s="4" t="s">
        <v>13</v>
      </c>
    </row>
    <row r="2377" spans="1:8">
      <c r="A2377" t="n">
        <v>19982</v>
      </c>
      <c r="B2377" s="57" t="n">
        <v>26</v>
      </c>
      <c r="C2377" s="7" t="n">
        <v>20</v>
      </c>
      <c r="D2377" s="7" t="n">
        <v>17</v>
      </c>
      <c r="E2377" s="7" t="n">
        <v>43329</v>
      </c>
      <c r="F2377" s="7" t="s">
        <v>238</v>
      </c>
      <c r="G2377" s="7" t="n">
        <v>2</v>
      </c>
      <c r="H2377" s="7" t="n">
        <v>3</v>
      </c>
      <c r="I2377" s="7" t="n">
        <v>17</v>
      </c>
      <c r="J2377" s="7" t="n">
        <v>43330</v>
      </c>
      <c r="K2377" s="7" t="s">
        <v>239</v>
      </c>
      <c r="L2377" s="7" t="n">
        <v>2</v>
      </c>
      <c r="M2377" s="7" t="n">
        <v>0</v>
      </c>
    </row>
    <row r="2378" spans="1:8">
      <c r="A2378" t="s">
        <v>4</v>
      </c>
      <c r="B2378" s="4" t="s">
        <v>5</v>
      </c>
    </row>
    <row r="2379" spans="1:8">
      <c r="A2379" t="n">
        <v>20120</v>
      </c>
      <c r="B2379" s="36" t="n">
        <v>28</v>
      </c>
    </row>
    <row r="2380" spans="1:8">
      <c r="A2380" t="s">
        <v>4</v>
      </c>
      <c r="B2380" s="4" t="s">
        <v>5</v>
      </c>
      <c r="C2380" s="4" t="s">
        <v>13</v>
      </c>
      <c r="D2380" s="4" t="s">
        <v>10</v>
      </c>
      <c r="E2380" s="4" t="s">
        <v>6</v>
      </c>
    </row>
    <row r="2381" spans="1:8">
      <c r="A2381" t="n">
        <v>20121</v>
      </c>
      <c r="B2381" s="56" t="n">
        <v>51</v>
      </c>
      <c r="C2381" s="7" t="n">
        <v>4</v>
      </c>
      <c r="D2381" s="7" t="n">
        <v>21</v>
      </c>
      <c r="E2381" s="7" t="s">
        <v>240</v>
      </c>
    </row>
    <row r="2382" spans="1:8">
      <c r="A2382" t="s">
        <v>4</v>
      </c>
      <c r="B2382" s="4" t="s">
        <v>5</v>
      </c>
      <c r="C2382" s="4" t="s">
        <v>10</v>
      </c>
    </row>
    <row r="2383" spans="1:8">
      <c r="A2383" t="n">
        <v>20140</v>
      </c>
      <c r="B2383" s="29" t="n">
        <v>16</v>
      </c>
      <c r="C2383" s="7" t="n">
        <v>0</v>
      </c>
    </row>
    <row r="2384" spans="1:8">
      <c r="A2384" t="s">
        <v>4</v>
      </c>
      <c r="B2384" s="4" t="s">
        <v>5</v>
      </c>
      <c r="C2384" s="4" t="s">
        <v>10</v>
      </c>
      <c r="D2384" s="4" t="s">
        <v>13</v>
      </c>
      <c r="E2384" s="4" t="s">
        <v>9</v>
      </c>
      <c r="F2384" s="4" t="s">
        <v>91</v>
      </c>
      <c r="G2384" s="4" t="s">
        <v>13</v>
      </c>
      <c r="H2384" s="4" t="s">
        <v>13</v>
      </c>
      <c r="I2384" s="4" t="s">
        <v>13</v>
      </c>
      <c r="J2384" s="4" t="s">
        <v>9</v>
      </c>
      <c r="K2384" s="4" t="s">
        <v>91</v>
      </c>
      <c r="L2384" s="4" t="s">
        <v>13</v>
      </c>
      <c r="M2384" s="4" t="s">
        <v>13</v>
      </c>
    </row>
    <row r="2385" spans="1:13">
      <c r="A2385" t="n">
        <v>20143</v>
      </c>
      <c r="B2385" s="57" t="n">
        <v>26</v>
      </c>
      <c r="C2385" s="7" t="n">
        <v>21</v>
      </c>
      <c r="D2385" s="7" t="n">
        <v>17</v>
      </c>
      <c r="E2385" s="7" t="n">
        <v>44313</v>
      </c>
      <c r="F2385" s="7" t="s">
        <v>241</v>
      </c>
      <c r="G2385" s="7" t="n">
        <v>2</v>
      </c>
      <c r="H2385" s="7" t="n">
        <v>3</v>
      </c>
      <c r="I2385" s="7" t="n">
        <v>17</v>
      </c>
      <c r="J2385" s="7" t="n">
        <v>44314</v>
      </c>
      <c r="K2385" s="7" t="s">
        <v>242</v>
      </c>
      <c r="L2385" s="7" t="n">
        <v>2</v>
      </c>
      <c r="M2385" s="7" t="n">
        <v>0</v>
      </c>
    </row>
    <row r="2386" spans="1:13">
      <c r="A2386" t="s">
        <v>4</v>
      </c>
      <c r="B2386" s="4" t="s">
        <v>5</v>
      </c>
    </row>
    <row r="2387" spans="1:13">
      <c r="A2387" t="n">
        <v>20334</v>
      </c>
      <c r="B2387" s="36" t="n">
        <v>28</v>
      </c>
    </row>
    <row r="2388" spans="1:13">
      <c r="A2388" t="s">
        <v>4</v>
      </c>
      <c r="B2388" s="4" t="s">
        <v>5</v>
      </c>
      <c r="C2388" s="4" t="s">
        <v>10</v>
      </c>
      <c r="D2388" s="4" t="s">
        <v>13</v>
      </c>
    </row>
    <row r="2389" spans="1:13">
      <c r="A2389" t="n">
        <v>20335</v>
      </c>
      <c r="B2389" s="58" t="n">
        <v>89</v>
      </c>
      <c r="C2389" s="7" t="n">
        <v>65533</v>
      </c>
      <c r="D2389" s="7" t="n">
        <v>1</v>
      </c>
    </row>
    <row r="2390" spans="1:13">
      <c r="A2390" t="s">
        <v>4</v>
      </c>
      <c r="B2390" s="4" t="s">
        <v>5</v>
      </c>
      <c r="C2390" s="4" t="s">
        <v>13</v>
      </c>
      <c r="D2390" s="4" t="s">
        <v>13</v>
      </c>
      <c r="E2390" s="4" t="s">
        <v>28</v>
      </c>
      <c r="F2390" s="4" t="s">
        <v>10</v>
      </c>
    </row>
    <row r="2391" spans="1:13">
      <c r="A2391" t="n">
        <v>20339</v>
      </c>
      <c r="B2391" s="39" t="n">
        <v>45</v>
      </c>
      <c r="C2391" s="7" t="n">
        <v>5</v>
      </c>
      <c r="D2391" s="7" t="n">
        <v>3</v>
      </c>
      <c r="E2391" s="7" t="n">
        <v>1.79999995231628</v>
      </c>
      <c r="F2391" s="7" t="n">
        <v>3000</v>
      </c>
    </row>
    <row r="2392" spans="1:13">
      <c r="A2392" t="s">
        <v>4</v>
      </c>
      <c r="B2392" s="4" t="s">
        <v>5</v>
      </c>
      <c r="C2392" s="4" t="s">
        <v>13</v>
      </c>
      <c r="D2392" s="4" t="s">
        <v>10</v>
      </c>
      <c r="E2392" s="4" t="s">
        <v>6</v>
      </c>
      <c r="F2392" s="4" t="s">
        <v>6</v>
      </c>
      <c r="G2392" s="4" t="s">
        <v>6</v>
      </c>
      <c r="H2392" s="4" t="s">
        <v>6</v>
      </c>
    </row>
    <row r="2393" spans="1:13">
      <c r="A2393" t="n">
        <v>20348</v>
      </c>
      <c r="B2393" s="56" t="n">
        <v>51</v>
      </c>
      <c r="C2393" s="7" t="n">
        <v>3</v>
      </c>
      <c r="D2393" s="7" t="n">
        <v>20</v>
      </c>
      <c r="E2393" s="7" t="s">
        <v>160</v>
      </c>
      <c r="F2393" s="7" t="s">
        <v>162</v>
      </c>
      <c r="G2393" s="7" t="s">
        <v>136</v>
      </c>
      <c r="H2393" s="7" t="s">
        <v>135</v>
      </c>
    </row>
    <row r="2394" spans="1:13">
      <c r="A2394" t="s">
        <v>4</v>
      </c>
      <c r="B2394" s="4" t="s">
        <v>5</v>
      </c>
      <c r="C2394" s="4" t="s">
        <v>10</v>
      </c>
      <c r="D2394" s="4" t="s">
        <v>13</v>
      </c>
      <c r="E2394" s="4" t="s">
        <v>6</v>
      </c>
      <c r="F2394" s="4" t="s">
        <v>28</v>
      </c>
      <c r="G2394" s="4" t="s">
        <v>28</v>
      </c>
      <c r="H2394" s="4" t="s">
        <v>28</v>
      </c>
    </row>
    <row r="2395" spans="1:13">
      <c r="A2395" t="n">
        <v>20361</v>
      </c>
      <c r="B2395" s="55" t="n">
        <v>48</v>
      </c>
      <c r="C2395" s="7" t="n">
        <v>20</v>
      </c>
      <c r="D2395" s="7" t="n">
        <v>0</v>
      </c>
      <c r="E2395" s="7" t="s">
        <v>214</v>
      </c>
      <c r="F2395" s="7" t="n">
        <v>-1</v>
      </c>
      <c r="G2395" s="7" t="n">
        <v>1</v>
      </c>
      <c r="H2395" s="7" t="n">
        <v>0</v>
      </c>
    </row>
    <row r="2396" spans="1:13">
      <c r="A2396" t="s">
        <v>4</v>
      </c>
      <c r="B2396" s="4" t="s">
        <v>5</v>
      </c>
      <c r="C2396" s="4" t="s">
        <v>10</v>
      </c>
    </row>
    <row r="2397" spans="1:13">
      <c r="A2397" t="n">
        <v>20387</v>
      </c>
      <c r="B2397" s="29" t="n">
        <v>16</v>
      </c>
      <c r="C2397" s="7" t="n">
        <v>1000</v>
      </c>
    </row>
    <row r="2398" spans="1:13">
      <c r="A2398" t="s">
        <v>4</v>
      </c>
      <c r="B2398" s="4" t="s">
        <v>5</v>
      </c>
      <c r="C2398" s="4" t="s">
        <v>13</v>
      </c>
      <c r="D2398" s="4" t="s">
        <v>10</v>
      </c>
      <c r="E2398" s="4" t="s">
        <v>6</v>
      </c>
      <c r="F2398" s="4" t="s">
        <v>6</v>
      </c>
      <c r="G2398" s="4" t="s">
        <v>6</v>
      </c>
      <c r="H2398" s="4" t="s">
        <v>6</v>
      </c>
    </row>
    <row r="2399" spans="1:13">
      <c r="A2399" t="n">
        <v>20390</v>
      </c>
      <c r="B2399" s="56" t="n">
        <v>51</v>
      </c>
      <c r="C2399" s="7" t="n">
        <v>3</v>
      </c>
      <c r="D2399" s="7" t="n">
        <v>21</v>
      </c>
      <c r="E2399" s="7" t="s">
        <v>162</v>
      </c>
      <c r="F2399" s="7" t="s">
        <v>162</v>
      </c>
      <c r="G2399" s="7" t="s">
        <v>136</v>
      </c>
      <c r="H2399" s="7" t="s">
        <v>135</v>
      </c>
    </row>
    <row r="2400" spans="1:13">
      <c r="A2400" t="s">
        <v>4</v>
      </c>
      <c r="B2400" s="4" t="s">
        <v>5</v>
      </c>
      <c r="C2400" s="4" t="s">
        <v>10</v>
      </c>
    </row>
    <row r="2401" spans="1:13">
      <c r="A2401" t="n">
        <v>20403</v>
      </c>
      <c r="B2401" s="29" t="n">
        <v>16</v>
      </c>
      <c r="C2401" s="7" t="n">
        <v>500</v>
      </c>
    </row>
    <row r="2402" spans="1:13">
      <c r="A2402" t="s">
        <v>4</v>
      </c>
      <c r="B2402" s="4" t="s">
        <v>5</v>
      </c>
      <c r="C2402" s="4" t="s">
        <v>13</v>
      </c>
      <c r="D2402" s="4" t="s">
        <v>10</v>
      </c>
      <c r="E2402" s="4" t="s">
        <v>6</v>
      </c>
      <c r="F2402" s="4" t="s">
        <v>6</v>
      </c>
      <c r="G2402" s="4" t="s">
        <v>6</v>
      </c>
      <c r="H2402" s="4" t="s">
        <v>6</v>
      </c>
    </row>
    <row r="2403" spans="1:13">
      <c r="A2403" t="n">
        <v>20406</v>
      </c>
      <c r="B2403" s="56" t="n">
        <v>51</v>
      </c>
      <c r="C2403" s="7" t="n">
        <v>3</v>
      </c>
      <c r="D2403" s="7" t="n">
        <v>20</v>
      </c>
      <c r="E2403" s="7" t="s">
        <v>135</v>
      </c>
      <c r="F2403" s="7" t="s">
        <v>163</v>
      </c>
      <c r="G2403" s="7" t="s">
        <v>136</v>
      </c>
      <c r="H2403" s="7" t="s">
        <v>135</v>
      </c>
    </row>
    <row r="2404" spans="1:13">
      <c r="A2404" t="s">
        <v>4</v>
      </c>
      <c r="B2404" s="4" t="s">
        <v>5</v>
      </c>
      <c r="C2404" s="4" t="s">
        <v>10</v>
      </c>
    </row>
    <row r="2405" spans="1:13">
      <c r="A2405" t="n">
        <v>20419</v>
      </c>
      <c r="B2405" s="29" t="n">
        <v>16</v>
      </c>
      <c r="C2405" s="7" t="n">
        <v>200</v>
      </c>
    </row>
    <row r="2406" spans="1:13">
      <c r="A2406" t="s">
        <v>4</v>
      </c>
      <c r="B2406" s="4" t="s">
        <v>5</v>
      </c>
      <c r="C2406" s="4" t="s">
        <v>10</v>
      </c>
      <c r="D2406" s="4" t="s">
        <v>13</v>
      </c>
      <c r="E2406" s="4" t="s">
        <v>6</v>
      </c>
      <c r="F2406" s="4" t="s">
        <v>28</v>
      </c>
      <c r="G2406" s="4" t="s">
        <v>28</v>
      </c>
      <c r="H2406" s="4" t="s">
        <v>28</v>
      </c>
    </row>
    <row r="2407" spans="1:13">
      <c r="A2407" t="n">
        <v>20422</v>
      </c>
      <c r="B2407" s="55" t="n">
        <v>48</v>
      </c>
      <c r="C2407" s="7" t="n">
        <v>21</v>
      </c>
      <c r="D2407" s="7" t="n">
        <v>0</v>
      </c>
      <c r="E2407" s="7" t="s">
        <v>243</v>
      </c>
      <c r="F2407" s="7" t="n">
        <v>0.5</v>
      </c>
      <c r="G2407" s="7" t="n">
        <v>1</v>
      </c>
      <c r="H2407" s="7" t="n">
        <v>0</v>
      </c>
    </row>
    <row r="2408" spans="1:13">
      <c r="A2408" t="s">
        <v>4</v>
      </c>
      <c r="B2408" s="4" t="s">
        <v>5</v>
      </c>
      <c r="C2408" s="4" t="s">
        <v>13</v>
      </c>
      <c r="D2408" s="4" t="s">
        <v>10</v>
      </c>
      <c r="E2408" s="4" t="s">
        <v>6</v>
      </c>
      <c r="F2408" s="4" t="s">
        <v>6</v>
      </c>
      <c r="G2408" s="4" t="s">
        <v>6</v>
      </c>
      <c r="H2408" s="4" t="s">
        <v>6</v>
      </c>
    </row>
    <row r="2409" spans="1:13">
      <c r="A2409" t="n">
        <v>20447</v>
      </c>
      <c r="B2409" s="56" t="n">
        <v>51</v>
      </c>
      <c r="C2409" s="7" t="n">
        <v>3</v>
      </c>
      <c r="D2409" s="7" t="n">
        <v>21</v>
      </c>
      <c r="E2409" s="7" t="s">
        <v>135</v>
      </c>
      <c r="F2409" s="7" t="s">
        <v>135</v>
      </c>
      <c r="G2409" s="7" t="s">
        <v>136</v>
      </c>
      <c r="H2409" s="7" t="s">
        <v>135</v>
      </c>
    </row>
    <row r="2410" spans="1:13">
      <c r="A2410" t="s">
        <v>4</v>
      </c>
      <c r="B2410" s="4" t="s">
        <v>5</v>
      </c>
      <c r="C2410" s="4" t="s">
        <v>13</v>
      </c>
      <c r="D2410" s="4" t="s">
        <v>10</v>
      </c>
      <c r="E2410" s="4" t="s">
        <v>6</v>
      </c>
      <c r="F2410" s="4" t="s">
        <v>6</v>
      </c>
      <c r="G2410" s="4" t="s">
        <v>6</v>
      </c>
      <c r="H2410" s="4" t="s">
        <v>6</v>
      </c>
    </row>
    <row r="2411" spans="1:13">
      <c r="A2411" t="n">
        <v>20460</v>
      </c>
      <c r="B2411" s="56" t="n">
        <v>51</v>
      </c>
      <c r="C2411" s="7" t="n">
        <v>3</v>
      </c>
      <c r="D2411" s="7" t="n">
        <v>20</v>
      </c>
      <c r="E2411" s="7" t="s">
        <v>192</v>
      </c>
      <c r="F2411" s="7" t="s">
        <v>163</v>
      </c>
      <c r="G2411" s="7" t="s">
        <v>136</v>
      </c>
      <c r="H2411" s="7" t="s">
        <v>135</v>
      </c>
    </row>
    <row r="2412" spans="1:13">
      <c r="A2412" t="s">
        <v>4</v>
      </c>
      <c r="B2412" s="4" t="s">
        <v>5</v>
      </c>
      <c r="C2412" s="4" t="s">
        <v>10</v>
      </c>
      <c r="D2412" s="4" t="s">
        <v>28</v>
      </c>
      <c r="E2412" s="4" t="s">
        <v>28</v>
      </c>
      <c r="F2412" s="4" t="s">
        <v>28</v>
      </c>
      <c r="G2412" s="4" t="s">
        <v>10</v>
      </c>
      <c r="H2412" s="4" t="s">
        <v>10</v>
      </c>
    </row>
    <row r="2413" spans="1:13">
      <c r="A2413" t="n">
        <v>20473</v>
      </c>
      <c r="B2413" s="76" t="n">
        <v>60</v>
      </c>
      <c r="C2413" s="7" t="n">
        <v>20</v>
      </c>
      <c r="D2413" s="7" t="n">
        <v>-30</v>
      </c>
      <c r="E2413" s="7" t="n">
        <v>0</v>
      </c>
      <c r="F2413" s="7" t="n">
        <v>0</v>
      </c>
      <c r="G2413" s="7" t="n">
        <v>500</v>
      </c>
      <c r="H2413" s="7" t="n">
        <v>0</v>
      </c>
    </row>
    <row r="2414" spans="1:13">
      <c r="A2414" t="s">
        <v>4</v>
      </c>
      <c r="B2414" s="4" t="s">
        <v>5</v>
      </c>
      <c r="C2414" s="4" t="s">
        <v>10</v>
      </c>
    </row>
    <row r="2415" spans="1:13">
      <c r="A2415" t="n">
        <v>20492</v>
      </c>
      <c r="B2415" s="29" t="n">
        <v>16</v>
      </c>
      <c r="C2415" s="7" t="n">
        <v>800</v>
      </c>
    </row>
    <row r="2416" spans="1:13">
      <c r="A2416" t="s">
        <v>4</v>
      </c>
      <c r="B2416" s="4" t="s">
        <v>5</v>
      </c>
      <c r="C2416" s="4" t="s">
        <v>10</v>
      </c>
      <c r="D2416" s="4" t="s">
        <v>28</v>
      </c>
      <c r="E2416" s="4" t="s">
        <v>28</v>
      </c>
      <c r="F2416" s="4" t="s">
        <v>28</v>
      </c>
      <c r="G2416" s="4" t="s">
        <v>10</v>
      </c>
      <c r="H2416" s="4" t="s">
        <v>10</v>
      </c>
    </row>
    <row r="2417" spans="1:8">
      <c r="A2417" t="n">
        <v>20495</v>
      </c>
      <c r="B2417" s="76" t="n">
        <v>60</v>
      </c>
      <c r="C2417" s="7" t="n">
        <v>20</v>
      </c>
      <c r="D2417" s="7" t="n">
        <v>30</v>
      </c>
      <c r="E2417" s="7" t="n">
        <v>0</v>
      </c>
      <c r="F2417" s="7" t="n">
        <v>0</v>
      </c>
      <c r="G2417" s="7" t="n">
        <v>500</v>
      </c>
      <c r="H2417" s="7" t="n">
        <v>0</v>
      </c>
    </row>
    <row r="2418" spans="1:8">
      <c r="A2418" t="s">
        <v>4</v>
      </c>
      <c r="B2418" s="4" t="s">
        <v>5</v>
      </c>
      <c r="C2418" s="4" t="s">
        <v>13</v>
      </c>
      <c r="D2418" s="4" t="s">
        <v>10</v>
      </c>
      <c r="E2418" s="4" t="s">
        <v>6</v>
      </c>
      <c r="F2418" s="4" t="s">
        <v>6</v>
      </c>
      <c r="G2418" s="4" t="s">
        <v>6</v>
      </c>
      <c r="H2418" s="4" t="s">
        <v>6</v>
      </c>
    </row>
    <row r="2419" spans="1:8">
      <c r="A2419" t="n">
        <v>20514</v>
      </c>
      <c r="B2419" s="56" t="n">
        <v>51</v>
      </c>
      <c r="C2419" s="7" t="n">
        <v>3</v>
      </c>
      <c r="D2419" s="7" t="n">
        <v>20</v>
      </c>
      <c r="E2419" s="7" t="s">
        <v>244</v>
      </c>
      <c r="F2419" s="7" t="s">
        <v>163</v>
      </c>
      <c r="G2419" s="7" t="s">
        <v>136</v>
      </c>
      <c r="H2419" s="7" t="s">
        <v>135</v>
      </c>
    </row>
    <row r="2420" spans="1:8">
      <c r="A2420" t="s">
        <v>4</v>
      </c>
      <c r="B2420" s="4" t="s">
        <v>5</v>
      </c>
      <c r="C2420" s="4" t="s">
        <v>10</v>
      </c>
    </row>
    <row r="2421" spans="1:8">
      <c r="A2421" t="n">
        <v>20528</v>
      </c>
      <c r="B2421" s="29" t="n">
        <v>16</v>
      </c>
      <c r="C2421" s="7" t="n">
        <v>1000</v>
      </c>
    </row>
    <row r="2422" spans="1:8">
      <c r="A2422" t="s">
        <v>4</v>
      </c>
      <c r="B2422" s="4" t="s">
        <v>5</v>
      </c>
      <c r="C2422" s="4" t="s">
        <v>13</v>
      </c>
      <c r="D2422" s="4" t="s">
        <v>10</v>
      </c>
      <c r="E2422" s="4" t="s">
        <v>28</v>
      </c>
    </row>
    <row r="2423" spans="1:8">
      <c r="A2423" t="n">
        <v>20531</v>
      </c>
      <c r="B2423" s="31" t="n">
        <v>58</v>
      </c>
      <c r="C2423" s="7" t="n">
        <v>101</v>
      </c>
      <c r="D2423" s="7" t="n">
        <v>500</v>
      </c>
      <c r="E2423" s="7" t="n">
        <v>1</v>
      </c>
    </row>
    <row r="2424" spans="1:8">
      <c r="A2424" t="s">
        <v>4</v>
      </c>
      <c r="B2424" s="4" t="s">
        <v>5</v>
      </c>
      <c r="C2424" s="4" t="s">
        <v>13</v>
      </c>
      <c r="D2424" s="4" t="s">
        <v>10</v>
      </c>
    </row>
    <row r="2425" spans="1:8">
      <c r="A2425" t="n">
        <v>20539</v>
      </c>
      <c r="B2425" s="31" t="n">
        <v>58</v>
      </c>
      <c r="C2425" s="7" t="n">
        <v>254</v>
      </c>
      <c r="D2425" s="7" t="n">
        <v>0</v>
      </c>
    </row>
    <row r="2426" spans="1:8">
      <c r="A2426" t="s">
        <v>4</v>
      </c>
      <c r="B2426" s="4" t="s">
        <v>5</v>
      </c>
      <c r="C2426" s="4" t="s">
        <v>13</v>
      </c>
    </row>
    <row r="2427" spans="1:8">
      <c r="A2427" t="n">
        <v>20543</v>
      </c>
      <c r="B2427" s="53" t="n">
        <v>116</v>
      </c>
      <c r="C2427" s="7" t="n">
        <v>0</v>
      </c>
    </row>
    <row r="2428" spans="1:8">
      <c r="A2428" t="s">
        <v>4</v>
      </c>
      <c r="B2428" s="4" t="s">
        <v>5</v>
      </c>
      <c r="C2428" s="4" t="s">
        <v>13</v>
      </c>
      <c r="D2428" s="4" t="s">
        <v>10</v>
      </c>
    </row>
    <row r="2429" spans="1:8">
      <c r="A2429" t="n">
        <v>20545</v>
      </c>
      <c r="B2429" s="53" t="n">
        <v>116</v>
      </c>
      <c r="C2429" s="7" t="n">
        <v>2</v>
      </c>
      <c r="D2429" s="7" t="n">
        <v>1</v>
      </c>
    </row>
    <row r="2430" spans="1:8">
      <c r="A2430" t="s">
        <v>4</v>
      </c>
      <c r="B2430" s="4" t="s">
        <v>5</v>
      </c>
      <c r="C2430" s="4" t="s">
        <v>13</v>
      </c>
      <c r="D2430" s="4" t="s">
        <v>9</v>
      </c>
    </row>
    <row r="2431" spans="1:8">
      <c r="A2431" t="n">
        <v>20549</v>
      </c>
      <c r="B2431" s="53" t="n">
        <v>116</v>
      </c>
      <c r="C2431" s="7" t="n">
        <v>5</v>
      </c>
      <c r="D2431" s="7" t="n">
        <v>1112014848</v>
      </c>
    </row>
    <row r="2432" spans="1:8">
      <c r="A2432" t="s">
        <v>4</v>
      </c>
      <c r="B2432" s="4" t="s">
        <v>5</v>
      </c>
      <c r="C2432" s="4" t="s">
        <v>13</v>
      </c>
      <c r="D2432" s="4" t="s">
        <v>10</v>
      </c>
    </row>
    <row r="2433" spans="1:8">
      <c r="A2433" t="n">
        <v>20555</v>
      </c>
      <c r="B2433" s="53" t="n">
        <v>116</v>
      </c>
      <c r="C2433" s="7" t="n">
        <v>6</v>
      </c>
      <c r="D2433" s="7" t="n">
        <v>1</v>
      </c>
    </row>
    <row r="2434" spans="1:8">
      <c r="A2434" t="s">
        <v>4</v>
      </c>
      <c r="B2434" s="4" t="s">
        <v>5</v>
      </c>
      <c r="C2434" s="4" t="s">
        <v>10</v>
      </c>
      <c r="D2434" s="4" t="s">
        <v>28</v>
      </c>
      <c r="E2434" s="4" t="s">
        <v>28</v>
      </c>
      <c r="F2434" s="4" t="s">
        <v>28</v>
      </c>
      <c r="G2434" s="4" t="s">
        <v>10</v>
      </c>
      <c r="H2434" s="4" t="s">
        <v>10</v>
      </c>
    </row>
    <row r="2435" spans="1:8">
      <c r="A2435" t="n">
        <v>20559</v>
      </c>
      <c r="B2435" s="76" t="n">
        <v>60</v>
      </c>
      <c r="C2435" s="7" t="n">
        <v>20</v>
      </c>
      <c r="D2435" s="7" t="n">
        <v>0</v>
      </c>
      <c r="E2435" s="7" t="n">
        <v>0</v>
      </c>
      <c r="F2435" s="7" t="n">
        <v>0</v>
      </c>
      <c r="G2435" s="7" t="n">
        <v>0</v>
      </c>
      <c r="H2435" s="7" t="n">
        <v>0</v>
      </c>
    </row>
    <row r="2436" spans="1:8">
      <c r="A2436" t="s">
        <v>4</v>
      </c>
      <c r="B2436" s="4" t="s">
        <v>5</v>
      </c>
      <c r="C2436" s="4" t="s">
        <v>10</v>
      </c>
      <c r="D2436" s="4" t="s">
        <v>28</v>
      </c>
      <c r="E2436" s="4" t="s">
        <v>28</v>
      </c>
      <c r="F2436" s="4" t="s">
        <v>28</v>
      </c>
      <c r="G2436" s="4" t="s">
        <v>10</v>
      </c>
      <c r="H2436" s="4" t="s">
        <v>10</v>
      </c>
    </row>
    <row r="2437" spans="1:8">
      <c r="A2437" t="n">
        <v>20578</v>
      </c>
      <c r="B2437" s="76" t="n">
        <v>60</v>
      </c>
      <c r="C2437" s="7" t="n">
        <v>21</v>
      </c>
      <c r="D2437" s="7" t="n">
        <v>0</v>
      </c>
      <c r="E2437" s="7" t="n">
        <v>0</v>
      </c>
      <c r="F2437" s="7" t="n">
        <v>0</v>
      </c>
      <c r="G2437" s="7" t="n">
        <v>0</v>
      </c>
      <c r="H2437" s="7" t="n">
        <v>0</v>
      </c>
    </row>
    <row r="2438" spans="1:8">
      <c r="A2438" t="s">
        <v>4</v>
      </c>
      <c r="B2438" s="4" t="s">
        <v>5</v>
      </c>
      <c r="C2438" s="4" t="s">
        <v>13</v>
      </c>
      <c r="D2438" s="4" t="s">
        <v>10</v>
      </c>
      <c r="E2438" s="4" t="s">
        <v>6</v>
      </c>
      <c r="F2438" s="4" t="s">
        <v>6</v>
      </c>
      <c r="G2438" s="4" t="s">
        <v>6</v>
      </c>
      <c r="H2438" s="4" t="s">
        <v>6</v>
      </c>
    </row>
    <row r="2439" spans="1:8">
      <c r="A2439" t="n">
        <v>20597</v>
      </c>
      <c r="B2439" s="56" t="n">
        <v>51</v>
      </c>
      <c r="C2439" s="7" t="n">
        <v>3</v>
      </c>
      <c r="D2439" s="7" t="n">
        <v>20</v>
      </c>
      <c r="E2439" s="7" t="s">
        <v>160</v>
      </c>
      <c r="F2439" s="7" t="s">
        <v>163</v>
      </c>
      <c r="G2439" s="7" t="s">
        <v>136</v>
      </c>
      <c r="H2439" s="7" t="s">
        <v>135</v>
      </c>
    </row>
    <row r="2440" spans="1:8">
      <c r="A2440" t="s">
        <v>4</v>
      </c>
      <c r="B2440" s="4" t="s">
        <v>5</v>
      </c>
      <c r="C2440" s="4" t="s">
        <v>13</v>
      </c>
      <c r="D2440" s="4" t="s">
        <v>10</v>
      </c>
      <c r="E2440" s="4" t="s">
        <v>6</v>
      </c>
      <c r="F2440" s="4" t="s">
        <v>6</v>
      </c>
      <c r="G2440" s="4" t="s">
        <v>6</v>
      </c>
      <c r="H2440" s="4" t="s">
        <v>6</v>
      </c>
    </row>
    <row r="2441" spans="1:8">
      <c r="A2441" t="n">
        <v>20610</v>
      </c>
      <c r="B2441" s="56" t="n">
        <v>51</v>
      </c>
      <c r="C2441" s="7" t="n">
        <v>3</v>
      </c>
      <c r="D2441" s="7" t="n">
        <v>21</v>
      </c>
      <c r="E2441" s="7" t="s">
        <v>135</v>
      </c>
      <c r="F2441" s="7" t="s">
        <v>135</v>
      </c>
      <c r="G2441" s="7" t="s">
        <v>136</v>
      </c>
      <c r="H2441" s="7" t="s">
        <v>135</v>
      </c>
    </row>
    <row r="2442" spans="1:8">
      <c r="A2442" t="s">
        <v>4</v>
      </c>
      <c r="B2442" s="4" t="s">
        <v>5</v>
      </c>
      <c r="C2442" s="4" t="s">
        <v>13</v>
      </c>
      <c r="D2442" s="4" t="s">
        <v>13</v>
      </c>
      <c r="E2442" s="4" t="s">
        <v>28</v>
      </c>
      <c r="F2442" s="4" t="s">
        <v>28</v>
      </c>
      <c r="G2442" s="4" t="s">
        <v>28</v>
      </c>
      <c r="H2442" s="4" t="s">
        <v>10</v>
      </c>
    </row>
    <row r="2443" spans="1:8">
      <c r="A2443" t="n">
        <v>20623</v>
      </c>
      <c r="B2443" s="39" t="n">
        <v>45</v>
      </c>
      <c r="C2443" s="7" t="n">
        <v>2</v>
      </c>
      <c r="D2443" s="7" t="n">
        <v>3</v>
      </c>
      <c r="E2443" s="7" t="n">
        <v>-117.110000610352</v>
      </c>
      <c r="F2443" s="7" t="n">
        <v>4.76999998092651</v>
      </c>
      <c r="G2443" s="7" t="n">
        <v>16.8199996948242</v>
      </c>
      <c r="H2443" s="7" t="n">
        <v>0</v>
      </c>
    </row>
    <row r="2444" spans="1:8">
      <c r="A2444" t="s">
        <v>4</v>
      </c>
      <c r="B2444" s="4" t="s">
        <v>5</v>
      </c>
      <c r="C2444" s="4" t="s">
        <v>13</v>
      </c>
      <c r="D2444" s="4" t="s">
        <v>13</v>
      </c>
      <c r="E2444" s="4" t="s">
        <v>28</v>
      </c>
      <c r="F2444" s="4" t="s">
        <v>28</v>
      </c>
      <c r="G2444" s="4" t="s">
        <v>28</v>
      </c>
      <c r="H2444" s="4" t="s">
        <v>10</v>
      </c>
      <c r="I2444" s="4" t="s">
        <v>13</v>
      </c>
    </row>
    <row r="2445" spans="1:8">
      <c r="A2445" t="n">
        <v>20640</v>
      </c>
      <c r="B2445" s="39" t="n">
        <v>45</v>
      </c>
      <c r="C2445" s="7" t="n">
        <v>4</v>
      </c>
      <c r="D2445" s="7" t="n">
        <v>3</v>
      </c>
      <c r="E2445" s="7" t="n">
        <v>6.8899998664856</v>
      </c>
      <c r="F2445" s="7" t="n">
        <v>348.070007324219</v>
      </c>
      <c r="G2445" s="7" t="n">
        <v>0</v>
      </c>
      <c r="H2445" s="7" t="n">
        <v>0</v>
      </c>
      <c r="I2445" s="7" t="n">
        <v>0</v>
      </c>
    </row>
    <row r="2446" spans="1:8">
      <c r="A2446" t="s">
        <v>4</v>
      </c>
      <c r="B2446" s="4" t="s">
        <v>5</v>
      </c>
      <c r="C2446" s="4" t="s">
        <v>13</v>
      </c>
      <c r="D2446" s="4" t="s">
        <v>13</v>
      </c>
      <c r="E2446" s="4" t="s">
        <v>28</v>
      </c>
      <c r="F2446" s="4" t="s">
        <v>10</v>
      </c>
    </row>
    <row r="2447" spans="1:8">
      <c r="A2447" t="n">
        <v>20658</v>
      </c>
      <c r="B2447" s="39" t="n">
        <v>45</v>
      </c>
      <c r="C2447" s="7" t="n">
        <v>5</v>
      </c>
      <c r="D2447" s="7" t="n">
        <v>3</v>
      </c>
      <c r="E2447" s="7" t="n">
        <v>10.1000003814697</v>
      </c>
      <c r="F2447" s="7" t="n">
        <v>0</v>
      </c>
    </row>
    <row r="2448" spans="1:8">
      <c r="A2448" t="s">
        <v>4</v>
      </c>
      <c r="B2448" s="4" t="s">
        <v>5</v>
      </c>
      <c r="C2448" s="4" t="s">
        <v>13</v>
      </c>
      <c r="D2448" s="4" t="s">
        <v>13</v>
      </c>
      <c r="E2448" s="4" t="s">
        <v>28</v>
      </c>
      <c r="F2448" s="4" t="s">
        <v>10</v>
      </c>
    </row>
    <row r="2449" spans="1:9">
      <c r="A2449" t="n">
        <v>20667</v>
      </c>
      <c r="B2449" s="39" t="n">
        <v>45</v>
      </c>
      <c r="C2449" s="7" t="n">
        <v>11</v>
      </c>
      <c r="D2449" s="7" t="n">
        <v>3</v>
      </c>
      <c r="E2449" s="7" t="n">
        <v>37.2999992370605</v>
      </c>
      <c r="F2449" s="7" t="n">
        <v>0</v>
      </c>
    </row>
    <row r="2450" spans="1:9">
      <c r="A2450" t="s">
        <v>4</v>
      </c>
      <c r="B2450" s="4" t="s">
        <v>5</v>
      </c>
      <c r="C2450" s="4" t="s">
        <v>13</v>
      </c>
      <c r="D2450" s="4" t="s">
        <v>13</v>
      </c>
      <c r="E2450" s="4" t="s">
        <v>28</v>
      </c>
      <c r="F2450" s="4" t="s">
        <v>28</v>
      </c>
      <c r="G2450" s="4" t="s">
        <v>28</v>
      </c>
      <c r="H2450" s="4" t="s">
        <v>10</v>
      </c>
    </row>
    <row r="2451" spans="1:9">
      <c r="A2451" t="n">
        <v>20676</v>
      </c>
      <c r="B2451" s="39" t="n">
        <v>45</v>
      </c>
      <c r="C2451" s="7" t="n">
        <v>2</v>
      </c>
      <c r="D2451" s="7" t="n">
        <v>3</v>
      </c>
      <c r="E2451" s="7" t="n">
        <v>-110.550003051758</v>
      </c>
      <c r="F2451" s="7" t="n">
        <v>-4.57000017166138</v>
      </c>
      <c r="G2451" s="7" t="n">
        <v>25.3500003814697</v>
      </c>
      <c r="H2451" s="7" t="n">
        <v>8000</v>
      </c>
    </row>
    <row r="2452" spans="1:9">
      <c r="A2452" t="s">
        <v>4</v>
      </c>
      <c r="B2452" s="4" t="s">
        <v>5</v>
      </c>
      <c r="C2452" s="4" t="s">
        <v>13</v>
      </c>
      <c r="D2452" s="4" t="s">
        <v>13</v>
      </c>
      <c r="E2452" s="4" t="s">
        <v>28</v>
      </c>
      <c r="F2452" s="4" t="s">
        <v>28</v>
      </c>
      <c r="G2452" s="4" t="s">
        <v>28</v>
      </c>
      <c r="H2452" s="4" t="s">
        <v>10</v>
      </c>
      <c r="I2452" s="4" t="s">
        <v>13</v>
      </c>
    </row>
    <row r="2453" spans="1:9">
      <c r="A2453" t="n">
        <v>20693</v>
      </c>
      <c r="B2453" s="39" t="n">
        <v>45</v>
      </c>
      <c r="C2453" s="7" t="n">
        <v>4</v>
      </c>
      <c r="D2453" s="7" t="n">
        <v>3</v>
      </c>
      <c r="E2453" s="7" t="n">
        <v>356.630004882813</v>
      </c>
      <c r="F2453" s="7" t="n">
        <v>187.75</v>
      </c>
      <c r="G2453" s="7" t="n">
        <v>0</v>
      </c>
      <c r="H2453" s="7" t="n">
        <v>8000</v>
      </c>
      <c r="I2453" s="7" t="n">
        <v>1</v>
      </c>
    </row>
    <row r="2454" spans="1:9">
      <c r="A2454" t="s">
        <v>4</v>
      </c>
      <c r="B2454" s="4" t="s">
        <v>5</v>
      </c>
      <c r="C2454" s="4" t="s">
        <v>13</v>
      </c>
      <c r="D2454" s="4" t="s">
        <v>13</v>
      </c>
      <c r="E2454" s="4" t="s">
        <v>28</v>
      </c>
      <c r="F2454" s="4" t="s">
        <v>10</v>
      </c>
    </row>
    <row r="2455" spans="1:9">
      <c r="A2455" t="n">
        <v>20711</v>
      </c>
      <c r="B2455" s="39" t="n">
        <v>45</v>
      </c>
      <c r="C2455" s="7" t="n">
        <v>5</v>
      </c>
      <c r="D2455" s="7" t="n">
        <v>3</v>
      </c>
      <c r="E2455" s="7" t="n">
        <v>10.1000003814697</v>
      </c>
      <c r="F2455" s="7" t="n">
        <v>8000</v>
      </c>
    </row>
    <row r="2456" spans="1:9">
      <c r="A2456" t="s">
        <v>4</v>
      </c>
      <c r="B2456" s="4" t="s">
        <v>5</v>
      </c>
      <c r="C2456" s="4" t="s">
        <v>13</v>
      </c>
      <c r="D2456" s="4" t="s">
        <v>13</v>
      </c>
      <c r="E2456" s="4" t="s">
        <v>28</v>
      </c>
      <c r="F2456" s="4" t="s">
        <v>10</v>
      </c>
    </row>
    <row r="2457" spans="1:9">
      <c r="A2457" t="n">
        <v>20720</v>
      </c>
      <c r="B2457" s="39" t="n">
        <v>45</v>
      </c>
      <c r="C2457" s="7" t="n">
        <v>11</v>
      </c>
      <c r="D2457" s="7" t="n">
        <v>3</v>
      </c>
      <c r="E2457" s="7" t="n">
        <v>36.9000015258789</v>
      </c>
      <c r="F2457" s="7" t="n">
        <v>8000</v>
      </c>
    </row>
    <row r="2458" spans="1:9">
      <c r="A2458" t="s">
        <v>4</v>
      </c>
      <c r="B2458" s="4" t="s">
        <v>5</v>
      </c>
      <c r="C2458" s="4" t="s">
        <v>13</v>
      </c>
      <c r="D2458" s="4" t="s">
        <v>10</v>
      </c>
    </row>
    <row r="2459" spans="1:9">
      <c r="A2459" t="n">
        <v>20729</v>
      </c>
      <c r="B2459" s="39" t="n">
        <v>45</v>
      </c>
      <c r="C2459" s="7" t="n">
        <v>7</v>
      </c>
      <c r="D2459" s="7" t="n">
        <v>255</v>
      </c>
    </row>
    <row r="2460" spans="1:9">
      <c r="A2460" t="s">
        <v>4</v>
      </c>
      <c r="B2460" s="4" t="s">
        <v>5</v>
      </c>
      <c r="C2460" s="4" t="s">
        <v>10</v>
      </c>
    </row>
    <row r="2461" spans="1:9">
      <c r="A2461" t="n">
        <v>20733</v>
      </c>
      <c r="B2461" s="29" t="n">
        <v>16</v>
      </c>
      <c r="C2461" s="7" t="n">
        <v>1000</v>
      </c>
    </row>
    <row r="2462" spans="1:9">
      <c r="A2462" t="s">
        <v>4</v>
      </c>
      <c r="B2462" s="4" t="s">
        <v>5</v>
      </c>
      <c r="C2462" s="4" t="s">
        <v>13</v>
      </c>
      <c r="D2462" s="4" t="s">
        <v>10</v>
      </c>
      <c r="E2462" s="4" t="s">
        <v>28</v>
      </c>
    </row>
    <row r="2463" spans="1:9">
      <c r="A2463" t="n">
        <v>20736</v>
      </c>
      <c r="B2463" s="31" t="n">
        <v>58</v>
      </c>
      <c r="C2463" s="7" t="n">
        <v>101</v>
      </c>
      <c r="D2463" s="7" t="n">
        <v>500</v>
      </c>
      <c r="E2463" s="7" t="n">
        <v>1</v>
      </c>
    </row>
    <row r="2464" spans="1:9">
      <c r="A2464" t="s">
        <v>4</v>
      </c>
      <c r="B2464" s="4" t="s">
        <v>5</v>
      </c>
      <c r="C2464" s="4" t="s">
        <v>13</v>
      </c>
      <c r="D2464" s="4" t="s">
        <v>10</v>
      </c>
    </row>
    <row r="2465" spans="1:9">
      <c r="A2465" t="n">
        <v>20744</v>
      </c>
      <c r="B2465" s="31" t="n">
        <v>58</v>
      </c>
      <c r="C2465" s="7" t="n">
        <v>254</v>
      </c>
      <c r="D2465" s="7" t="n">
        <v>0</v>
      </c>
    </row>
    <row r="2466" spans="1:9">
      <c r="A2466" t="s">
        <v>4</v>
      </c>
      <c r="B2466" s="4" t="s">
        <v>5</v>
      </c>
      <c r="C2466" s="4" t="s">
        <v>13</v>
      </c>
      <c r="D2466" s="4" t="s">
        <v>13</v>
      </c>
      <c r="E2466" s="4" t="s">
        <v>28</v>
      </c>
      <c r="F2466" s="4" t="s">
        <v>28</v>
      </c>
      <c r="G2466" s="4" t="s">
        <v>28</v>
      </c>
      <c r="H2466" s="4" t="s">
        <v>10</v>
      </c>
    </row>
    <row r="2467" spans="1:9">
      <c r="A2467" t="n">
        <v>20748</v>
      </c>
      <c r="B2467" s="39" t="n">
        <v>45</v>
      </c>
      <c r="C2467" s="7" t="n">
        <v>2</v>
      </c>
      <c r="D2467" s="7" t="n">
        <v>3</v>
      </c>
      <c r="E2467" s="7" t="n">
        <v>-76.620002746582</v>
      </c>
      <c r="F2467" s="7" t="n">
        <v>1.70000004768372</v>
      </c>
      <c r="G2467" s="7" t="n">
        <v>-0.150000005960464</v>
      </c>
      <c r="H2467" s="7" t="n">
        <v>0</v>
      </c>
    </row>
    <row r="2468" spans="1:9">
      <c r="A2468" t="s">
        <v>4</v>
      </c>
      <c r="B2468" s="4" t="s">
        <v>5</v>
      </c>
      <c r="C2468" s="4" t="s">
        <v>13</v>
      </c>
      <c r="D2468" s="4" t="s">
        <v>13</v>
      </c>
      <c r="E2468" s="4" t="s">
        <v>28</v>
      </c>
      <c r="F2468" s="4" t="s">
        <v>28</v>
      </c>
      <c r="G2468" s="4" t="s">
        <v>28</v>
      </c>
      <c r="H2468" s="4" t="s">
        <v>10</v>
      </c>
      <c r="I2468" s="4" t="s">
        <v>13</v>
      </c>
    </row>
    <row r="2469" spans="1:9">
      <c r="A2469" t="n">
        <v>20765</v>
      </c>
      <c r="B2469" s="39" t="n">
        <v>45</v>
      </c>
      <c r="C2469" s="7" t="n">
        <v>4</v>
      </c>
      <c r="D2469" s="7" t="n">
        <v>3</v>
      </c>
      <c r="E2469" s="7" t="n">
        <v>1.5900000333786</v>
      </c>
      <c r="F2469" s="7" t="n">
        <v>104.129997253418</v>
      </c>
      <c r="G2469" s="7" t="n">
        <v>0</v>
      </c>
      <c r="H2469" s="7" t="n">
        <v>0</v>
      </c>
      <c r="I2469" s="7" t="n">
        <v>0</v>
      </c>
    </row>
    <row r="2470" spans="1:9">
      <c r="A2470" t="s">
        <v>4</v>
      </c>
      <c r="B2470" s="4" t="s">
        <v>5</v>
      </c>
      <c r="C2470" s="4" t="s">
        <v>13</v>
      </c>
      <c r="D2470" s="4" t="s">
        <v>13</v>
      </c>
      <c r="E2470" s="4" t="s">
        <v>28</v>
      </c>
      <c r="F2470" s="4" t="s">
        <v>10</v>
      </c>
    </row>
    <row r="2471" spans="1:9">
      <c r="A2471" t="n">
        <v>20783</v>
      </c>
      <c r="B2471" s="39" t="n">
        <v>45</v>
      </c>
      <c r="C2471" s="7" t="n">
        <v>5</v>
      </c>
      <c r="D2471" s="7" t="n">
        <v>3</v>
      </c>
      <c r="E2471" s="7" t="n">
        <v>2.70000004768372</v>
      </c>
      <c r="F2471" s="7" t="n">
        <v>0</v>
      </c>
    </row>
    <row r="2472" spans="1:9">
      <c r="A2472" t="s">
        <v>4</v>
      </c>
      <c r="B2472" s="4" t="s">
        <v>5</v>
      </c>
      <c r="C2472" s="4" t="s">
        <v>13</v>
      </c>
      <c r="D2472" s="4" t="s">
        <v>13</v>
      </c>
      <c r="E2472" s="4" t="s">
        <v>28</v>
      </c>
      <c r="F2472" s="4" t="s">
        <v>10</v>
      </c>
    </row>
    <row r="2473" spans="1:9">
      <c r="A2473" t="n">
        <v>20792</v>
      </c>
      <c r="B2473" s="39" t="n">
        <v>45</v>
      </c>
      <c r="C2473" s="7" t="n">
        <v>11</v>
      </c>
      <c r="D2473" s="7" t="n">
        <v>3</v>
      </c>
      <c r="E2473" s="7" t="n">
        <v>36.9000015258789</v>
      </c>
      <c r="F2473" s="7" t="n">
        <v>0</v>
      </c>
    </row>
    <row r="2474" spans="1:9">
      <c r="A2474" t="s">
        <v>4</v>
      </c>
      <c r="B2474" s="4" t="s">
        <v>5</v>
      </c>
      <c r="C2474" s="4" t="s">
        <v>13</v>
      </c>
      <c r="D2474" s="4" t="s">
        <v>13</v>
      </c>
      <c r="E2474" s="4" t="s">
        <v>28</v>
      </c>
      <c r="F2474" s="4" t="s">
        <v>28</v>
      </c>
      <c r="G2474" s="4" t="s">
        <v>28</v>
      </c>
      <c r="H2474" s="4" t="s">
        <v>10</v>
      </c>
    </row>
    <row r="2475" spans="1:9">
      <c r="A2475" t="n">
        <v>20801</v>
      </c>
      <c r="B2475" s="39" t="n">
        <v>45</v>
      </c>
      <c r="C2475" s="7" t="n">
        <v>2</v>
      </c>
      <c r="D2475" s="7" t="n">
        <v>3</v>
      </c>
      <c r="E2475" s="7" t="n">
        <v>-76.629997253418</v>
      </c>
      <c r="F2475" s="7" t="n">
        <v>1.62000000476837</v>
      </c>
      <c r="G2475" s="7" t="n">
        <v>-0.170000001788139</v>
      </c>
      <c r="H2475" s="7" t="n">
        <v>25000</v>
      </c>
    </row>
    <row r="2476" spans="1:9">
      <c r="A2476" t="s">
        <v>4</v>
      </c>
      <c r="B2476" s="4" t="s">
        <v>5</v>
      </c>
      <c r="C2476" s="4" t="s">
        <v>13</v>
      </c>
      <c r="D2476" s="4" t="s">
        <v>13</v>
      </c>
      <c r="E2476" s="4" t="s">
        <v>28</v>
      </c>
      <c r="F2476" s="4" t="s">
        <v>28</v>
      </c>
      <c r="G2476" s="4" t="s">
        <v>28</v>
      </c>
      <c r="H2476" s="4" t="s">
        <v>10</v>
      </c>
      <c r="I2476" s="4" t="s">
        <v>13</v>
      </c>
    </row>
    <row r="2477" spans="1:9">
      <c r="A2477" t="n">
        <v>20818</v>
      </c>
      <c r="B2477" s="39" t="n">
        <v>45</v>
      </c>
      <c r="C2477" s="7" t="n">
        <v>4</v>
      </c>
      <c r="D2477" s="7" t="n">
        <v>3</v>
      </c>
      <c r="E2477" s="7" t="n">
        <v>1.5900000333786</v>
      </c>
      <c r="F2477" s="7" t="n">
        <v>79.7099990844727</v>
      </c>
      <c r="G2477" s="7" t="n">
        <v>0</v>
      </c>
      <c r="H2477" s="7" t="n">
        <v>25000</v>
      </c>
      <c r="I2477" s="7" t="n">
        <v>0</v>
      </c>
    </row>
    <row r="2478" spans="1:9">
      <c r="A2478" t="s">
        <v>4</v>
      </c>
      <c r="B2478" s="4" t="s">
        <v>5</v>
      </c>
      <c r="C2478" s="4" t="s">
        <v>13</v>
      </c>
      <c r="D2478" s="4" t="s">
        <v>13</v>
      </c>
      <c r="E2478" s="4" t="s">
        <v>28</v>
      </c>
      <c r="F2478" s="4" t="s">
        <v>10</v>
      </c>
    </row>
    <row r="2479" spans="1:9">
      <c r="A2479" t="n">
        <v>20836</v>
      </c>
      <c r="B2479" s="39" t="n">
        <v>45</v>
      </c>
      <c r="C2479" s="7" t="n">
        <v>5</v>
      </c>
      <c r="D2479" s="7" t="n">
        <v>3</v>
      </c>
      <c r="E2479" s="7" t="n">
        <v>2.59999990463257</v>
      </c>
      <c r="F2479" s="7" t="n">
        <v>25000</v>
      </c>
    </row>
    <row r="2480" spans="1:9">
      <c r="A2480" t="s">
        <v>4</v>
      </c>
      <c r="B2480" s="4" t="s">
        <v>5</v>
      </c>
      <c r="C2480" s="4" t="s">
        <v>13</v>
      </c>
      <c r="D2480" s="4" t="s">
        <v>13</v>
      </c>
      <c r="E2480" s="4" t="s">
        <v>28</v>
      </c>
      <c r="F2480" s="4" t="s">
        <v>10</v>
      </c>
    </row>
    <row r="2481" spans="1:9">
      <c r="A2481" t="n">
        <v>20845</v>
      </c>
      <c r="B2481" s="39" t="n">
        <v>45</v>
      </c>
      <c r="C2481" s="7" t="n">
        <v>11</v>
      </c>
      <c r="D2481" s="7" t="n">
        <v>3</v>
      </c>
      <c r="E2481" s="7" t="n">
        <v>36.9000015258789</v>
      </c>
      <c r="F2481" s="7" t="n">
        <v>25000</v>
      </c>
    </row>
    <row r="2482" spans="1:9">
      <c r="A2482" t="s">
        <v>4</v>
      </c>
      <c r="B2482" s="4" t="s">
        <v>5</v>
      </c>
      <c r="C2482" s="4" t="s">
        <v>10</v>
      </c>
      <c r="D2482" s="4" t="s">
        <v>28</v>
      </c>
      <c r="E2482" s="4" t="s">
        <v>28</v>
      </c>
      <c r="F2482" s="4" t="s">
        <v>28</v>
      </c>
      <c r="G2482" s="4" t="s">
        <v>10</v>
      </c>
      <c r="H2482" s="4" t="s">
        <v>10</v>
      </c>
    </row>
    <row r="2483" spans="1:9">
      <c r="A2483" t="n">
        <v>20854</v>
      </c>
      <c r="B2483" s="76" t="n">
        <v>60</v>
      </c>
      <c r="C2483" s="7" t="n">
        <v>20</v>
      </c>
      <c r="D2483" s="7" t="n">
        <v>0</v>
      </c>
      <c r="E2483" s="7" t="n">
        <v>0</v>
      </c>
      <c r="F2483" s="7" t="n">
        <v>0</v>
      </c>
      <c r="G2483" s="7" t="n">
        <v>0</v>
      </c>
      <c r="H2483" s="7" t="n">
        <v>0</v>
      </c>
    </row>
    <row r="2484" spans="1:9">
      <c r="A2484" t="s">
        <v>4</v>
      </c>
      <c r="B2484" s="4" t="s">
        <v>5</v>
      </c>
      <c r="C2484" s="4" t="s">
        <v>13</v>
      </c>
      <c r="D2484" s="4" t="s">
        <v>10</v>
      </c>
    </row>
    <row r="2485" spans="1:9">
      <c r="A2485" t="n">
        <v>20873</v>
      </c>
      <c r="B2485" s="31" t="n">
        <v>58</v>
      </c>
      <c r="C2485" s="7" t="n">
        <v>255</v>
      </c>
      <c r="D2485" s="7" t="n">
        <v>0</v>
      </c>
    </row>
    <row r="2486" spans="1:9">
      <c r="A2486" t="s">
        <v>4</v>
      </c>
      <c r="B2486" s="4" t="s">
        <v>5</v>
      </c>
      <c r="C2486" s="4" t="s">
        <v>13</v>
      </c>
      <c r="D2486" s="4" t="s">
        <v>10</v>
      </c>
      <c r="E2486" s="4" t="s">
        <v>6</v>
      </c>
    </row>
    <row r="2487" spans="1:9">
      <c r="A2487" t="n">
        <v>20877</v>
      </c>
      <c r="B2487" s="56" t="n">
        <v>51</v>
      </c>
      <c r="C2487" s="7" t="n">
        <v>4</v>
      </c>
      <c r="D2487" s="7" t="n">
        <v>21</v>
      </c>
      <c r="E2487" s="7" t="s">
        <v>245</v>
      </c>
    </row>
    <row r="2488" spans="1:9">
      <c r="A2488" t="s">
        <v>4</v>
      </c>
      <c r="B2488" s="4" t="s">
        <v>5</v>
      </c>
      <c r="C2488" s="4" t="s">
        <v>10</v>
      </c>
    </row>
    <row r="2489" spans="1:9">
      <c r="A2489" t="n">
        <v>20896</v>
      </c>
      <c r="B2489" s="29" t="n">
        <v>16</v>
      </c>
      <c r="C2489" s="7" t="n">
        <v>0</v>
      </c>
    </row>
    <row r="2490" spans="1:9">
      <c r="A2490" t="s">
        <v>4</v>
      </c>
      <c r="B2490" s="4" t="s">
        <v>5</v>
      </c>
      <c r="C2490" s="4" t="s">
        <v>10</v>
      </c>
      <c r="D2490" s="4" t="s">
        <v>13</v>
      </c>
      <c r="E2490" s="4" t="s">
        <v>9</v>
      </c>
      <c r="F2490" s="4" t="s">
        <v>91</v>
      </c>
      <c r="G2490" s="4" t="s">
        <v>13</v>
      </c>
      <c r="H2490" s="4" t="s">
        <v>13</v>
      </c>
      <c r="I2490" s="4" t="s">
        <v>13</v>
      </c>
      <c r="J2490" s="4" t="s">
        <v>9</v>
      </c>
      <c r="K2490" s="4" t="s">
        <v>91</v>
      </c>
      <c r="L2490" s="4" t="s">
        <v>13</v>
      </c>
      <c r="M2490" s="4" t="s">
        <v>13</v>
      </c>
    </row>
    <row r="2491" spans="1:9">
      <c r="A2491" t="n">
        <v>20899</v>
      </c>
      <c r="B2491" s="57" t="n">
        <v>26</v>
      </c>
      <c r="C2491" s="7" t="n">
        <v>21</v>
      </c>
      <c r="D2491" s="7" t="n">
        <v>17</v>
      </c>
      <c r="E2491" s="7" t="n">
        <v>44315</v>
      </c>
      <c r="F2491" s="7" t="s">
        <v>246</v>
      </c>
      <c r="G2491" s="7" t="n">
        <v>2</v>
      </c>
      <c r="H2491" s="7" t="n">
        <v>3</v>
      </c>
      <c r="I2491" s="7" t="n">
        <v>17</v>
      </c>
      <c r="J2491" s="7" t="n">
        <v>44316</v>
      </c>
      <c r="K2491" s="7" t="s">
        <v>247</v>
      </c>
      <c r="L2491" s="7" t="n">
        <v>2</v>
      </c>
      <c r="M2491" s="7" t="n">
        <v>0</v>
      </c>
    </row>
    <row r="2492" spans="1:9">
      <c r="A2492" t="s">
        <v>4</v>
      </c>
      <c r="B2492" s="4" t="s">
        <v>5</v>
      </c>
    </row>
    <row r="2493" spans="1:9">
      <c r="A2493" t="n">
        <v>21060</v>
      </c>
      <c r="B2493" s="36" t="n">
        <v>28</v>
      </c>
    </row>
    <row r="2494" spans="1:9">
      <c r="A2494" t="s">
        <v>4</v>
      </c>
      <c r="B2494" s="4" t="s">
        <v>5</v>
      </c>
      <c r="C2494" s="4" t="s">
        <v>13</v>
      </c>
      <c r="D2494" s="4" t="s">
        <v>10</v>
      </c>
      <c r="E2494" s="4" t="s">
        <v>6</v>
      </c>
    </row>
    <row r="2495" spans="1:9">
      <c r="A2495" t="n">
        <v>21061</v>
      </c>
      <c r="B2495" s="56" t="n">
        <v>51</v>
      </c>
      <c r="C2495" s="7" t="n">
        <v>4</v>
      </c>
      <c r="D2495" s="7" t="n">
        <v>20</v>
      </c>
      <c r="E2495" s="7" t="s">
        <v>248</v>
      </c>
    </row>
    <row r="2496" spans="1:9">
      <c r="A2496" t="s">
        <v>4</v>
      </c>
      <c r="B2496" s="4" t="s">
        <v>5</v>
      </c>
      <c r="C2496" s="4" t="s">
        <v>10</v>
      </c>
    </row>
    <row r="2497" spans="1:13">
      <c r="A2497" t="n">
        <v>21079</v>
      </c>
      <c r="B2497" s="29" t="n">
        <v>16</v>
      </c>
      <c r="C2497" s="7" t="n">
        <v>0</v>
      </c>
    </row>
    <row r="2498" spans="1:13">
      <c r="A2498" t="s">
        <v>4</v>
      </c>
      <c r="B2498" s="4" t="s">
        <v>5</v>
      </c>
      <c r="C2498" s="4" t="s">
        <v>10</v>
      </c>
      <c r="D2498" s="4" t="s">
        <v>13</v>
      </c>
      <c r="E2498" s="4" t="s">
        <v>9</v>
      </c>
      <c r="F2498" s="4" t="s">
        <v>91</v>
      </c>
      <c r="G2498" s="4" t="s">
        <v>13</v>
      </c>
      <c r="H2498" s="4" t="s">
        <v>13</v>
      </c>
      <c r="I2498" s="4" t="s">
        <v>13</v>
      </c>
      <c r="J2498" s="4" t="s">
        <v>9</v>
      </c>
      <c r="K2498" s="4" t="s">
        <v>91</v>
      </c>
      <c r="L2498" s="4" t="s">
        <v>13</v>
      </c>
      <c r="M2498" s="4" t="s">
        <v>13</v>
      </c>
      <c r="N2498" s="4" t="s">
        <v>13</v>
      </c>
      <c r="O2498" s="4" t="s">
        <v>9</v>
      </c>
      <c r="P2498" s="4" t="s">
        <v>91</v>
      </c>
      <c r="Q2498" s="4" t="s">
        <v>13</v>
      </c>
      <c r="R2498" s="4" t="s">
        <v>13</v>
      </c>
    </row>
    <row r="2499" spans="1:13">
      <c r="A2499" t="n">
        <v>21082</v>
      </c>
      <c r="B2499" s="57" t="n">
        <v>26</v>
      </c>
      <c r="C2499" s="7" t="n">
        <v>20</v>
      </c>
      <c r="D2499" s="7" t="n">
        <v>17</v>
      </c>
      <c r="E2499" s="7" t="n">
        <v>43331</v>
      </c>
      <c r="F2499" s="7" t="s">
        <v>249</v>
      </c>
      <c r="G2499" s="7" t="n">
        <v>2</v>
      </c>
      <c r="H2499" s="7" t="n">
        <v>3</v>
      </c>
      <c r="I2499" s="7" t="n">
        <v>17</v>
      </c>
      <c r="J2499" s="7" t="n">
        <v>43332</v>
      </c>
      <c r="K2499" s="7" t="s">
        <v>250</v>
      </c>
      <c r="L2499" s="7" t="n">
        <v>2</v>
      </c>
      <c r="M2499" s="7" t="n">
        <v>3</v>
      </c>
      <c r="N2499" s="7" t="n">
        <v>17</v>
      </c>
      <c r="O2499" s="7" t="n">
        <v>43333</v>
      </c>
      <c r="P2499" s="7" t="s">
        <v>251</v>
      </c>
      <c r="Q2499" s="7" t="n">
        <v>2</v>
      </c>
      <c r="R2499" s="7" t="n">
        <v>0</v>
      </c>
    </row>
    <row r="2500" spans="1:13">
      <c r="A2500" t="s">
        <v>4</v>
      </c>
      <c r="B2500" s="4" t="s">
        <v>5</v>
      </c>
    </row>
    <row r="2501" spans="1:13">
      <c r="A2501" t="n">
        <v>21395</v>
      </c>
      <c r="B2501" s="36" t="n">
        <v>28</v>
      </c>
    </row>
    <row r="2502" spans="1:13">
      <c r="A2502" t="s">
        <v>4</v>
      </c>
      <c r="B2502" s="4" t="s">
        <v>5</v>
      </c>
      <c r="C2502" s="4" t="s">
        <v>13</v>
      </c>
      <c r="D2502" s="4" t="s">
        <v>10</v>
      </c>
      <c r="E2502" s="4" t="s">
        <v>6</v>
      </c>
    </row>
    <row r="2503" spans="1:13">
      <c r="A2503" t="n">
        <v>21396</v>
      </c>
      <c r="B2503" s="56" t="n">
        <v>51</v>
      </c>
      <c r="C2503" s="7" t="n">
        <v>4</v>
      </c>
      <c r="D2503" s="7" t="n">
        <v>21</v>
      </c>
      <c r="E2503" s="7" t="s">
        <v>252</v>
      </c>
    </row>
    <row r="2504" spans="1:13">
      <c r="A2504" t="s">
        <v>4</v>
      </c>
      <c r="B2504" s="4" t="s">
        <v>5</v>
      </c>
      <c r="C2504" s="4" t="s">
        <v>10</v>
      </c>
    </row>
    <row r="2505" spans="1:13">
      <c r="A2505" t="n">
        <v>21410</v>
      </c>
      <c r="B2505" s="29" t="n">
        <v>16</v>
      </c>
      <c r="C2505" s="7" t="n">
        <v>0</v>
      </c>
    </row>
    <row r="2506" spans="1:13">
      <c r="A2506" t="s">
        <v>4</v>
      </c>
      <c r="B2506" s="4" t="s">
        <v>5</v>
      </c>
      <c r="C2506" s="4" t="s">
        <v>10</v>
      </c>
      <c r="D2506" s="4" t="s">
        <v>13</v>
      </c>
      <c r="E2506" s="4" t="s">
        <v>9</v>
      </c>
      <c r="F2506" s="4" t="s">
        <v>91</v>
      </c>
      <c r="G2506" s="4" t="s">
        <v>13</v>
      </c>
      <c r="H2506" s="4" t="s">
        <v>13</v>
      </c>
      <c r="I2506" s="4" t="s">
        <v>13</v>
      </c>
      <c r="J2506" s="4" t="s">
        <v>9</v>
      </c>
      <c r="K2506" s="4" t="s">
        <v>91</v>
      </c>
      <c r="L2506" s="4" t="s">
        <v>13</v>
      </c>
      <c r="M2506" s="4" t="s">
        <v>13</v>
      </c>
    </row>
    <row r="2507" spans="1:13">
      <c r="A2507" t="n">
        <v>21413</v>
      </c>
      <c r="B2507" s="57" t="n">
        <v>26</v>
      </c>
      <c r="C2507" s="7" t="n">
        <v>21</v>
      </c>
      <c r="D2507" s="7" t="n">
        <v>17</v>
      </c>
      <c r="E2507" s="7" t="n">
        <v>44317</v>
      </c>
      <c r="F2507" s="7" t="s">
        <v>253</v>
      </c>
      <c r="G2507" s="7" t="n">
        <v>2</v>
      </c>
      <c r="H2507" s="7" t="n">
        <v>3</v>
      </c>
      <c r="I2507" s="7" t="n">
        <v>17</v>
      </c>
      <c r="J2507" s="7" t="n">
        <v>44318</v>
      </c>
      <c r="K2507" s="7" t="s">
        <v>254</v>
      </c>
      <c r="L2507" s="7" t="n">
        <v>2</v>
      </c>
      <c r="M2507" s="7" t="n">
        <v>0</v>
      </c>
    </row>
    <row r="2508" spans="1:13">
      <c r="A2508" t="s">
        <v>4</v>
      </c>
      <c r="B2508" s="4" t="s">
        <v>5</v>
      </c>
    </row>
    <row r="2509" spans="1:13">
      <c r="A2509" t="n">
        <v>21506</v>
      </c>
      <c r="B2509" s="36" t="n">
        <v>28</v>
      </c>
    </row>
    <row r="2510" spans="1:13">
      <c r="A2510" t="s">
        <v>4</v>
      </c>
      <c r="B2510" s="4" t="s">
        <v>5</v>
      </c>
      <c r="C2510" s="4" t="s">
        <v>10</v>
      </c>
      <c r="D2510" s="4" t="s">
        <v>13</v>
      </c>
    </row>
    <row r="2511" spans="1:13">
      <c r="A2511" t="n">
        <v>21507</v>
      </c>
      <c r="B2511" s="58" t="n">
        <v>89</v>
      </c>
      <c r="C2511" s="7" t="n">
        <v>65533</v>
      </c>
      <c r="D2511" s="7" t="n">
        <v>1</v>
      </c>
    </row>
    <row r="2512" spans="1:13">
      <c r="A2512" t="s">
        <v>4</v>
      </c>
      <c r="B2512" s="4" t="s">
        <v>5</v>
      </c>
      <c r="C2512" s="4" t="s">
        <v>13</v>
      </c>
      <c r="D2512" s="4" t="s">
        <v>10</v>
      </c>
      <c r="E2512" s="4" t="s">
        <v>28</v>
      </c>
    </row>
    <row r="2513" spans="1:18">
      <c r="A2513" t="n">
        <v>21511</v>
      </c>
      <c r="B2513" s="31" t="n">
        <v>58</v>
      </c>
      <c r="C2513" s="7" t="n">
        <v>101</v>
      </c>
      <c r="D2513" s="7" t="n">
        <v>500</v>
      </c>
      <c r="E2513" s="7" t="n">
        <v>1</v>
      </c>
    </row>
    <row r="2514" spans="1:18">
      <c r="A2514" t="s">
        <v>4</v>
      </c>
      <c r="B2514" s="4" t="s">
        <v>5</v>
      </c>
      <c r="C2514" s="4" t="s">
        <v>13</v>
      </c>
      <c r="D2514" s="4" t="s">
        <v>10</v>
      </c>
    </row>
    <row r="2515" spans="1:18">
      <c r="A2515" t="n">
        <v>21519</v>
      </c>
      <c r="B2515" s="31" t="n">
        <v>58</v>
      </c>
      <c r="C2515" s="7" t="n">
        <v>254</v>
      </c>
      <c r="D2515" s="7" t="n">
        <v>0</v>
      </c>
    </row>
    <row r="2516" spans="1:18">
      <c r="A2516" t="s">
        <v>4</v>
      </c>
      <c r="B2516" s="4" t="s">
        <v>5</v>
      </c>
      <c r="C2516" s="4" t="s">
        <v>13</v>
      </c>
    </row>
    <row r="2517" spans="1:18">
      <c r="A2517" t="n">
        <v>21523</v>
      </c>
      <c r="B2517" s="53" t="n">
        <v>116</v>
      </c>
      <c r="C2517" s="7" t="n">
        <v>0</v>
      </c>
    </row>
    <row r="2518" spans="1:18">
      <c r="A2518" t="s">
        <v>4</v>
      </c>
      <c r="B2518" s="4" t="s">
        <v>5</v>
      </c>
      <c r="C2518" s="4" t="s">
        <v>13</v>
      </c>
      <c r="D2518" s="4" t="s">
        <v>10</v>
      </c>
    </row>
    <row r="2519" spans="1:18">
      <c r="A2519" t="n">
        <v>21525</v>
      </c>
      <c r="B2519" s="53" t="n">
        <v>116</v>
      </c>
      <c r="C2519" s="7" t="n">
        <v>2</v>
      </c>
      <c r="D2519" s="7" t="n">
        <v>1</v>
      </c>
    </row>
    <row r="2520" spans="1:18">
      <c r="A2520" t="s">
        <v>4</v>
      </c>
      <c r="B2520" s="4" t="s">
        <v>5</v>
      </c>
      <c r="C2520" s="4" t="s">
        <v>13</v>
      </c>
      <c r="D2520" s="4" t="s">
        <v>9</v>
      </c>
    </row>
    <row r="2521" spans="1:18">
      <c r="A2521" t="n">
        <v>21529</v>
      </c>
      <c r="B2521" s="53" t="n">
        <v>116</v>
      </c>
      <c r="C2521" s="7" t="n">
        <v>5</v>
      </c>
      <c r="D2521" s="7" t="n">
        <v>1092616192</v>
      </c>
    </row>
    <row r="2522" spans="1:18">
      <c r="A2522" t="s">
        <v>4</v>
      </c>
      <c r="B2522" s="4" t="s">
        <v>5</v>
      </c>
      <c r="C2522" s="4" t="s">
        <v>13</v>
      </c>
      <c r="D2522" s="4" t="s">
        <v>10</v>
      </c>
    </row>
    <row r="2523" spans="1:18">
      <c r="A2523" t="n">
        <v>21535</v>
      </c>
      <c r="B2523" s="53" t="n">
        <v>116</v>
      </c>
      <c r="C2523" s="7" t="n">
        <v>6</v>
      </c>
      <c r="D2523" s="7" t="n">
        <v>1</v>
      </c>
    </row>
    <row r="2524" spans="1:18">
      <c r="A2524" t="s">
        <v>4</v>
      </c>
      <c r="B2524" s="4" t="s">
        <v>5</v>
      </c>
      <c r="C2524" s="4" t="s">
        <v>13</v>
      </c>
      <c r="D2524" s="4" t="s">
        <v>13</v>
      </c>
      <c r="E2524" s="4" t="s">
        <v>28</v>
      </c>
      <c r="F2524" s="4" t="s">
        <v>28</v>
      </c>
      <c r="G2524" s="4" t="s">
        <v>28</v>
      </c>
      <c r="H2524" s="4" t="s">
        <v>10</v>
      </c>
    </row>
    <row r="2525" spans="1:18">
      <c r="A2525" t="n">
        <v>21539</v>
      </c>
      <c r="B2525" s="39" t="n">
        <v>45</v>
      </c>
      <c r="C2525" s="7" t="n">
        <v>2</v>
      </c>
      <c r="D2525" s="7" t="n">
        <v>3</v>
      </c>
      <c r="E2525" s="7" t="n">
        <v>-76.4599990844727</v>
      </c>
      <c r="F2525" s="7" t="n">
        <v>1.39999997615814</v>
      </c>
      <c r="G2525" s="7" t="n">
        <v>-0.0700000002980232</v>
      </c>
      <c r="H2525" s="7" t="n">
        <v>0</v>
      </c>
    </row>
    <row r="2526" spans="1:18">
      <c r="A2526" t="s">
        <v>4</v>
      </c>
      <c r="B2526" s="4" t="s">
        <v>5</v>
      </c>
      <c r="C2526" s="4" t="s">
        <v>13</v>
      </c>
      <c r="D2526" s="4" t="s">
        <v>13</v>
      </c>
      <c r="E2526" s="4" t="s">
        <v>28</v>
      </c>
      <c r="F2526" s="4" t="s">
        <v>28</v>
      </c>
      <c r="G2526" s="4" t="s">
        <v>28</v>
      </c>
      <c r="H2526" s="4" t="s">
        <v>10</v>
      </c>
      <c r="I2526" s="4" t="s">
        <v>13</v>
      </c>
    </row>
    <row r="2527" spans="1:18">
      <c r="A2527" t="n">
        <v>21556</v>
      </c>
      <c r="B2527" s="39" t="n">
        <v>45</v>
      </c>
      <c r="C2527" s="7" t="n">
        <v>4</v>
      </c>
      <c r="D2527" s="7" t="n">
        <v>3</v>
      </c>
      <c r="E2527" s="7" t="n">
        <v>2.4300000667572</v>
      </c>
      <c r="F2527" s="7" t="n">
        <v>310.940002441406</v>
      </c>
      <c r="G2527" s="7" t="n">
        <v>0</v>
      </c>
      <c r="H2527" s="7" t="n">
        <v>0</v>
      </c>
      <c r="I2527" s="7" t="n">
        <v>0</v>
      </c>
    </row>
    <row r="2528" spans="1:18">
      <c r="A2528" t="s">
        <v>4</v>
      </c>
      <c r="B2528" s="4" t="s">
        <v>5</v>
      </c>
      <c r="C2528" s="4" t="s">
        <v>13</v>
      </c>
      <c r="D2528" s="4" t="s">
        <v>13</v>
      </c>
      <c r="E2528" s="4" t="s">
        <v>28</v>
      </c>
      <c r="F2528" s="4" t="s">
        <v>10</v>
      </c>
    </row>
    <row r="2529" spans="1:9">
      <c r="A2529" t="n">
        <v>21574</v>
      </c>
      <c r="B2529" s="39" t="n">
        <v>45</v>
      </c>
      <c r="C2529" s="7" t="n">
        <v>5</v>
      </c>
      <c r="D2529" s="7" t="n">
        <v>3</v>
      </c>
      <c r="E2529" s="7" t="n">
        <v>1.89999997615814</v>
      </c>
      <c r="F2529" s="7" t="n">
        <v>0</v>
      </c>
    </row>
    <row r="2530" spans="1:9">
      <c r="A2530" t="s">
        <v>4</v>
      </c>
      <c r="B2530" s="4" t="s">
        <v>5</v>
      </c>
      <c r="C2530" s="4" t="s">
        <v>13</v>
      </c>
      <c r="D2530" s="4" t="s">
        <v>13</v>
      </c>
      <c r="E2530" s="4" t="s">
        <v>28</v>
      </c>
      <c r="F2530" s="4" t="s">
        <v>10</v>
      </c>
    </row>
    <row r="2531" spans="1:9">
      <c r="A2531" t="n">
        <v>21583</v>
      </c>
      <c r="B2531" s="39" t="n">
        <v>45</v>
      </c>
      <c r="C2531" s="7" t="n">
        <v>11</v>
      </c>
      <c r="D2531" s="7" t="n">
        <v>3</v>
      </c>
      <c r="E2531" s="7" t="n">
        <v>36.9000015258789</v>
      </c>
      <c r="F2531" s="7" t="n">
        <v>0</v>
      </c>
    </row>
    <row r="2532" spans="1:9">
      <c r="A2532" t="s">
        <v>4</v>
      </c>
      <c r="B2532" s="4" t="s">
        <v>5</v>
      </c>
      <c r="C2532" s="4" t="s">
        <v>13</v>
      </c>
      <c r="D2532" s="4" t="s">
        <v>13</v>
      </c>
      <c r="E2532" s="4" t="s">
        <v>28</v>
      </c>
      <c r="F2532" s="4" t="s">
        <v>10</v>
      </c>
    </row>
    <row r="2533" spans="1:9">
      <c r="A2533" t="n">
        <v>21592</v>
      </c>
      <c r="B2533" s="39" t="n">
        <v>45</v>
      </c>
      <c r="C2533" s="7" t="n">
        <v>5</v>
      </c>
      <c r="D2533" s="7" t="n">
        <v>3</v>
      </c>
      <c r="E2533" s="7" t="n">
        <v>1.70000004768372</v>
      </c>
      <c r="F2533" s="7" t="n">
        <v>3000</v>
      </c>
    </row>
    <row r="2534" spans="1:9">
      <c r="A2534" t="s">
        <v>4</v>
      </c>
      <c r="B2534" s="4" t="s">
        <v>5</v>
      </c>
      <c r="C2534" s="4" t="s">
        <v>10</v>
      </c>
      <c r="D2534" s="4" t="s">
        <v>13</v>
      </c>
      <c r="E2534" s="4" t="s">
        <v>6</v>
      </c>
      <c r="F2534" s="4" t="s">
        <v>28</v>
      </c>
      <c r="G2534" s="4" t="s">
        <v>28</v>
      </c>
      <c r="H2534" s="4" t="s">
        <v>28</v>
      </c>
    </row>
    <row r="2535" spans="1:9">
      <c r="A2535" t="n">
        <v>21601</v>
      </c>
      <c r="B2535" s="55" t="n">
        <v>48</v>
      </c>
      <c r="C2535" s="7" t="n">
        <v>20</v>
      </c>
      <c r="D2535" s="7" t="n">
        <v>0</v>
      </c>
      <c r="E2535" s="7" t="s">
        <v>181</v>
      </c>
      <c r="F2535" s="7" t="n">
        <v>0</v>
      </c>
      <c r="G2535" s="7" t="n">
        <v>1</v>
      </c>
      <c r="H2535" s="7" t="n">
        <v>0</v>
      </c>
    </row>
    <row r="2536" spans="1:9">
      <c r="A2536" t="s">
        <v>4</v>
      </c>
      <c r="B2536" s="4" t="s">
        <v>5</v>
      </c>
      <c r="C2536" s="4" t="s">
        <v>10</v>
      </c>
      <c r="D2536" s="4" t="s">
        <v>13</v>
      </c>
      <c r="E2536" s="4" t="s">
        <v>6</v>
      </c>
      <c r="F2536" s="4" t="s">
        <v>28</v>
      </c>
      <c r="G2536" s="4" t="s">
        <v>28</v>
      </c>
      <c r="H2536" s="4" t="s">
        <v>28</v>
      </c>
    </row>
    <row r="2537" spans="1:9">
      <c r="A2537" t="n">
        <v>21627</v>
      </c>
      <c r="B2537" s="55" t="n">
        <v>48</v>
      </c>
      <c r="C2537" s="7" t="n">
        <v>21</v>
      </c>
      <c r="D2537" s="7" t="n">
        <v>0</v>
      </c>
      <c r="E2537" s="7" t="s">
        <v>181</v>
      </c>
      <c r="F2537" s="7" t="n">
        <v>0</v>
      </c>
      <c r="G2537" s="7" t="n">
        <v>1</v>
      </c>
      <c r="H2537" s="7" t="n">
        <v>0</v>
      </c>
    </row>
    <row r="2538" spans="1:9">
      <c r="A2538" t="s">
        <v>4</v>
      </c>
      <c r="B2538" s="4" t="s">
        <v>5</v>
      </c>
      <c r="C2538" s="4" t="s">
        <v>13</v>
      </c>
      <c r="D2538" s="4" t="s">
        <v>10</v>
      </c>
      <c r="E2538" s="4" t="s">
        <v>6</v>
      </c>
      <c r="F2538" s="4" t="s">
        <v>6</v>
      </c>
      <c r="G2538" s="4" t="s">
        <v>6</v>
      </c>
      <c r="H2538" s="4" t="s">
        <v>6</v>
      </c>
    </row>
    <row r="2539" spans="1:9">
      <c r="A2539" t="n">
        <v>21653</v>
      </c>
      <c r="B2539" s="56" t="n">
        <v>51</v>
      </c>
      <c r="C2539" s="7" t="n">
        <v>3</v>
      </c>
      <c r="D2539" s="7" t="n">
        <v>20</v>
      </c>
      <c r="E2539" s="7" t="s">
        <v>134</v>
      </c>
      <c r="F2539" s="7" t="s">
        <v>163</v>
      </c>
      <c r="G2539" s="7" t="s">
        <v>136</v>
      </c>
      <c r="H2539" s="7" t="s">
        <v>135</v>
      </c>
    </row>
    <row r="2540" spans="1:9">
      <c r="A2540" t="s">
        <v>4</v>
      </c>
      <c r="B2540" s="4" t="s">
        <v>5</v>
      </c>
      <c r="C2540" s="4" t="s">
        <v>13</v>
      </c>
      <c r="D2540" s="4" t="s">
        <v>10</v>
      </c>
      <c r="E2540" s="4" t="s">
        <v>6</v>
      </c>
      <c r="F2540" s="4" t="s">
        <v>6</v>
      </c>
      <c r="G2540" s="4" t="s">
        <v>6</v>
      </c>
      <c r="H2540" s="4" t="s">
        <v>6</v>
      </c>
    </row>
    <row r="2541" spans="1:9">
      <c r="A2541" t="n">
        <v>21666</v>
      </c>
      <c r="B2541" s="56" t="n">
        <v>51</v>
      </c>
      <c r="C2541" s="7" t="n">
        <v>3</v>
      </c>
      <c r="D2541" s="7" t="n">
        <v>21</v>
      </c>
      <c r="E2541" s="7" t="s">
        <v>134</v>
      </c>
      <c r="F2541" s="7" t="s">
        <v>163</v>
      </c>
      <c r="G2541" s="7" t="s">
        <v>136</v>
      </c>
      <c r="H2541" s="7" t="s">
        <v>135</v>
      </c>
    </row>
    <row r="2542" spans="1:9">
      <c r="A2542" t="s">
        <v>4</v>
      </c>
      <c r="B2542" s="4" t="s">
        <v>5</v>
      </c>
      <c r="C2542" s="4" t="s">
        <v>10</v>
      </c>
      <c r="D2542" s="4" t="s">
        <v>28</v>
      </c>
      <c r="E2542" s="4" t="s">
        <v>28</v>
      </c>
      <c r="F2542" s="4" t="s">
        <v>28</v>
      </c>
      <c r="G2542" s="4" t="s">
        <v>10</v>
      </c>
      <c r="H2542" s="4" t="s">
        <v>10</v>
      </c>
    </row>
    <row r="2543" spans="1:9">
      <c r="A2543" t="n">
        <v>21679</v>
      </c>
      <c r="B2543" s="76" t="n">
        <v>60</v>
      </c>
      <c r="C2543" s="7" t="n">
        <v>20</v>
      </c>
      <c r="D2543" s="7" t="n">
        <v>0</v>
      </c>
      <c r="E2543" s="7" t="n">
        <v>0</v>
      </c>
      <c r="F2543" s="7" t="n">
        <v>0</v>
      </c>
      <c r="G2543" s="7" t="n">
        <v>0</v>
      </c>
      <c r="H2543" s="7" t="n">
        <v>1</v>
      </c>
    </row>
    <row r="2544" spans="1:9">
      <c r="A2544" t="s">
        <v>4</v>
      </c>
      <c r="B2544" s="4" t="s">
        <v>5</v>
      </c>
      <c r="C2544" s="4" t="s">
        <v>10</v>
      </c>
      <c r="D2544" s="4" t="s">
        <v>28</v>
      </c>
      <c r="E2544" s="4" t="s">
        <v>28</v>
      </c>
      <c r="F2544" s="4" t="s">
        <v>28</v>
      </c>
      <c r="G2544" s="4" t="s">
        <v>10</v>
      </c>
      <c r="H2544" s="4" t="s">
        <v>10</v>
      </c>
    </row>
    <row r="2545" spans="1:8">
      <c r="A2545" t="n">
        <v>21698</v>
      </c>
      <c r="B2545" s="76" t="n">
        <v>60</v>
      </c>
      <c r="C2545" s="7" t="n">
        <v>20</v>
      </c>
      <c r="D2545" s="7" t="n">
        <v>0</v>
      </c>
      <c r="E2545" s="7" t="n">
        <v>0</v>
      </c>
      <c r="F2545" s="7" t="n">
        <v>0</v>
      </c>
      <c r="G2545" s="7" t="n">
        <v>0</v>
      </c>
      <c r="H2545" s="7" t="n">
        <v>0</v>
      </c>
    </row>
    <row r="2546" spans="1:8">
      <c r="A2546" t="s">
        <v>4</v>
      </c>
      <c r="B2546" s="4" t="s">
        <v>5</v>
      </c>
      <c r="C2546" s="4" t="s">
        <v>10</v>
      </c>
      <c r="D2546" s="4" t="s">
        <v>10</v>
      </c>
      <c r="E2546" s="4" t="s">
        <v>10</v>
      </c>
    </row>
    <row r="2547" spans="1:8">
      <c r="A2547" t="n">
        <v>21717</v>
      </c>
      <c r="B2547" s="60" t="n">
        <v>61</v>
      </c>
      <c r="C2547" s="7" t="n">
        <v>20</v>
      </c>
      <c r="D2547" s="7" t="n">
        <v>65533</v>
      </c>
      <c r="E2547" s="7" t="n">
        <v>0</v>
      </c>
    </row>
    <row r="2548" spans="1:8">
      <c r="A2548" t="s">
        <v>4</v>
      </c>
      <c r="B2548" s="4" t="s">
        <v>5</v>
      </c>
      <c r="C2548" s="4" t="s">
        <v>13</v>
      </c>
      <c r="D2548" s="4" t="s">
        <v>10</v>
      </c>
    </row>
    <row r="2549" spans="1:8">
      <c r="A2549" t="n">
        <v>21724</v>
      </c>
      <c r="B2549" s="31" t="n">
        <v>58</v>
      </c>
      <c r="C2549" s="7" t="n">
        <v>255</v>
      </c>
      <c r="D2549" s="7" t="n">
        <v>0</v>
      </c>
    </row>
    <row r="2550" spans="1:8">
      <c r="A2550" t="s">
        <v>4</v>
      </c>
      <c r="B2550" s="4" t="s">
        <v>5</v>
      </c>
      <c r="C2550" s="4" t="s">
        <v>13</v>
      </c>
      <c r="D2550" s="4" t="s">
        <v>10</v>
      </c>
      <c r="E2550" s="4" t="s">
        <v>6</v>
      </c>
    </row>
    <row r="2551" spans="1:8">
      <c r="A2551" t="n">
        <v>21728</v>
      </c>
      <c r="B2551" s="56" t="n">
        <v>51</v>
      </c>
      <c r="C2551" s="7" t="n">
        <v>4</v>
      </c>
      <c r="D2551" s="7" t="n">
        <v>20</v>
      </c>
      <c r="E2551" s="7" t="s">
        <v>141</v>
      </c>
    </row>
    <row r="2552" spans="1:8">
      <c r="A2552" t="s">
        <v>4</v>
      </c>
      <c r="B2552" s="4" t="s">
        <v>5</v>
      </c>
      <c r="C2552" s="4" t="s">
        <v>10</v>
      </c>
    </row>
    <row r="2553" spans="1:8">
      <c r="A2553" t="n">
        <v>21742</v>
      </c>
      <c r="B2553" s="29" t="n">
        <v>16</v>
      </c>
      <c r="C2553" s="7" t="n">
        <v>0</v>
      </c>
    </row>
    <row r="2554" spans="1:8">
      <c r="A2554" t="s">
        <v>4</v>
      </c>
      <c r="B2554" s="4" t="s">
        <v>5</v>
      </c>
      <c r="C2554" s="4" t="s">
        <v>10</v>
      </c>
      <c r="D2554" s="4" t="s">
        <v>13</v>
      </c>
      <c r="E2554" s="4" t="s">
        <v>9</v>
      </c>
      <c r="F2554" s="4" t="s">
        <v>91</v>
      </c>
      <c r="G2554" s="4" t="s">
        <v>13</v>
      </c>
      <c r="H2554" s="4" t="s">
        <v>13</v>
      </c>
    </row>
    <row r="2555" spans="1:8">
      <c r="A2555" t="n">
        <v>21745</v>
      </c>
      <c r="B2555" s="57" t="n">
        <v>26</v>
      </c>
      <c r="C2555" s="7" t="n">
        <v>20</v>
      </c>
      <c r="D2555" s="7" t="n">
        <v>17</v>
      </c>
      <c r="E2555" s="7" t="n">
        <v>43334</v>
      </c>
      <c r="F2555" s="7" t="s">
        <v>255</v>
      </c>
      <c r="G2555" s="7" t="n">
        <v>2</v>
      </c>
      <c r="H2555" s="7" t="n">
        <v>0</v>
      </c>
    </row>
    <row r="2556" spans="1:8">
      <c r="A2556" t="s">
        <v>4</v>
      </c>
      <c r="B2556" s="4" t="s">
        <v>5</v>
      </c>
    </row>
    <row r="2557" spans="1:8">
      <c r="A2557" t="n">
        <v>21817</v>
      </c>
      <c r="B2557" s="36" t="n">
        <v>28</v>
      </c>
    </row>
    <row r="2558" spans="1:8">
      <c r="A2558" t="s">
        <v>4</v>
      </c>
      <c r="B2558" s="4" t="s">
        <v>5</v>
      </c>
      <c r="C2558" s="4" t="s">
        <v>10</v>
      </c>
    </row>
    <row r="2559" spans="1:8">
      <c r="A2559" t="n">
        <v>21818</v>
      </c>
      <c r="B2559" s="29" t="n">
        <v>16</v>
      </c>
      <c r="C2559" s="7" t="n">
        <v>500</v>
      </c>
    </row>
    <row r="2560" spans="1:8">
      <c r="A2560" t="s">
        <v>4</v>
      </c>
      <c r="B2560" s="4" t="s">
        <v>5</v>
      </c>
      <c r="C2560" s="4" t="s">
        <v>13</v>
      </c>
      <c r="D2560" s="4" t="s">
        <v>28</v>
      </c>
      <c r="E2560" s="4" t="s">
        <v>28</v>
      </c>
      <c r="F2560" s="4" t="s">
        <v>28</v>
      </c>
    </row>
    <row r="2561" spans="1:8">
      <c r="A2561" t="n">
        <v>21821</v>
      </c>
      <c r="B2561" s="39" t="n">
        <v>45</v>
      </c>
      <c r="C2561" s="7" t="n">
        <v>9</v>
      </c>
      <c r="D2561" s="7" t="n">
        <v>0.0299999993294477</v>
      </c>
      <c r="E2561" s="7" t="n">
        <v>0.0299999993294477</v>
      </c>
      <c r="F2561" s="7" t="n">
        <v>0.150000005960464</v>
      </c>
    </row>
    <row r="2562" spans="1:8">
      <c r="A2562" t="s">
        <v>4</v>
      </c>
      <c r="B2562" s="4" t="s">
        <v>5</v>
      </c>
      <c r="C2562" s="4" t="s">
        <v>13</v>
      </c>
      <c r="D2562" s="4" t="s">
        <v>10</v>
      </c>
      <c r="E2562" s="4" t="s">
        <v>6</v>
      </c>
    </row>
    <row r="2563" spans="1:8">
      <c r="A2563" t="n">
        <v>21835</v>
      </c>
      <c r="B2563" s="56" t="n">
        <v>51</v>
      </c>
      <c r="C2563" s="7" t="n">
        <v>4</v>
      </c>
      <c r="D2563" s="7" t="n">
        <v>20</v>
      </c>
      <c r="E2563" s="7" t="s">
        <v>256</v>
      </c>
    </row>
    <row r="2564" spans="1:8">
      <c r="A2564" t="s">
        <v>4</v>
      </c>
      <c r="B2564" s="4" t="s">
        <v>5</v>
      </c>
      <c r="C2564" s="4" t="s">
        <v>10</v>
      </c>
    </row>
    <row r="2565" spans="1:8">
      <c r="A2565" t="n">
        <v>21848</v>
      </c>
      <c r="B2565" s="29" t="n">
        <v>16</v>
      </c>
      <c r="C2565" s="7" t="n">
        <v>0</v>
      </c>
    </row>
    <row r="2566" spans="1:8">
      <c r="A2566" t="s">
        <v>4</v>
      </c>
      <c r="B2566" s="4" t="s">
        <v>5</v>
      </c>
      <c r="C2566" s="4" t="s">
        <v>10</v>
      </c>
      <c r="D2566" s="4" t="s">
        <v>13</v>
      </c>
      <c r="E2566" s="4" t="s">
        <v>9</v>
      </c>
      <c r="F2566" s="4" t="s">
        <v>91</v>
      </c>
      <c r="G2566" s="4" t="s">
        <v>13</v>
      </c>
      <c r="H2566" s="4" t="s">
        <v>13</v>
      </c>
    </row>
    <row r="2567" spans="1:8">
      <c r="A2567" t="n">
        <v>21851</v>
      </c>
      <c r="B2567" s="57" t="n">
        <v>26</v>
      </c>
      <c r="C2567" s="7" t="n">
        <v>20</v>
      </c>
      <c r="D2567" s="7" t="n">
        <v>17</v>
      </c>
      <c r="E2567" s="7" t="n">
        <v>43335</v>
      </c>
      <c r="F2567" s="7" t="s">
        <v>257</v>
      </c>
      <c r="G2567" s="7" t="n">
        <v>2</v>
      </c>
      <c r="H2567" s="7" t="n">
        <v>0</v>
      </c>
    </row>
    <row r="2568" spans="1:8">
      <c r="A2568" t="s">
        <v>4</v>
      </c>
      <c r="B2568" s="4" t="s">
        <v>5</v>
      </c>
    </row>
    <row r="2569" spans="1:8">
      <c r="A2569" t="n">
        <v>21899</v>
      </c>
      <c r="B2569" s="36" t="n">
        <v>28</v>
      </c>
    </row>
    <row r="2570" spans="1:8">
      <c r="A2570" t="s">
        <v>4</v>
      </c>
      <c r="B2570" s="4" t="s">
        <v>5</v>
      </c>
      <c r="C2570" s="4" t="s">
        <v>13</v>
      </c>
      <c r="D2570" s="4" t="s">
        <v>10</v>
      </c>
      <c r="E2570" s="4" t="s">
        <v>6</v>
      </c>
      <c r="F2570" s="4" t="s">
        <v>6</v>
      </c>
      <c r="G2570" s="4" t="s">
        <v>6</v>
      </c>
      <c r="H2570" s="4" t="s">
        <v>6</v>
      </c>
    </row>
    <row r="2571" spans="1:8">
      <c r="A2571" t="n">
        <v>21900</v>
      </c>
      <c r="B2571" s="56" t="n">
        <v>51</v>
      </c>
      <c r="C2571" s="7" t="n">
        <v>3</v>
      </c>
      <c r="D2571" s="7" t="n">
        <v>21</v>
      </c>
      <c r="E2571" s="7" t="s">
        <v>186</v>
      </c>
      <c r="F2571" s="7" t="s">
        <v>163</v>
      </c>
      <c r="G2571" s="7" t="s">
        <v>136</v>
      </c>
      <c r="H2571" s="7" t="s">
        <v>135</v>
      </c>
    </row>
    <row r="2572" spans="1:8">
      <c r="A2572" t="s">
        <v>4</v>
      </c>
      <c r="B2572" s="4" t="s">
        <v>5</v>
      </c>
      <c r="C2572" s="4" t="s">
        <v>10</v>
      </c>
      <c r="D2572" s="4" t="s">
        <v>13</v>
      </c>
      <c r="E2572" s="4" t="s">
        <v>13</v>
      </c>
      <c r="F2572" s="4" t="s">
        <v>6</v>
      </c>
    </row>
    <row r="2573" spans="1:8">
      <c r="A2573" t="n">
        <v>21913</v>
      </c>
      <c r="B2573" s="26" t="n">
        <v>20</v>
      </c>
      <c r="C2573" s="7" t="n">
        <v>21</v>
      </c>
      <c r="D2573" s="7" t="n">
        <v>2</v>
      </c>
      <c r="E2573" s="7" t="n">
        <v>10</v>
      </c>
      <c r="F2573" s="7" t="s">
        <v>154</v>
      </c>
    </row>
    <row r="2574" spans="1:8">
      <c r="A2574" t="s">
        <v>4</v>
      </c>
      <c r="B2574" s="4" t="s">
        <v>5</v>
      </c>
      <c r="C2574" s="4" t="s">
        <v>10</v>
      </c>
    </row>
    <row r="2575" spans="1:8">
      <c r="A2575" t="n">
        <v>21934</v>
      </c>
      <c r="B2575" s="29" t="n">
        <v>16</v>
      </c>
      <c r="C2575" s="7" t="n">
        <v>900</v>
      </c>
    </row>
    <row r="2576" spans="1:8">
      <c r="A2576" t="s">
        <v>4</v>
      </c>
      <c r="B2576" s="4" t="s">
        <v>5</v>
      </c>
      <c r="C2576" s="4" t="s">
        <v>13</v>
      </c>
      <c r="D2576" s="4" t="s">
        <v>28</v>
      </c>
      <c r="E2576" s="4" t="s">
        <v>28</v>
      </c>
      <c r="F2576" s="4" t="s">
        <v>28</v>
      </c>
    </row>
    <row r="2577" spans="1:8">
      <c r="A2577" t="n">
        <v>21937</v>
      </c>
      <c r="B2577" s="39" t="n">
        <v>45</v>
      </c>
      <c r="C2577" s="7" t="n">
        <v>9</v>
      </c>
      <c r="D2577" s="7" t="n">
        <v>0.0199999995529652</v>
      </c>
      <c r="E2577" s="7" t="n">
        <v>0.0199999995529652</v>
      </c>
      <c r="F2577" s="7" t="n">
        <v>0.150000005960464</v>
      </c>
    </row>
    <row r="2578" spans="1:8">
      <c r="A2578" t="s">
        <v>4</v>
      </c>
      <c r="B2578" s="4" t="s">
        <v>5</v>
      </c>
      <c r="C2578" s="4" t="s">
        <v>13</v>
      </c>
      <c r="D2578" s="4" t="s">
        <v>10</v>
      </c>
      <c r="E2578" s="4" t="s">
        <v>6</v>
      </c>
      <c r="F2578" s="4" t="s">
        <v>6</v>
      </c>
      <c r="G2578" s="4" t="s">
        <v>6</v>
      </c>
      <c r="H2578" s="4" t="s">
        <v>6</v>
      </c>
    </row>
    <row r="2579" spans="1:8">
      <c r="A2579" t="n">
        <v>21951</v>
      </c>
      <c r="B2579" s="56" t="n">
        <v>51</v>
      </c>
      <c r="C2579" s="7" t="n">
        <v>3</v>
      </c>
      <c r="D2579" s="7" t="n">
        <v>21</v>
      </c>
      <c r="E2579" s="7" t="s">
        <v>134</v>
      </c>
      <c r="F2579" s="7" t="s">
        <v>163</v>
      </c>
      <c r="G2579" s="7" t="s">
        <v>136</v>
      </c>
      <c r="H2579" s="7" t="s">
        <v>135</v>
      </c>
    </row>
    <row r="2580" spans="1:8">
      <c r="A2580" t="s">
        <v>4</v>
      </c>
      <c r="B2580" s="4" t="s">
        <v>5</v>
      </c>
      <c r="C2580" s="4" t="s">
        <v>13</v>
      </c>
      <c r="D2580" s="4" t="s">
        <v>10</v>
      </c>
      <c r="E2580" s="4" t="s">
        <v>6</v>
      </c>
    </row>
    <row r="2581" spans="1:8">
      <c r="A2581" t="n">
        <v>21964</v>
      </c>
      <c r="B2581" s="56" t="n">
        <v>51</v>
      </c>
      <c r="C2581" s="7" t="n">
        <v>4</v>
      </c>
      <c r="D2581" s="7" t="n">
        <v>21</v>
      </c>
      <c r="E2581" s="7" t="s">
        <v>219</v>
      </c>
    </row>
    <row r="2582" spans="1:8">
      <c r="A2582" t="s">
        <v>4</v>
      </c>
      <c r="B2582" s="4" t="s">
        <v>5</v>
      </c>
      <c r="C2582" s="4" t="s">
        <v>10</v>
      </c>
    </row>
    <row r="2583" spans="1:8">
      <c r="A2583" t="n">
        <v>21977</v>
      </c>
      <c r="B2583" s="29" t="n">
        <v>16</v>
      </c>
      <c r="C2583" s="7" t="n">
        <v>0</v>
      </c>
    </row>
    <row r="2584" spans="1:8">
      <c r="A2584" t="s">
        <v>4</v>
      </c>
      <c r="B2584" s="4" t="s">
        <v>5</v>
      </c>
      <c r="C2584" s="4" t="s">
        <v>10</v>
      </c>
      <c r="D2584" s="4" t="s">
        <v>13</v>
      </c>
      <c r="E2584" s="4" t="s">
        <v>9</v>
      </c>
      <c r="F2584" s="4" t="s">
        <v>91</v>
      </c>
      <c r="G2584" s="4" t="s">
        <v>13</v>
      </c>
      <c r="H2584" s="4" t="s">
        <v>13</v>
      </c>
    </row>
    <row r="2585" spans="1:8">
      <c r="A2585" t="n">
        <v>21980</v>
      </c>
      <c r="B2585" s="57" t="n">
        <v>26</v>
      </c>
      <c r="C2585" s="7" t="n">
        <v>21</v>
      </c>
      <c r="D2585" s="7" t="n">
        <v>17</v>
      </c>
      <c r="E2585" s="7" t="n">
        <v>44319</v>
      </c>
      <c r="F2585" s="7" t="s">
        <v>258</v>
      </c>
      <c r="G2585" s="7" t="n">
        <v>2</v>
      </c>
      <c r="H2585" s="7" t="n">
        <v>0</v>
      </c>
    </row>
    <row r="2586" spans="1:8">
      <c r="A2586" t="s">
        <v>4</v>
      </c>
      <c r="B2586" s="4" t="s">
        <v>5</v>
      </c>
    </row>
    <row r="2587" spans="1:8">
      <c r="A2587" t="n">
        <v>22003</v>
      </c>
      <c r="B2587" s="36" t="n">
        <v>28</v>
      </c>
    </row>
    <row r="2588" spans="1:8">
      <c r="A2588" t="s">
        <v>4</v>
      </c>
      <c r="B2588" s="4" t="s">
        <v>5</v>
      </c>
      <c r="C2588" s="4" t="s">
        <v>13</v>
      </c>
      <c r="D2588" s="4" t="s">
        <v>28</v>
      </c>
      <c r="E2588" s="4" t="s">
        <v>10</v>
      </c>
      <c r="F2588" s="4" t="s">
        <v>13</v>
      </c>
    </row>
    <row r="2589" spans="1:8">
      <c r="A2589" t="n">
        <v>22004</v>
      </c>
      <c r="B2589" s="13" t="n">
        <v>49</v>
      </c>
      <c r="C2589" s="7" t="n">
        <v>3</v>
      </c>
      <c r="D2589" s="7" t="n">
        <v>1</v>
      </c>
      <c r="E2589" s="7" t="n">
        <v>500</v>
      </c>
      <c r="F2589" s="7" t="n">
        <v>0</v>
      </c>
    </row>
    <row r="2590" spans="1:8">
      <c r="A2590" t="s">
        <v>4</v>
      </c>
      <c r="B2590" s="4" t="s">
        <v>5</v>
      </c>
      <c r="C2590" s="4" t="s">
        <v>13</v>
      </c>
      <c r="D2590" s="4" t="s">
        <v>10</v>
      </c>
      <c r="E2590" s="4" t="s">
        <v>28</v>
      </c>
    </row>
    <row r="2591" spans="1:8">
      <c r="A2591" t="n">
        <v>22013</v>
      </c>
      <c r="B2591" s="31" t="n">
        <v>58</v>
      </c>
      <c r="C2591" s="7" t="n">
        <v>0</v>
      </c>
      <c r="D2591" s="7" t="n">
        <v>1000</v>
      </c>
      <c r="E2591" s="7" t="n">
        <v>1</v>
      </c>
    </row>
    <row r="2592" spans="1:8">
      <c r="A2592" t="s">
        <v>4</v>
      </c>
      <c r="B2592" s="4" t="s">
        <v>5</v>
      </c>
      <c r="C2592" s="4" t="s">
        <v>13</v>
      </c>
      <c r="D2592" s="4" t="s">
        <v>10</v>
      </c>
    </row>
    <row r="2593" spans="1:8">
      <c r="A2593" t="n">
        <v>22021</v>
      </c>
      <c r="B2593" s="31" t="n">
        <v>58</v>
      </c>
      <c r="C2593" s="7" t="n">
        <v>255</v>
      </c>
      <c r="D2593" s="7" t="n">
        <v>0</v>
      </c>
    </row>
    <row r="2594" spans="1:8">
      <c r="A2594" t="s">
        <v>4</v>
      </c>
      <c r="B2594" s="4" t="s">
        <v>5</v>
      </c>
      <c r="C2594" s="4" t="s">
        <v>10</v>
      </c>
    </row>
    <row r="2595" spans="1:8">
      <c r="A2595" t="n">
        <v>22025</v>
      </c>
      <c r="B2595" s="18" t="n">
        <v>12</v>
      </c>
      <c r="C2595" s="7" t="n">
        <v>10241</v>
      </c>
    </row>
    <row r="2596" spans="1:8">
      <c r="A2596" t="s">
        <v>4</v>
      </c>
      <c r="B2596" s="4" t="s">
        <v>5</v>
      </c>
      <c r="C2596" s="4" t="s">
        <v>10</v>
      </c>
      <c r="D2596" s="4" t="s">
        <v>13</v>
      </c>
      <c r="E2596" s="4" t="s">
        <v>10</v>
      </c>
    </row>
    <row r="2597" spans="1:8">
      <c r="A2597" t="n">
        <v>22028</v>
      </c>
      <c r="B2597" s="67" t="n">
        <v>104</v>
      </c>
      <c r="C2597" s="7" t="n">
        <v>130</v>
      </c>
      <c r="D2597" s="7" t="n">
        <v>1</v>
      </c>
      <c r="E2597" s="7" t="n">
        <v>1</v>
      </c>
    </row>
    <row r="2598" spans="1:8">
      <c r="A2598" t="s">
        <v>4</v>
      </c>
      <c r="B2598" s="4" t="s">
        <v>5</v>
      </c>
    </row>
    <row r="2599" spans="1:8">
      <c r="A2599" t="n">
        <v>22034</v>
      </c>
      <c r="B2599" s="5" t="n">
        <v>1</v>
      </c>
    </row>
    <row r="2600" spans="1:8">
      <c r="A2600" t="s">
        <v>4</v>
      </c>
      <c r="B2600" s="4" t="s">
        <v>5</v>
      </c>
      <c r="C2600" s="4" t="s">
        <v>13</v>
      </c>
      <c r="D2600" s="4" t="s">
        <v>10</v>
      </c>
      <c r="E2600" s="4" t="s">
        <v>13</v>
      </c>
    </row>
    <row r="2601" spans="1:8">
      <c r="A2601" t="n">
        <v>22035</v>
      </c>
      <c r="B2601" s="52" t="n">
        <v>36</v>
      </c>
      <c r="C2601" s="7" t="n">
        <v>9</v>
      </c>
      <c r="D2601" s="7" t="n">
        <v>20</v>
      </c>
      <c r="E2601" s="7" t="n">
        <v>0</v>
      </c>
    </row>
    <row r="2602" spans="1:8">
      <c r="A2602" t="s">
        <v>4</v>
      </c>
      <c r="B2602" s="4" t="s">
        <v>5</v>
      </c>
      <c r="C2602" s="4" t="s">
        <v>13</v>
      </c>
      <c r="D2602" s="4" t="s">
        <v>10</v>
      </c>
      <c r="E2602" s="4" t="s">
        <v>13</v>
      </c>
    </row>
    <row r="2603" spans="1:8">
      <c r="A2603" t="n">
        <v>22040</v>
      </c>
      <c r="B2603" s="52" t="n">
        <v>36</v>
      </c>
      <c r="C2603" s="7" t="n">
        <v>9</v>
      </c>
      <c r="D2603" s="7" t="n">
        <v>21</v>
      </c>
      <c r="E2603" s="7" t="n">
        <v>0</v>
      </c>
    </row>
    <row r="2604" spans="1:8">
      <c r="A2604" t="s">
        <v>4</v>
      </c>
      <c r="B2604" s="4" t="s">
        <v>5</v>
      </c>
      <c r="C2604" s="4" t="s">
        <v>13</v>
      </c>
      <c r="D2604" s="4" t="s">
        <v>10</v>
      </c>
      <c r="E2604" s="4" t="s">
        <v>13</v>
      </c>
      <c r="F2604" s="4" t="s">
        <v>27</v>
      </c>
    </row>
    <row r="2605" spans="1:8">
      <c r="A2605" t="n">
        <v>22045</v>
      </c>
      <c r="B2605" s="10" t="n">
        <v>5</v>
      </c>
      <c r="C2605" s="7" t="n">
        <v>30</v>
      </c>
      <c r="D2605" s="7" t="n">
        <v>10245</v>
      </c>
      <c r="E2605" s="7" t="n">
        <v>1</v>
      </c>
      <c r="F2605" s="11" t="n">
        <f t="normal" ca="1">A2611</f>
        <v>0</v>
      </c>
    </row>
    <row r="2606" spans="1:8">
      <c r="A2606" t="s">
        <v>4</v>
      </c>
      <c r="B2606" s="4" t="s">
        <v>5</v>
      </c>
      <c r="C2606" s="4" t="s">
        <v>10</v>
      </c>
    </row>
    <row r="2607" spans="1:8">
      <c r="A2607" t="n">
        <v>22054</v>
      </c>
      <c r="B2607" s="29" t="n">
        <v>16</v>
      </c>
      <c r="C2607" s="7" t="n">
        <v>1000</v>
      </c>
    </row>
    <row r="2608" spans="1:8">
      <c r="A2608" t="s">
        <v>4</v>
      </c>
      <c r="B2608" s="4" t="s">
        <v>5</v>
      </c>
      <c r="C2608" s="4" t="s">
        <v>13</v>
      </c>
      <c r="D2608" s="4" t="s">
        <v>10</v>
      </c>
    </row>
    <row r="2609" spans="1:6">
      <c r="A2609" t="n">
        <v>22057</v>
      </c>
      <c r="B2609" s="9" t="n">
        <v>162</v>
      </c>
      <c r="C2609" s="7" t="n">
        <v>1</v>
      </c>
      <c r="D2609" s="7" t="n">
        <v>20489</v>
      </c>
    </row>
    <row r="2610" spans="1:6">
      <c r="A2610" t="s">
        <v>4</v>
      </c>
      <c r="B2610" s="4" t="s">
        <v>5</v>
      </c>
      <c r="C2610" s="4" t="s">
        <v>10</v>
      </c>
      <c r="D2610" s="4" t="s">
        <v>28</v>
      </c>
      <c r="E2610" s="4" t="s">
        <v>28</v>
      </c>
      <c r="F2610" s="4" t="s">
        <v>28</v>
      </c>
      <c r="G2610" s="4" t="s">
        <v>28</v>
      </c>
    </row>
    <row r="2611" spans="1:6">
      <c r="A2611" t="n">
        <v>22061</v>
      </c>
      <c r="B2611" s="49" t="n">
        <v>46</v>
      </c>
      <c r="C2611" s="7" t="n">
        <v>61456</v>
      </c>
      <c r="D2611" s="7" t="n">
        <v>-75.75</v>
      </c>
      <c r="E2611" s="7" t="n">
        <v>0</v>
      </c>
      <c r="F2611" s="7" t="n">
        <v>0.0700000002980232</v>
      </c>
      <c r="G2611" s="7" t="n">
        <v>270.200012207031</v>
      </c>
    </row>
    <row r="2612" spans="1:6">
      <c r="A2612" t="s">
        <v>4</v>
      </c>
      <c r="B2612" s="4" t="s">
        <v>5</v>
      </c>
      <c r="C2612" s="4" t="s">
        <v>13</v>
      </c>
      <c r="D2612" s="4" t="s">
        <v>13</v>
      </c>
      <c r="E2612" s="4" t="s">
        <v>28</v>
      </c>
      <c r="F2612" s="4" t="s">
        <v>28</v>
      </c>
      <c r="G2612" s="4" t="s">
        <v>28</v>
      </c>
      <c r="H2612" s="4" t="s">
        <v>10</v>
      </c>
      <c r="I2612" s="4" t="s">
        <v>13</v>
      </c>
    </row>
    <row r="2613" spans="1:6">
      <c r="A2613" t="n">
        <v>22080</v>
      </c>
      <c r="B2613" s="39" t="n">
        <v>45</v>
      </c>
      <c r="C2613" s="7" t="n">
        <v>4</v>
      </c>
      <c r="D2613" s="7" t="n">
        <v>3</v>
      </c>
      <c r="E2613" s="7" t="n">
        <v>0.00999999977648258</v>
      </c>
      <c r="F2613" s="7" t="n">
        <v>85</v>
      </c>
      <c r="G2613" s="7" t="n">
        <v>0</v>
      </c>
      <c r="H2613" s="7" t="n">
        <v>0</v>
      </c>
      <c r="I2613" s="7" t="n">
        <v>0</v>
      </c>
    </row>
    <row r="2614" spans="1:6">
      <c r="A2614" t="s">
        <v>4</v>
      </c>
      <c r="B2614" s="4" t="s">
        <v>5</v>
      </c>
      <c r="C2614" s="4" t="s">
        <v>10</v>
      </c>
    </row>
    <row r="2615" spans="1:6">
      <c r="A2615" t="n">
        <v>22098</v>
      </c>
      <c r="B2615" s="29" t="n">
        <v>16</v>
      </c>
      <c r="C2615" s="7" t="n">
        <v>500</v>
      </c>
    </row>
    <row r="2616" spans="1:6">
      <c r="A2616" t="s">
        <v>4</v>
      </c>
      <c r="B2616" s="4" t="s">
        <v>5</v>
      </c>
      <c r="C2616" s="4" t="s">
        <v>13</v>
      </c>
      <c r="D2616" s="4" t="s">
        <v>6</v>
      </c>
    </row>
    <row r="2617" spans="1:6">
      <c r="A2617" t="n">
        <v>22101</v>
      </c>
      <c r="B2617" s="8" t="n">
        <v>2</v>
      </c>
      <c r="C2617" s="7" t="n">
        <v>10</v>
      </c>
      <c r="D2617" s="7" t="s">
        <v>200</v>
      </c>
    </row>
    <row r="2618" spans="1:6">
      <c r="A2618" t="s">
        <v>4</v>
      </c>
      <c r="B2618" s="4" t="s">
        <v>5</v>
      </c>
      <c r="C2618" s="4" t="s">
        <v>10</v>
      </c>
    </row>
    <row r="2619" spans="1:6">
      <c r="A2619" t="n">
        <v>22116</v>
      </c>
      <c r="B2619" s="29" t="n">
        <v>16</v>
      </c>
      <c r="C2619" s="7" t="n">
        <v>0</v>
      </c>
    </row>
    <row r="2620" spans="1:6">
      <c r="A2620" t="s">
        <v>4</v>
      </c>
      <c r="B2620" s="4" t="s">
        <v>5</v>
      </c>
      <c r="C2620" s="4" t="s">
        <v>13</v>
      </c>
      <c r="D2620" s="4" t="s">
        <v>10</v>
      </c>
    </row>
    <row r="2621" spans="1:6">
      <c r="A2621" t="n">
        <v>22119</v>
      </c>
      <c r="B2621" s="31" t="n">
        <v>58</v>
      </c>
      <c r="C2621" s="7" t="n">
        <v>105</v>
      </c>
      <c r="D2621" s="7" t="n">
        <v>300</v>
      </c>
    </row>
    <row r="2622" spans="1:6">
      <c r="A2622" t="s">
        <v>4</v>
      </c>
      <c r="B2622" s="4" t="s">
        <v>5</v>
      </c>
      <c r="C2622" s="4" t="s">
        <v>28</v>
      </c>
      <c r="D2622" s="4" t="s">
        <v>10</v>
      </c>
    </row>
    <row r="2623" spans="1:6">
      <c r="A2623" t="n">
        <v>22123</v>
      </c>
      <c r="B2623" s="46" t="n">
        <v>103</v>
      </c>
      <c r="C2623" s="7" t="n">
        <v>1</v>
      </c>
      <c r="D2623" s="7" t="n">
        <v>300</v>
      </c>
    </row>
    <row r="2624" spans="1:6">
      <c r="A2624" t="s">
        <v>4</v>
      </c>
      <c r="B2624" s="4" t="s">
        <v>5</v>
      </c>
      <c r="C2624" s="4" t="s">
        <v>13</v>
      </c>
      <c r="D2624" s="4" t="s">
        <v>10</v>
      </c>
    </row>
    <row r="2625" spans="1:9">
      <c r="A2625" t="n">
        <v>22130</v>
      </c>
      <c r="B2625" s="47" t="n">
        <v>72</v>
      </c>
      <c r="C2625" s="7" t="n">
        <v>4</v>
      </c>
      <c r="D2625" s="7" t="n">
        <v>0</v>
      </c>
    </row>
    <row r="2626" spans="1:9">
      <c r="A2626" t="s">
        <v>4</v>
      </c>
      <c r="B2626" s="4" t="s">
        <v>5</v>
      </c>
      <c r="C2626" s="4" t="s">
        <v>9</v>
      </c>
    </row>
    <row r="2627" spans="1:9">
      <c r="A2627" t="n">
        <v>22134</v>
      </c>
      <c r="B2627" s="73" t="n">
        <v>15</v>
      </c>
      <c r="C2627" s="7" t="n">
        <v>1073741824</v>
      </c>
    </row>
    <row r="2628" spans="1:9">
      <c r="A2628" t="s">
        <v>4</v>
      </c>
      <c r="B2628" s="4" t="s">
        <v>5</v>
      </c>
      <c r="C2628" s="4" t="s">
        <v>13</v>
      </c>
    </row>
    <row r="2629" spans="1:9">
      <c r="A2629" t="n">
        <v>22139</v>
      </c>
      <c r="B2629" s="32" t="n">
        <v>64</v>
      </c>
      <c r="C2629" s="7" t="n">
        <v>3</v>
      </c>
    </row>
    <row r="2630" spans="1:9">
      <c r="A2630" t="s">
        <v>4</v>
      </c>
      <c r="B2630" s="4" t="s">
        <v>5</v>
      </c>
      <c r="C2630" s="4" t="s">
        <v>13</v>
      </c>
    </row>
    <row r="2631" spans="1:9">
      <c r="A2631" t="n">
        <v>22141</v>
      </c>
      <c r="B2631" s="15" t="n">
        <v>74</v>
      </c>
      <c r="C2631" s="7" t="n">
        <v>67</v>
      </c>
    </row>
    <row r="2632" spans="1:9">
      <c r="A2632" t="s">
        <v>4</v>
      </c>
      <c r="B2632" s="4" t="s">
        <v>5</v>
      </c>
      <c r="C2632" s="4" t="s">
        <v>13</v>
      </c>
      <c r="D2632" s="4" t="s">
        <v>13</v>
      </c>
      <c r="E2632" s="4" t="s">
        <v>10</v>
      </c>
    </row>
    <row r="2633" spans="1:9">
      <c r="A2633" t="n">
        <v>22143</v>
      </c>
      <c r="B2633" s="39" t="n">
        <v>45</v>
      </c>
      <c r="C2633" s="7" t="n">
        <v>8</v>
      </c>
      <c r="D2633" s="7" t="n">
        <v>1</v>
      </c>
      <c r="E2633" s="7" t="n">
        <v>0</v>
      </c>
    </row>
    <row r="2634" spans="1:9">
      <c r="A2634" t="s">
        <v>4</v>
      </c>
      <c r="B2634" s="4" t="s">
        <v>5</v>
      </c>
      <c r="C2634" s="4" t="s">
        <v>10</v>
      </c>
    </row>
    <row r="2635" spans="1:9">
      <c r="A2635" t="n">
        <v>22148</v>
      </c>
      <c r="B2635" s="12" t="n">
        <v>13</v>
      </c>
      <c r="C2635" s="7" t="n">
        <v>6409</v>
      </c>
    </row>
    <row r="2636" spans="1:9">
      <c r="A2636" t="s">
        <v>4</v>
      </c>
      <c r="B2636" s="4" t="s">
        <v>5</v>
      </c>
      <c r="C2636" s="4" t="s">
        <v>10</v>
      </c>
    </row>
    <row r="2637" spans="1:9">
      <c r="A2637" t="n">
        <v>22151</v>
      </c>
      <c r="B2637" s="12" t="n">
        <v>13</v>
      </c>
      <c r="C2637" s="7" t="n">
        <v>6408</v>
      </c>
    </row>
    <row r="2638" spans="1:9">
      <c r="A2638" t="s">
        <v>4</v>
      </c>
      <c r="B2638" s="4" t="s">
        <v>5</v>
      </c>
      <c r="C2638" s="4" t="s">
        <v>10</v>
      </c>
    </row>
    <row r="2639" spans="1:9">
      <c r="A2639" t="n">
        <v>22154</v>
      </c>
      <c r="B2639" s="18" t="n">
        <v>12</v>
      </c>
      <c r="C2639" s="7" t="n">
        <v>6464</v>
      </c>
    </row>
    <row r="2640" spans="1:9">
      <c r="A2640" t="s">
        <v>4</v>
      </c>
      <c r="B2640" s="4" t="s">
        <v>5</v>
      </c>
      <c r="C2640" s="4" t="s">
        <v>10</v>
      </c>
    </row>
    <row r="2641" spans="1:5">
      <c r="A2641" t="n">
        <v>22157</v>
      </c>
      <c r="B2641" s="12" t="n">
        <v>13</v>
      </c>
      <c r="C2641" s="7" t="n">
        <v>6465</v>
      </c>
    </row>
    <row r="2642" spans="1:5">
      <c r="A2642" t="s">
        <v>4</v>
      </c>
      <c r="B2642" s="4" t="s">
        <v>5</v>
      </c>
      <c r="C2642" s="4" t="s">
        <v>10</v>
      </c>
    </row>
    <row r="2643" spans="1:5">
      <c r="A2643" t="n">
        <v>22160</v>
      </c>
      <c r="B2643" s="12" t="n">
        <v>13</v>
      </c>
      <c r="C2643" s="7" t="n">
        <v>6466</v>
      </c>
    </row>
    <row r="2644" spans="1:5">
      <c r="A2644" t="s">
        <v>4</v>
      </c>
      <c r="B2644" s="4" t="s">
        <v>5</v>
      </c>
      <c r="C2644" s="4" t="s">
        <v>10</v>
      </c>
    </row>
    <row r="2645" spans="1:5">
      <c r="A2645" t="n">
        <v>22163</v>
      </c>
      <c r="B2645" s="12" t="n">
        <v>13</v>
      </c>
      <c r="C2645" s="7" t="n">
        <v>6467</v>
      </c>
    </row>
    <row r="2646" spans="1:5">
      <c r="A2646" t="s">
        <v>4</v>
      </c>
      <c r="B2646" s="4" t="s">
        <v>5</v>
      </c>
      <c r="C2646" s="4" t="s">
        <v>10</v>
      </c>
    </row>
    <row r="2647" spans="1:5">
      <c r="A2647" t="n">
        <v>22166</v>
      </c>
      <c r="B2647" s="12" t="n">
        <v>13</v>
      </c>
      <c r="C2647" s="7" t="n">
        <v>6468</v>
      </c>
    </row>
    <row r="2648" spans="1:5">
      <c r="A2648" t="s">
        <v>4</v>
      </c>
      <c r="B2648" s="4" t="s">
        <v>5</v>
      </c>
      <c r="C2648" s="4" t="s">
        <v>10</v>
      </c>
    </row>
    <row r="2649" spans="1:5">
      <c r="A2649" t="n">
        <v>22169</v>
      </c>
      <c r="B2649" s="12" t="n">
        <v>13</v>
      </c>
      <c r="C2649" s="7" t="n">
        <v>6469</v>
      </c>
    </row>
    <row r="2650" spans="1:5">
      <c r="A2650" t="s">
        <v>4</v>
      </c>
      <c r="B2650" s="4" t="s">
        <v>5</v>
      </c>
      <c r="C2650" s="4" t="s">
        <v>10</v>
      </c>
    </row>
    <row r="2651" spans="1:5">
      <c r="A2651" t="n">
        <v>22172</v>
      </c>
      <c r="B2651" s="12" t="n">
        <v>13</v>
      </c>
      <c r="C2651" s="7" t="n">
        <v>6470</v>
      </c>
    </row>
    <row r="2652" spans="1:5">
      <c r="A2652" t="s">
        <v>4</v>
      </c>
      <c r="B2652" s="4" t="s">
        <v>5</v>
      </c>
      <c r="C2652" s="4" t="s">
        <v>10</v>
      </c>
    </row>
    <row r="2653" spans="1:5">
      <c r="A2653" t="n">
        <v>22175</v>
      </c>
      <c r="B2653" s="12" t="n">
        <v>13</v>
      </c>
      <c r="C2653" s="7" t="n">
        <v>6471</v>
      </c>
    </row>
    <row r="2654" spans="1:5">
      <c r="A2654" t="s">
        <v>4</v>
      </c>
      <c r="B2654" s="4" t="s">
        <v>5</v>
      </c>
      <c r="C2654" s="4" t="s">
        <v>13</v>
      </c>
    </row>
    <row r="2655" spans="1:5">
      <c r="A2655" t="n">
        <v>22178</v>
      </c>
      <c r="B2655" s="15" t="n">
        <v>74</v>
      </c>
      <c r="C2655" s="7" t="n">
        <v>18</v>
      </c>
    </row>
    <row r="2656" spans="1:5">
      <c r="A2656" t="s">
        <v>4</v>
      </c>
      <c r="B2656" s="4" t="s">
        <v>5</v>
      </c>
      <c r="C2656" s="4" t="s">
        <v>13</v>
      </c>
    </row>
    <row r="2657" spans="1:3">
      <c r="A2657" t="n">
        <v>22180</v>
      </c>
      <c r="B2657" s="15" t="n">
        <v>74</v>
      </c>
      <c r="C2657" s="7" t="n">
        <v>45</v>
      </c>
    </row>
    <row r="2658" spans="1:3">
      <c r="A2658" t="s">
        <v>4</v>
      </c>
      <c r="B2658" s="4" t="s">
        <v>5</v>
      </c>
      <c r="C2658" s="4" t="s">
        <v>10</v>
      </c>
    </row>
    <row r="2659" spans="1:3">
      <c r="A2659" t="n">
        <v>22182</v>
      </c>
      <c r="B2659" s="29" t="n">
        <v>16</v>
      </c>
      <c r="C2659" s="7" t="n">
        <v>0</v>
      </c>
    </row>
    <row r="2660" spans="1:3">
      <c r="A2660" t="s">
        <v>4</v>
      </c>
      <c r="B2660" s="4" t="s">
        <v>5</v>
      </c>
      <c r="C2660" s="4" t="s">
        <v>13</v>
      </c>
      <c r="D2660" s="4" t="s">
        <v>13</v>
      </c>
      <c r="E2660" s="4" t="s">
        <v>13</v>
      </c>
      <c r="F2660" s="4" t="s">
        <v>13</v>
      </c>
    </row>
    <row r="2661" spans="1:3">
      <c r="A2661" t="n">
        <v>22185</v>
      </c>
      <c r="B2661" s="44" t="n">
        <v>14</v>
      </c>
      <c r="C2661" s="7" t="n">
        <v>0</v>
      </c>
      <c r="D2661" s="7" t="n">
        <v>8</v>
      </c>
      <c r="E2661" s="7" t="n">
        <v>0</v>
      </c>
      <c r="F2661" s="7" t="n">
        <v>0</v>
      </c>
    </row>
    <row r="2662" spans="1:3">
      <c r="A2662" t="s">
        <v>4</v>
      </c>
      <c r="B2662" s="4" t="s">
        <v>5</v>
      </c>
      <c r="C2662" s="4" t="s">
        <v>13</v>
      </c>
      <c r="D2662" s="4" t="s">
        <v>6</v>
      </c>
    </row>
    <row r="2663" spans="1:3">
      <c r="A2663" t="n">
        <v>22190</v>
      </c>
      <c r="B2663" s="8" t="n">
        <v>2</v>
      </c>
      <c r="C2663" s="7" t="n">
        <v>11</v>
      </c>
      <c r="D2663" s="7" t="s">
        <v>59</v>
      </c>
    </row>
    <row r="2664" spans="1:3">
      <c r="A2664" t="s">
        <v>4</v>
      </c>
      <c r="B2664" s="4" t="s">
        <v>5</v>
      </c>
      <c r="C2664" s="4" t="s">
        <v>10</v>
      </c>
    </row>
    <row r="2665" spans="1:3">
      <c r="A2665" t="n">
        <v>22204</v>
      </c>
      <c r="B2665" s="29" t="n">
        <v>16</v>
      </c>
      <c r="C2665" s="7" t="n">
        <v>0</v>
      </c>
    </row>
    <row r="2666" spans="1:3">
      <c r="A2666" t="s">
        <v>4</v>
      </c>
      <c r="B2666" s="4" t="s">
        <v>5</v>
      </c>
      <c r="C2666" s="4" t="s">
        <v>13</v>
      </c>
      <c r="D2666" s="4" t="s">
        <v>6</v>
      </c>
    </row>
    <row r="2667" spans="1:3">
      <c r="A2667" t="n">
        <v>22207</v>
      </c>
      <c r="B2667" s="8" t="n">
        <v>2</v>
      </c>
      <c r="C2667" s="7" t="n">
        <v>11</v>
      </c>
      <c r="D2667" s="7" t="s">
        <v>201</v>
      </c>
    </row>
    <row r="2668" spans="1:3">
      <c r="A2668" t="s">
        <v>4</v>
      </c>
      <c r="B2668" s="4" t="s">
        <v>5</v>
      </c>
      <c r="C2668" s="4" t="s">
        <v>10</v>
      </c>
    </row>
    <row r="2669" spans="1:3">
      <c r="A2669" t="n">
        <v>22216</v>
      </c>
      <c r="B2669" s="29" t="n">
        <v>16</v>
      </c>
      <c r="C2669" s="7" t="n">
        <v>0</v>
      </c>
    </row>
    <row r="2670" spans="1:3">
      <c r="A2670" t="s">
        <v>4</v>
      </c>
      <c r="B2670" s="4" t="s">
        <v>5</v>
      </c>
      <c r="C2670" s="4" t="s">
        <v>9</v>
      </c>
    </row>
    <row r="2671" spans="1:3">
      <c r="A2671" t="n">
        <v>22219</v>
      </c>
      <c r="B2671" s="73" t="n">
        <v>15</v>
      </c>
      <c r="C2671" s="7" t="n">
        <v>2048</v>
      </c>
    </row>
    <row r="2672" spans="1:3">
      <c r="A2672" t="s">
        <v>4</v>
      </c>
      <c r="B2672" s="4" t="s">
        <v>5</v>
      </c>
      <c r="C2672" s="4" t="s">
        <v>13</v>
      </c>
      <c r="D2672" s="4" t="s">
        <v>6</v>
      </c>
    </row>
    <row r="2673" spans="1:6">
      <c r="A2673" t="n">
        <v>22224</v>
      </c>
      <c r="B2673" s="8" t="n">
        <v>2</v>
      </c>
      <c r="C2673" s="7" t="n">
        <v>10</v>
      </c>
      <c r="D2673" s="7" t="s">
        <v>98</v>
      </c>
    </row>
    <row r="2674" spans="1:6">
      <c r="A2674" t="s">
        <v>4</v>
      </c>
      <c r="B2674" s="4" t="s">
        <v>5</v>
      </c>
      <c r="C2674" s="4" t="s">
        <v>10</v>
      </c>
    </row>
    <row r="2675" spans="1:6">
      <c r="A2675" t="n">
        <v>22242</v>
      </c>
      <c r="B2675" s="29" t="n">
        <v>16</v>
      </c>
      <c r="C2675" s="7" t="n">
        <v>0</v>
      </c>
    </row>
    <row r="2676" spans="1:6">
      <c r="A2676" t="s">
        <v>4</v>
      </c>
      <c r="B2676" s="4" t="s">
        <v>5</v>
      </c>
      <c r="C2676" s="4" t="s">
        <v>13</v>
      </c>
      <c r="D2676" s="4" t="s">
        <v>6</v>
      </c>
    </row>
    <row r="2677" spans="1:6">
      <c r="A2677" t="n">
        <v>22245</v>
      </c>
      <c r="B2677" s="8" t="n">
        <v>2</v>
      </c>
      <c r="C2677" s="7" t="n">
        <v>10</v>
      </c>
      <c r="D2677" s="7" t="s">
        <v>99</v>
      </c>
    </row>
    <row r="2678" spans="1:6">
      <c r="A2678" t="s">
        <v>4</v>
      </c>
      <c r="B2678" s="4" t="s">
        <v>5</v>
      </c>
      <c r="C2678" s="4" t="s">
        <v>10</v>
      </c>
    </row>
    <row r="2679" spans="1:6">
      <c r="A2679" t="n">
        <v>22264</v>
      </c>
      <c r="B2679" s="29" t="n">
        <v>16</v>
      </c>
      <c r="C2679" s="7" t="n">
        <v>0</v>
      </c>
    </row>
    <row r="2680" spans="1:6">
      <c r="A2680" t="s">
        <v>4</v>
      </c>
      <c r="B2680" s="4" t="s">
        <v>5</v>
      </c>
      <c r="C2680" s="4" t="s">
        <v>13</v>
      </c>
      <c r="D2680" s="4" t="s">
        <v>10</v>
      </c>
      <c r="E2680" s="4" t="s">
        <v>28</v>
      </c>
    </row>
    <row r="2681" spans="1:6">
      <c r="A2681" t="n">
        <v>22267</v>
      </c>
      <c r="B2681" s="31" t="n">
        <v>58</v>
      </c>
      <c r="C2681" s="7" t="n">
        <v>100</v>
      </c>
      <c r="D2681" s="7" t="n">
        <v>300</v>
      </c>
      <c r="E2681" s="7" t="n">
        <v>1</v>
      </c>
    </row>
    <row r="2682" spans="1:6">
      <c r="A2682" t="s">
        <v>4</v>
      </c>
      <c r="B2682" s="4" t="s">
        <v>5</v>
      </c>
      <c r="C2682" s="4" t="s">
        <v>13</v>
      </c>
      <c r="D2682" s="4" t="s">
        <v>10</v>
      </c>
    </row>
    <row r="2683" spans="1:6">
      <c r="A2683" t="n">
        <v>22275</v>
      </c>
      <c r="B2683" s="31" t="n">
        <v>58</v>
      </c>
      <c r="C2683" s="7" t="n">
        <v>255</v>
      </c>
      <c r="D2683" s="7" t="n">
        <v>0</v>
      </c>
    </row>
    <row r="2684" spans="1:6">
      <c r="A2684" t="s">
        <v>4</v>
      </c>
      <c r="B2684" s="4" t="s">
        <v>5</v>
      </c>
      <c r="C2684" s="4" t="s">
        <v>13</v>
      </c>
    </row>
    <row r="2685" spans="1:6">
      <c r="A2685" t="n">
        <v>22279</v>
      </c>
      <c r="B2685" s="38" t="n">
        <v>23</v>
      </c>
      <c r="C2685" s="7" t="n">
        <v>0</v>
      </c>
    </row>
    <row r="2686" spans="1:6">
      <c r="A2686" t="s">
        <v>4</v>
      </c>
      <c r="B2686" s="4" t="s">
        <v>5</v>
      </c>
    </row>
    <row r="2687" spans="1:6">
      <c r="A2687" t="n">
        <v>22281</v>
      </c>
      <c r="B2687" s="5" t="n">
        <v>1</v>
      </c>
    </row>
    <row r="2688" spans="1:6" s="3" customFormat="1" customHeight="0">
      <c r="A2688" s="3" t="s">
        <v>2</v>
      </c>
      <c r="B2688" s="3" t="s">
        <v>259</v>
      </c>
    </row>
    <row r="2689" spans="1:5">
      <c r="A2689" t="s">
        <v>4</v>
      </c>
      <c r="B2689" s="4" t="s">
        <v>5</v>
      </c>
      <c r="C2689" s="4" t="s">
        <v>13</v>
      </c>
      <c r="D2689" s="4" t="s">
        <v>10</v>
      </c>
    </row>
    <row r="2690" spans="1:5">
      <c r="A2690" t="n">
        <v>22284</v>
      </c>
      <c r="B2690" s="28" t="n">
        <v>22</v>
      </c>
      <c r="C2690" s="7" t="n">
        <v>20</v>
      </c>
      <c r="D2690" s="7" t="n">
        <v>0</v>
      </c>
    </row>
    <row r="2691" spans="1:5">
      <c r="A2691" t="s">
        <v>4</v>
      </c>
      <c r="B2691" s="4" t="s">
        <v>5</v>
      </c>
      <c r="C2691" s="4" t="s">
        <v>13</v>
      </c>
      <c r="D2691" s="4" t="s">
        <v>10</v>
      </c>
      <c r="E2691" s="4" t="s">
        <v>28</v>
      </c>
      <c r="F2691" s="4" t="s">
        <v>10</v>
      </c>
      <c r="G2691" s="4" t="s">
        <v>9</v>
      </c>
      <c r="H2691" s="4" t="s">
        <v>9</v>
      </c>
      <c r="I2691" s="4" t="s">
        <v>10</v>
      </c>
      <c r="J2691" s="4" t="s">
        <v>10</v>
      </c>
      <c r="K2691" s="4" t="s">
        <v>9</v>
      </c>
      <c r="L2691" s="4" t="s">
        <v>9</v>
      </c>
      <c r="M2691" s="4" t="s">
        <v>9</v>
      </c>
      <c r="N2691" s="4" t="s">
        <v>9</v>
      </c>
      <c r="O2691" s="4" t="s">
        <v>6</v>
      </c>
    </row>
    <row r="2692" spans="1:5">
      <c r="A2692" t="n">
        <v>22288</v>
      </c>
      <c r="B2692" s="14" t="n">
        <v>50</v>
      </c>
      <c r="C2692" s="7" t="n">
        <v>0</v>
      </c>
      <c r="D2692" s="7" t="n">
        <v>12010</v>
      </c>
      <c r="E2692" s="7" t="n">
        <v>1</v>
      </c>
      <c r="F2692" s="7" t="n">
        <v>0</v>
      </c>
      <c r="G2692" s="7" t="n">
        <v>0</v>
      </c>
      <c r="H2692" s="7" t="n">
        <v>0</v>
      </c>
      <c r="I2692" s="7" t="n">
        <v>0</v>
      </c>
      <c r="J2692" s="7" t="n">
        <v>65533</v>
      </c>
      <c r="K2692" s="7" t="n">
        <v>0</v>
      </c>
      <c r="L2692" s="7" t="n">
        <v>0</v>
      </c>
      <c r="M2692" s="7" t="n">
        <v>0</v>
      </c>
      <c r="N2692" s="7" t="n">
        <v>0</v>
      </c>
      <c r="O2692" s="7" t="s">
        <v>23</v>
      </c>
    </row>
    <row r="2693" spans="1:5">
      <c r="A2693" t="s">
        <v>4</v>
      </c>
      <c r="B2693" s="4" t="s">
        <v>5</v>
      </c>
      <c r="C2693" s="4" t="s">
        <v>13</v>
      </c>
      <c r="D2693" s="4" t="s">
        <v>10</v>
      </c>
      <c r="E2693" s="4" t="s">
        <v>10</v>
      </c>
      <c r="F2693" s="4" t="s">
        <v>10</v>
      </c>
      <c r="G2693" s="4" t="s">
        <v>10</v>
      </c>
      <c r="H2693" s="4" t="s">
        <v>13</v>
      </c>
    </row>
    <row r="2694" spans="1:5">
      <c r="A2694" t="n">
        <v>22327</v>
      </c>
      <c r="B2694" s="34" t="n">
        <v>25</v>
      </c>
      <c r="C2694" s="7" t="n">
        <v>5</v>
      </c>
      <c r="D2694" s="7" t="n">
        <v>65535</v>
      </c>
      <c r="E2694" s="7" t="n">
        <v>65535</v>
      </c>
      <c r="F2694" s="7" t="n">
        <v>65535</v>
      </c>
      <c r="G2694" s="7" t="n">
        <v>65535</v>
      </c>
      <c r="H2694" s="7" t="n">
        <v>0</v>
      </c>
    </row>
    <row r="2695" spans="1:5">
      <c r="A2695" t="s">
        <v>4</v>
      </c>
      <c r="B2695" s="4" t="s">
        <v>5</v>
      </c>
      <c r="C2695" s="4" t="s">
        <v>10</v>
      </c>
      <c r="D2695" s="4" t="s">
        <v>91</v>
      </c>
      <c r="E2695" s="4" t="s">
        <v>13</v>
      </c>
      <c r="F2695" s="4" t="s">
        <v>13</v>
      </c>
      <c r="G2695" s="4" t="s">
        <v>10</v>
      </c>
      <c r="H2695" s="4" t="s">
        <v>13</v>
      </c>
      <c r="I2695" s="4" t="s">
        <v>91</v>
      </c>
      <c r="J2695" s="4" t="s">
        <v>13</v>
      </c>
      <c r="K2695" s="4" t="s">
        <v>13</v>
      </c>
      <c r="L2695" s="4" t="s">
        <v>13</v>
      </c>
    </row>
    <row r="2696" spans="1:5">
      <c r="A2696" t="n">
        <v>22338</v>
      </c>
      <c r="B2696" s="35" t="n">
        <v>24</v>
      </c>
      <c r="C2696" s="7" t="n">
        <v>65533</v>
      </c>
      <c r="D2696" s="7" t="s">
        <v>260</v>
      </c>
      <c r="E2696" s="7" t="n">
        <v>12</v>
      </c>
      <c r="F2696" s="7" t="n">
        <v>16</v>
      </c>
      <c r="G2696" s="7" t="n">
        <v>356</v>
      </c>
      <c r="H2696" s="7" t="n">
        <v>7</v>
      </c>
      <c r="I2696" s="7" t="s">
        <v>93</v>
      </c>
      <c r="J2696" s="7" t="n">
        <v>6</v>
      </c>
      <c r="K2696" s="7" t="n">
        <v>2</v>
      </c>
      <c r="L2696" s="7" t="n">
        <v>0</v>
      </c>
    </row>
    <row r="2697" spans="1:5">
      <c r="A2697" t="s">
        <v>4</v>
      </c>
      <c r="B2697" s="4" t="s">
        <v>5</v>
      </c>
    </row>
    <row r="2698" spans="1:5">
      <c r="A2698" t="n">
        <v>22359</v>
      </c>
      <c r="B2698" s="36" t="n">
        <v>28</v>
      </c>
    </row>
    <row r="2699" spans="1:5">
      <c r="A2699" t="s">
        <v>4</v>
      </c>
      <c r="B2699" s="4" t="s">
        <v>5</v>
      </c>
      <c r="C2699" s="4" t="s">
        <v>13</v>
      </c>
    </row>
    <row r="2700" spans="1:5">
      <c r="A2700" t="n">
        <v>22360</v>
      </c>
      <c r="B2700" s="37" t="n">
        <v>27</v>
      </c>
      <c r="C2700" s="7" t="n">
        <v>0</v>
      </c>
    </row>
    <row r="2701" spans="1:5">
      <c r="A2701" t="s">
        <v>4</v>
      </c>
      <c r="B2701" s="4" t="s">
        <v>5</v>
      </c>
      <c r="C2701" s="4" t="s">
        <v>13</v>
      </c>
    </row>
    <row r="2702" spans="1:5">
      <c r="A2702" t="n">
        <v>22362</v>
      </c>
      <c r="B2702" s="37" t="n">
        <v>27</v>
      </c>
      <c r="C2702" s="7" t="n">
        <v>1</v>
      </c>
    </row>
    <row r="2703" spans="1:5">
      <c r="A2703" t="s">
        <v>4</v>
      </c>
      <c r="B2703" s="4" t="s">
        <v>5</v>
      </c>
      <c r="C2703" s="4" t="s">
        <v>13</v>
      </c>
      <c r="D2703" s="4" t="s">
        <v>10</v>
      </c>
      <c r="E2703" s="4" t="s">
        <v>10</v>
      </c>
      <c r="F2703" s="4" t="s">
        <v>10</v>
      </c>
      <c r="G2703" s="4" t="s">
        <v>10</v>
      </c>
      <c r="H2703" s="4" t="s">
        <v>13</v>
      </c>
    </row>
    <row r="2704" spans="1:5">
      <c r="A2704" t="n">
        <v>22364</v>
      </c>
      <c r="B2704" s="34" t="n">
        <v>25</v>
      </c>
      <c r="C2704" s="7" t="n">
        <v>5</v>
      </c>
      <c r="D2704" s="7" t="n">
        <v>65535</v>
      </c>
      <c r="E2704" s="7" t="n">
        <v>65535</v>
      </c>
      <c r="F2704" s="7" t="n">
        <v>65535</v>
      </c>
      <c r="G2704" s="7" t="n">
        <v>65535</v>
      </c>
      <c r="H2704" s="7" t="n">
        <v>0</v>
      </c>
    </row>
    <row r="2705" spans="1:15">
      <c r="A2705" t="s">
        <v>4</v>
      </c>
      <c r="B2705" s="4" t="s">
        <v>5</v>
      </c>
      <c r="C2705" s="4" t="s">
        <v>13</v>
      </c>
      <c r="D2705" s="4" t="s">
        <v>10</v>
      </c>
      <c r="E2705" s="4" t="s">
        <v>9</v>
      </c>
    </row>
    <row r="2706" spans="1:15">
      <c r="A2706" t="n">
        <v>22375</v>
      </c>
      <c r="B2706" s="33" t="n">
        <v>101</v>
      </c>
      <c r="C2706" s="7" t="n">
        <v>0</v>
      </c>
      <c r="D2706" s="7" t="n">
        <v>356</v>
      </c>
      <c r="E2706" s="7" t="n">
        <v>1</v>
      </c>
    </row>
    <row r="2707" spans="1:15">
      <c r="A2707" t="s">
        <v>4</v>
      </c>
      <c r="B2707" s="4" t="s">
        <v>5</v>
      </c>
      <c r="C2707" s="4" t="s">
        <v>13</v>
      </c>
      <c r="D2707" s="4" t="s">
        <v>10</v>
      </c>
      <c r="E2707" s="4" t="s">
        <v>13</v>
      </c>
    </row>
    <row r="2708" spans="1:15">
      <c r="A2708" t="n">
        <v>22383</v>
      </c>
      <c r="B2708" s="22" t="n">
        <v>39</v>
      </c>
      <c r="C2708" s="7" t="n">
        <v>13</v>
      </c>
      <c r="D2708" s="7" t="n">
        <v>65533</v>
      </c>
      <c r="E2708" s="7" t="n">
        <v>122</v>
      </c>
    </row>
    <row r="2709" spans="1:15">
      <c r="A2709" t="s">
        <v>4</v>
      </c>
      <c r="B2709" s="4" t="s">
        <v>5</v>
      </c>
      <c r="C2709" s="4" t="s">
        <v>10</v>
      </c>
    </row>
    <row r="2710" spans="1:15">
      <c r="A2710" t="n">
        <v>22388</v>
      </c>
      <c r="B2710" s="29" t="n">
        <v>16</v>
      </c>
      <c r="C2710" s="7" t="n">
        <v>200</v>
      </c>
    </row>
    <row r="2711" spans="1:15">
      <c r="A2711" t="s">
        <v>4</v>
      </c>
      <c r="B2711" s="4" t="s">
        <v>5</v>
      </c>
      <c r="C2711" s="4" t="s">
        <v>13</v>
      </c>
      <c r="D2711" s="4" t="s">
        <v>10</v>
      </c>
      <c r="E2711" s="4" t="s">
        <v>6</v>
      </c>
    </row>
    <row r="2712" spans="1:15">
      <c r="A2712" t="n">
        <v>22391</v>
      </c>
      <c r="B2712" s="56" t="n">
        <v>51</v>
      </c>
      <c r="C2712" s="7" t="n">
        <v>4</v>
      </c>
      <c r="D2712" s="7" t="n">
        <v>20</v>
      </c>
      <c r="E2712" s="7" t="s">
        <v>190</v>
      </c>
    </row>
    <row r="2713" spans="1:15">
      <c r="A2713" t="s">
        <v>4</v>
      </c>
      <c r="B2713" s="4" t="s">
        <v>5</v>
      </c>
      <c r="C2713" s="4" t="s">
        <v>10</v>
      </c>
    </row>
    <row r="2714" spans="1:15">
      <c r="A2714" t="n">
        <v>22405</v>
      </c>
      <c r="B2714" s="29" t="n">
        <v>16</v>
      </c>
      <c r="C2714" s="7" t="n">
        <v>0</v>
      </c>
    </row>
    <row r="2715" spans="1:15">
      <c r="A2715" t="s">
        <v>4</v>
      </c>
      <c r="B2715" s="4" t="s">
        <v>5</v>
      </c>
      <c r="C2715" s="4" t="s">
        <v>10</v>
      </c>
      <c r="D2715" s="4" t="s">
        <v>13</v>
      </c>
      <c r="E2715" s="4" t="s">
        <v>9</v>
      </c>
      <c r="F2715" s="4" t="s">
        <v>91</v>
      </c>
      <c r="G2715" s="4" t="s">
        <v>13</v>
      </c>
      <c r="H2715" s="4" t="s">
        <v>13</v>
      </c>
      <c r="I2715" s="4" t="s">
        <v>13</v>
      </c>
      <c r="J2715" s="4" t="s">
        <v>9</v>
      </c>
      <c r="K2715" s="4" t="s">
        <v>91</v>
      </c>
      <c r="L2715" s="4" t="s">
        <v>13</v>
      </c>
      <c r="M2715" s="4" t="s">
        <v>13</v>
      </c>
    </row>
    <row r="2716" spans="1:15">
      <c r="A2716" t="n">
        <v>22408</v>
      </c>
      <c r="B2716" s="57" t="n">
        <v>26</v>
      </c>
      <c r="C2716" s="7" t="n">
        <v>20</v>
      </c>
      <c r="D2716" s="7" t="n">
        <v>17</v>
      </c>
      <c r="E2716" s="7" t="n">
        <v>64939</v>
      </c>
      <c r="F2716" s="7" t="s">
        <v>261</v>
      </c>
      <c r="G2716" s="7" t="n">
        <v>2</v>
      </c>
      <c r="H2716" s="7" t="n">
        <v>3</v>
      </c>
      <c r="I2716" s="7" t="n">
        <v>17</v>
      </c>
      <c r="J2716" s="7" t="n">
        <v>64940</v>
      </c>
      <c r="K2716" s="7" t="s">
        <v>262</v>
      </c>
      <c r="L2716" s="7" t="n">
        <v>2</v>
      </c>
      <c r="M2716" s="7" t="n">
        <v>0</v>
      </c>
    </row>
    <row r="2717" spans="1:15">
      <c r="A2717" t="s">
        <v>4</v>
      </c>
      <c r="B2717" s="4" t="s">
        <v>5</v>
      </c>
    </row>
    <row r="2718" spans="1:15">
      <c r="A2718" t="n">
        <v>22555</v>
      </c>
      <c r="B2718" s="36" t="n">
        <v>28</v>
      </c>
    </row>
    <row r="2719" spans="1:15">
      <c r="A2719" t="s">
        <v>4</v>
      </c>
      <c r="B2719" s="4" t="s">
        <v>5</v>
      </c>
      <c r="C2719" s="4" t="s">
        <v>13</v>
      </c>
      <c r="D2719" s="4" t="s">
        <v>10</v>
      </c>
      <c r="E2719" s="4" t="s">
        <v>6</v>
      </c>
    </row>
    <row r="2720" spans="1:15">
      <c r="A2720" t="n">
        <v>22556</v>
      </c>
      <c r="B2720" s="56" t="n">
        <v>51</v>
      </c>
      <c r="C2720" s="7" t="n">
        <v>4</v>
      </c>
      <c r="D2720" s="7" t="n">
        <v>21</v>
      </c>
      <c r="E2720" s="7" t="s">
        <v>132</v>
      </c>
    </row>
    <row r="2721" spans="1:13">
      <c r="A2721" t="s">
        <v>4</v>
      </c>
      <c r="B2721" s="4" t="s">
        <v>5</v>
      </c>
      <c r="C2721" s="4" t="s">
        <v>10</v>
      </c>
    </row>
    <row r="2722" spans="1:13">
      <c r="A2722" t="n">
        <v>22569</v>
      </c>
      <c r="B2722" s="29" t="n">
        <v>16</v>
      </c>
      <c r="C2722" s="7" t="n">
        <v>0</v>
      </c>
    </row>
    <row r="2723" spans="1:13">
      <c r="A2723" t="s">
        <v>4</v>
      </c>
      <c r="B2723" s="4" t="s">
        <v>5</v>
      </c>
      <c r="C2723" s="4" t="s">
        <v>10</v>
      </c>
      <c r="D2723" s="4" t="s">
        <v>13</v>
      </c>
      <c r="E2723" s="4" t="s">
        <v>9</v>
      </c>
      <c r="F2723" s="4" t="s">
        <v>91</v>
      </c>
      <c r="G2723" s="4" t="s">
        <v>13</v>
      </c>
      <c r="H2723" s="4" t="s">
        <v>13</v>
      </c>
      <c r="I2723" s="4" t="s">
        <v>13</v>
      </c>
      <c r="J2723" s="4" t="s">
        <v>9</v>
      </c>
      <c r="K2723" s="4" t="s">
        <v>91</v>
      </c>
      <c r="L2723" s="4" t="s">
        <v>13</v>
      </c>
      <c r="M2723" s="4" t="s">
        <v>13</v>
      </c>
    </row>
    <row r="2724" spans="1:13">
      <c r="A2724" t="n">
        <v>22572</v>
      </c>
      <c r="B2724" s="57" t="n">
        <v>26</v>
      </c>
      <c r="C2724" s="7" t="n">
        <v>21</v>
      </c>
      <c r="D2724" s="7" t="n">
        <v>17</v>
      </c>
      <c r="E2724" s="7" t="n">
        <v>64941</v>
      </c>
      <c r="F2724" s="7" t="s">
        <v>263</v>
      </c>
      <c r="G2724" s="7" t="n">
        <v>2</v>
      </c>
      <c r="H2724" s="7" t="n">
        <v>3</v>
      </c>
      <c r="I2724" s="7" t="n">
        <v>17</v>
      </c>
      <c r="J2724" s="7" t="n">
        <v>64942</v>
      </c>
      <c r="K2724" s="7" t="s">
        <v>264</v>
      </c>
      <c r="L2724" s="7" t="n">
        <v>2</v>
      </c>
      <c r="M2724" s="7" t="n">
        <v>0</v>
      </c>
    </row>
    <row r="2725" spans="1:13">
      <c r="A2725" t="s">
        <v>4</v>
      </c>
      <c r="B2725" s="4" t="s">
        <v>5</v>
      </c>
    </row>
    <row r="2726" spans="1:13">
      <c r="A2726" t="n">
        <v>22751</v>
      </c>
      <c r="B2726" s="36" t="n">
        <v>28</v>
      </c>
    </row>
    <row r="2727" spans="1:13">
      <c r="A2727" t="s">
        <v>4</v>
      </c>
      <c r="B2727" s="4" t="s">
        <v>5</v>
      </c>
      <c r="C2727" s="4" t="s">
        <v>10</v>
      </c>
      <c r="D2727" s="4" t="s">
        <v>13</v>
      </c>
    </row>
    <row r="2728" spans="1:13">
      <c r="A2728" t="n">
        <v>22752</v>
      </c>
      <c r="B2728" s="58" t="n">
        <v>89</v>
      </c>
      <c r="C2728" s="7" t="n">
        <v>65533</v>
      </c>
      <c r="D2728" s="7" t="n">
        <v>1</v>
      </c>
    </row>
    <row r="2729" spans="1:13">
      <c r="A2729" t="s">
        <v>4</v>
      </c>
      <c r="B2729" s="4" t="s">
        <v>5</v>
      </c>
      <c r="C2729" s="4" t="s">
        <v>13</v>
      </c>
      <c r="D2729" s="4" t="s">
        <v>10</v>
      </c>
      <c r="E2729" s="4" t="s">
        <v>6</v>
      </c>
      <c r="F2729" s="4" t="s">
        <v>6</v>
      </c>
      <c r="G2729" s="4" t="s">
        <v>6</v>
      </c>
      <c r="H2729" s="4" t="s">
        <v>6</v>
      </c>
    </row>
    <row r="2730" spans="1:13">
      <c r="A2730" t="n">
        <v>22756</v>
      </c>
      <c r="B2730" s="56" t="n">
        <v>51</v>
      </c>
      <c r="C2730" s="7" t="n">
        <v>3</v>
      </c>
      <c r="D2730" s="7" t="n">
        <v>20</v>
      </c>
      <c r="E2730" s="7" t="s">
        <v>224</v>
      </c>
      <c r="F2730" s="7" t="s">
        <v>225</v>
      </c>
      <c r="G2730" s="7" t="s">
        <v>136</v>
      </c>
      <c r="H2730" s="7" t="s">
        <v>135</v>
      </c>
    </row>
    <row r="2731" spans="1:13">
      <c r="A2731" t="s">
        <v>4</v>
      </c>
      <c r="B2731" s="4" t="s">
        <v>5</v>
      </c>
      <c r="C2731" s="4" t="s">
        <v>13</v>
      </c>
      <c r="D2731" s="4" t="s">
        <v>10</v>
      </c>
      <c r="E2731" s="4" t="s">
        <v>6</v>
      </c>
      <c r="F2731" s="4" t="s">
        <v>6</v>
      </c>
      <c r="G2731" s="4" t="s">
        <v>6</v>
      </c>
      <c r="H2731" s="4" t="s">
        <v>6</v>
      </c>
    </row>
    <row r="2732" spans="1:13">
      <c r="A2732" t="n">
        <v>22785</v>
      </c>
      <c r="B2732" s="56" t="n">
        <v>51</v>
      </c>
      <c r="C2732" s="7" t="n">
        <v>3</v>
      </c>
      <c r="D2732" s="7" t="n">
        <v>21</v>
      </c>
      <c r="E2732" s="7" t="s">
        <v>224</v>
      </c>
      <c r="F2732" s="7" t="s">
        <v>225</v>
      </c>
      <c r="G2732" s="7" t="s">
        <v>136</v>
      </c>
      <c r="H2732" s="7" t="s">
        <v>135</v>
      </c>
    </row>
    <row r="2733" spans="1:13">
      <c r="A2733" t="s">
        <v>4</v>
      </c>
      <c r="B2733" s="4" t="s">
        <v>5</v>
      </c>
      <c r="C2733" s="4" t="s">
        <v>13</v>
      </c>
      <c r="D2733" s="4" t="s">
        <v>6</v>
      </c>
      <c r="E2733" s="4" t="s">
        <v>10</v>
      </c>
    </row>
    <row r="2734" spans="1:13">
      <c r="A2734" t="n">
        <v>22814</v>
      </c>
      <c r="B2734" s="25" t="n">
        <v>91</v>
      </c>
      <c r="C2734" s="7" t="n">
        <v>1</v>
      </c>
      <c r="D2734" s="7" t="s">
        <v>265</v>
      </c>
      <c r="E2734" s="7" t="n">
        <v>1</v>
      </c>
    </row>
    <row r="2735" spans="1:13">
      <c r="A2735" t="s">
        <v>4</v>
      </c>
      <c r="B2735" s="4" t="s">
        <v>5</v>
      </c>
      <c r="C2735" s="4" t="s">
        <v>10</v>
      </c>
    </row>
    <row r="2736" spans="1:13">
      <c r="A2736" t="n">
        <v>22833</v>
      </c>
      <c r="B2736" s="18" t="n">
        <v>12</v>
      </c>
      <c r="C2736" s="7" t="n">
        <v>10488</v>
      </c>
    </row>
    <row r="2737" spans="1:13">
      <c r="A2737" t="s">
        <v>4</v>
      </c>
      <c r="B2737" s="4" t="s">
        <v>5</v>
      </c>
      <c r="C2737" s="4" t="s">
        <v>13</v>
      </c>
      <c r="D2737" s="4" t="s">
        <v>6</v>
      </c>
    </row>
    <row r="2738" spans="1:13">
      <c r="A2738" t="n">
        <v>22836</v>
      </c>
      <c r="B2738" s="8" t="n">
        <v>2</v>
      </c>
      <c r="C2738" s="7" t="n">
        <v>10</v>
      </c>
      <c r="D2738" s="7" t="s">
        <v>97</v>
      </c>
    </row>
    <row r="2739" spans="1:13">
      <c r="A2739" t="s">
        <v>4</v>
      </c>
      <c r="B2739" s="4" t="s">
        <v>5</v>
      </c>
      <c r="C2739" s="4" t="s">
        <v>10</v>
      </c>
    </row>
    <row r="2740" spans="1:13">
      <c r="A2740" t="n">
        <v>22859</v>
      </c>
      <c r="B2740" s="29" t="n">
        <v>16</v>
      </c>
      <c r="C2740" s="7" t="n">
        <v>0</v>
      </c>
    </row>
    <row r="2741" spans="1:13">
      <c r="A2741" t="s">
        <v>4</v>
      </c>
      <c r="B2741" s="4" t="s">
        <v>5</v>
      </c>
      <c r="C2741" s="4" t="s">
        <v>13</v>
      </c>
      <c r="D2741" s="4" t="s">
        <v>6</v>
      </c>
    </row>
    <row r="2742" spans="1:13">
      <c r="A2742" t="n">
        <v>22862</v>
      </c>
      <c r="B2742" s="8" t="n">
        <v>2</v>
      </c>
      <c r="C2742" s="7" t="n">
        <v>10</v>
      </c>
      <c r="D2742" s="7" t="s">
        <v>98</v>
      </c>
    </row>
    <row r="2743" spans="1:13">
      <c r="A2743" t="s">
        <v>4</v>
      </c>
      <c r="B2743" s="4" t="s">
        <v>5</v>
      </c>
      <c r="C2743" s="4" t="s">
        <v>10</v>
      </c>
    </row>
    <row r="2744" spans="1:13">
      <c r="A2744" t="n">
        <v>22880</v>
      </c>
      <c r="B2744" s="29" t="n">
        <v>16</v>
      </c>
      <c r="C2744" s="7" t="n">
        <v>0</v>
      </c>
    </row>
    <row r="2745" spans="1:13">
      <c r="A2745" t="s">
        <v>4</v>
      </c>
      <c r="B2745" s="4" t="s">
        <v>5</v>
      </c>
      <c r="C2745" s="4" t="s">
        <v>13</v>
      </c>
      <c r="D2745" s="4" t="s">
        <v>6</v>
      </c>
    </row>
    <row r="2746" spans="1:13">
      <c r="A2746" t="n">
        <v>22883</v>
      </c>
      <c r="B2746" s="8" t="n">
        <v>2</v>
      </c>
      <c r="C2746" s="7" t="n">
        <v>10</v>
      </c>
      <c r="D2746" s="7" t="s">
        <v>99</v>
      </c>
    </row>
    <row r="2747" spans="1:13">
      <c r="A2747" t="s">
        <v>4</v>
      </c>
      <c r="B2747" s="4" t="s">
        <v>5</v>
      </c>
      <c r="C2747" s="4" t="s">
        <v>10</v>
      </c>
    </row>
    <row r="2748" spans="1:13">
      <c r="A2748" t="n">
        <v>22902</v>
      </c>
      <c r="B2748" s="29" t="n">
        <v>16</v>
      </c>
      <c r="C2748" s="7" t="n">
        <v>0</v>
      </c>
    </row>
    <row r="2749" spans="1:13">
      <c r="A2749" t="s">
        <v>4</v>
      </c>
      <c r="B2749" s="4" t="s">
        <v>5</v>
      </c>
      <c r="C2749" s="4" t="s">
        <v>13</v>
      </c>
    </row>
    <row r="2750" spans="1:13">
      <c r="A2750" t="n">
        <v>22905</v>
      </c>
      <c r="B2750" s="38" t="n">
        <v>23</v>
      </c>
      <c r="C2750" s="7" t="n">
        <v>20</v>
      </c>
    </row>
    <row r="2751" spans="1:13">
      <c r="A2751" t="s">
        <v>4</v>
      </c>
      <c r="B2751" s="4" t="s">
        <v>5</v>
      </c>
    </row>
    <row r="2752" spans="1:13">
      <c r="A2752" t="n">
        <v>22907</v>
      </c>
      <c r="B2752" s="5" t="n">
        <v>1</v>
      </c>
    </row>
    <row r="2753" spans="1:4" s="3" customFormat="1" customHeight="0">
      <c r="A2753" s="3" t="s">
        <v>2</v>
      </c>
      <c r="B2753" s="3" t="s">
        <v>266</v>
      </c>
    </row>
    <row r="2754" spans="1:4">
      <c r="A2754" t="s">
        <v>4</v>
      </c>
      <c r="B2754" s="4" t="s">
        <v>5</v>
      </c>
      <c r="C2754" s="4" t="s">
        <v>13</v>
      </c>
      <c r="D2754" s="4" t="s">
        <v>10</v>
      </c>
    </row>
    <row r="2755" spans="1:4">
      <c r="A2755" t="n">
        <v>22908</v>
      </c>
      <c r="B2755" s="28" t="n">
        <v>22</v>
      </c>
      <c r="C2755" s="7" t="n">
        <v>20</v>
      </c>
      <c r="D2755" s="7" t="n">
        <v>0</v>
      </c>
    </row>
    <row r="2756" spans="1:4">
      <c r="A2756" t="s">
        <v>4</v>
      </c>
      <c r="B2756" s="4" t="s">
        <v>5</v>
      </c>
      <c r="C2756" s="4" t="s">
        <v>13</v>
      </c>
      <c r="D2756" s="4" t="s">
        <v>10</v>
      </c>
      <c r="E2756" s="4" t="s">
        <v>6</v>
      </c>
    </row>
    <row r="2757" spans="1:4">
      <c r="A2757" t="n">
        <v>22912</v>
      </c>
      <c r="B2757" s="56" t="n">
        <v>51</v>
      </c>
      <c r="C2757" s="7" t="n">
        <v>4</v>
      </c>
      <c r="D2757" s="7" t="n">
        <v>20</v>
      </c>
      <c r="E2757" s="7" t="s">
        <v>267</v>
      </c>
    </row>
    <row r="2758" spans="1:4">
      <c r="A2758" t="s">
        <v>4</v>
      </c>
      <c r="B2758" s="4" t="s">
        <v>5</v>
      </c>
      <c r="C2758" s="4" t="s">
        <v>10</v>
      </c>
    </row>
    <row r="2759" spans="1:4">
      <c r="A2759" t="n">
        <v>22925</v>
      </c>
      <c r="B2759" s="29" t="n">
        <v>16</v>
      </c>
      <c r="C2759" s="7" t="n">
        <v>0</v>
      </c>
    </row>
    <row r="2760" spans="1:4">
      <c r="A2760" t="s">
        <v>4</v>
      </c>
      <c r="B2760" s="4" t="s">
        <v>5</v>
      </c>
      <c r="C2760" s="4" t="s">
        <v>10</v>
      </c>
      <c r="D2760" s="4" t="s">
        <v>13</v>
      </c>
      <c r="E2760" s="4" t="s">
        <v>9</v>
      </c>
      <c r="F2760" s="4" t="s">
        <v>91</v>
      </c>
      <c r="G2760" s="4" t="s">
        <v>13</v>
      </c>
      <c r="H2760" s="4" t="s">
        <v>13</v>
      </c>
    </row>
    <row r="2761" spans="1:4">
      <c r="A2761" t="n">
        <v>22928</v>
      </c>
      <c r="B2761" s="57" t="n">
        <v>26</v>
      </c>
      <c r="C2761" s="7" t="n">
        <v>20</v>
      </c>
      <c r="D2761" s="7" t="n">
        <v>17</v>
      </c>
      <c r="E2761" s="7" t="n">
        <v>64943</v>
      </c>
      <c r="F2761" s="7" t="s">
        <v>268</v>
      </c>
      <c r="G2761" s="7" t="n">
        <v>2</v>
      </c>
      <c r="H2761" s="7" t="n">
        <v>0</v>
      </c>
    </row>
    <row r="2762" spans="1:4">
      <c r="A2762" t="s">
        <v>4</v>
      </c>
      <c r="B2762" s="4" t="s">
        <v>5</v>
      </c>
    </row>
    <row r="2763" spans="1:4">
      <c r="A2763" t="n">
        <v>22972</v>
      </c>
      <c r="B2763" s="36" t="n">
        <v>28</v>
      </c>
    </row>
    <row r="2764" spans="1:4">
      <c r="A2764" t="s">
        <v>4</v>
      </c>
      <c r="B2764" s="4" t="s">
        <v>5</v>
      </c>
      <c r="C2764" s="4" t="s">
        <v>13</v>
      </c>
      <c r="D2764" s="4" t="s">
        <v>10</v>
      </c>
      <c r="E2764" s="4" t="s">
        <v>6</v>
      </c>
    </row>
    <row r="2765" spans="1:4">
      <c r="A2765" t="n">
        <v>22973</v>
      </c>
      <c r="B2765" s="56" t="n">
        <v>51</v>
      </c>
      <c r="C2765" s="7" t="n">
        <v>4</v>
      </c>
      <c r="D2765" s="7" t="n">
        <v>21</v>
      </c>
      <c r="E2765" s="7" t="s">
        <v>219</v>
      </c>
    </row>
    <row r="2766" spans="1:4">
      <c r="A2766" t="s">
        <v>4</v>
      </c>
      <c r="B2766" s="4" t="s">
        <v>5</v>
      </c>
      <c r="C2766" s="4" t="s">
        <v>10</v>
      </c>
    </row>
    <row r="2767" spans="1:4">
      <c r="A2767" t="n">
        <v>22986</v>
      </c>
      <c r="B2767" s="29" t="n">
        <v>16</v>
      </c>
      <c r="C2767" s="7" t="n">
        <v>0</v>
      </c>
    </row>
    <row r="2768" spans="1:4">
      <c r="A2768" t="s">
        <v>4</v>
      </c>
      <c r="B2768" s="4" t="s">
        <v>5</v>
      </c>
      <c r="C2768" s="4" t="s">
        <v>10</v>
      </c>
      <c r="D2768" s="4" t="s">
        <v>13</v>
      </c>
      <c r="E2768" s="4" t="s">
        <v>9</v>
      </c>
      <c r="F2768" s="4" t="s">
        <v>91</v>
      </c>
      <c r="G2768" s="4" t="s">
        <v>13</v>
      </c>
      <c r="H2768" s="4" t="s">
        <v>13</v>
      </c>
    </row>
    <row r="2769" spans="1:8">
      <c r="A2769" t="n">
        <v>22989</v>
      </c>
      <c r="B2769" s="57" t="n">
        <v>26</v>
      </c>
      <c r="C2769" s="7" t="n">
        <v>21</v>
      </c>
      <c r="D2769" s="7" t="n">
        <v>17</v>
      </c>
      <c r="E2769" s="7" t="n">
        <v>64944</v>
      </c>
      <c r="F2769" s="7" t="s">
        <v>269</v>
      </c>
      <c r="G2769" s="7" t="n">
        <v>2</v>
      </c>
      <c r="H2769" s="7" t="n">
        <v>0</v>
      </c>
    </row>
    <row r="2770" spans="1:8">
      <c r="A2770" t="s">
        <v>4</v>
      </c>
      <c r="B2770" s="4" t="s">
        <v>5</v>
      </c>
    </row>
    <row r="2771" spans="1:8">
      <c r="A2771" t="n">
        <v>23048</v>
      </c>
      <c r="B2771" s="36" t="n">
        <v>28</v>
      </c>
    </row>
    <row r="2772" spans="1:8">
      <c r="A2772" t="s">
        <v>4</v>
      </c>
      <c r="B2772" s="4" t="s">
        <v>5</v>
      </c>
      <c r="C2772" s="4" t="s">
        <v>13</v>
      </c>
      <c r="D2772" s="4" t="s">
        <v>10</v>
      </c>
      <c r="E2772" s="4" t="s">
        <v>10</v>
      </c>
      <c r="F2772" s="4" t="s">
        <v>10</v>
      </c>
      <c r="G2772" s="4" t="s">
        <v>10</v>
      </c>
      <c r="H2772" s="4" t="s">
        <v>13</v>
      </c>
    </row>
    <row r="2773" spans="1:8">
      <c r="A2773" t="n">
        <v>23049</v>
      </c>
      <c r="B2773" s="34" t="n">
        <v>25</v>
      </c>
      <c r="C2773" s="7" t="n">
        <v>5</v>
      </c>
      <c r="D2773" s="7" t="n">
        <v>65535</v>
      </c>
      <c r="E2773" s="7" t="n">
        <v>65535</v>
      </c>
      <c r="F2773" s="7" t="n">
        <v>65535</v>
      </c>
      <c r="G2773" s="7" t="n">
        <v>65535</v>
      </c>
      <c r="H2773" s="7" t="n">
        <v>0</v>
      </c>
    </row>
    <row r="2774" spans="1:8">
      <c r="A2774" t="s">
        <v>4</v>
      </c>
      <c r="B2774" s="4" t="s">
        <v>5</v>
      </c>
      <c r="C2774" s="4" t="s">
        <v>13</v>
      </c>
      <c r="D2774" s="4" t="s">
        <v>6</v>
      </c>
    </row>
    <row r="2775" spans="1:8">
      <c r="A2775" t="n">
        <v>23060</v>
      </c>
      <c r="B2775" s="8" t="n">
        <v>2</v>
      </c>
      <c r="C2775" s="7" t="n">
        <v>10</v>
      </c>
      <c r="D2775" s="7" t="s">
        <v>97</v>
      </c>
    </row>
    <row r="2776" spans="1:8">
      <c r="A2776" t="s">
        <v>4</v>
      </c>
      <c r="B2776" s="4" t="s">
        <v>5</v>
      </c>
      <c r="C2776" s="4" t="s">
        <v>10</v>
      </c>
    </row>
    <row r="2777" spans="1:8">
      <c r="A2777" t="n">
        <v>23083</v>
      </c>
      <c r="B2777" s="29" t="n">
        <v>16</v>
      </c>
      <c r="C2777" s="7" t="n">
        <v>0</v>
      </c>
    </row>
    <row r="2778" spans="1:8">
      <c r="A2778" t="s">
        <v>4</v>
      </c>
      <c r="B2778" s="4" t="s">
        <v>5</v>
      </c>
      <c r="C2778" s="4" t="s">
        <v>13</v>
      </c>
      <c r="D2778" s="4" t="s">
        <v>6</v>
      </c>
    </row>
    <row r="2779" spans="1:8">
      <c r="A2779" t="n">
        <v>23086</v>
      </c>
      <c r="B2779" s="8" t="n">
        <v>2</v>
      </c>
      <c r="C2779" s="7" t="n">
        <v>10</v>
      </c>
      <c r="D2779" s="7" t="s">
        <v>98</v>
      </c>
    </row>
    <row r="2780" spans="1:8">
      <c r="A2780" t="s">
        <v>4</v>
      </c>
      <c r="B2780" s="4" t="s">
        <v>5</v>
      </c>
      <c r="C2780" s="4" t="s">
        <v>10</v>
      </c>
    </row>
    <row r="2781" spans="1:8">
      <c r="A2781" t="n">
        <v>23104</v>
      </c>
      <c r="B2781" s="29" t="n">
        <v>16</v>
      </c>
      <c r="C2781" s="7" t="n">
        <v>0</v>
      </c>
    </row>
    <row r="2782" spans="1:8">
      <c r="A2782" t="s">
        <v>4</v>
      </c>
      <c r="B2782" s="4" t="s">
        <v>5</v>
      </c>
      <c r="C2782" s="4" t="s">
        <v>13</v>
      </c>
      <c r="D2782" s="4" t="s">
        <v>6</v>
      </c>
    </row>
    <row r="2783" spans="1:8">
      <c r="A2783" t="n">
        <v>23107</v>
      </c>
      <c r="B2783" s="8" t="n">
        <v>2</v>
      </c>
      <c r="C2783" s="7" t="n">
        <v>10</v>
      </c>
      <c r="D2783" s="7" t="s">
        <v>99</v>
      </c>
    </row>
    <row r="2784" spans="1:8">
      <c r="A2784" t="s">
        <v>4</v>
      </c>
      <c r="B2784" s="4" t="s">
        <v>5</v>
      </c>
      <c r="C2784" s="4" t="s">
        <v>10</v>
      </c>
    </row>
    <row r="2785" spans="1:8">
      <c r="A2785" t="n">
        <v>23126</v>
      </c>
      <c r="B2785" s="29" t="n">
        <v>16</v>
      </c>
      <c r="C2785" s="7" t="n">
        <v>0</v>
      </c>
    </row>
    <row r="2786" spans="1:8">
      <c r="A2786" t="s">
        <v>4</v>
      </c>
      <c r="B2786" s="4" t="s">
        <v>5</v>
      </c>
      <c r="C2786" s="4" t="s">
        <v>13</v>
      </c>
    </row>
    <row r="2787" spans="1:8">
      <c r="A2787" t="n">
        <v>23129</v>
      </c>
      <c r="B2787" s="38" t="n">
        <v>23</v>
      </c>
      <c r="C2787" s="7" t="n">
        <v>20</v>
      </c>
    </row>
    <row r="2788" spans="1:8">
      <c r="A2788" t="s">
        <v>4</v>
      </c>
      <c r="B2788" s="4" t="s">
        <v>5</v>
      </c>
    </row>
    <row r="2789" spans="1:8">
      <c r="A2789" t="n">
        <v>23131</v>
      </c>
      <c r="B2789" s="5" t="n">
        <v>1</v>
      </c>
    </row>
    <row r="2790" spans="1:8" s="3" customFormat="1" customHeight="0">
      <c r="A2790" s="3" t="s">
        <v>2</v>
      </c>
      <c r="B2790" s="3" t="s">
        <v>270</v>
      </c>
    </row>
    <row r="2791" spans="1:8">
      <c r="A2791" t="s">
        <v>4</v>
      </c>
      <c r="B2791" s="4" t="s">
        <v>5</v>
      </c>
      <c r="C2791" s="4" t="s">
        <v>10</v>
      </c>
      <c r="D2791" s="4" t="s">
        <v>10</v>
      </c>
      <c r="E2791" s="4" t="s">
        <v>9</v>
      </c>
      <c r="F2791" s="4" t="s">
        <v>6</v>
      </c>
      <c r="G2791" s="4" t="s">
        <v>8</v>
      </c>
      <c r="H2791" s="4" t="s">
        <v>10</v>
      </c>
      <c r="I2791" s="4" t="s">
        <v>10</v>
      </c>
      <c r="J2791" s="4" t="s">
        <v>9</v>
      </c>
      <c r="K2791" s="4" t="s">
        <v>6</v>
      </c>
      <c r="L2791" s="4" t="s">
        <v>8</v>
      </c>
    </row>
    <row r="2792" spans="1:8">
      <c r="A2792" t="n">
        <v>23136</v>
      </c>
      <c r="B2792" s="77" t="n">
        <v>257</v>
      </c>
      <c r="C2792" s="7" t="n">
        <v>4</v>
      </c>
      <c r="D2792" s="7" t="n">
        <v>65533</v>
      </c>
      <c r="E2792" s="7" t="n">
        <v>12010</v>
      </c>
      <c r="F2792" s="7" t="s">
        <v>23</v>
      </c>
      <c r="G2792" s="7" t="n">
        <f t="normal" ca="1">32-LENB(INDIRECT(ADDRESS(2792,6)))</f>
        <v>0</v>
      </c>
      <c r="H2792" s="7" t="n">
        <v>0</v>
      </c>
      <c r="I2792" s="7" t="n">
        <v>65533</v>
      </c>
      <c r="J2792" s="7" t="n">
        <v>0</v>
      </c>
      <c r="K2792" s="7" t="s">
        <v>23</v>
      </c>
      <c r="L2792" s="7" t="n">
        <f t="normal" ca="1">32-LENB(INDIRECT(ADDRESS(2792,11)))</f>
        <v>0</v>
      </c>
    </row>
    <row r="2793" spans="1:8">
      <c r="A2793" t="s">
        <v>4</v>
      </c>
      <c r="B2793" s="4" t="s">
        <v>5</v>
      </c>
    </row>
    <row r="2794" spans="1:8">
      <c r="A2794" t="n">
        <v>23216</v>
      </c>
      <c r="B2794" s="5" t="n">
        <v>1</v>
      </c>
    </row>
    <row r="2795" spans="1:8" s="3" customFormat="1" customHeight="0">
      <c r="A2795" s="3" t="s">
        <v>2</v>
      </c>
      <c r="B2795" s="3" t="s">
        <v>271</v>
      </c>
    </row>
    <row r="2796" spans="1:8">
      <c r="A2796" t="s">
        <v>4</v>
      </c>
      <c r="B2796" s="4" t="s">
        <v>5</v>
      </c>
      <c r="C2796" s="4" t="s">
        <v>10</v>
      </c>
      <c r="D2796" s="4" t="s">
        <v>10</v>
      </c>
      <c r="E2796" s="4" t="s">
        <v>9</v>
      </c>
      <c r="F2796" s="4" t="s">
        <v>6</v>
      </c>
      <c r="G2796" s="4" t="s">
        <v>8</v>
      </c>
      <c r="H2796" s="4" t="s">
        <v>10</v>
      </c>
      <c r="I2796" s="4" t="s">
        <v>10</v>
      </c>
      <c r="J2796" s="4" t="s">
        <v>9</v>
      </c>
      <c r="K2796" s="4" t="s">
        <v>6</v>
      </c>
      <c r="L2796" s="4" t="s">
        <v>8</v>
      </c>
      <c r="M2796" s="4" t="s">
        <v>10</v>
      </c>
      <c r="N2796" s="4" t="s">
        <v>10</v>
      </c>
      <c r="O2796" s="4" t="s">
        <v>9</v>
      </c>
      <c r="P2796" s="4" t="s">
        <v>6</v>
      </c>
      <c r="Q2796" s="4" t="s">
        <v>8</v>
      </c>
      <c r="R2796" s="4" t="s">
        <v>10</v>
      </c>
      <c r="S2796" s="4" t="s">
        <v>10</v>
      </c>
      <c r="T2796" s="4" t="s">
        <v>9</v>
      </c>
      <c r="U2796" s="4" t="s">
        <v>6</v>
      </c>
      <c r="V2796" s="4" t="s">
        <v>8</v>
      </c>
      <c r="W2796" s="4" t="s">
        <v>10</v>
      </c>
      <c r="X2796" s="4" t="s">
        <v>10</v>
      </c>
      <c r="Y2796" s="4" t="s">
        <v>9</v>
      </c>
      <c r="Z2796" s="4" t="s">
        <v>6</v>
      </c>
      <c r="AA2796" s="4" t="s">
        <v>8</v>
      </c>
      <c r="AB2796" s="4" t="s">
        <v>10</v>
      </c>
      <c r="AC2796" s="4" t="s">
        <v>10</v>
      </c>
      <c r="AD2796" s="4" t="s">
        <v>9</v>
      </c>
      <c r="AE2796" s="4" t="s">
        <v>6</v>
      </c>
      <c r="AF2796" s="4" t="s">
        <v>8</v>
      </c>
      <c r="AG2796" s="4" t="s">
        <v>10</v>
      </c>
      <c r="AH2796" s="4" t="s">
        <v>10</v>
      </c>
      <c r="AI2796" s="4" t="s">
        <v>9</v>
      </c>
      <c r="AJ2796" s="4" t="s">
        <v>6</v>
      </c>
      <c r="AK2796" s="4" t="s">
        <v>8</v>
      </c>
    </row>
    <row r="2797" spans="1:8">
      <c r="A2797" t="n">
        <v>23232</v>
      </c>
      <c r="B2797" s="77" t="n">
        <v>257</v>
      </c>
      <c r="C2797" s="7" t="n">
        <v>4</v>
      </c>
      <c r="D2797" s="7" t="n">
        <v>65533</v>
      </c>
      <c r="E2797" s="7" t="n">
        <v>13202</v>
      </c>
      <c r="F2797" s="7" t="s">
        <v>23</v>
      </c>
      <c r="G2797" s="7" t="n">
        <f t="normal" ca="1">32-LENB(INDIRECT(ADDRESS(2797,6)))</f>
        <v>0</v>
      </c>
      <c r="H2797" s="7" t="n">
        <v>4</v>
      </c>
      <c r="I2797" s="7" t="n">
        <v>65533</v>
      </c>
      <c r="J2797" s="7" t="n">
        <v>5025</v>
      </c>
      <c r="K2797" s="7" t="s">
        <v>23</v>
      </c>
      <c r="L2797" s="7" t="n">
        <f t="normal" ca="1">32-LENB(INDIRECT(ADDRESS(2797,11)))</f>
        <v>0</v>
      </c>
      <c r="M2797" s="7" t="n">
        <v>4</v>
      </c>
      <c r="N2797" s="7" t="n">
        <v>65533</v>
      </c>
      <c r="O2797" s="7" t="n">
        <v>13215</v>
      </c>
      <c r="P2797" s="7" t="s">
        <v>23</v>
      </c>
      <c r="Q2797" s="7" t="n">
        <f t="normal" ca="1">32-LENB(INDIRECT(ADDRESS(2797,16)))</f>
        <v>0</v>
      </c>
      <c r="R2797" s="7" t="n">
        <v>4</v>
      </c>
      <c r="S2797" s="7" t="n">
        <v>65533</v>
      </c>
      <c r="T2797" s="7" t="n">
        <v>13250</v>
      </c>
      <c r="U2797" s="7" t="s">
        <v>23</v>
      </c>
      <c r="V2797" s="7" t="n">
        <f t="normal" ca="1">32-LENB(INDIRECT(ADDRESS(2797,21)))</f>
        <v>0</v>
      </c>
      <c r="W2797" s="7" t="n">
        <v>4</v>
      </c>
      <c r="X2797" s="7" t="n">
        <v>65533</v>
      </c>
      <c r="Y2797" s="7" t="n">
        <v>13215</v>
      </c>
      <c r="Z2797" s="7" t="s">
        <v>23</v>
      </c>
      <c r="AA2797" s="7" t="n">
        <f t="normal" ca="1">32-LENB(INDIRECT(ADDRESS(2797,26)))</f>
        <v>0</v>
      </c>
      <c r="AB2797" s="7" t="n">
        <v>4</v>
      </c>
      <c r="AC2797" s="7" t="n">
        <v>65533</v>
      </c>
      <c r="AD2797" s="7" t="n">
        <v>13250</v>
      </c>
      <c r="AE2797" s="7" t="s">
        <v>23</v>
      </c>
      <c r="AF2797" s="7" t="n">
        <f t="normal" ca="1">32-LENB(INDIRECT(ADDRESS(2797,31)))</f>
        <v>0</v>
      </c>
      <c r="AG2797" s="7" t="n">
        <v>0</v>
      </c>
      <c r="AH2797" s="7" t="n">
        <v>65533</v>
      </c>
      <c r="AI2797" s="7" t="n">
        <v>0</v>
      </c>
      <c r="AJ2797" s="7" t="s">
        <v>23</v>
      </c>
      <c r="AK2797" s="7" t="n">
        <f t="normal" ca="1">32-LENB(INDIRECT(ADDRESS(2797,36)))</f>
        <v>0</v>
      </c>
    </row>
    <row r="2798" spans="1:8">
      <c r="A2798" t="s">
        <v>4</v>
      </c>
      <c r="B2798" s="4" t="s">
        <v>5</v>
      </c>
    </row>
    <row r="2799" spans="1:8">
      <c r="A2799" t="n">
        <v>23512</v>
      </c>
      <c r="B2799" s="5" t="n">
        <v>1</v>
      </c>
    </row>
    <row r="2800" spans="1:8" s="3" customFormat="1" customHeight="0">
      <c r="A2800" s="3" t="s">
        <v>2</v>
      </c>
      <c r="B2800" s="3" t="s">
        <v>272</v>
      </c>
    </row>
    <row r="2801" spans="1:37">
      <c r="A2801" t="s">
        <v>4</v>
      </c>
      <c r="B2801" s="4" t="s">
        <v>5</v>
      </c>
      <c r="C2801" s="4" t="s">
        <v>10</v>
      </c>
      <c r="D2801" s="4" t="s">
        <v>10</v>
      </c>
      <c r="E2801" s="4" t="s">
        <v>9</v>
      </c>
      <c r="F2801" s="4" t="s">
        <v>6</v>
      </c>
      <c r="G2801" s="4" t="s">
        <v>8</v>
      </c>
      <c r="H2801" s="4" t="s">
        <v>10</v>
      </c>
      <c r="I2801" s="4" t="s">
        <v>10</v>
      </c>
      <c r="J2801" s="4" t="s">
        <v>9</v>
      </c>
      <c r="K2801" s="4" t="s">
        <v>6</v>
      </c>
      <c r="L2801" s="4" t="s">
        <v>8</v>
      </c>
      <c r="M2801" s="4" t="s">
        <v>10</v>
      </c>
      <c r="N2801" s="4" t="s">
        <v>10</v>
      </c>
      <c r="O2801" s="4" t="s">
        <v>9</v>
      </c>
      <c r="P2801" s="4" t="s">
        <v>6</v>
      </c>
      <c r="Q2801" s="4" t="s">
        <v>8</v>
      </c>
      <c r="R2801" s="4" t="s">
        <v>10</v>
      </c>
      <c r="S2801" s="4" t="s">
        <v>10</v>
      </c>
      <c r="T2801" s="4" t="s">
        <v>9</v>
      </c>
      <c r="U2801" s="4" t="s">
        <v>6</v>
      </c>
      <c r="V2801" s="4" t="s">
        <v>8</v>
      </c>
      <c r="W2801" s="4" t="s">
        <v>10</v>
      </c>
      <c r="X2801" s="4" t="s">
        <v>10</v>
      </c>
      <c r="Y2801" s="4" t="s">
        <v>9</v>
      </c>
      <c r="Z2801" s="4" t="s">
        <v>6</v>
      </c>
      <c r="AA2801" s="4" t="s">
        <v>8</v>
      </c>
      <c r="AB2801" s="4" t="s">
        <v>10</v>
      </c>
      <c r="AC2801" s="4" t="s">
        <v>10</v>
      </c>
      <c r="AD2801" s="4" t="s">
        <v>9</v>
      </c>
      <c r="AE2801" s="4" t="s">
        <v>6</v>
      </c>
      <c r="AF2801" s="4" t="s">
        <v>8</v>
      </c>
      <c r="AG2801" s="4" t="s">
        <v>10</v>
      </c>
      <c r="AH2801" s="4" t="s">
        <v>10</v>
      </c>
      <c r="AI2801" s="4" t="s">
        <v>9</v>
      </c>
      <c r="AJ2801" s="4" t="s">
        <v>6</v>
      </c>
      <c r="AK2801" s="4" t="s">
        <v>8</v>
      </c>
    </row>
    <row r="2802" spans="1:37">
      <c r="A2802" t="n">
        <v>23520</v>
      </c>
      <c r="B2802" s="77" t="n">
        <v>257</v>
      </c>
      <c r="C2802" s="7" t="n">
        <v>4</v>
      </c>
      <c r="D2802" s="7" t="n">
        <v>65533</v>
      </c>
      <c r="E2802" s="7" t="n">
        <v>13202</v>
      </c>
      <c r="F2802" s="7" t="s">
        <v>23</v>
      </c>
      <c r="G2802" s="7" t="n">
        <f t="normal" ca="1">32-LENB(INDIRECT(ADDRESS(2802,6)))</f>
        <v>0</v>
      </c>
      <c r="H2802" s="7" t="n">
        <v>4</v>
      </c>
      <c r="I2802" s="7" t="n">
        <v>65533</v>
      </c>
      <c r="J2802" s="7" t="n">
        <v>5025</v>
      </c>
      <c r="K2802" s="7" t="s">
        <v>23</v>
      </c>
      <c r="L2802" s="7" t="n">
        <f t="normal" ca="1">32-LENB(INDIRECT(ADDRESS(2802,11)))</f>
        <v>0</v>
      </c>
      <c r="M2802" s="7" t="n">
        <v>4</v>
      </c>
      <c r="N2802" s="7" t="n">
        <v>65533</v>
      </c>
      <c r="O2802" s="7" t="n">
        <v>13215</v>
      </c>
      <c r="P2802" s="7" t="s">
        <v>23</v>
      </c>
      <c r="Q2802" s="7" t="n">
        <f t="normal" ca="1">32-LENB(INDIRECT(ADDRESS(2802,16)))</f>
        <v>0</v>
      </c>
      <c r="R2802" s="7" t="n">
        <v>4</v>
      </c>
      <c r="S2802" s="7" t="n">
        <v>65533</v>
      </c>
      <c r="T2802" s="7" t="n">
        <v>13250</v>
      </c>
      <c r="U2802" s="7" t="s">
        <v>23</v>
      </c>
      <c r="V2802" s="7" t="n">
        <f t="normal" ca="1">32-LENB(INDIRECT(ADDRESS(2802,21)))</f>
        <v>0</v>
      </c>
      <c r="W2802" s="7" t="n">
        <v>4</v>
      </c>
      <c r="X2802" s="7" t="n">
        <v>65533</v>
      </c>
      <c r="Y2802" s="7" t="n">
        <v>13215</v>
      </c>
      <c r="Z2802" s="7" t="s">
        <v>23</v>
      </c>
      <c r="AA2802" s="7" t="n">
        <f t="normal" ca="1">32-LENB(INDIRECT(ADDRESS(2802,26)))</f>
        <v>0</v>
      </c>
      <c r="AB2802" s="7" t="n">
        <v>4</v>
      </c>
      <c r="AC2802" s="7" t="n">
        <v>65533</v>
      </c>
      <c r="AD2802" s="7" t="n">
        <v>13250</v>
      </c>
      <c r="AE2802" s="7" t="s">
        <v>23</v>
      </c>
      <c r="AF2802" s="7" t="n">
        <f t="normal" ca="1">32-LENB(INDIRECT(ADDRESS(2802,31)))</f>
        <v>0</v>
      </c>
      <c r="AG2802" s="7" t="n">
        <v>0</v>
      </c>
      <c r="AH2802" s="7" t="n">
        <v>65533</v>
      </c>
      <c r="AI2802" s="7" t="n">
        <v>0</v>
      </c>
      <c r="AJ2802" s="7" t="s">
        <v>23</v>
      </c>
      <c r="AK2802" s="7" t="n">
        <f t="normal" ca="1">32-LENB(INDIRECT(ADDRESS(2802,36)))</f>
        <v>0</v>
      </c>
    </row>
    <row r="2803" spans="1:37">
      <c r="A2803" t="s">
        <v>4</v>
      </c>
      <c r="B2803" s="4" t="s">
        <v>5</v>
      </c>
    </row>
    <row r="2804" spans="1:37">
      <c r="A2804" t="n">
        <v>23800</v>
      </c>
      <c r="B2804" s="5" t="n">
        <v>1</v>
      </c>
    </row>
    <row r="2805" spans="1:37" s="3" customFormat="1" customHeight="0">
      <c r="A2805" s="3" t="s">
        <v>2</v>
      </c>
      <c r="B2805" s="3" t="s">
        <v>273</v>
      </c>
    </row>
    <row r="2806" spans="1:37">
      <c r="A2806" t="s">
        <v>4</v>
      </c>
      <c r="B2806" s="4" t="s">
        <v>5</v>
      </c>
      <c r="C2806" s="4" t="s">
        <v>10</v>
      </c>
      <c r="D2806" s="4" t="s">
        <v>10</v>
      </c>
      <c r="E2806" s="4" t="s">
        <v>9</v>
      </c>
      <c r="F2806" s="4" t="s">
        <v>6</v>
      </c>
      <c r="G2806" s="4" t="s">
        <v>8</v>
      </c>
      <c r="H2806" s="4" t="s">
        <v>10</v>
      </c>
      <c r="I2806" s="4" t="s">
        <v>10</v>
      </c>
      <c r="J2806" s="4" t="s">
        <v>9</v>
      </c>
      <c r="K2806" s="4" t="s">
        <v>6</v>
      </c>
      <c r="L2806" s="4" t="s">
        <v>8</v>
      </c>
      <c r="M2806" s="4" t="s">
        <v>10</v>
      </c>
      <c r="N2806" s="4" t="s">
        <v>10</v>
      </c>
      <c r="O2806" s="4" t="s">
        <v>9</v>
      </c>
      <c r="P2806" s="4" t="s">
        <v>6</v>
      </c>
      <c r="Q2806" s="4" t="s">
        <v>8</v>
      </c>
    </row>
    <row r="2807" spans="1:37">
      <c r="A2807" t="n">
        <v>23808</v>
      </c>
      <c r="B2807" s="77" t="n">
        <v>257</v>
      </c>
      <c r="C2807" s="7" t="n">
        <v>4</v>
      </c>
      <c r="D2807" s="7" t="n">
        <v>65533</v>
      </c>
      <c r="E2807" s="7" t="n">
        <v>13252</v>
      </c>
      <c r="F2807" s="7" t="s">
        <v>23</v>
      </c>
      <c r="G2807" s="7" t="n">
        <f t="normal" ca="1">32-LENB(INDIRECT(ADDRESS(2807,6)))</f>
        <v>0</v>
      </c>
      <c r="H2807" s="7" t="n">
        <v>4</v>
      </c>
      <c r="I2807" s="7" t="n">
        <v>65533</v>
      </c>
      <c r="J2807" s="7" t="n">
        <v>13252</v>
      </c>
      <c r="K2807" s="7" t="s">
        <v>23</v>
      </c>
      <c r="L2807" s="7" t="n">
        <f t="normal" ca="1">32-LENB(INDIRECT(ADDRESS(2807,11)))</f>
        <v>0</v>
      </c>
      <c r="M2807" s="7" t="n">
        <v>0</v>
      </c>
      <c r="N2807" s="7" t="n">
        <v>65533</v>
      </c>
      <c r="O2807" s="7" t="n">
        <v>0</v>
      </c>
      <c r="P2807" s="7" t="s">
        <v>23</v>
      </c>
      <c r="Q2807" s="7" t="n">
        <f t="normal" ca="1">32-LENB(INDIRECT(ADDRESS(2807,16)))</f>
        <v>0</v>
      </c>
    </row>
    <row r="2808" spans="1:37">
      <c r="A2808" t="s">
        <v>4</v>
      </c>
      <c r="B2808" s="4" t="s">
        <v>5</v>
      </c>
    </row>
    <row r="2809" spans="1:37">
      <c r="A2809" t="n">
        <v>23928</v>
      </c>
      <c r="B2809" s="5" t="n">
        <v>1</v>
      </c>
    </row>
    <row r="2810" spans="1:37" s="3" customFormat="1" customHeight="0">
      <c r="A2810" s="3" t="s">
        <v>2</v>
      </c>
      <c r="B2810" s="3" t="s">
        <v>274</v>
      </c>
    </row>
    <row r="2811" spans="1:37">
      <c r="A2811" t="s">
        <v>4</v>
      </c>
      <c r="B2811" s="4" t="s">
        <v>5</v>
      </c>
      <c r="C2811" s="4" t="s">
        <v>10</v>
      </c>
      <c r="D2811" s="4" t="s">
        <v>10</v>
      </c>
      <c r="E2811" s="4" t="s">
        <v>9</v>
      </c>
      <c r="F2811" s="4" t="s">
        <v>6</v>
      </c>
      <c r="G2811" s="4" t="s">
        <v>8</v>
      </c>
      <c r="H2811" s="4" t="s">
        <v>10</v>
      </c>
      <c r="I2811" s="4" t="s">
        <v>10</v>
      </c>
      <c r="J2811" s="4" t="s">
        <v>9</v>
      </c>
      <c r="K2811" s="4" t="s">
        <v>6</v>
      </c>
      <c r="L2811" s="4" t="s">
        <v>8</v>
      </c>
      <c r="M2811" s="4" t="s">
        <v>10</v>
      </c>
      <c r="N2811" s="4" t="s">
        <v>10</v>
      </c>
      <c r="O2811" s="4" t="s">
        <v>9</v>
      </c>
      <c r="P2811" s="4" t="s">
        <v>6</v>
      </c>
      <c r="Q2811" s="4" t="s">
        <v>8</v>
      </c>
      <c r="R2811" s="4" t="s">
        <v>10</v>
      </c>
      <c r="S2811" s="4" t="s">
        <v>10</v>
      </c>
      <c r="T2811" s="4" t="s">
        <v>9</v>
      </c>
      <c r="U2811" s="4" t="s">
        <v>6</v>
      </c>
      <c r="V2811" s="4" t="s">
        <v>8</v>
      </c>
      <c r="W2811" s="4" t="s">
        <v>10</v>
      </c>
      <c r="X2811" s="4" t="s">
        <v>10</v>
      </c>
      <c r="Y2811" s="4" t="s">
        <v>9</v>
      </c>
      <c r="Z2811" s="4" t="s">
        <v>6</v>
      </c>
      <c r="AA2811" s="4" t="s">
        <v>8</v>
      </c>
      <c r="AB2811" s="4" t="s">
        <v>10</v>
      </c>
      <c r="AC2811" s="4" t="s">
        <v>10</v>
      </c>
      <c r="AD2811" s="4" t="s">
        <v>9</v>
      </c>
      <c r="AE2811" s="4" t="s">
        <v>6</v>
      </c>
      <c r="AF2811" s="4" t="s">
        <v>8</v>
      </c>
      <c r="AG2811" s="4" t="s">
        <v>10</v>
      </c>
      <c r="AH2811" s="4" t="s">
        <v>10</v>
      </c>
      <c r="AI2811" s="4" t="s">
        <v>9</v>
      </c>
      <c r="AJ2811" s="4" t="s">
        <v>6</v>
      </c>
      <c r="AK2811" s="4" t="s">
        <v>8</v>
      </c>
      <c r="AL2811" s="4" t="s">
        <v>10</v>
      </c>
      <c r="AM2811" s="4" t="s">
        <v>10</v>
      </c>
      <c r="AN2811" s="4" t="s">
        <v>9</v>
      </c>
      <c r="AO2811" s="4" t="s">
        <v>6</v>
      </c>
      <c r="AP2811" s="4" t="s">
        <v>8</v>
      </c>
      <c r="AQ2811" s="4" t="s">
        <v>10</v>
      </c>
      <c r="AR2811" s="4" t="s">
        <v>10</v>
      </c>
      <c r="AS2811" s="4" t="s">
        <v>9</v>
      </c>
      <c r="AT2811" s="4" t="s">
        <v>6</v>
      </c>
      <c r="AU2811" s="4" t="s">
        <v>8</v>
      </c>
      <c r="AV2811" s="4" t="s">
        <v>10</v>
      </c>
      <c r="AW2811" s="4" t="s">
        <v>10</v>
      </c>
      <c r="AX2811" s="4" t="s">
        <v>9</v>
      </c>
      <c r="AY2811" s="4" t="s">
        <v>6</v>
      </c>
      <c r="AZ2811" s="4" t="s">
        <v>8</v>
      </c>
      <c r="BA2811" s="4" t="s">
        <v>10</v>
      </c>
      <c r="BB2811" s="4" t="s">
        <v>10</v>
      </c>
      <c r="BC2811" s="4" t="s">
        <v>9</v>
      </c>
      <c r="BD2811" s="4" t="s">
        <v>6</v>
      </c>
      <c r="BE2811" s="4" t="s">
        <v>8</v>
      </c>
      <c r="BF2811" s="4" t="s">
        <v>10</v>
      </c>
      <c r="BG2811" s="4" t="s">
        <v>10</v>
      </c>
      <c r="BH2811" s="4" t="s">
        <v>9</v>
      </c>
      <c r="BI2811" s="4" t="s">
        <v>6</v>
      </c>
      <c r="BJ2811" s="4" t="s">
        <v>8</v>
      </c>
      <c r="BK2811" s="4" t="s">
        <v>10</v>
      </c>
      <c r="BL2811" s="4" t="s">
        <v>10</v>
      </c>
      <c r="BM2811" s="4" t="s">
        <v>9</v>
      </c>
      <c r="BN2811" s="4" t="s">
        <v>6</v>
      </c>
      <c r="BO2811" s="4" t="s">
        <v>8</v>
      </c>
      <c r="BP2811" s="4" t="s">
        <v>10</v>
      </c>
      <c r="BQ2811" s="4" t="s">
        <v>10</v>
      </c>
      <c r="BR2811" s="4" t="s">
        <v>9</v>
      </c>
      <c r="BS2811" s="4" t="s">
        <v>6</v>
      </c>
      <c r="BT2811" s="4" t="s">
        <v>8</v>
      </c>
      <c r="BU2811" s="4" t="s">
        <v>10</v>
      </c>
      <c r="BV2811" s="4" t="s">
        <v>10</v>
      </c>
      <c r="BW2811" s="4" t="s">
        <v>9</v>
      </c>
      <c r="BX2811" s="4" t="s">
        <v>6</v>
      </c>
      <c r="BY2811" s="4" t="s">
        <v>8</v>
      </c>
      <c r="BZ2811" s="4" t="s">
        <v>10</v>
      </c>
      <c r="CA2811" s="4" t="s">
        <v>10</v>
      </c>
      <c r="CB2811" s="4" t="s">
        <v>9</v>
      </c>
      <c r="CC2811" s="4" t="s">
        <v>6</v>
      </c>
      <c r="CD2811" s="4" t="s">
        <v>8</v>
      </c>
      <c r="CE2811" s="4" t="s">
        <v>10</v>
      </c>
      <c r="CF2811" s="4" t="s">
        <v>10</v>
      </c>
      <c r="CG2811" s="4" t="s">
        <v>9</v>
      </c>
      <c r="CH2811" s="4" t="s">
        <v>6</v>
      </c>
      <c r="CI2811" s="4" t="s">
        <v>8</v>
      </c>
      <c r="CJ2811" s="4" t="s">
        <v>10</v>
      </c>
      <c r="CK2811" s="4" t="s">
        <v>10</v>
      </c>
      <c r="CL2811" s="4" t="s">
        <v>9</v>
      </c>
      <c r="CM2811" s="4" t="s">
        <v>6</v>
      </c>
      <c r="CN2811" s="4" t="s">
        <v>8</v>
      </c>
      <c r="CO2811" s="4" t="s">
        <v>10</v>
      </c>
      <c r="CP2811" s="4" t="s">
        <v>10</v>
      </c>
      <c r="CQ2811" s="4" t="s">
        <v>9</v>
      </c>
      <c r="CR2811" s="4" t="s">
        <v>6</v>
      </c>
      <c r="CS2811" s="4" t="s">
        <v>8</v>
      </c>
      <c r="CT2811" s="4" t="s">
        <v>10</v>
      </c>
      <c r="CU2811" s="4" t="s">
        <v>10</v>
      </c>
      <c r="CV2811" s="4" t="s">
        <v>9</v>
      </c>
      <c r="CW2811" s="4" t="s">
        <v>6</v>
      </c>
      <c r="CX2811" s="4" t="s">
        <v>8</v>
      </c>
      <c r="CY2811" s="4" t="s">
        <v>10</v>
      </c>
      <c r="CZ2811" s="4" t="s">
        <v>10</v>
      </c>
      <c r="DA2811" s="4" t="s">
        <v>9</v>
      </c>
      <c r="DB2811" s="4" t="s">
        <v>6</v>
      </c>
      <c r="DC2811" s="4" t="s">
        <v>8</v>
      </c>
      <c r="DD2811" s="4" t="s">
        <v>10</v>
      </c>
      <c r="DE2811" s="4" t="s">
        <v>10</v>
      </c>
      <c r="DF2811" s="4" t="s">
        <v>9</v>
      </c>
      <c r="DG2811" s="4" t="s">
        <v>6</v>
      </c>
      <c r="DH2811" s="4" t="s">
        <v>8</v>
      </c>
      <c r="DI2811" s="4" t="s">
        <v>10</v>
      </c>
      <c r="DJ2811" s="4" t="s">
        <v>10</v>
      </c>
      <c r="DK2811" s="4" t="s">
        <v>9</v>
      </c>
      <c r="DL2811" s="4" t="s">
        <v>6</v>
      </c>
      <c r="DM2811" s="4" t="s">
        <v>8</v>
      </c>
      <c r="DN2811" s="4" t="s">
        <v>10</v>
      </c>
      <c r="DO2811" s="4" t="s">
        <v>10</v>
      </c>
      <c r="DP2811" s="4" t="s">
        <v>9</v>
      </c>
      <c r="DQ2811" s="4" t="s">
        <v>6</v>
      </c>
      <c r="DR2811" s="4" t="s">
        <v>8</v>
      </c>
      <c r="DS2811" s="4" t="s">
        <v>10</v>
      </c>
      <c r="DT2811" s="4" t="s">
        <v>10</v>
      </c>
      <c r="DU2811" s="4" t="s">
        <v>9</v>
      </c>
      <c r="DV2811" s="4" t="s">
        <v>6</v>
      </c>
      <c r="DW2811" s="4" t="s">
        <v>8</v>
      </c>
      <c r="DX2811" s="4" t="s">
        <v>10</v>
      </c>
      <c r="DY2811" s="4" t="s">
        <v>10</v>
      </c>
      <c r="DZ2811" s="4" t="s">
        <v>9</v>
      </c>
      <c r="EA2811" s="4" t="s">
        <v>6</v>
      </c>
      <c r="EB2811" s="4" t="s">
        <v>8</v>
      </c>
      <c r="EC2811" s="4" t="s">
        <v>10</v>
      </c>
      <c r="ED2811" s="4" t="s">
        <v>10</v>
      </c>
      <c r="EE2811" s="4" t="s">
        <v>9</v>
      </c>
      <c r="EF2811" s="4" t="s">
        <v>6</v>
      </c>
      <c r="EG2811" s="4" t="s">
        <v>8</v>
      </c>
      <c r="EH2811" s="4" t="s">
        <v>10</v>
      </c>
      <c r="EI2811" s="4" t="s">
        <v>10</v>
      </c>
      <c r="EJ2811" s="4" t="s">
        <v>9</v>
      </c>
      <c r="EK2811" s="4" t="s">
        <v>6</v>
      </c>
      <c r="EL2811" s="4" t="s">
        <v>8</v>
      </c>
      <c r="EM2811" s="4" t="s">
        <v>10</v>
      </c>
      <c r="EN2811" s="4" t="s">
        <v>10</v>
      </c>
      <c r="EO2811" s="4" t="s">
        <v>9</v>
      </c>
      <c r="EP2811" s="4" t="s">
        <v>6</v>
      </c>
      <c r="EQ2811" s="4" t="s">
        <v>8</v>
      </c>
      <c r="ER2811" s="4" t="s">
        <v>10</v>
      </c>
      <c r="ES2811" s="4" t="s">
        <v>10</v>
      </c>
      <c r="ET2811" s="4" t="s">
        <v>9</v>
      </c>
      <c r="EU2811" s="4" t="s">
        <v>6</v>
      </c>
      <c r="EV2811" s="4" t="s">
        <v>8</v>
      </c>
      <c r="EW2811" s="4" t="s">
        <v>10</v>
      </c>
      <c r="EX2811" s="4" t="s">
        <v>10</v>
      </c>
      <c r="EY2811" s="4" t="s">
        <v>9</v>
      </c>
      <c r="EZ2811" s="4" t="s">
        <v>6</v>
      </c>
      <c r="FA2811" s="4" t="s">
        <v>8</v>
      </c>
      <c r="FB2811" s="4" t="s">
        <v>10</v>
      </c>
      <c r="FC2811" s="4" t="s">
        <v>10</v>
      </c>
      <c r="FD2811" s="4" t="s">
        <v>9</v>
      </c>
      <c r="FE2811" s="4" t="s">
        <v>6</v>
      </c>
      <c r="FF2811" s="4" t="s">
        <v>8</v>
      </c>
      <c r="FG2811" s="4" t="s">
        <v>10</v>
      </c>
      <c r="FH2811" s="4" t="s">
        <v>10</v>
      </c>
      <c r="FI2811" s="4" t="s">
        <v>9</v>
      </c>
      <c r="FJ2811" s="4" t="s">
        <v>6</v>
      </c>
      <c r="FK2811" s="4" t="s">
        <v>8</v>
      </c>
      <c r="FL2811" s="4" t="s">
        <v>10</v>
      </c>
      <c r="FM2811" s="4" t="s">
        <v>10</v>
      </c>
      <c r="FN2811" s="4" t="s">
        <v>9</v>
      </c>
      <c r="FO2811" s="4" t="s">
        <v>6</v>
      </c>
      <c r="FP2811" s="4" t="s">
        <v>8</v>
      </c>
    </row>
    <row r="2812" spans="1:37">
      <c r="A2812" t="n">
        <v>23936</v>
      </c>
      <c r="B2812" s="77" t="n">
        <v>257</v>
      </c>
      <c r="C2812" s="7" t="n">
        <v>7</v>
      </c>
      <c r="D2812" s="7" t="n">
        <v>65533</v>
      </c>
      <c r="E2812" s="7" t="n">
        <v>41300</v>
      </c>
      <c r="F2812" s="7" t="s">
        <v>23</v>
      </c>
      <c r="G2812" s="7" t="n">
        <f t="normal" ca="1">32-LENB(INDIRECT(ADDRESS(2812,6)))</f>
        <v>0</v>
      </c>
      <c r="H2812" s="7" t="n">
        <v>8</v>
      </c>
      <c r="I2812" s="7" t="n">
        <v>65533</v>
      </c>
      <c r="J2812" s="7" t="n">
        <v>0</v>
      </c>
      <c r="K2812" s="7" t="s">
        <v>137</v>
      </c>
      <c r="L2812" s="7" t="n">
        <f t="normal" ca="1">32-LENB(INDIRECT(ADDRESS(2812,11)))</f>
        <v>0</v>
      </c>
      <c r="M2812" s="7" t="n">
        <v>7</v>
      </c>
      <c r="N2812" s="7" t="n">
        <v>65533</v>
      </c>
      <c r="O2812" s="7" t="n">
        <v>41301</v>
      </c>
      <c r="P2812" s="7" t="s">
        <v>23</v>
      </c>
      <c r="Q2812" s="7" t="n">
        <f t="normal" ca="1">32-LENB(INDIRECT(ADDRESS(2812,16)))</f>
        <v>0</v>
      </c>
      <c r="R2812" s="7" t="n">
        <v>7</v>
      </c>
      <c r="S2812" s="7" t="n">
        <v>65533</v>
      </c>
      <c r="T2812" s="7" t="n">
        <v>41302</v>
      </c>
      <c r="U2812" s="7" t="s">
        <v>23</v>
      </c>
      <c r="V2812" s="7" t="n">
        <f t="normal" ca="1">32-LENB(INDIRECT(ADDRESS(2812,21)))</f>
        <v>0</v>
      </c>
      <c r="W2812" s="7" t="n">
        <v>7</v>
      </c>
      <c r="X2812" s="7" t="n">
        <v>65533</v>
      </c>
      <c r="Y2812" s="7" t="n">
        <v>43313</v>
      </c>
      <c r="Z2812" s="7" t="s">
        <v>23</v>
      </c>
      <c r="AA2812" s="7" t="n">
        <f t="normal" ca="1">32-LENB(INDIRECT(ADDRESS(2812,26)))</f>
        <v>0</v>
      </c>
      <c r="AB2812" s="7" t="n">
        <v>7</v>
      </c>
      <c r="AC2812" s="7" t="n">
        <v>65533</v>
      </c>
      <c r="AD2812" s="7" t="n">
        <v>41303</v>
      </c>
      <c r="AE2812" s="7" t="s">
        <v>23</v>
      </c>
      <c r="AF2812" s="7" t="n">
        <f t="normal" ca="1">32-LENB(INDIRECT(ADDRESS(2812,31)))</f>
        <v>0</v>
      </c>
      <c r="AG2812" s="7" t="n">
        <v>7</v>
      </c>
      <c r="AH2812" s="7" t="n">
        <v>65533</v>
      </c>
      <c r="AI2812" s="7" t="n">
        <v>41304</v>
      </c>
      <c r="AJ2812" s="7" t="s">
        <v>23</v>
      </c>
      <c r="AK2812" s="7" t="n">
        <f t="normal" ca="1">32-LENB(INDIRECT(ADDRESS(2812,36)))</f>
        <v>0</v>
      </c>
      <c r="AL2812" s="7" t="n">
        <v>7</v>
      </c>
      <c r="AM2812" s="7" t="n">
        <v>65533</v>
      </c>
      <c r="AN2812" s="7" t="n">
        <v>41305</v>
      </c>
      <c r="AO2812" s="7" t="s">
        <v>23</v>
      </c>
      <c r="AP2812" s="7" t="n">
        <f t="normal" ca="1">32-LENB(INDIRECT(ADDRESS(2812,41)))</f>
        <v>0</v>
      </c>
      <c r="AQ2812" s="7" t="n">
        <v>7</v>
      </c>
      <c r="AR2812" s="7" t="n">
        <v>65533</v>
      </c>
      <c r="AS2812" s="7" t="n">
        <v>43314</v>
      </c>
      <c r="AT2812" s="7" t="s">
        <v>23</v>
      </c>
      <c r="AU2812" s="7" t="n">
        <f t="normal" ca="1">32-LENB(INDIRECT(ADDRESS(2812,46)))</f>
        <v>0</v>
      </c>
      <c r="AV2812" s="7" t="n">
        <v>7</v>
      </c>
      <c r="AW2812" s="7" t="n">
        <v>65533</v>
      </c>
      <c r="AX2812" s="7" t="n">
        <v>44300</v>
      </c>
      <c r="AY2812" s="7" t="s">
        <v>23</v>
      </c>
      <c r="AZ2812" s="7" t="n">
        <f t="normal" ca="1">32-LENB(INDIRECT(ADDRESS(2812,51)))</f>
        <v>0</v>
      </c>
      <c r="BA2812" s="7" t="n">
        <v>7</v>
      </c>
      <c r="BB2812" s="7" t="n">
        <v>65533</v>
      </c>
      <c r="BC2812" s="7" t="n">
        <v>41306</v>
      </c>
      <c r="BD2812" s="7" t="s">
        <v>23</v>
      </c>
      <c r="BE2812" s="7" t="n">
        <f t="normal" ca="1">32-LENB(INDIRECT(ADDRESS(2812,56)))</f>
        <v>0</v>
      </c>
      <c r="BF2812" s="7" t="n">
        <v>7</v>
      </c>
      <c r="BG2812" s="7" t="n">
        <v>65533</v>
      </c>
      <c r="BH2812" s="7" t="n">
        <v>41307</v>
      </c>
      <c r="BI2812" s="7" t="s">
        <v>23</v>
      </c>
      <c r="BJ2812" s="7" t="n">
        <f t="normal" ca="1">32-LENB(INDIRECT(ADDRESS(2812,61)))</f>
        <v>0</v>
      </c>
      <c r="BK2812" s="7" t="n">
        <v>7</v>
      </c>
      <c r="BL2812" s="7" t="n">
        <v>65533</v>
      </c>
      <c r="BM2812" s="7" t="n">
        <v>44301</v>
      </c>
      <c r="BN2812" s="7" t="s">
        <v>23</v>
      </c>
      <c r="BO2812" s="7" t="n">
        <f t="normal" ca="1">32-LENB(INDIRECT(ADDRESS(2812,66)))</f>
        <v>0</v>
      </c>
      <c r="BP2812" s="7" t="n">
        <v>7</v>
      </c>
      <c r="BQ2812" s="7" t="n">
        <v>65533</v>
      </c>
      <c r="BR2812" s="7" t="n">
        <v>44302</v>
      </c>
      <c r="BS2812" s="7" t="s">
        <v>23</v>
      </c>
      <c r="BT2812" s="7" t="n">
        <f t="normal" ca="1">32-LENB(INDIRECT(ADDRESS(2812,71)))</f>
        <v>0</v>
      </c>
      <c r="BU2812" s="7" t="n">
        <v>7</v>
      </c>
      <c r="BV2812" s="7" t="n">
        <v>65533</v>
      </c>
      <c r="BW2812" s="7" t="n">
        <v>41308</v>
      </c>
      <c r="BX2812" s="7" t="s">
        <v>23</v>
      </c>
      <c r="BY2812" s="7" t="n">
        <f t="normal" ca="1">32-LENB(INDIRECT(ADDRESS(2812,76)))</f>
        <v>0</v>
      </c>
      <c r="BZ2812" s="7" t="n">
        <v>7</v>
      </c>
      <c r="CA2812" s="7" t="n">
        <v>65533</v>
      </c>
      <c r="CB2812" s="7" t="n">
        <v>41309</v>
      </c>
      <c r="CC2812" s="7" t="s">
        <v>23</v>
      </c>
      <c r="CD2812" s="7" t="n">
        <f t="normal" ca="1">32-LENB(INDIRECT(ADDRESS(2812,81)))</f>
        <v>0</v>
      </c>
      <c r="CE2812" s="7" t="n">
        <v>4</v>
      </c>
      <c r="CF2812" s="7" t="n">
        <v>65533</v>
      </c>
      <c r="CG2812" s="7" t="n">
        <v>4512</v>
      </c>
      <c r="CH2812" s="7" t="s">
        <v>23</v>
      </c>
      <c r="CI2812" s="7" t="n">
        <f t="normal" ca="1">32-LENB(INDIRECT(ADDRESS(2812,86)))</f>
        <v>0</v>
      </c>
      <c r="CJ2812" s="7" t="n">
        <v>7</v>
      </c>
      <c r="CK2812" s="7" t="n">
        <v>65533</v>
      </c>
      <c r="CL2812" s="7" t="n">
        <v>43315</v>
      </c>
      <c r="CM2812" s="7" t="s">
        <v>23</v>
      </c>
      <c r="CN2812" s="7" t="n">
        <f t="normal" ca="1">32-LENB(INDIRECT(ADDRESS(2812,91)))</f>
        <v>0</v>
      </c>
      <c r="CO2812" s="7" t="n">
        <v>7</v>
      </c>
      <c r="CP2812" s="7" t="n">
        <v>65533</v>
      </c>
      <c r="CQ2812" s="7" t="n">
        <v>43316</v>
      </c>
      <c r="CR2812" s="7" t="s">
        <v>23</v>
      </c>
      <c r="CS2812" s="7" t="n">
        <f t="normal" ca="1">32-LENB(INDIRECT(ADDRESS(2812,96)))</f>
        <v>0</v>
      </c>
      <c r="CT2812" s="7" t="n">
        <v>7</v>
      </c>
      <c r="CU2812" s="7" t="n">
        <v>65533</v>
      </c>
      <c r="CV2812" s="7" t="n">
        <v>43317</v>
      </c>
      <c r="CW2812" s="7" t="s">
        <v>23</v>
      </c>
      <c r="CX2812" s="7" t="n">
        <f t="normal" ca="1">32-LENB(INDIRECT(ADDRESS(2812,101)))</f>
        <v>0</v>
      </c>
      <c r="CY2812" s="7" t="n">
        <v>7</v>
      </c>
      <c r="CZ2812" s="7" t="n">
        <v>65533</v>
      </c>
      <c r="DA2812" s="7" t="n">
        <v>44303</v>
      </c>
      <c r="DB2812" s="7" t="s">
        <v>23</v>
      </c>
      <c r="DC2812" s="7" t="n">
        <f t="normal" ca="1">32-LENB(INDIRECT(ADDRESS(2812,106)))</f>
        <v>0</v>
      </c>
      <c r="DD2812" s="7" t="n">
        <v>7</v>
      </c>
      <c r="DE2812" s="7" t="n">
        <v>65533</v>
      </c>
      <c r="DF2812" s="7" t="n">
        <v>44304</v>
      </c>
      <c r="DG2812" s="7" t="s">
        <v>23</v>
      </c>
      <c r="DH2812" s="7" t="n">
        <f t="normal" ca="1">32-LENB(INDIRECT(ADDRESS(2812,111)))</f>
        <v>0</v>
      </c>
      <c r="DI2812" s="7" t="n">
        <v>7</v>
      </c>
      <c r="DJ2812" s="7" t="n">
        <v>65533</v>
      </c>
      <c r="DK2812" s="7" t="n">
        <v>43318</v>
      </c>
      <c r="DL2812" s="7" t="s">
        <v>23</v>
      </c>
      <c r="DM2812" s="7" t="n">
        <f t="normal" ca="1">32-LENB(INDIRECT(ADDRESS(2812,116)))</f>
        <v>0</v>
      </c>
      <c r="DN2812" s="7" t="n">
        <v>7</v>
      </c>
      <c r="DO2812" s="7" t="n">
        <v>65533</v>
      </c>
      <c r="DP2812" s="7" t="n">
        <v>43319</v>
      </c>
      <c r="DQ2812" s="7" t="s">
        <v>23</v>
      </c>
      <c r="DR2812" s="7" t="n">
        <f t="normal" ca="1">32-LENB(INDIRECT(ADDRESS(2812,121)))</f>
        <v>0</v>
      </c>
      <c r="DS2812" s="7" t="n">
        <v>7</v>
      </c>
      <c r="DT2812" s="7" t="n">
        <v>65533</v>
      </c>
      <c r="DU2812" s="7" t="n">
        <v>44305</v>
      </c>
      <c r="DV2812" s="7" t="s">
        <v>23</v>
      </c>
      <c r="DW2812" s="7" t="n">
        <f t="normal" ca="1">32-LENB(INDIRECT(ADDRESS(2812,126)))</f>
        <v>0</v>
      </c>
      <c r="DX2812" s="7" t="n">
        <v>7</v>
      </c>
      <c r="DY2812" s="7" t="n">
        <v>65533</v>
      </c>
      <c r="DZ2812" s="7" t="n">
        <v>44306</v>
      </c>
      <c r="EA2812" s="7" t="s">
        <v>23</v>
      </c>
      <c r="EB2812" s="7" t="n">
        <f t="normal" ca="1">32-LENB(INDIRECT(ADDRESS(2812,131)))</f>
        <v>0</v>
      </c>
      <c r="EC2812" s="7" t="n">
        <v>7</v>
      </c>
      <c r="ED2812" s="7" t="n">
        <v>65533</v>
      </c>
      <c r="EE2812" s="7" t="n">
        <v>43320</v>
      </c>
      <c r="EF2812" s="7" t="s">
        <v>23</v>
      </c>
      <c r="EG2812" s="7" t="n">
        <f t="normal" ca="1">32-LENB(INDIRECT(ADDRESS(2812,136)))</f>
        <v>0</v>
      </c>
      <c r="EH2812" s="7" t="n">
        <v>8</v>
      </c>
      <c r="EI2812" s="7" t="n">
        <v>65533</v>
      </c>
      <c r="EJ2812" s="7" t="n">
        <v>0</v>
      </c>
      <c r="EK2812" s="7" t="s">
        <v>185</v>
      </c>
      <c r="EL2812" s="7" t="n">
        <f t="normal" ca="1">32-LENB(INDIRECT(ADDRESS(2812,141)))</f>
        <v>0</v>
      </c>
      <c r="EM2812" s="7" t="n">
        <v>8</v>
      </c>
      <c r="EN2812" s="7" t="n">
        <v>65533</v>
      </c>
      <c r="EO2812" s="7" t="n">
        <v>0</v>
      </c>
      <c r="EP2812" s="7" t="s">
        <v>187</v>
      </c>
      <c r="EQ2812" s="7" t="n">
        <f t="normal" ca="1">32-LENB(INDIRECT(ADDRESS(2812,146)))</f>
        <v>0</v>
      </c>
      <c r="ER2812" s="7" t="n">
        <v>7</v>
      </c>
      <c r="ES2812" s="7" t="n">
        <v>65533</v>
      </c>
      <c r="ET2812" s="7" t="n">
        <v>43321</v>
      </c>
      <c r="EU2812" s="7" t="s">
        <v>23</v>
      </c>
      <c r="EV2812" s="7" t="n">
        <f t="normal" ca="1">32-LENB(INDIRECT(ADDRESS(2812,151)))</f>
        <v>0</v>
      </c>
      <c r="EW2812" s="7" t="n">
        <v>7</v>
      </c>
      <c r="EX2812" s="7" t="n">
        <v>65533</v>
      </c>
      <c r="EY2812" s="7" t="n">
        <v>43322</v>
      </c>
      <c r="EZ2812" s="7" t="s">
        <v>23</v>
      </c>
      <c r="FA2812" s="7" t="n">
        <f t="normal" ca="1">32-LENB(INDIRECT(ADDRESS(2812,156)))</f>
        <v>0</v>
      </c>
      <c r="FB2812" s="7" t="n">
        <v>7</v>
      </c>
      <c r="FC2812" s="7" t="n">
        <v>65533</v>
      </c>
      <c r="FD2812" s="7" t="n">
        <v>44307</v>
      </c>
      <c r="FE2812" s="7" t="s">
        <v>23</v>
      </c>
      <c r="FF2812" s="7" t="n">
        <f t="normal" ca="1">32-LENB(INDIRECT(ADDRESS(2812,161)))</f>
        <v>0</v>
      </c>
      <c r="FG2812" s="7" t="n">
        <v>4</v>
      </c>
      <c r="FH2812" s="7" t="n">
        <v>65533</v>
      </c>
      <c r="FI2812" s="7" t="n">
        <v>12105</v>
      </c>
      <c r="FJ2812" s="7" t="s">
        <v>23</v>
      </c>
      <c r="FK2812" s="7" t="n">
        <f t="normal" ca="1">32-LENB(INDIRECT(ADDRESS(2812,166)))</f>
        <v>0</v>
      </c>
      <c r="FL2812" s="7" t="n">
        <v>0</v>
      </c>
      <c r="FM2812" s="7" t="n">
        <v>65533</v>
      </c>
      <c r="FN2812" s="7" t="n">
        <v>0</v>
      </c>
      <c r="FO2812" s="7" t="s">
        <v>23</v>
      </c>
      <c r="FP2812" s="7" t="n">
        <f t="normal" ca="1">32-LENB(INDIRECT(ADDRESS(2812,171)))</f>
        <v>0</v>
      </c>
    </row>
    <row r="2813" spans="1:37">
      <c r="A2813" t="s">
        <v>4</v>
      </c>
      <c r="B2813" s="4" t="s">
        <v>5</v>
      </c>
    </row>
    <row r="2814" spans="1:37">
      <c r="A2814" t="n">
        <v>25296</v>
      </c>
      <c r="B2814" s="5" t="n">
        <v>1</v>
      </c>
    </row>
    <row r="2815" spans="1:37" s="3" customFormat="1" customHeight="0">
      <c r="A2815" s="3" t="s">
        <v>2</v>
      </c>
      <c r="B2815" s="3" t="s">
        <v>275</v>
      </c>
    </row>
    <row r="2816" spans="1:37">
      <c r="A2816" t="s">
        <v>4</v>
      </c>
      <c r="B2816" s="4" t="s">
        <v>5</v>
      </c>
      <c r="C2816" s="4" t="s">
        <v>10</v>
      </c>
      <c r="D2816" s="4" t="s">
        <v>10</v>
      </c>
      <c r="E2816" s="4" t="s">
        <v>9</v>
      </c>
      <c r="F2816" s="4" t="s">
        <v>6</v>
      </c>
      <c r="G2816" s="4" t="s">
        <v>8</v>
      </c>
      <c r="H2816" s="4" t="s">
        <v>10</v>
      </c>
      <c r="I2816" s="4" t="s">
        <v>10</v>
      </c>
      <c r="J2816" s="4" t="s">
        <v>9</v>
      </c>
      <c r="K2816" s="4" t="s">
        <v>6</v>
      </c>
      <c r="L2816" s="4" t="s">
        <v>8</v>
      </c>
      <c r="M2816" s="4" t="s">
        <v>10</v>
      </c>
      <c r="N2816" s="4" t="s">
        <v>10</v>
      </c>
      <c r="O2816" s="4" t="s">
        <v>9</v>
      </c>
      <c r="P2816" s="4" t="s">
        <v>6</v>
      </c>
      <c r="Q2816" s="4" t="s">
        <v>8</v>
      </c>
      <c r="R2816" s="4" t="s">
        <v>10</v>
      </c>
      <c r="S2816" s="4" t="s">
        <v>10</v>
      </c>
      <c r="T2816" s="4" t="s">
        <v>9</v>
      </c>
      <c r="U2816" s="4" t="s">
        <v>6</v>
      </c>
      <c r="V2816" s="4" t="s">
        <v>8</v>
      </c>
      <c r="W2816" s="4" t="s">
        <v>10</v>
      </c>
      <c r="X2816" s="4" t="s">
        <v>10</v>
      </c>
      <c r="Y2816" s="4" t="s">
        <v>9</v>
      </c>
      <c r="Z2816" s="4" t="s">
        <v>6</v>
      </c>
      <c r="AA2816" s="4" t="s">
        <v>8</v>
      </c>
      <c r="AB2816" s="4" t="s">
        <v>10</v>
      </c>
      <c r="AC2816" s="4" t="s">
        <v>10</v>
      </c>
      <c r="AD2816" s="4" t="s">
        <v>9</v>
      </c>
      <c r="AE2816" s="4" t="s">
        <v>6</v>
      </c>
      <c r="AF2816" s="4" t="s">
        <v>8</v>
      </c>
    </row>
    <row r="2817" spans="1:172">
      <c r="A2817" t="n">
        <v>25312</v>
      </c>
      <c r="B2817" s="77" t="n">
        <v>257</v>
      </c>
      <c r="C2817" s="7" t="n">
        <v>4</v>
      </c>
      <c r="D2817" s="7" t="n">
        <v>65533</v>
      </c>
      <c r="E2817" s="7" t="n">
        <v>2203</v>
      </c>
      <c r="F2817" s="7" t="s">
        <v>23</v>
      </c>
      <c r="G2817" s="7" t="n">
        <f t="normal" ca="1">32-LENB(INDIRECT(ADDRESS(2817,6)))</f>
        <v>0</v>
      </c>
      <c r="H2817" s="7" t="n">
        <v>4</v>
      </c>
      <c r="I2817" s="7" t="n">
        <v>65533</v>
      </c>
      <c r="J2817" s="7" t="n">
        <v>2203</v>
      </c>
      <c r="K2817" s="7" t="s">
        <v>23</v>
      </c>
      <c r="L2817" s="7" t="n">
        <f t="normal" ca="1">32-LENB(INDIRECT(ADDRESS(2817,11)))</f>
        <v>0</v>
      </c>
      <c r="M2817" s="7" t="n">
        <v>9</v>
      </c>
      <c r="N2817" s="7" t="n">
        <v>1660</v>
      </c>
      <c r="O2817" s="7" t="n">
        <v>0</v>
      </c>
      <c r="P2817" s="7" t="s">
        <v>209</v>
      </c>
      <c r="Q2817" s="7" t="n">
        <f t="normal" ca="1">32-LENB(INDIRECT(ADDRESS(2817,16)))</f>
        <v>0</v>
      </c>
      <c r="R2817" s="7" t="n">
        <v>4</v>
      </c>
      <c r="S2817" s="7" t="n">
        <v>65533</v>
      </c>
      <c r="T2817" s="7" t="n">
        <v>4255</v>
      </c>
      <c r="U2817" s="7" t="s">
        <v>23</v>
      </c>
      <c r="V2817" s="7" t="n">
        <f t="normal" ca="1">32-LENB(INDIRECT(ADDRESS(2817,21)))</f>
        <v>0</v>
      </c>
      <c r="W2817" s="7" t="n">
        <v>4</v>
      </c>
      <c r="X2817" s="7" t="n">
        <v>65533</v>
      </c>
      <c r="Y2817" s="7" t="n">
        <v>4073</v>
      </c>
      <c r="Z2817" s="7" t="s">
        <v>23</v>
      </c>
      <c r="AA2817" s="7" t="n">
        <f t="normal" ca="1">32-LENB(INDIRECT(ADDRESS(2817,26)))</f>
        <v>0</v>
      </c>
      <c r="AB2817" s="7" t="n">
        <v>0</v>
      </c>
      <c r="AC2817" s="7" t="n">
        <v>65533</v>
      </c>
      <c r="AD2817" s="7" t="n">
        <v>0</v>
      </c>
      <c r="AE2817" s="7" t="s">
        <v>23</v>
      </c>
      <c r="AF2817" s="7" t="n">
        <f t="normal" ca="1">32-LENB(INDIRECT(ADDRESS(2817,31)))</f>
        <v>0</v>
      </c>
    </row>
    <row r="2818" spans="1:172">
      <c r="A2818" t="s">
        <v>4</v>
      </c>
      <c r="B2818" s="4" t="s">
        <v>5</v>
      </c>
    </row>
    <row r="2819" spans="1:172">
      <c r="A2819" t="n">
        <v>25552</v>
      </c>
      <c r="B2819" s="5" t="n">
        <v>1</v>
      </c>
    </row>
    <row r="2820" spans="1:172" s="3" customFormat="1" customHeight="0">
      <c r="A2820" s="3" t="s">
        <v>2</v>
      </c>
      <c r="B2820" s="3" t="s">
        <v>276</v>
      </c>
    </row>
    <row r="2821" spans="1:172">
      <c r="A2821" t="s">
        <v>4</v>
      </c>
      <c r="B2821" s="4" t="s">
        <v>5</v>
      </c>
      <c r="C2821" s="4" t="s">
        <v>10</v>
      </c>
      <c r="D2821" s="4" t="s">
        <v>10</v>
      </c>
      <c r="E2821" s="4" t="s">
        <v>9</v>
      </c>
      <c r="F2821" s="4" t="s">
        <v>6</v>
      </c>
      <c r="G2821" s="4" t="s">
        <v>8</v>
      </c>
      <c r="H2821" s="4" t="s">
        <v>10</v>
      </c>
      <c r="I2821" s="4" t="s">
        <v>10</v>
      </c>
      <c r="J2821" s="4" t="s">
        <v>9</v>
      </c>
      <c r="K2821" s="4" t="s">
        <v>6</v>
      </c>
      <c r="L2821" s="4" t="s">
        <v>8</v>
      </c>
      <c r="M2821" s="4" t="s">
        <v>10</v>
      </c>
      <c r="N2821" s="4" t="s">
        <v>10</v>
      </c>
      <c r="O2821" s="4" t="s">
        <v>9</v>
      </c>
      <c r="P2821" s="4" t="s">
        <v>6</v>
      </c>
      <c r="Q2821" s="4" t="s">
        <v>8</v>
      </c>
      <c r="R2821" s="4" t="s">
        <v>10</v>
      </c>
      <c r="S2821" s="4" t="s">
        <v>10</v>
      </c>
      <c r="T2821" s="4" t="s">
        <v>9</v>
      </c>
      <c r="U2821" s="4" t="s">
        <v>6</v>
      </c>
      <c r="V2821" s="4" t="s">
        <v>8</v>
      </c>
      <c r="W2821" s="4" t="s">
        <v>10</v>
      </c>
      <c r="X2821" s="4" t="s">
        <v>10</v>
      </c>
      <c r="Y2821" s="4" t="s">
        <v>9</v>
      </c>
      <c r="Z2821" s="4" t="s">
        <v>6</v>
      </c>
      <c r="AA2821" s="4" t="s">
        <v>8</v>
      </c>
      <c r="AB2821" s="4" t="s">
        <v>10</v>
      </c>
      <c r="AC2821" s="4" t="s">
        <v>10</v>
      </c>
      <c r="AD2821" s="4" t="s">
        <v>9</v>
      </c>
      <c r="AE2821" s="4" t="s">
        <v>6</v>
      </c>
      <c r="AF2821" s="4" t="s">
        <v>8</v>
      </c>
      <c r="AG2821" s="4" t="s">
        <v>10</v>
      </c>
      <c r="AH2821" s="4" t="s">
        <v>10</v>
      </c>
      <c r="AI2821" s="4" t="s">
        <v>9</v>
      </c>
      <c r="AJ2821" s="4" t="s">
        <v>6</v>
      </c>
      <c r="AK2821" s="4" t="s">
        <v>8</v>
      </c>
      <c r="AL2821" s="4" t="s">
        <v>10</v>
      </c>
      <c r="AM2821" s="4" t="s">
        <v>10</v>
      </c>
      <c r="AN2821" s="4" t="s">
        <v>9</v>
      </c>
      <c r="AO2821" s="4" t="s">
        <v>6</v>
      </c>
      <c r="AP2821" s="4" t="s">
        <v>8</v>
      </c>
      <c r="AQ2821" s="4" t="s">
        <v>10</v>
      </c>
      <c r="AR2821" s="4" t="s">
        <v>10</v>
      </c>
      <c r="AS2821" s="4" t="s">
        <v>9</v>
      </c>
      <c r="AT2821" s="4" t="s">
        <v>6</v>
      </c>
      <c r="AU2821" s="4" t="s">
        <v>8</v>
      </c>
      <c r="AV2821" s="4" t="s">
        <v>10</v>
      </c>
      <c r="AW2821" s="4" t="s">
        <v>10</v>
      </c>
      <c r="AX2821" s="4" t="s">
        <v>9</v>
      </c>
      <c r="AY2821" s="4" t="s">
        <v>6</v>
      </c>
      <c r="AZ2821" s="4" t="s">
        <v>8</v>
      </c>
      <c r="BA2821" s="4" t="s">
        <v>10</v>
      </c>
      <c r="BB2821" s="4" t="s">
        <v>10</v>
      </c>
      <c r="BC2821" s="4" t="s">
        <v>9</v>
      </c>
      <c r="BD2821" s="4" t="s">
        <v>6</v>
      </c>
      <c r="BE2821" s="4" t="s">
        <v>8</v>
      </c>
      <c r="BF2821" s="4" t="s">
        <v>10</v>
      </c>
      <c r="BG2821" s="4" t="s">
        <v>10</v>
      </c>
      <c r="BH2821" s="4" t="s">
        <v>9</v>
      </c>
      <c r="BI2821" s="4" t="s">
        <v>6</v>
      </c>
      <c r="BJ2821" s="4" t="s">
        <v>8</v>
      </c>
      <c r="BK2821" s="4" t="s">
        <v>10</v>
      </c>
      <c r="BL2821" s="4" t="s">
        <v>10</v>
      </c>
      <c r="BM2821" s="4" t="s">
        <v>9</v>
      </c>
      <c r="BN2821" s="4" t="s">
        <v>6</v>
      </c>
      <c r="BO2821" s="4" t="s">
        <v>8</v>
      </c>
      <c r="BP2821" s="4" t="s">
        <v>10</v>
      </c>
      <c r="BQ2821" s="4" t="s">
        <v>10</v>
      </c>
      <c r="BR2821" s="4" t="s">
        <v>9</v>
      </c>
      <c r="BS2821" s="4" t="s">
        <v>6</v>
      </c>
      <c r="BT2821" s="4" t="s">
        <v>8</v>
      </c>
      <c r="BU2821" s="4" t="s">
        <v>10</v>
      </c>
      <c r="BV2821" s="4" t="s">
        <v>10</v>
      </c>
      <c r="BW2821" s="4" t="s">
        <v>9</v>
      </c>
      <c r="BX2821" s="4" t="s">
        <v>6</v>
      </c>
      <c r="BY2821" s="4" t="s">
        <v>8</v>
      </c>
      <c r="BZ2821" s="4" t="s">
        <v>10</v>
      </c>
      <c r="CA2821" s="4" t="s">
        <v>10</v>
      </c>
      <c r="CB2821" s="4" t="s">
        <v>9</v>
      </c>
      <c r="CC2821" s="4" t="s">
        <v>6</v>
      </c>
      <c r="CD2821" s="4" t="s">
        <v>8</v>
      </c>
      <c r="CE2821" s="4" t="s">
        <v>10</v>
      </c>
      <c r="CF2821" s="4" t="s">
        <v>10</v>
      </c>
      <c r="CG2821" s="4" t="s">
        <v>9</v>
      </c>
      <c r="CH2821" s="4" t="s">
        <v>6</v>
      </c>
      <c r="CI2821" s="4" t="s">
        <v>8</v>
      </c>
      <c r="CJ2821" s="4" t="s">
        <v>10</v>
      </c>
      <c r="CK2821" s="4" t="s">
        <v>10</v>
      </c>
      <c r="CL2821" s="4" t="s">
        <v>9</v>
      </c>
      <c r="CM2821" s="4" t="s">
        <v>6</v>
      </c>
      <c r="CN2821" s="4" t="s">
        <v>8</v>
      </c>
      <c r="CO2821" s="4" t="s">
        <v>10</v>
      </c>
      <c r="CP2821" s="4" t="s">
        <v>10</v>
      </c>
      <c r="CQ2821" s="4" t="s">
        <v>9</v>
      </c>
      <c r="CR2821" s="4" t="s">
        <v>6</v>
      </c>
      <c r="CS2821" s="4" t="s">
        <v>8</v>
      </c>
      <c r="CT2821" s="4" t="s">
        <v>10</v>
      </c>
      <c r="CU2821" s="4" t="s">
        <v>10</v>
      </c>
      <c r="CV2821" s="4" t="s">
        <v>9</v>
      </c>
      <c r="CW2821" s="4" t="s">
        <v>6</v>
      </c>
      <c r="CX2821" s="4" t="s">
        <v>8</v>
      </c>
      <c r="CY2821" s="4" t="s">
        <v>10</v>
      </c>
      <c r="CZ2821" s="4" t="s">
        <v>10</v>
      </c>
      <c r="DA2821" s="4" t="s">
        <v>9</v>
      </c>
      <c r="DB2821" s="4" t="s">
        <v>6</v>
      </c>
      <c r="DC2821" s="4" t="s">
        <v>8</v>
      </c>
      <c r="DD2821" s="4" t="s">
        <v>10</v>
      </c>
      <c r="DE2821" s="4" t="s">
        <v>10</v>
      </c>
      <c r="DF2821" s="4" t="s">
        <v>9</v>
      </c>
      <c r="DG2821" s="4" t="s">
        <v>6</v>
      </c>
      <c r="DH2821" s="4" t="s">
        <v>8</v>
      </c>
      <c r="DI2821" s="4" t="s">
        <v>10</v>
      </c>
      <c r="DJ2821" s="4" t="s">
        <v>10</v>
      </c>
      <c r="DK2821" s="4" t="s">
        <v>9</v>
      </c>
      <c r="DL2821" s="4" t="s">
        <v>6</v>
      </c>
      <c r="DM2821" s="4" t="s">
        <v>8</v>
      </c>
      <c r="DN2821" s="4" t="s">
        <v>10</v>
      </c>
      <c r="DO2821" s="4" t="s">
        <v>10</v>
      </c>
      <c r="DP2821" s="4" t="s">
        <v>9</v>
      </c>
      <c r="DQ2821" s="4" t="s">
        <v>6</v>
      </c>
      <c r="DR2821" s="4" t="s">
        <v>8</v>
      </c>
      <c r="DS2821" s="4" t="s">
        <v>10</v>
      </c>
      <c r="DT2821" s="4" t="s">
        <v>10</v>
      </c>
      <c r="DU2821" s="4" t="s">
        <v>9</v>
      </c>
      <c r="DV2821" s="4" t="s">
        <v>6</v>
      </c>
      <c r="DW2821" s="4" t="s">
        <v>8</v>
      </c>
      <c r="DX2821" s="4" t="s">
        <v>10</v>
      </c>
      <c r="DY2821" s="4" t="s">
        <v>10</v>
      </c>
      <c r="DZ2821" s="4" t="s">
        <v>9</v>
      </c>
      <c r="EA2821" s="4" t="s">
        <v>6</v>
      </c>
      <c r="EB2821" s="4" t="s">
        <v>8</v>
      </c>
    </row>
    <row r="2822" spans="1:172">
      <c r="A2822" t="n">
        <v>25568</v>
      </c>
      <c r="B2822" s="77" t="n">
        <v>257</v>
      </c>
      <c r="C2822" s="7" t="n">
        <v>7</v>
      </c>
      <c r="D2822" s="7" t="n">
        <v>65533</v>
      </c>
      <c r="E2822" s="7" t="n">
        <v>43323</v>
      </c>
      <c r="F2822" s="7" t="s">
        <v>23</v>
      </c>
      <c r="G2822" s="7" t="n">
        <f t="normal" ca="1">32-LENB(INDIRECT(ADDRESS(2822,6)))</f>
        <v>0</v>
      </c>
      <c r="H2822" s="7" t="n">
        <v>7</v>
      </c>
      <c r="I2822" s="7" t="n">
        <v>65533</v>
      </c>
      <c r="J2822" s="7" t="n">
        <v>44308</v>
      </c>
      <c r="K2822" s="7" t="s">
        <v>23</v>
      </c>
      <c r="L2822" s="7" t="n">
        <f t="normal" ca="1">32-LENB(INDIRECT(ADDRESS(2822,11)))</f>
        <v>0</v>
      </c>
      <c r="M2822" s="7" t="n">
        <v>7</v>
      </c>
      <c r="N2822" s="7" t="n">
        <v>65533</v>
      </c>
      <c r="O2822" s="7" t="n">
        <v>44309</v>
      </c>
      <c r="P2822" s="7" t="s">
        <v>23</v>
      </c>
      <c r="Q2822" s="7" t="n">
        <f t="normal" ca="1">32-LENB(INDIRECT(ADDRESS(2822,16)))</f>
        <v>0</v>
      </c>
      <c r="R2822" s="7" t="n">
        <v>7</v>
      </c>
      <c r="S2822" s="7" t="n">
        <v>65533</v>
      </c>
      <c r="T2822" s="7" t="n">
        <v>43324</v>
      </c>
      <c r="U2822" s="7" t="s">
        <v>23</v>
      </c>
      <c r="V2822" s="7" t="n">
        <f t="normal" ca="1">32-LENB(INDIRECT(ADDRESS(2822,21)))</f>
        <v>0</v>
      </c>
      <c r="W2822" s="7" t="n">
        <v>7</v>
      </c>
      <c r="X2822" s="7" t="n">
        <v>65533</v>
      </c>
      <c r="Y2822" s="7" t="n">
        <v>43325</v>
      </c>
      <c r="Z2822" s="7" t="s">
        <v>23</v>
      </c>
      <c r="AA2822" s="7" t="n">
        <f t="normal" ca="1">32-LENB(INDIRECT(ADDRESS(2822,26)))</f>
        <v>0</v>
      </c>
      <c r="AB2822" s="7" t="n">
        <v>7</v>
      </c>
      <c r="AC2822" s="7" t="n">
        <v>65533</v>
      </c>
      <c r="AD2822" s="7" t="n">
        <v>44310</v>
      </c>
      <c r="AE2822" s="7" t="s">
        <v>23</v>
      </c>
      <c r="AF2822" s="7" t="n">
        <f t="normal" ca="1">32-LENB(INDIRECT(ADDRESS(2822,31)))</f>
        <v>0</v>
      </c>
      <c r="AG2822" s="7" t="n">
        <v>7</v>
      </c>
      <c r="AH2822" s="7" t="n">
        <v>65533</v>
      </c>
      <c r="AI2822" s="7" t="n">
        <v>43326</v>
      </c>
      <c r="AJ2822" s="7" t="s">
        <v>23</v>
      </c>
      <c r="AK2822" s="7" t="n">
        <f t="normal" ca="1">32-LENB(INDIRECT(ADDRESS(2822,36)))</f>
        <v>0</v>
      </c>
      <c r="AL2822" s="7" t="n">
        <v>7</v>
      </c>
      <c r="AM2822" s="7" t="n">
        <v>65533</v>
      </c>
      <c r="AN2822" s="7" t="n">
        <v>43327</v>
      </c>
      <c r="AO2822" s="7" t="s">
        <v>23</v>
      </c>
      <c r="AP2822" s="7" t="n">
        <f t="normal" ca="1">32-LENB(INDIRECT(ADDRESS(2822,41)))</f>
        <v>0</v>
      </c>
      <c r="AQ2822" s="7" t="n">
        <v>7</v>
      </c>
      <c r="AR2822" s="7" t="n">
        <v>65533</v>
      </c>
      <c r="AS2822" s="7" t="n">
        <v>43328</v>
      </c>
      <c r="AT2822" s="7" t="s">
        <v>23</v>
      </c>
      <c r="AU2822" s="7" t="n">
        <f t="normal" ca="1">32-LENB(INDIRECT(ADDRESS(2822,46)))</f>
        <v>0</v>
      </c>
      <c r="AV2822" s="7" t="n">
        <v>7</v>
      </c>
      <c r="AW2822" s="7" t="n">
        <v>65533</v>
      </c>
      <c r="AX2822" s="7" t="n">
        <v>44311</v>
      </c>
      <c r="AY2822" s="7" t="s">
        <v>23</v>
      </c>
      <c r="AZ2822" s="7" t="n">
        <f t="normal" ca="1">32-LENB(INDIRECT(ADDRESS(2822,51)))</f>
        <v>0</v>
      </c>
      <c r="BA2822" s="7" t="n">
        <v>7</v>
      </c>
      <c r="BB2822" s="7" t="n">
        <v>65533</v>
      </c>
      <c r="BC2822" s="7" t="n">
        <v>44312</v>
      </c>
      <c r="BD2822" s="7" t="s">
        <v>23</v>
      </c>
      <c r="BE2822" s="7" t="n">
        <f t="normal" ca="1">32-LENB(INDIRECT(ADDRESS(2822,56)))</f>
        <v>0</v>
      </c>
      <c r="BF2822" s="7" t="n">
        <v>7</v>
      </c>
      <c r="BG2822" s="7" t="n">
        <v>65533</v>
      </c>
      <c r="BH2822" s="7" t="n">
        <v>43329</v>
      </c>
      <c r="BI2822" s="7" t="s">
        <v>23</v>
      </c>
      <c r="BJ2822" s="7" t="n">
        <f t="normal" ca="1">32-LENB(INDIRECT(ADDRESS(2822,61)))</f>
        <v>0</v>
      </c>
      <c r="BK2822" s="7" t="n">
        <v>7</v>
      </c>
      <c r="BL2822" s="7" t="n">
        <v>65533</v>
      </c>
      <c r="BM2822" s="7" t="n">
        <v>43330</v>
      </c>
      <c r="BN2822" s="7" t="s">
        <v>23</v>
      </c>
      <c r="BO2822" s="7" t="n">
        <f t="normal" ca="1">32-LENB(INDIRECT(ADDRESS(2822,66)))</f>
        <v>0</v>
      </c>
      <c r="BP2822" s="7" t="n">
        <v>7</v>
      </c>
      <c r="BQ2822" s="7" t="n">
        <v>65533</v>
      </c>
      <c r="BR2822" s="7" t="n">
        <v>44313</v>
      </c>
      <c r="BS2822" s="7" t="s">
        <v>23</v>
      </c>
      <c r="BT2822" s="7" t="n">
        <f t="normal" ca="1">32-LENB(INDIRECT(ADDRESS(2822,71)))</f>
        <v>0</v>
      </c>
      <c r="BU2822" s="7" t="n">
        <v>7</v>
      </c>
      <c r="BV2822" s="7" t="n">
        <v>65533</v>
      </c>
      <c r="BW2822" s="7" t="n">
        <v>44314</v>
      </c>
      <c r="BX2822" s="7" t="s">
        <v>23</v>
      </c>
      <c r="BY2822" s="7" t="n">
        <f t="normal" ca="1">32-LENB(INDIRECT(ADDRESS(2822,76)))</f>
        <v>0</v>
      </c>
      <c r="BZ2822" s="7" t="n">
        <v>7</v>
      </c>
      <c r="CA2822" s="7" t="n">
        <v>65533</v>
      </c>
      <c r="CB2822" s="7" t="n">
        <v>44315</v>
      </c>
      <c r="CC2822" s="7" t="s">
        <v>23</v>
      </c>
      <c r="CD2822" s="7" t="n">
        <f t="normal" ca="1">32-LENB(INDIRECT(ADDRESS(2822,81)))</f>
        <v>0</v>
      </c>
      <c r="CE2822" s="7" t="n">
        <v>7</v>
      </c>
      <c r="CF2822" s="7" t="n">
        <v>65533</v>
      </c>
      <c r="CG2822" s="7" t="n">
        <v>44316</v>
      </c>
      <c r="CH2822" s="7" t="s">
        <v>23</v>
      </c>
      <c r="CI2822" s="7" t="n">
        <f t="normal" ca="1">32-LENB(INDIRECT(ADDRESS(2822,86)))</f>
        <v>0</v>
      </c>
      <c r="CJ2822" s="7" t="n">
        <v>7</v>
      </c>
      <c r="CK2822" s="7" t="n">
        <v>65533</v>
      </c>
      <c r="CL2822" s="7" t="n">
        <v>43331</v>
      </c>
      <c r="CM2822" s="7" t="s">
        <v>23</v>
      </c>
      <c r="CN2822" s="7" t="n">
        <f t="normal" ca="1">32-LENB(INDIRECT(ADDRESS(2822,91)))</f>
        <v>0</v>
      </c>
      <c r="CO2822" s="7" t="n">
        <v>7</v>
      </c>
      <c r="CP2822" s="7" t="n">
        <v>65533</v>
      </c>
      <c r="CQ2822" s="7" t="n">
        <v>43332</v>
      </c>
      <c r="CR2822" s="7" t="s">
        <v>23</v>
      </c>
      <c r="CS2822" s="7" t="n">
        <f t="normal" ca="1">32-LENB(INDIRECT(ADDRESS(2822,96)))</f>
        <v>0</v>
      </c>
      <c r="CT2822" s="7" t="n">
        <v>7</v>
      </c>
      <c r="CU2822" s="7" t="n">
        <v>65533</v>
      </c>
      <c r="CV2822" s="7" t="n">
        <v>43333</v>
      </c>
      <c r="CW2822" s="7" t="s">
        <v>23</v>
      </c>
      <c r="CX2822" s="7" t="n">
        <f t="normal" ca="1">32-LENB(INDIRECT(ADDRESS(2822,101)))</f>
        <v>0</v>
      </c>
      <c r="CY2822" s="7" t="n">
        <v>7</v>
      </c>
      <c r="CZ2822" s="7" t="n">
        <v>65533</v>
      </c>
      <c r="DA2822" s="7" t="n">
        <v>44317</v>
      </c>
      <c r="DB2822" s="7" t="s">
        <v>23</v>
      </c>
      <c r="DC2822" s="7" t="n">
        <f t="normal" ca="1">32-LENB(INDIRECT(ADDRESS(2822,106)))</f>
        <v>0</v>
      </c>
      <c r="DD2822" s="7" t="n">
        <v>7</v>
      </c>
      <c r="DE2822" s="7" t="n">
        <v>65533</v>
      </c>
      <c r="DF2822" s="7" t="n">
        <v>44318</v>
      </c>
      <c r="DG2822" s="7" t="s">
        <v>23</v>
      </c>
      <c r="DH2822" s="7" t="n">
        <f t="normal" ca="1">32-LENB(INDIRECT(ADDRESS(2822,111)))</f>
        <v>0</v>
      </c>
      <c r="DI2822" s="7" t="n">
        <v>7</v>
      </c>
      <c r="DJ2822" s="7" t="n">
        <v>65533</v>
      </c>
      <c r="DK2822" s="7" t="n">
        <v>43334</v>
      </c>
      <c r="DL2822" s="7" t="s">
        <v>23</v>
      </c>
      <c r="DM2822" s="7" t="n">
        <f t="normal" ca="1">32-LENB(INDIRECT(ADDRESS(2822,116)))</f>
        <v>0</v>
      </c>
      <c r="DN2822" s="7" t="n">
        <v>7</v>
      </c>
      <c r="DO2822" s="7" t="n">
        <v>65533</v>
      </c>
      <c r="DP2822" s="7" t="n">
        <v>43335</v>
      </c>
      <c r="DQ2822" s="7" t="s">
        <v>23</v>
      </c>
      <c r="DR2822" s="7" t="n">
        <f t="normal" ca="1">32-LENB(INDIRECT(ADDRESS(2822,121)))</f>
        <v>0</v>
      </c>
      <c r="DS2822" s="7" t="n">
        <v>7</v>
      </c>
      <c r="DT2822" s="7" t="n">
        <v>65533</v>
      </c>
      <c r="DU2822" s="7" t="n">
        <v>44319</v>
      </c>
      <c r="DV2822" s="7" t="s">
        <v>23</v>
      </c>
      <c r="DW2822" s="7" t="n">
        <f t="normal" ca="1">32-LENB(INDIRECT(ADDRESS(2822,126)))</f>
        <v>0</v>
      </c>
      <c r="DX2822" s="7" t="n">
        <v>0</v>
      </c>
      <c r="DY2822" s="7" t="n">
        <v>65533</v>
      </c>
      <c r="DZ2822" s="7" t="n">
        <v>0</v>
      </c>
      <c r="EA2822" s="7" t="s">
        <v>23</v>
      </c>
      <c r="EB2822" s="7" t="n">
        <f t="normal" ca="1">32-LENB(INDIRECT(ADDRESS(2822,131)))</f>
        <v>0</v>
      </c>
    </row>
    <row r="2823" spans="1:172">
      <c r="A2823" t="s">
        <v>4</v>
      </c>
      <c r="B2823" s="4" t="s">
        <v>5</v>
      </c>
    </row>
    <row r="2824" spans="1:172">
      <c r="A2824" t="n">
        <v>26608</v>
      </c>
      <c r="B2824" s="5" t="n">
        <v>1</v>
      </c>
    </row>
    <row r="2825" spans="1:172" s="3" customFormat="1" customHeight="0">
      <c r="A2825" s="3" t="s">
        <v>2</v>
      </c>
      <c r="B2825" s="3" t="s">
        <v>277</v>
      </c>
    </row>
    <row r="2826" spans="1:172">
      <c r="A2826" t="s">
        <v>4</v>
      </c>
      <c r="B2826" s="4" t="s">
        <v>5</v>
      </c>
      <c r="C2826" s="4" t="s">
        <v>10</v>
      </c>
      <c r="D2826" s="4" t="s">
        <v>10</v>
      </c>
      <c r="E2826" s="4" t="s">
        <v>9</v>
      </c>
      <c r="F2826" s="4" t="s">
        <v>6</v>
      </c>
      <c r="G2826" s="4" t="s">
        <v>8</v>
      </c>
      <c r="H2826" s="4" t="s">
        <v>10</v>
      </c>
      <c r="I2826" s="4" t="s">
        <v>10</v>
      </c>
      <c r="J2826" s="4" t="s">
        <v>9</v>
      </c>
      <c r="K2826" s="4" t="s">
        <v>6</v>
      </c>
      <c r="L2826" s="4" t="s">
        <v>8</v>
      </c>
      <c r="M2826" s="4" t="s">
        <v>10</v>
      </c>
      <c r="N2826" s="4" t="s">
        <v>10</v>
      </c>
      <c r="O2826" s="4" t="s">
        <v>9</v>
      </c>
      <c r="P2826" s="4" t="s">
        <v>6</v>
      </c>
      <c r="Q2826" s="4" t="s">
        <v>8</v>
      </c>
      <c r="R2826" s="4" t="s">
        <v>10</v>
      </c>
      <c r="S2826" s="4" t="s">
        <v>10</v>
      </c>
      <c r="T2826" s="4" t="s">
        <v>9</v>
      </c>
      <c r="U2826" s="4" t="s">
        <v>6</v>
      </c>
      <c r="V2826" s="4" t="s">
        <v>8</v>
      </c>
      <c r="W2826" s="4" t="s">
        <v>10</v>
      </c>
      <c r="X2826" s="4" t="s">
        <v>10</v>
      </c>
      <c r="Y2826" s="4" t="s">
        <v>9</v>
      </c>
      <c r="Z2826" s="4" t="s">
        <v>6</v>
      </c>
      <c r="AA2826" s="4" t="s">
        <v>8</v>
      </c>
      <c r="AB2826" s="4" t="s">
        <v>10</v>
      </c>
      <c r="AC2826" s="4" t="s">
        <v>10</v>
      </c>
      <c r="AD2826" s="4" t="s">
        <v>9</v>
      </c>
      <c r="AE2826" s="4" t="s">
        <v>6</v>
      </c>
      <c r="AF2826" s="4" t="s">
        <v>8</v>
      </c>
    </row>
    <row r="2827" spans="1:172">
      <c r="A2827" t="n">
        <v>26624</v>
      </c>
      <c r="B2827" s="77" t="n">
        <v>257</v>
      </c>
      <c r="C2827" s="7" t="n">
        <v>4</v>
      </c>
      <c r="D2827" s="7" t="n">
        <v>65533</v>
      </c>
      <c r="E2827" s="7" t="n">
        <v>12010</v>
      </c>
      <c r="F2827" s="7" t="s">
        <v>23</v>
      </c>
      <c r="G2827" s="7" t="n">
        <f t="normal" ca="1">32-LENB(INDIRECT(ADDRESS(2827,6)))</f>
        <v>0</v>
      </c>
      <c r="H2827" s="7" t="n">
        <v>7</v>
      </c>
      <c r="I2827" s="7" t="n">
        <v>65533</v>
      </c>
      <c r="J2827" s="7" t="n">
        <v>64939</v>
      </c>
      <c r="K2827" s="7" t="s">
        <v>23</v>
      </c>
      <c r="L2827" s="7" t="n">
        <f t="normal" ca="1">32-LENB(INDIRECT(ADDRESS(2827,11)))</f>
        <v>0</v>
      </c>
      <c r="M2827" s="7" t="n">
        <v>7</v>
      </c>
      <c r="N2827" s="7" t="n">
        <v>65533</v>
      </c>
      <c r="O2827" s="7" t="n">
        <v>64940</v>
      </c>
      <c r="P2827" s="7" t="s">
        <v>23</v>
      </c>
      <c r="Q2827" s="7" t="n">
        <f t="normal" ca="1">32-LENB(INDIRECT(ADDRESS(2827,16)))</f>
        <v>0</v>
      </c>
      <c r="R2827" s="7" t="n">
        <v>7</v>
      </c>
      <c r="S2827" s="7" t="n">
        <v>65533</v>
      </c>
      <c r="T2827" s="7" t="n">
        <v>64941</v>
      </c>
      <c r="U2827" s="7" t="s">
        <v>23</v>
      </c>
      <c r="V2827" s="7" t="n">
        <f t="normal" ca="1">32-LENB(INDIRECT(ADDRESS(2827,21)))</f>
        <v>0</v>
      </c>
      <c r="W2827" s="7" t="n">
        <v>7</v>
      </c>
      <c r="X2827" s="7" t="n">
        <v>65533</v>
      </c>
      <c r="Y2827" s="7" t="n">
        <v>64942</v>
      </c>
      <c r="Z2827" s="7" t="s">
        <v>23</v>
      </c>
      <c r="AA2827" s="7" t="n">
        <f t="normal" ca="1">32-LENB(INDIRECT(ADDRESS(2827,26)))</f>
        <v>0</v>
      </c>
      <c r="AB2827" s="7" t="n">
        <v>0</v>
      </c>
      <c r="AC2827" s="7" t="n">
        <v>65533</v>
      </c>
      <c r="AD2827" s="7" t="n">
        <v>0</v>
      </c>
      <c r="AE2827" s="7" t="s">
        <v>23</v>
      </c>
      <c r="AF2827" s="7" t="n">
        <f t="normal" ca="1">32-LENB(INDIRECT(ADDRESS(2827,31)))</f>
        <v>0</v>
      </c>
    </row>
    <row r="2828" spans="1:172">
      <c r="A2828" t="s">
        <v>4</v>
      </c>
      <c r="B2828" s="4" t="s">
        <v>5</v>
      </c>
    </row>
    <row r="2829" spans="1:172">
      <c r="A2829" t="n">
        <v>26864</v>
      </c>
      <c r="B2829" s="5" t="n">
        <v>1</v>
      </c>
    </row>
    <row r="2830" spans="1:172" s="3" customFormat="1" customHeight="0">
      <c r="A2830" s="3" t="s">
        <v>2</v>
      </c>
      <c r="B2830" s="3" t="s">
        <v>278</v>
      </c>
    </row>
    <row r="2831" spans="1:172">
      <c r="A2831" t="s">
        <v>4</v>
      </c>
      <c r="B2831" s="4" t="s">
        <v>5</v>
      </c>
      <c r="C2831" s="4" t="s">
        <v>10</v>
      </c>
      <c r="D2831" s="4" t="s">
        <v>10</v>
      </c>
      <c r="E2831" s="4" t="s">
        <v>9</v>
      </c>
      <c r="F2831" s="4" t="s">
        <v>6</v>
      </c>
      <c r="G2831" s="4" t="s">
        <v>8</v>
      </c>
      <c r="H2831" s="4" t="s">
        <v>10</v>
      </c>
      <c r="I2831" s="4" t="s">
        <v>10</v>
      </c>
      <c r="J2831" s="4" t="s">
        <v>9</v>
      </c>
      <c r="K2831" s="4" t="s">
        <v>6</v>
      </c>
      <c r="L2831" s="4" t="s">
        <v>8</v>
      </c>
      <c r="M2831" s="4" t="s">
        <v>10</v>
      </c>
      <c r="N2831" s="4" t="s">
        <v>10</v>
      </c>
      <c r="O2831" s="4" t="s">
        <v>9</v>
      </c>
      <c r="P2831" s="4" t="s">
        <v>6</v>
      </c>
      <c r="Q2831" s="4" t="s">
        <v>8</v>
      </c>
    </row>
    <row r="2832" spans="1:172">
      <c r="A2832" t="n">
        <v>26880</v>
      </c>
      <c r="B2832" s="77" t="n">
        <v>257</v>
      </c>
      <c r="C2832" s="7" t="n">
        <v>7</v>
      </c>
      <c r="D2832" s="7" t="n">
        <v>65533</v>
      </c>
      <c r="E2832" s="7" t="n">
        <v>64943</v>
      </c>
      <c r="F2832" s="7" t="s">
        <v>23</v>
      </c>
      <c r="G2832" s="7" t="n">
        <f t="normal" ca="1">32-LENB(INDIRECT(ADDRESS(2832,6)))</f>
        <v>0</v>
      </c>
      <c r="H2832" s="7" t="n">
        <v>7</v>
      </c>
      <c r="I2832" s="7" t="n">
        <v>65533</v>
      </c>
      <c r="J2832" s="7" t="n">
        <v>64944</v>
      </c>
      <c r="K2832" s="7" t="s">
        <v>23</v>
      </c>
      <c r="L2832" s="7" t="n">
        <f t="normal" ca="1">32-LENB(INDIRECT(ADDRESS(2832,11)))</f>
        <v>0</v>
      </c>
      <c r="M2832" s="7" t="n">
        <v>0</v>
      </c>
      <c r="N2832" s="7" t="n">
        <v>65533</v>
      </c>
      <c r="O2832" s="7" t="n">
        <v>0</v>
      </c>
      <c r="P2832" s="7" t="s">
        <v>23</v>
      </c>
      <c r="Q2832" s="7" t="n">
        <f t="normal" ca="1">32-LENB(INDIRECT(ADDRESS(2832,16)))</f>
        <v>0</v>
      </c>
    </row>
    <row r="2833" spans="1:2">
      <c r="A2833" t="s">
        <v>4</v>
      </c>
      <c r="B2833" s="4" t="s">
        <v>5</v>
      </c>
    </row>
    <row r="2834" spans="1:2">
      <c r="A2834" t="n">
        <v>27000</v>
      </c>
      <c r="B283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2025-09-06T21:46:41</dcterms:created>
  <dcterms:modified xsi:type="dcterms:W3CDTF">2025-09-06T21:46:41</dcterms:modified>
</cp:coreProperties>
</file>