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DC73"/>
      </patternFill>
    </fill>
    <fill>
      <patternFill patternType="solid">
        <fgColor rgb="FFFF91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FFF3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C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<sst xmlns="http://schemas.openxmlformats.org/spreadsheetml/2006/main" count="9403" uniqueCount="220">
  <si>
    <t>CS2</t>
  </si>
  <si>
    <t>m5020</t>
  </si>
  <si>
    <t>FUNCTION</t>
  </si>
  <si>
    <t/>
  </si>
  <si>
    <t>Location</t>
  </si>
  <si>
    <t>OP Code</t>
  </si>
  <si>
    <t>string</t>
  </si>
  <si>
    <t>bm5000</t>
  </si>
  <si>
    <t>fill</t>
  </si>
  <si>
    <t>int</t>
  </si>
  <si>
    <t>short</t>
  </si>
  <si>
    <t>mon000</t>
  </si>
  <si>
    <t>mon230</t>
  </si>
  <si>
    <t>byte</t>
  </si>
  <si>
    <t>bytearray</t>
  </si>
  <si>
    <t>mon024_c00</t>
  </si>
  <si>
    <t>mon244_c00</t>
  </si>
  <si>
    <t>mon232</t>
  </si>
  <si>
    <t>mon231</t>
  </si>
  <si>
    <t>mon246</t>
  </si>
  <si>
    <t>mon000_c04</t>
  </si>
  <si>
    <t>mon244</t>
  </si>
  <si>
    <t>mon246_c01</t>
  </si>
  <si>
    <t/>
  </si>
  <si>
    <t>PreInit</t>
  </si>
  <si>
    <t>FC_Change_MapColor</t>
  </si>
  <si>
    <t>Init</t>
  </si>
  <si>
    <t>float</t>
  </si>
  <si>
    <t>tbox00</t>
  </si>
  <si>
    <t>LP_mbox00</t>
  </si>
  <si>
    <t>tbox01</t>
  </si>
  <si>
    <t>tbox02</t>
  </si>
  <si>
    <t>tbox03</t>
  </si>
  <si>
    <t>tbox04</t>
  </si>
  <si>
    <t>EV_AVoice_Treasure01</t>
  </si>
  <si>
    <t>EV_AVoice_Treasure02</t>
  </si>
  <si>
    <t>EV_AVoice_Treasure03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</si>
  <si>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</si>
  <si>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</si>
  <si>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</si>
  <si>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</si>
  <si>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</si>
  <si>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</si>
  <si>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</si>
  <si>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</si>
  <si>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</si>
  <si>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</si>
  <si>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</si>
  <si>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</si>
  <si>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</si>
  <si>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</si>
  <si>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healobject00</t>
  </si>
  <si>
    <t>LP_healobject</t>
  </si>
  <si>
    <t>mon006</t>
  </si>
  <si>
    <t>ResetShiningPom</t>
  </si>
  <si>
    <t>Init_Replay</t>
  </si>
  <si>
    <t>Init_Replay</t>
  </si>
  <si>
    <t>pointer</t>
  </si>
  <si>
    <t>switch_rw0</t>
  </si>
  <si>
    <t>white</t>
  </si>
  <si>
    <t>switch_rw1</t>
  </si>
  <si>
    <t>switch_rw2</t>
  </si>
  <si>
    <t>switch_rw3</t>
  </si>
  <si>
    <t>switch_rw4</t>
  </si>
  <si>
    <t>gimmick_rw0a</t>
  </si>
  <si>
    <t>gimmick_rw0b</t>
  </si>
  <si>
    <t>gimmick_rw1</t>
  </si>
  <si>
    <t>gimmick_rw2</t>
  </si>
  <si>
    <t>gimmick_rw3</t>
  </si>
  <si>
    <t>gimmick_rw4</t>
  </si>
  <si>
    <t>__mmp__</t>
  </si>
  <si>
    <t>red</t>
  </si>
  <si>
    <t>map</t>
  </si>
  <si>
    <t>CK09</t>
  </si>
  <si>
    <t>CK10</t>
  </si>
  <si>
    <t>Reinit</t>
  </si>
  <si>
    <t>LP_mbox00_Get</t>
  </si>
  <si>
    <t>LP_healobject</t>
  </si>
  <si>
    <t>EV_healobjectGaiden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</si>
  <si>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</si>
  <si>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</si>
  <si>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</si>
  <si>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</si>
  <si>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</si>
  <si>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</si>
  <si>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</si>
  <si>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</si>
  <si>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</si>
  <si>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</si>
  <si>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LP_event_rw0</t>
  </si>
  <si>
    <t>w_to_r</t>
  </si>
  <si>
    <t>r_to_w</t>
  </si>
  <si>
    <t>LP_event_rw1</t>
  </si>
  <si>
    <t>LP_event_rw2</t>
  </si>
  <si>
    <t>LP_event_rw3</t>
  </si>
  <si>
    <t>LP_event_rw4</t>
  </si>
  <si>
    <t>AV_05002</t>
  </si>
  <si>
    <t>AV_05002</t>
  </si>
  <si>
    <t>EV_05_04_00</t>
  </si>
  <si>
    <t>Start</t>
  </si>
  <si>
    <t>End</t>
  </si>
  <si>
    <t>AniFieldAttack</t>
  </si>
  <si>
    <t>AniWait</t>
  </si>
  <si>
    <t>FC_Start_Party</t>
  </si>
  <si>
    <t>C_MON244</t>
  </si>
  <si>
    <t>Superior Mosquito</t>
  </si>
  <si>
    <t>FC_chr_entry</t>
  </si>
  <si>
    <t>AniEv3010</t>
  </si>
  <si>
    <t>EV_05_04_01</t>
  </si>
  <si>
    <t>AniEvAttachEquip</t>
  </si>
  <si>
    <t>AniEvHookaki</t>
  </si>
  <si>
    <t>AniEvGyu</t>
  </si>
  <si>
    <t>AniEvTeburi</t>
  </si>
  <si>
    <t>AniEvUdegumiF</t>
  </si>
  <si>
    <t>SubAttackEndEV</t>
  </si>
  <si>
    <t>#E[1]#M_0</t>
  </si>
  <si>
    <t>That takes care of them.</t>
  </si>
  <si>
    <t>#E_E#M_0</t>
  </si>
  <si>
    <t>Hope I didn't end up dragging
you down any.</t>
  </si>
  <si>
    <t>#E[9]#M_9</t>
  </si>
  <si>
    <t>#1PHeehee. There was never any chance of
that.</t>
  </si>
  <si>
    <t>#E_4#M_9I can't think of anyone else who could
go through the things you did and come
out stronger than ever.</t>
  </si>
  <si>
    <t>#E[5]#M_9You should be more confident, Lloyd.</t>
  </si>
  <si>
    <t>AniEvWait</t>
  </si>
  <si>
    <t>9</t>
  </si>
  <si>
    <t>0</t>
  </si>
  <si>
    <t>#b</t>
  </si>
  <si>
    <t>#E[9]#M_0</t>
  </si>
  <si>
    <t>#1PThere's no way I could've gone through
it all alone, though.</t>
  </si>
  <si>
    <t>#E[1]#M_AI've still got a ways to go as a detective,
too...</t>
  </si>
  <si>
    <t>#E_E#M_0And when you think about all the obstacles
we've got waiting for us, I'm nowhere near
strong enough to handle it all.</t>
  </si>
  <si>
    <t>#E_8#M_0</t>
  </si>
  <si>
    <t>#3KI wouldn't say that...</t>
  </si>
  <si>
    <t>1</t>
  </si>
  <si>
    <t>FC_look_dir_No</t>
  </si>
  <si>
    <t>#1PDon't get me wrong. I'm not saying I've
got no confidence in my own abilities.</t>
  </si>
  <si>
    <t>#E_J#M_AI just think it's important to be able to
give an honest assessment of your own
strengths and weaknesses.</t>
  </si>
  <si>
    <t>A</t>
  </si>
  <si>
    <t>#E[1]#M_A</t>
  </si>
  <si>
    <t>#1PWhen it comes to pure strength in combat,
Randy and Noel clearly come out on top.</t>
  </si>
  <si>
    <t>#E_0#M_0With processing information, it's Tio, Jona,
and Fran.</t>
  </si>
  <si>
    <t>#E[1]#M_0And in terms of negotiation tactics, I can't
compare to Elie or the chief, either.</t>
  </si>
  <si>
    <t>#E_2#M_0</t>
  </si>
  <si>
    <t>#1PIf we don't make good use of our respective
strengths, we're not going to be able to get
through what's ahead.</t>
  </si>
  <si>
    <t>#1PWe might not all be able to stay in the
same place anymore, but we still need
to be able to work together.</t>
  </si>
  <si>
    <t>#E_8#M[8]</t>
  </si>
  <si>
    <t>#3K#0TOh...</t>
  </si>
  <si>
    <t>#E_F#M_A#3KThey've started keeping a watch on
everyone, then?</t>
  </si>
  <si>
    <t>#2PYeah... I think Randy was the first one.</t>
  </si>
  <si>
    <t>#E[1]#M_AAfter that, Elie and Noel started being
watched.</t>
  </si>
  <si>
    <t>#E_0#M_AIf it weren't for Tio's help, KeA and 
I would probably be in trouble, too.</t>
  </si>
  <si>
    <t>Hmm...</t>
  </si>
  <si>
    <t>#E_2#M_0Is KeA still with Arios and Shizuku?</t>
  </si>
  <si>
    <t>#4KYeah. Arios is looking after both of them.</t>
  </si>
  <si>
    <t>#E[9]#M_AThey should be okay for the time being,
but if the Imperial Army sets their eye
on them, things could get nasty.</t>
  </si>
  <si>
    <t>#E_F#M[0]</t>
  </si>
  <si>
    <t>...</t>
  </si>
  <si>
    <t>#E[3]#M_0</t>
  </si>
  <si>
    <t>#4KHaha. It's okay. The reason we're here
is to try and avoid coming to that.</t>
  </si>
  <si>
    <t>#E_2#M_0We'd best get moving. We've still likely
got a ways to go.</t>
  </si>
  <si>
    <t>FC_look_dir_Yes</t>
  </si>
  <si>
    <t>#E_2#M_9</t>
  </si>
  <si>
    <t>True. Let's go.</t>
  </si>
  <si>
    <t>FC_End_Party</t>
  </si>
  <si>
    <t>Reinit</t>
  </si>
  <si>
    <t>EV_05_05_00</t>
  </si>
  <si>
    <t>C_MON246_C01</t>
  </si>
  <si>
    <t>Crystal Medusa</t>
  </si>
  <si>
    <t>C_MON232</t>
  </si>
  <si>
    <t>Blood Monado</t>
  </si>
  <si>
    <t>C</t>
  </si>
  <si>
    <t>2</t>
  </si>
  <si>
    <t>BTL_ATTACK</t>
  </si>
  <si>
    <t>EV_05_05_01</t>
  </si>
  <si>
    <t>AniEvTeKosi</t>
  </si>
  <si>
    <t>AniEvSian</t>
  </si>
  <si>
    <t>AniEvTeMune</t>
  </si>
  <si>
    <t>#E_0#M_0</t>
  </si>
  <si>
    <t>#1PAll right... So far, so good.</t>
  </si>
  <si>
    <t>I suppose...</t>
  </si>
  <si>
    <t>8</t>
  </si>
  <si>
    <t>#E_0#M_A</t>
  </si>
  <si>
    <t>Is something wrong?</t>
  </si>
  <si>
    <t>#E_F#M_0</t>
  </si>
  <si>
    <t>I just...have a bad feeling about 
something.</t>
  </si>
  <si>
    <t>#E[9]#M_0...I'm sorry. It's probably just my
imagination.</t>
  </si>
  <si>
    <t>#E[9]#M_A</t>
  </si>
  <si>
    <t>So you say, but those bad feelings of
yours usually pan out to be accurate.</t>
  </si>
  <si>
    <t>#E[9]#M_0I've had my life saved by them enough 
times to know that.</t>
  </si>
  <si>
    <t>#E_8#M_0If it weren't for you, I'd have probably
died on one of those landmines...or been
hit by that sniper.</t>
  </si>
  <si>
    <t>#E_F#M_9</t>
  </si>
  <si>
    <t>Ahaha... I'd forgotten all about those.</t>
  </si>
  <si>
    <t>#E[3]#M_0I have much less of an idea what the
cause of this one could be, though...</t>
  </si>
  <si>
    <t>#E_8#M_0I only have a general, vague sense that
something dangerous is drawing near...</t>
  </si>
  <si>
    <t>#E_2#M_A</t>
  </si>
  <si>
    <t>Could it be that 'skilled warrior'
Cao mentioned earlier?</t>
  </si>
  <si>
    <t>3</t>
  </si>
  <si>
    <t>It might be.</t>
  </si>
  <si>
    <t>#E[3]#M_0If all we were dealing with was a skilled
warrior, I'm sure I'd be able to take care
of them...</t>
  </si>
  <si>
    <t>This, though... Whatever it is, it feels far
beyond my capabilities.</t>
  </si>
  <si>
    <t>#E[9]#M_0I'm probably not making much sense,
am I?</t>
  </si>
  <si>
    <t>#E[3]#M_A</t>
  </si>
  <si>
    <t>No, it's okay. Even the warning alone is
appreciated.</t>
  </si>
  <si>
    <t>#E[3]#M[A]</t>
  </si>
  <si>
    <t>#1P(Rixia knows how to keep her cool in a
crisis better than anyone I know. If what
we're up against has even her on edge...)</t>
  </si>
  <si>
    <t>#E_J#M[A](I need to work on kicking my instincts
up a notch or two. At least so they're as
good as Guy's.)</t>
  </si>
  <si>
    <t>#3K#FWell, according to the data Tio gave us,
we should be over halfway through by
now.</t>
  </si>
  <si>
    <t>#E_2#M_0Let's just stay alert. If we don't know
what we're up against, all we can do is
try and be prepared for anything.</t>
  </si>
  <si>
    <t>#E_0#M_9</t>
  </si>
  <si>
    <t>#4KAgreed!</t>
  </si>
  <si>
    <t>_LP_mbox00_Get</t>
  </si>
  <si>
    <t>_LP_event_rw0</t>
  </si>
  <si>
    <t>_LP_event_rw1</t>
  </si>
  <si>
    <t>_LP_event_rw2</t>
  </si>
  <si>
    <t>_LP_event_rw3</t>
  </si>
  <si>
    <t>_LP_event_rw4</t>
  </si>
  <si>
    <t>_EV_05_04_00</t>
  </si>
  <si>
    <t>_EV_05_04_01</t>
  </si>
  <si>
    <t>_EV_05_05_00</t>
  </si>
  <si>
    <t>_EV_05_05_01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</si>
</sst>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DC73"/>
      </patternFill>
    </fill>
    <fill>
      <patternFill patternType="solid">
        <fgColor rgb="FFFF91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FFF3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C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E242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564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9</v>
      </c>
      <c r="JQ8" s="4" t="s">
        <v>6</v>
      </c>
      <c r="JR8" s="4" t="s">
        <v>8</v>
      </c>
      <c r="JS8" s="4" t="s">
        <v>6</v>
      </c>
      <c r="JT8" s="4" t="s">
        <v>8</v>
      </c>
      <c r="JU8" s="4" t="s">
        <v>6</v>
      </c>
      <c r="JV8" s="4" t="s">
        <v>8</v>
      </c>
      <c r="JW8" s="4" t="s">
        <v>6</v>
      </c>
      <c r="JX8" s="4" t="s">
        <v>8</v>
      </c>
      <c r="JY8" s="4" t="s">
        <v>6</v>
      </c>
      <c r="JZ8" s="4" t="s">
        <v>8</v>
      </c>
      <c r="KA8" s="4" t="s">
        <v>6</v>
      </c>
      <c r="KB8" s="4" t="s">
        <v>8</v>
      </c>
      <c r="KC8" s="4" t="s">
        <v>6</v>
      </c>
      <c r="KD8" s="4" t="s">
        <v>8</v>
      </c>
      <c r="KE8" s="4" t="s">
        <v>6</v>
      </c>
      <c r="KF8" s="4" t="s">
        <v>8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14</v>
      </c>
      <c r="KP8" s="4" t="s">
        <v>14</v>
      </c>
      <c r="KQ8" s="4" t="s">
        <v>14</v>
      </c>
      <c r="KR8" s="4" t="s">
        <v>14</v>
      </c>
      <c r="KS8" s="4" t="s">
        <v>14</v>
      </c>
      <c r="KT8" s="4" t="s">
        <v>14</v>
      </c>
      <c r="KU8" s="4" t="s">
        <v>14</v>
      </c>
      <c r="KV8" s="4" t="s">
        <v>14</v>
      </c>
      <c r="KW8" s="4" t="s">
        <v>9</v>
      </c>
      <c r="KX8" s="4" t="s">
        <v>6</v>
      </c>
      <c r="KY8" s="4" t="s">
        <v>8</v>
      </c>
      <c r="KZ8" s="4" t="s">
        <v>6</v>
      </c>
      <c r="LA8" s="4" t="s">
        <v>8</v>
      </c>
      <c r="LB8" s="4" t="s">
        <v>6</v>
      </c>
      <c r="LC8" s="4" t="s">
        <v>8</v>
      </c>
      <c r="LD8" s="4" t="s">
        <v>6</v>
      </c>
      <c r="LE8" s="4" t="s">
        <v>8</v>
      </c>
      <c r="LF8" s="4" t="s">
        <v>6</v>
      </c>
      <c r="LG8" s="4" t="s">
        <v>8</v>
      </c>
      <c r="LH8" s="4" t="s">
        <v>6</v>
      </c>
      <c r="LI8" s="4" t="s">
        <v>8</v>
      </c>
      <c r="LJ8" s="4" t="s">
        <v>6</v>
      </c>
      <c r="LK8" s="4" t="s">
        <v>8</v>
      </c>
      <c r="LL8" s="4" t="s">
        <v>6</v>
      </c>
      <c r="LM8" s="4" t="s">
        <v>8</v>
      </c>
      <c r="LN8" s="4" t="s">
        <v>13</v>
      </c>
      <c r="LO8" s="4" t="s">
        <v>13</v>
      </c>
      <c r="LP8" s="4" t="s">
        <v>13</v>
      </c>
      <c r="LQ8" s="4" t="s">
        <v>13</v>
      </c>
      <c r="LR8" s="4" t="s">
        <v>13</v>
      </c>
      <c r="LS8" s="4" t="s">
        <v>13</v>
      </c>
      <c r="LT8" s="4" t="s">
        <v>13</v>
      </c>
      <c r="LU8" s="4" t="s">
        <v>13</v>
      </c>
      <c r="LV8" s="4" t="s">
        <v>14</v>
      </c>
      <c r="LW8" s="4" t="s">
        <v>14</v>
      </c>
      <c r="LX8" s="4" t="s">
        <v>14</v>
      </c>
      <c r="LY8" s="4" t="s">
        <v>14</v>
      </c>
      <c r="LZ8" s="4" t="s">
        <v>14</v>
      </c>
      <c r="MA8" s="4" t="s">
        <v>14</v>
      </c>
      <c r="MB8" s="4" t="s">
        <v>14</v>
      </c>
      <c r="MC8" s="4" t="s">
        <v>14</v>
      </c>
      <c r="MD8" s="4" t="s">
        <v>14</v>
      </c>
      <c r="ME8" s="4" t="s">
        <v>14</v>
      </c>
      <c r="MF8" s="4" t="s">
        <v>14</v>
      </c>
      <c r="MG8" s="4" t="s">
        <v>14</v>
      </c>
      <c r="MH8" s="4" t="s">
        <v>14</v>
      </c>
      <c r="MI8" s="4" t="s">
        <v>14</v>
      </c>
      <c r="MJ8" s="4" t="s">
        <v>14</v>
      </c>
      <c r="MK8" s="4" t="s">
        <v>14</v>
      </c>
      <c r="ML8" s="4" t="s">
        <v>14</v>
      </c>
      <c r="MM8" s="4" t="s">
        <v>14</v>
      </c>
      <c r="MN8" s="4" t="s">
        <v>14</v>
      </c>
      <c r="MO8" s="4" t="s">
        <v>14</v>
      </c>
      <c r="MP8" s="4" t="s">
        <v>14</v>
      </c>
      <c r="MQ8" s="4" t="s">
        <v>14</v>
      </c>
      <c r="MR8" s="4" t="s">
        <v>14</v>
      </c>
      <c r="MS8" s="4" t="s">
        <v>14</v>
      </c>
      <c r="MT8" s="4" t="s">
        <v>14</v>
      </c>
      <c r="MU8" s="4" t="s">
        <v>14</v>
      </c>
      <c r="MV8" s="4" t="s">
        <v>14</v>
      </c>
      <c r="MW8" s="4" t="s">
        <v>14</v>
      </c>
      <c r="MX8" s="4" t="s">
        <v>14</v>
      </c>
      <c r="MY8" s="4" t="s">
        <v>14</v>
      </c>
      <c r="MZ8" s="4" t="s">
        <v>14</v>
      </c>
      <c r="NA8" s="4" t="s">
        <v>14</v>
      </c>
      <c r="NB8" s="4" t="s">
        <v>14</v>
      </c>
      <c r="NC8" s="4" t="s">
        <v>14</v>
      </c>
      <c r="ND8" s="4" t="s">
        <v>14</v>
      </c>
      <c r="NE8" s="4" t="s">
        <v>14</v>
      </c>
    </row>
    <row r="9">
      <c r="A9" t="n">
        <v>568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711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30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30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30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16</v>
      </c>
      <c r="DQ9" s="7" t="n">
        <f t="normal" ca="1">16-LENB(INDIRECT(ADDRESS(9,120)))</f>
        <v>0</v>
      </c>
      <c r="DR9" s="7" t="s">
        <v>16</v>
      </c>
      <c r="DS9" s="7" t="n">
        <f t="normal" ca="1">16-LENB(INDIRECT(ADDRESS(9,122)))</f>
        <v>0</v>
      </c>
      <c r="DT9" s="7" t="s">
        <v>16</v>
      </c>
      <c r="DU9" s="7" t="n">
        <f t="normal" ca="1">16-LENB(INDIRECT(ADDRESS(9,124)))</f>
        <v>0</v>
      </c>
      <c r="DV9" s="7" t="s">
        <v>16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30</v>
      </c>
      <c r="EA9" s="7" t="n">
        <v>25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17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17</v>
      </c>
      <c r="EZ9" s="7" t="n">
        <f t="normal" ca="1">16-LENB(INDIRECT(ADDRESS(9,155)))</f>
        <v>0</v>
      </c>
      <c r="FA9" s="7" t="s">
        <v>17</v>
      </c>
      <c r="FB9" s="7" t="n">
        <f t="normal" ca="1">16-LENB(INDIRECT(ADDRESS(9,157)))</f>
        <v>0</v>
      </c>
      <c r="FC9" s="7" t="s">
        <v>17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30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18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11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30</v>
      </c>
      <c r="GO9" s="7" t="n">
        <v>25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19</v>
      </c>
      <c r="HH9" s="7" t="n">
        <f t="normal" ca="1">16-LENB(INDIRECT(ADDRESS(9,215)))</f>
        <v>0</v>
      </c>
      <c r="HI9" s="7" t="s">
        <v>19</v>
      </c>
      <c r="HJ9" s="7" t="n">
        <f t="normal" ca="1">16-LENB(INDIRECT(ADDRESS(9,217)))</f>
        <v>0</v>
      </c>
      <c r="HK9" s="7" t="s">
        <v>11</v>
      </c>
      <c r="HL9" s="7" t="n">
        <f t="normal" ca="1">16-LENB(INDIRECT(ADDRESS(9,219)))</f>
        <v>0</v>
      </c>
      <c r="HM9" s="7" t="s">
        <v>11</v>
      </c>
      <c r="HN9" s="7" t="n">
        <f t="normal" ca="1">16-LENB(INDIRECT(ADDRESS(9,221)))</f>
        <v>0</v>
      </c>
      <c r="HO9" s="7" t="s">
        <v>11</v>
      </c>
      <c r="HP9" s="7" t="n">
        <f t="normal" ca="1">16-LENB(INDIRECT(ADDRESS(9,223)))</f>
        <v>0</v>
      </c>
      <c r="HQ9" s="7" t="s">
        <v>11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30</v>
      </c>
      <c r="HV9" s="7" t="n">
        <v>25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20</v>
      </c>
      <c r="IK9" s="7" t="n">
        <f t="normal" ca="1">16-LENB(INDIRECT(ADDRESS(9,244)))</f>
        <v>0</v>
      </c>
      <c r="IL9" s="7" t="s">
        <v>11</v>
      </c>
      <c r="IM9" s="7" t="n">
        <f t="normal" ca="1">16-LENB(INDIRECT(ADDRESS(9,246)))</f>
        <v>0</v>
      </c>
      <c r="IN9" s="7" t="s">
        <v>11</v>
      </c>
      <c r="IO9" s="7" t="n">
        <f t="normal" ca="1">16-LENB(INDIRECT(ADDRESS(9,248)))</f>
        <v>0</v>
      </c>
      <c r="IP9" s="7" t="s">
        <v>11</v>
      </c>
      <c r="IQ9" s="7" t="n">
        <f t="normal" ca="1">16-LENB(INDIRECT(ADDRESS(9,250)))</f>
        <v>0</v>
      </c>
      <c r="IR9" s="7" t="s">
        <v>11</v>
      </c>
      <c r="IS9" s="7" t="n">
        <f t="normal" ca="1">16-LENB(INDIRECT(ADDRESS(9,252)))</f>
        <v>0</v>
      </c>
      <c r="IT9" s="7" t="s">
        <v>11</v>
      </c>
      <c r="IU9" s="7" t="n">
        <f t="normal" ca="1">16-LENB(INDIRECT(ADDRESS(9,254)))</f>
        <v>0</v>
      </c>
      <c r="IV9" s="7" t="s">
        <v>11</v>
      </c>
      <c r="IW9" s="7" t="n">
        <f t="normal" ca="1">16-LENB(INDIRECT(ADDRESS(9,256)))</f>
        <v>0</v>
      </c>
      <c r="IX9" s="7" t="s">
        <v>11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30</v>
      </c>
      <c r="JC9" s="7" t="n">
        <v>25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8</v>
      </c>
      <c r="JQ9" s="7" t="s">
        <v>21</v>
      </c>
      <c r="JR9" s="7" t="n">
        <f t="normal" ca="1">16-LENB(INDIRECT(ADDRESS(9,277)))</f>
        <v>0</v>
      </c>
      <c r="JS9" s="7" t="s">
        <v>16</v>
      </c>
      <c r="JT9" s="7" t="n">
        <f t="normal" ca="1">16-LENB(INDIRECT(ADDRESS(9,279)))</f>
        <v>0</v>
      </c>
      <c r="JU9" s="7" t="s">
        <v>16</v>
      </c>
      <c r="JV9" s="7" t="n">
        <f t="normal" ca="1">16-LENB(INDIRECT(ADDRESS(9,281)))</f>
        <v>0</v>
      </c>
      <c r="JW9" s="7" t="s">
        <v>16</v>
      </c>
      <c r="JX9" s="7" t="n">
        <f t="normal" ca="1">16-LENB(INDIRECT(ADDRESS(9,283)))</f>
        <v>0</v>
      </c>
      <c r="JY9" s="7" t="s">
        <v>16</v>
      </c>
      <c r="JZ9" s="7" t="n">
        <f t="normal" ca="1">16-LENB(INDIRECT(ADDRESS(9,285)))</f>
        <v>0</v>
      </c>
      <c r="KA9" s="7" t="s">
        <v>16</v>
      </c>
      <c r="KB9" s="7" t="n">
        <f t="normal" ca="1">16-LENB(INDIRECT(ADDRESS(9,287)))</f>
        <v>0</v>
      </c>
      <c r="KC9" s="7" t="s">
        <v>16</v>
      </c>
      <c r="KD9" s="7" t="n">
        <f t="normal" ca="1">16-LENB(INDIRECT(ADDRESS(9,289)))</f>
        <v>0</v>
      </c>
      <c r="KE9" s="7" t="s">
        <v>16</v>
      </c>
      <c r="KF9" s="7" t="n">
        <f t="normal" ca="1">16-LENB(INDIRECT(ADDRESS(9,291)))</f>
        <v>0</v>
      </c>
      <c r="KG9" s="7" t="n">
        <v>100</v>
      </c>
      <c r="KH9" s="7" t="n">
        <v>50</v>
      </c>
      <c r="KI9" s="7" t="n">
        <v>30</v>
      </c>
      <c r="KJ9" s="7" t="n">
        <v>25</v>
      </c>
      <c r="KK9" s="7" t="n">
        <v>20</v>
      </c>
      <c r="KL9" s="7" t="n">
        <v>15</v>
      </c>
      <c r="KM9" s="7" t="n">
        <v>10</v>
      </c>
      <c r="KN9" s="7" t="n">
        <v>5</v>
      </c>
      <c r="KO9" s="7" t="n">
        <v>0</v>
      </c>
      <c r="KP9" s="7" t="n">
        <v>0</v>
      </c>
      <c r="KQ9" s="7" t="n">
        <v>0</v>
      </c>
      <c r="KR9" s="7" t="n">
        <v>0</v>
      </c>
      <c r="KS9" s="7" t="n">
        <v>0</v>
      </c>
      <c r="KT9" s="7" t="n">
        <v>0</v>
      </c>
      <c r="KU9" s="7" t="n">
        <v>0</v>
      </c>
      <c r="KV9" s="7" t="n">
        <v>0</v>
      </c>
      <c r="KW9" s="7" t="n">
        <v>9</v>
      </c>
      <c r="KX9" s="7" t="s">
        <v>22</v>
      </c>
      <c r="KY9" s="7" t="n">
        <f t="normal" ca="1">16-LENB(INDIRECT(ADDRESS(9,310)))</f>
        <v>0</v>
      </c>
      <c r="KZ9" s="7" t="s">
        <v>19</v>
      </c>
      <c r="LA9" s="7" t="n">
        <f t="normal" ca="1">16-LENB(INDIRECT(ADDRESS(9,312)))</f>
        <v>0</v>
      </c>
      <c r="LB9" s="7" t="s">
        <v>19</v>
      </c>
      <c r="LC9" s="7" t="n">
        <f t="normal" ca="1">16-LENB(INDIRECT(ADDRESS(9,314)))</f>
        <v>0</v>
      </c>
      <c r="LD9" s="7" t="s">
        <v>19</v>
      </c>
      <c r="LE9" s="7" t="n">
        <f t="normal" ca="1">16-LENB(INDIRECT(ADDRESS(9,316)))</f>
        <v>0</v>
      </c>
      <c r="LF9" s="7" t="s">
        <v>19</v>
      </c>
      <c r="LG9" s="7" t="n">
        <f t="normal" ca="1">16-LENB(INDIRECT(ADDRESS(9,318)))</f>
        <v>0</v>
      </c>
      <c r="LH9" s="7" t="s">
        <v>19</v>
      </c>
      <c r="LI9" s="7" t="n">
        <f t="normal" ca="1">16-LENB(INDIRECT(ADDRESS(9,320)))</f>
        <v>0</v>
      </c>
      <c r="LJ9" s="7" t="s">
        <v>19</v>
      </c>
      <c r="LK9" s="7" t="n">
        <f t="normal" ca="1">16-LENB(INDIRECT(ADDRESS(9,322)))</f>
        <v>0</v>
      </c>
      <c r="LL9" s="7" t="s">
        <v>19</v>
      </c>
      <c r="LM9" s="7" t="n">
        <f t="normal" ca="1">16-LENB(INDIRECT(ADDRESS(9,324)))</f>
        <v>0</v>
      </c>
      <c r="LN9" s="7" t="n">
        <v>100</v>
      </c>
      <c r="LO9" s="7" t="n">
        <v>50</v>
      </c>
      <c r="LP9" s="7" t="n">
        <v>30</v>
      </c>
      <c r="LQ9" s="7" t="n">
        <v>25</v>
      </c>
      <c r="LR9" s="7" t="n">
        <v>20</v>
      </c>
      <c r="LS9" s="7" t="n">
        <v>15</v>
      </c>
      <c r="LT9" s="7" t="n">
        <v>10</v>
      </c>
      <c r="LU9" s="7" t="n">
        <v>5</v>
      </c>
      <c r="LV9" s="7" t="n">
        <v>0</v>
      </c>
      <c r="LW9" s="7" t="n">
        <v>0</v>
      </c>
      <c r="LX9" s="7" t="n">
        <v>0</v>
      </c>
      <c r="LY9" s="7" t="n">
        <v>0</v>
      </c>
      <c r="LZ9" s="7" t="n">
        <v>0</v>
      </c>
      <c r="MA9" s="7" t="n">
        <v>0</v>
      </c>
      <c r="MB9" s="7" t="n">
        <v>0</v>
      </c>
      <c r="MC9" s="7" t="n">
        <v>0</v>
      </c>
      <c r="MD9" s="7" t="n">
        <v>255</v>
      </c>
      <c r="ME9" s="7" t="n">
        <v>255</v>
      </c>
      <c r="MF9" s="7" t="n">
        <v>255</v>
      </c>
      <c r="MG9" s="7" t="n">
        <v>255</v>
      </c>
      <c r="MH9" s="7" t="n">
        <v>0</v>
      </c>
      <c r="MI9" s="7" t="n">
        <v>0</v>
      </c>
      <c r="MJ9" s="7" t="n">
        <v>0</v>
      </c>
      <c r="MK9" s="7" t="n">
        <v>0</v>
      </c>
      <c r="ML9" s="7" t="n">
        <v>0</v>
      </c>
      <c r="MM9" s="7" t="n">
        <v>0</v>
      </c>
      <c r="MN9" s="7" t="n">
        <v>0</v>
      </c>
      <c r="MO9" s="7" t="n">
        <v>0</v>
      </c>
      <c r="MP9" s="7" t="n">
        <v>0</v>
      </c>
      <c r="MQ9" s="7" t="n">
        <v>0</v>
      </c>
      <c r="MR9" s="7" t="n">
        <v>0</v>
      </c>
      <c r="MS9" s="7" t="n">
        <v>0</v>
      </c>
      <c r="MT9" s="7" t="n">
        <v>0</v>
      </c>
      <c r="MU9" s="7" t="n">
        <v>0</v>
      </c>
      <c r="MV9" s="7" t="n">
        <v>0</v>
      </c>
      <c r="MW9" s="7" t="n">
        <v>0</v>
      </c>
      <c r="MX9" s="7" t="n">
        <v>0</v>
      </c>
      <c r="MY9" s="7" t="n">
        <v>0</v>
      </c>
      <c r="MZ9" s="7" t="n">
        <v>0</v>
      </c>
      <c r="NA9" s="7" t="n">
        <v>0</v>
      </c>
      <c r="NB9" s="7" t="n">
        <v>0</v>
      </c>
      <c r="NC9" s="7" t="n">
        <v>0</v>
      </c>
      <c r="ND9" s="7" t="n">
        <v>0</v>
      </c>
      <c r="NE9" s="7" t="n">
        <v>0</v>
      </c>
    </row>
    <row r="10">
      <c r="A10" t="s">
        <v>4</v>
      </c>
      <c r="B10" s="4" t="s">
        <v>5</v>
      </c>
    </row>
    <row r="11">
      <c r="A11" t="n">
        <v>2108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2112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711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17</v>
      </c>
      <c r="V14" s="7" t="n">
        <f t="normal" ca="1">16-LENB(INDIRECT(ADDRESS(14,21)))</f>
        <v>0</v>
      </c>
      <c r="W14" s="7" t="s">
        <v>17</v>
      </c>
      <c r="X14" s="7" t="n">
        <f t="normal" ca="1">16-LENB(INDIRECT(ADDRESS(14,23)))</f>
        <v>0</v>
      </c>
      <c r="Y14" s="7" t="s">
        <v>17</v>
      </c>
      <c r="Z14" s="7" t="n">
        <f t="normal" ca="1">16-LENB(INDIRECT(ADDRESS(14,25)))</f>
        <v>0</v>
      </c>
      <c r="AA14" s="7" t="s">
        <v>17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2320</v>
      </c>
      <c r="B16" s="5" t="n">
        <v>1</v>
      </c>
    </row>
    <row r="17" spans="1:369" s="3" customFormat="1" customHeight="0">
      <c r="A17" s="3" t="s">
        <v>2</v>
      </c>
      <c r="B17" s="3" t="s">
        <v>3</v>
      </c>
    </row>
    <row r="18" spans="1:369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369">
      <c r="A19" t="n">
        <v>2324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65536</v>
      </c>
      <c r="F19" s="7" t="n">
        <v>711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21</v>
      </c>
      <c r="N19" s="7" t="n">
        <f t="normal" ca="1">16-LENB(INDIRECT(ADDRESS(19,13)))</f>
        <v>0</v>
      </c>
      <c r="O19" s="7" t="s">
        <v>21</v>
      </c>
      <c r="P19" s="7" t="n">
        <f t="normal" ca="1">16-LENB(INDIRECT(ADDRESS(19,15)))</f>
        <v>0</v>
      </c>
      <c r="Q19" s="7" t="s">
        <v>23</v>
      </c>
      <c r="R19" s="7" t="n">
        <f t="normal" ca="1">16-LENB(INDIRECT(ADDRESS(19,17)))</f>
        <v>0</v>
      </c>
      <c r="S19" s="7" t="s">
        <v>23</v>
      </c>
      <c r="T19" s="7" t="n">
        <f t="normal" ca="1">16-LENB(INDIRECT(ADDRESS(19,19)))</f>
        <v>0</v>
      </c>
      <c r="U19" s="7" t="s">
        <v>23</v>
      </c>
      <c r="V19" s="7" t="n">
        <f t="normal" ca="1">16-LENB(INDIRECT(ADDRESS(19,21)))</f>
        <v>0</v>
      </c>
      <c r="W19" s="7" t="s">
        <v>23</v>
      </c>
      <c r="X19" s="7" t="n">
        <f t="normal" ca="1">16-LENB(INDIRECT(ADDRESS(19,23)))</f>
        <v>0</v>
      </c>
      <c r="Y19" s="7" t="s">
        <v>23</v>
      </c>
      <c r="Z19" s="7" t="n">
        <f t="normal" ca="1">16-LENB(INDIRECT(ADDRESS(19,25)))</f>
        <v>0</v>
      </c>
      <c r="AA19" s="7" t="s">
        <v>23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369">
      <c r="A20" t="s">
        <v>4</v>
      </c>
      <c r="B20" s="4" t="s">
        <v>5</v>
      </c>
    </row>
    <row r="21" spans="1:369">
      <c r="A21" t="n">
        <v>2532</v>
      </c>
      <c r="B21" s="5" t="n">
        <v>1</v>
      </c>
    </row>
    <row r="22" spans="1:369" s="3" customFormat="1" customHeight="0">
      <c r="A22" s="3" t="s">
        <v>2</v>
      </c>
      <c r="B22" s="3" t="s">
        <v>3</v>
      </c>
    </row>
    <row r="23" spans="1:369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369">
      <c r="A24" t="n">
        <v>2536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65536</v>
      </c>
      <c r="F24" s="7" t="n">
        <v>711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22</v>
      </c>
      <c r="N24" s="7" t="n">
        <f t="normal" ca="1">16-LENB(INDIRECT(ADDRESS(24,13)))</f>
        <v>0</v>
      </c>
      <c r="O24" s="7" t="s">
        <v>17</v>
      </c>
      <c r="P24" s="7" t="n">
        <f t="normal" ca="1">16-LENB(INDIRECT(ADDRESS(24,15)))</f>
        <v>0</v>
      </c>
      <c r="Q24" s="7" t="s">
        <v>17</v>
      </c>
      <c r="R24" s="7" t="n">
        <f t="normal" ca="1">16-LENB(INDIRECT(ADDRESS(24,17)))</f>
        <v>0</v>
      </c>
      <c r="S24" s="7" t="s">
        <v>17</v>
      </c>
      <c r="T24" s="7" t="n">
        <f t="normal" ca="1">16-LENB(INDIRECT(ADDRESS(24,19)))</f>
        <v>0</v>
      </c>
      <c r="U24" s="7" t="s">
        <v>17</v>
      </c>
      <c r="V24" s="7" t="n">
        <f t="normal" ca="1">16-LENB(INDIRECT(ADDRESS(24,21)))</f>
        <v>0</v>
      </c>
      <c r="W24" s="7" t="s">
        <v>23</v>
      </c>
      <c r="X24" s="7" t="n">
        <f t="normal" ca="1">16-LENB(INDIRECT(ADDRESS(24,23)))</f>
        <v>0</v>
      </c>
      <c r="Y24" s="7" t="s">
        <v>23</v>
      </c>
      <c r="Z24" s="7" t="n">
        <f t="normal" ca="1">16-LENB(INDIRECT(ADDRESS(24,25)))</f>
        <v>0</v>
      </c>
      <c r="AA24" s="7" t="s">
        <v>23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100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369">
      <c r="A25" t="s">
        <v>4</v>
      </c>
      <c r="B25" s="4" t="s">
        <v>5</v>
      </c>
    </row>
    <row r="26" spans="1:369">
      <c r="A26" t="n">
        <v>2744</v>
      </c>
      <c r="B26" s="5" t="n">
        <v>1</v>
      </c>
    </row>
    <row r="27" spans="1:369" s="3" customFormat="1" customHeight="0">
      <c r="A27" s="3" t="s">
        <v>2</v>
      </c>
      <c r="B27" s="3" t="s">
        <v>24</v>
      </c>
    </row>
    <row r="28" spans="1:369">
      <c r="A28" t="s">
        <v>4</v>
      </c>
      <c r="B28" s="4" t="s">
        <v>5</v>
      </c>
      <c r="C28" s="4" t="s">
        <v>13</v>
      </c>
      <c r="D28" s="4" t="s">
        <v>6</v>
      </c>
    </row>
    <row r="29" spans="1:369">
      <c r="A29" t="n">
        <v>2748</v>
      </c>
      <c r="B29" s="8" t="n">
        <v>2</v>
      </c>
      <c r="C29" s="7" t="n">
        <v>10</v>
      </c>
      <c r="D29" s="7" t="s">
        <v>25</v>
      </c>
    </row>
    <row r="30" spans="1:369">
      <c r="A30" t="s">
        <v>4</v>
      </c>
      <c r="B30" s="4" t="s">
        <v>5</v>
      </c>
      <c r="C30" s="4" t="s">
        <v>13</v>
      </c>
      <c r="D30" s="4" t="s">
        <v>13</v>
      </c>
    </row>
    <row r="31" spans="1:369">
      <c r="A31" t="n">
        <v>2769</v>
      </c>
      <c r="B31" s="9" t="n">
        <v>162</v>
      </c>
      <c r="C31" s="7" t="n">
        <v>0</v>
      </c>
      <c r="D31" s="7" t="n">
        <v>0</v>
      </c>
    </row>
    <row r="32" spans="1:369">
      <c r="A32" t="s">
        <v>4</v>
      </c>
      <c r="B32" s="4" t="s">
        <v>5</v>
      </c>
    </row>
    <row r="33" spans="1:72">
      <c r="A33" t="n">
        <v>2772</v>
      </c>
      <c r="B33" s="5" t="n">
        <v>1</v>
      </c>
    </row>
    <row r="34" spans="1:72" s="3" customFormat="1" customHeight="0">
      <c r="A34" s="3" t="s">
        <v>2</v>
      </c>
      <c r="B34" s="3" t="s">
        <v>26</v>
      </c>
    </row>
    <row r="35" spans="1:72">
      <c r="A35" t="s">
        <v>4</v>
      </c>
      <c r="B35" s="4" t="s">
        <v>5</v>
      </c>
      <c r="C35" s="4" t="s">
        <v>13</v>
      </c>
      <c r="D35" s="4" t="s">
        <v>10</v>
      </c>
      <c r="E35" s="4" t="s">
        <v>27</v>
      </c>
      <c r="F35" s="4" t="s">
        <v>10</v>
      </c>
      <c r="G35" s="4" t="s">
        <v>9</v>
      </c>
      <c r="H35" s="4" t="s">
        <v>9</v>
      </c>
      <c r="I35" s="4" t="s">
        <v>10</v>
      </c>
      <c r="J35" s="4" t="s">
        <v>10</v>
      </c>
      <c r="K35" s="4" t="s">
        <v>9</v>
      </c>
      <c r="L35" s="4" t="s">
        <v>9</v>
      </c>
      <c r="M35" s="4" t="s">
        <v>9</v>
      </c>
      <c r="N35" s="4" t="s">
        <v>9</v>
      </c>
      <c r="O35" s="4" t="s">
        <v>6</v>
      </c>
    </row>
    <row r="36" spans="1:72">
      <c r="A36" t="n">
        <v>2776</v>
      </c>
      <c r="B36" s="10" t="n">
        <v>50</v>
      </c>
      <c r="C36" s="7" t="n">
        <v>0</v>
      </c>
      <c r="D36" s="7" t="n">
        <v>8148</v>
      </c>
      <c r="E36" s="7" t="n">
        <v>0.300000011920929</v>
      </c>
      <c r="F36" s="7" t="n">
        <v>1000</v>
      </c>
      <c r="G36" s="7" t="n">
        <v>0</v>
      </c>
      <c r="H36" s="7" t="n">
        <v>0</v>
      </c>
      <c r="I36" s="7" t="n">
        <v>0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23</v>
      </c>
    </row>
    <row r="37" spans="1:72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72">
      <c r="A38" t="n">
        <v>2815</v>
      </c>
      <c r="B38" s="11" t="n">
        <v>74</v>
      </c>
      <c r="C38" s="7" t="n">
        <v>13</v>
      </c>
      <c r="D38" s="7" t="s">
        <v>28</v>
      </c>
      <c r="E38" s="7" t="s">
        <v>29</v>
      </c>
      <c r="F38" s="7" t="n">
        <v>6154</v>
      </c>
      <c r="G38" s="7" t="n">
        <v>3483</v>
      </c>
    </row>
    <row r="39" spans="1:72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72">
      <c r="A40" t="n">
        <v>2838</v>
      </c>
      <c r="B40" s="11" t="n">
        <v>74</v>
      </c>
      <c r="C40" s="7" t="n">
        <v>13</v>
      </c>
      <c r="D40" s="7" t="s">
        <v>30</v>
      </c>
      <c r="E40" s="7" t="s">
        <v>23</v>
      </c>
      <c r="F40" s="7" t="n">
        <v>6156</v>
      </c>
      <c r="G40" s="7" t="n">
        <v>8</v>
      </c>
    </row>
    <row r="41" spans="1:72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</row>
    <row r="42" spans="1:72">
      <c r="A42" t="n">
        <v>2852</v>
      </c>
      <c r="B42" s="11" t="n">
        <v>74</v>
      </c>
      <c r="C42" s="7" t="n">
        <v>13</v>
      </c>
      <c r="D42" s="7" t="s">
        <v>31</v>
      </c>
      <c r="E42" s="7" t="s">
        <v>23</v>
      </c>
      <c r="F42" s="7" t="n">
        <v>6158</v>
      </c>
      <c r="G42" s="7" t="n">
        <v>27</v>
      </c>
    </row>
    <row r="43" spans="1:72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72">
      <c r="A44" t="n">
        <v>2866</v>
      </c>
      <c r="B44" s="11" t="n">
        <v>74</v>
      </c>
      <c r="C44" s="7" t="n">
        <v>13</v>
      </c>
      <c r="D44" s="7" t="s">
        <v>32</v>
      </c>
      <c r="E44" s="7" t="s">
        <v>23</v>
      </c>
      <c r="F44" s="7" t="n">
        <v>6160</v>
      </c>
      <c r="G44" s="7" t="n">
        <v>574</v>
      </c>
    </row>
    <row r="45" spans="1:72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72">
      <c r="A46" t="n">
        <v>2880</v>
      </c>
      <c r="B46" s="11" t="n">
        <v>74</v>
      </c>
      <c r="C46" s="7" t="n">
        <v>13</v>
      </c>
      <c r="D46" s="7" t="s">
        <v>33</v>
      </c>
      <c r="E46" s="7" t="s">
        <v>23</v>
      </c>
      <c r="F46" s="7" t="n">
        <v>6162</v>
      </c>
      <c r="G46" s="7" t="n">
        <v>775</v>
      </c>
    </row>
    <row r="47" spans="1:72">
      <c r="A47" t="s">
        <v>4</v>
      </c>
      <c r="B47" s="4" t="s">
        <v>5</v>
      </c>
      <c r="C47" s="4" t="s">
        <v>10</v>
      </c>
      <c r="D47" s="4" t="s">
        <v>13</v>
      </c>
      <c r="E47" s="4" t="s">
        <v>6</v>
      </c>
      <c r="F47" s="4" t="s">
        <v>9</v>
      </c>
      <c r="G47" s="4" t="s">
        <v>10</v>
      </c>
      <c r="H47" s="4" t="s">
        <v>10</v>
      </c>
      <c r="I47" s="4" t="s">
        <v>6</v>
      </c>
      <c r="J47" s="4" t="s">
        <v>27</v>
      </c>
    </row>
    <row r="48" spans="1:72">
      <c r="A48" t="n">
        <v>2894</v>
      </c>
      <c r="B48" s="12" t="n">
        <v>106</v>
      </c>
      <c r="C48" s="7" t="n">
        <v>0</v>
      </c>
      <c r="D48" s="7" t="n">
        <v>3</v>
      </c>
      <c r="E48" s="7" t="s">
        <v>28</v>
      </c>
      <c r="F48" s="7" t="n">
        <v>1091567616</v>
      </c>
      <c r="G48" s="7" t="n">
        <v>7424</v>
      </c>
      <c r="H48" s="7" t="n">
        <v>6154</v>
      </c>
      <c r="I48" s="7" t="s">
        <v>34</v>
      </c>
      <c r="J48" s="7" t="n">
        <v>2</v>
      </c>
    </row>
    <row r="49" spans="1:15">
      <c r="A49" t="s">
        <v>4</v>
      </c>
      <c r="B49" s="4" t="s">
        <v>5</v>
      </c>
      <c r="C49" s="4" t="s">
        <v>10</v>
      </c>
      <c r="D49" s="4" t="s">
        <v>13</v>
      </c>
      <c r="E49" s="4" t="s">
        <v>6</v>
      </c>
      <c r="F49" s="4" t="s">
        <v>9</v>
      </c>
      <c r="G49" s="4" t="s">
        <v>10</v>
      </c>
      <c r="H49" s="4" t="s">
        <v>10</v>
      </c>
      <c r="I49" s="4" t="s">
        <v>6</v>
      </c>
      <c r="J49" s="4" t="s">
        <v>27</v>
      </c>
    </row>
    <row r="50" spans="1:15">
      <c r="A50" t="n">
        <v>2938</v>
      </c>
      <c r="B50" s="12" t="n">
        <v>106</v>
      </c>
      <c r="C50" s="7" t="n">
        <v>0</v>
      </c>
      <c r="D50" s="7" t="n">
        <v>3</v>
      </c>
      <c r="E50" s="7" t="s">
        <v>32</v>
      </c>
      <c r="F50" s="7" t="n">
        <v>1091567616</v>
      </c>
      <c r="G50" s="7" t="n">
        <v>7425</v>
      </c>
      <c r="H50" s="7" t="n">
        <v>6160</v>
      </c>
      <c r="I50" s="7" t="s">
        <v>35</v>
      </c>
      <c r="J50" s="7" t="n">
        <v>2</v>
      </c>
    </row>
    <row r="51" spans="1:15">
      <c r="A51" t="s">
        <v>4</v>
      </c>
      <c r="B51" s="4" t="s">
        <v>5</v>
      </c>
      <c r="C51" s="4" t="s">
        <v>10</v>
      </c>
      <c r="D51" s="4" t="s">
        <v>13</v>
      </c>
      <c r="E51" s="4" t="s">
        <v>6</v>
      </c>
      <c r="F51" s="4" t="s">
        <v>9</v>
      </c>
      <c r="G51" s="4" t="s">
        <v>10</v>
      </c>
      <c r="H51" s="4" t="s">
        <v>10</v>
      </c>
      <c r="I51" s="4" t="s">
        <v>6</v>
      </c>
      <c r="J51" s="4" t="s">
        <v>27</v>
      </c>
    </row>
    <row r="52" spans="1:15">
      <c r="A52" t="n">
        <v>2982</v>
      </c>
      <c r="B52" s="12" t="n">
        <v>106</v>
      </c>
      <c r="C52" s="7" t="n">
        <v>0</v>
      </c>
      <c r="D52" s="7" t="n">
        <v>3</v>
      </c>
      <c r="E52" s="7" t="s">
        <v>33</v>
      </c>
      <c r="F52" s="7" t="n">
        <v>1091567616</v>
      </c>
      <c r="G52" s="7" t="n">
        <v>7426</v>
      </c>
      <c r="H52" s="7" t="n">
        <v>6162</v>
      </c>
      <c r="I52" s="7" t="s">
        <v>36</v>
      </c>
      <c r="J52" s="7" t="n">
        <v>2</v>
      </c>
    </row>
    <row r="53" spans="1:15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5">
      <c r="A54" t="n">
        <v>3026</v>
      </c>
      <c r="B54" s="11" t="n">
        <v>74</v>
      </c>
      <c r="C54" s="7" t="n">
        <v>20</v>
      </c>
      <c r="D54" s="7" t="s">
        <v>37</v>
      </c>
      <c r="E54" s="7" t="s">
        <v>38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5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5">
      <c r="A56" t="n">
        <v>3061</v>
      </c>
      <c r="B56" s="11" t="n">
        <v>74</v>
      </c>
      <c r="C56" s="7" t="n">
        <v>20</v>
      </c>
      <c r="D56" s="7" t="s">
        <v>39</v>
      </c>
      <c r="E56" s="7" t="s">
        <v>38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5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5">
      <c r="A58" t="n">
        <v>3096</v>
      </c>
      <c r="B58" s="11" t="n">
        <v>74</v>
      </c>
      <c r="C58" s="7" t="n">
        <v>20</v>
      </c>
      <c r="D58" s="7" t="s">
        <v>40</v>
      </c>
      <c r="E58" s="7" t="s">
        <v>38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5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5">
      <c r="A60" t="n">
        <v>3131</v>
      </c>
      <c r="B60" s="11" t="n">
        <v>74</v>
      </c>
      <c r="C60" s="7" t="n">
        <v>20</v>
      </c>
      <c r="D60" s="7" t="s">
        <v>41</v>
      </c>
      <c r="E60" s="7" t="s">
        <v>38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5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5">
      <c r="A62" t="n">
        <v>3166</v>
      </c>
      <c r="B62" s="11" t="n">
        <v>74</v>
      </c>
      <c r="C62" s="7" t="n">
        <v>20</v>
      </c>
      <c r="D62" s="7" t="s">
        <v>42</v>
      </c>
      <c r="E62" s="7" t="s">
        <v>38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5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5">
      <c r="A64" t="n">
        <v>3201</v>
      </c>
      <c r="B64" s="11" t="n">
        <v>74</v>
      </c>
      <c r="C64" s="7" t="n">
        <v>20</v>
      </c>
      <c r="D64" s="7" t="s">
        <v>43</v>
      </c>
      <c r="E64" s="7" t="s">
        <v>38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3236</v>
      </c>
      <c r="B66" s="11" t="n">
        <v>74</v>
      </c>
      <c r="C66" s="7" t="n">
        <v>20</v>
      </c>
      <c r="D66" s="7" t="s">
        <v>44</v>
      </c>
      <c r="E66" s="7" t="s">
        <v>38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3271</v>
      </c>
      <c r="B68" s="11" t="n">
        <v>74</v>
      </c>
      <c r="C68" s="7" t="n">
        <v>20</v>
      </c>
      <c r="D68" s="7" t="s">
        <v>45</v>
      </c>
      <c r="E68" s="7" t="s">
        <v>38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3306</v>
      </c>
      <c r="B70" s="11" t="n">
        <v>74</v>
      </c>
      <c r="C70" s="7" t="n">
        <v>20</v>
      </c>
      <c r="D70" s="7" t="s">
        <v>46</v>
      </c>
      <c r="E70" s="7" t="s">
        <v>38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3341</v>
      </c>
      <c r="B72" s="11" t="n">
        <v>74</v>
      </c>
      <c r="C72" s="7" t="n">
        <v>20</v>
      </c>
      <c r="D72" s="7" t="s">
        <v>47</v>
      </c>
      <c r="E72" s="7" t="s">
        <v>38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3376</v>
      </c>
      <c r="B74" s="11" t="n">
        <v>74</v>
      </c>
      <c r="C74" s="7" t="n">
        <v>20</v>
      </c>
      <c r="D74" s="7" t="s">
        <v>48</v>
      </c>
      <c r="E74" s="7" t="s">
        <v>38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3411</v>
      </c>
      <c r="B76" s="11" t="n">
        <v>74</v>
      </c>
      <c r="C76" s="7" t="n">
        <v>20</v>
      </c>
      <c r="D76" s="7" t="s">
        <v>49</v>
      </c>
      <c r="E76" s="7" t="s">
        <v>38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3446</v>
      </c>
      <c r="B78" s="11" t="n">
        <v>74</v>
      </c>
      <c r="C78" s="7" t="n">
        <v>20</v>
      </c>
      <c r="D78" s="7" t="s">
        <v>50</v>
      </c>
      <c r="E78" s="7" t="s">
        <v>38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13</v>
      </c>
      <c r="D79" s="4" t="s">
        <v>6</v>
      </c>
      <c r="E79" s="4" t="s">
        <v>6</v>
      </c>
    </row>
    <row r="80" spans="1:10">
      <c r="A80" t="n">
        <v>3481</v>
      </c>
      <c r="B80" s="11" t="n">
        <v>74</v>
      </c>
      <c r="C80" s="7" t="n">
        <v>25</v>
      </c>
      <c r="D80" s="7" t="s">
        <v>51</v>
      </c>
      <c r="E80" s="7" t="s">
        <v>52</v>
      </c>
    </row>
    <row r="81" spans="1:10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  <c r="N81" s="4" t="s">
        <v>27</v>
      </c>
      <c r="O81" s="4" t="s">
        <v>27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10">
      <c r="A82" t="n">
        <v>3510</v>
      </c>
      <c r="B82" s="13" t="n">
        <v>19</v>
      </c>
      <c r="C82" s="7" t="n">
        <v>2010</v>
      </c>
      <c r="D82" s="7" t="s">
        <v>23</v>
      </c>
      <c r="E82" s="7" t="s">
        <v>23</v>
      </c>
      <c r="F82" s="7" t="s">
        <v>16</v>
      </c>
      <c r="G82" s="7" t="n">
        <v>2</v>
      </c>
      <c r="H82" s="7" t="n">
        <v>0</v>
      </c>
      <c r="I82" s="7" t="n">
        <v>-16.9300003051758</v>
      </c>
      <c r="J82" s="7" t="n">
        <v>-4</v>
      </c>
      <c r="K82" s="7" t="n">
        <v>52.6800003051758</v>
      </c>
      <c r="L82" s="7" t="n">
        <v>324.399993896484</v>
      </c>
      <c r="M82" s="7" t="n">
        <v>-1</v>
      </c>
      <c r="N82" s="7" t="n">
        <v>0</v>
      </c>
      <c r="O82" s="7" t="n">
        <v>0</v>
      </c>
      <c r="P82" s="7" t="s">
        <v>23</v>
      </c>
      <c r="Q82" s="7" t="s">
        <v>23</v>
      </c>
      <c r="R82" s="7" t="n">
        <v>1</v>
      </c>
      <c r="S82" s="7" t="n">
        <v>3</v>
      </c>
      <c r="T82" s="7" t="n">
        <v>1109393408</v>
      </c>
      <c r="U82" s="7" t="n">
        <v>1101004800</v>
      </c>
      <c r="V82" s="7" t="n">
        <v>0</v>
      </c>
    </row>
    <row r="83" spans="1:10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27</v>
      </c>
      <c r="J83" s="4" t="s">
        <v>27</v>
      </c>
      <c r="K83" s="4" t="s">
        <v>27</v>
      </c>
      <c r="L83" s="4" t="s">
        <v>27</v>
      </c>
      <c r="M83" s="4" t="s">
        <v>27</v>
      </c>
      <c r="N83" s="4" t="s">
        <v>27</v>
      </c>
      <c r="O83" s="4" t="s">
        <v>27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10">
      <c r="A84" t="n">
        <v>3576</v>
      </c>
      <c r="B84" s="13" t="n">
        <v>19</v>
      </c>
      <c r="C84" s="7" t="n">
        <v>2011</v>
      </c>
      <c r="D84" s="7" t="s">
        <v>23</v>
      </c>
      <c r="E84" s="7" t="s">
        <v>23</v>
      </c>
      <c r="F84" s="7" t="s">
        <v>18</v>
      </c>
      <c r="G84" s="7" t="n">
        <v>2</v>
      </c>
      <c r="H84" s="7" t="n">
        <v>0</v>
      </c>
      <c r="I84" s="7" t="n">
        <v>-25.9400005340576</v>
      </c>
      <c r="J84" s="7" t="n">
        <v>0</v>
      </c>
      <c r="K84" s="7" t="n">
        <v>71.379997253418</v>
      </c>
      <c r="L84" s="7" t="n">
        <v>284.5</v>
      </c>
      <c r="M84" s="7" t="n">
        <v>-1</v>
      </c>
      <c r="N84" s="7" t="n">
        <v>0</v>
      </c>
      <c r="O84" s="7" t="n">
        <v>0</v>
      </c>
      <c r="P84" s="7" t="s">
        <v>23</v>
      </c>
      <c r="Q84" s="7" t="s">
        <v>23</v>
      </c>
      <c r="R84" s="7" t="n">
        <v>1</v>
      </c>
      <c r="S84" s="7" t="n">
        <v>5</v>
      </c>
      <c r="T84" s="7" t="n">
        <v>1109393408</v>
      </c>
      <c r="U84" s="7" t="n">
        <v>1101004800</v>
      </c>
      <c r="V84" s="7" t="n">
        <v>0</v>
      </c>
    </row>
    <row r="85" spans="1:10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27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27</v>
      </c>
      <c r="O85" s="4" t="s">
        <v>27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10">
      <c r="A86" t="n">
        <v>3638</v>
      </c>
      <c r="B86" s="13" t="n">
        <v>19</v>
      </c>
      <c r="C86" s="7" t="n">
        <v>2012</v>
      </c>
      <c r="D86" s="7" t="s">
        <v>23</v>
      </c>
      <c r="E86" s="7" t="s">
        <v>23</v>
      </c>
      <c r="F86" s="7" t="s">
        <v>16</v>
      </c>
      <c r="G86" s="7" t="n">
        <v>2</v>
      </c>
      <c r="H86" s="7" t="n">
        <v>0</v>
      </c>
      <c r="I86" s="7" t="n">
        <v>-56.1500015258789</v>
      </c>
      <c r="J86" s="7" t="n">
        <v>-16</v>
      </c>
      <c r="K86" s="7" t="n">
        <v>75.7799987792969</v>
      </c>
      <c r="L86" s="7" t="n">
        <v>299.700012207031</v>
      </c>
      <c r="M86" s="7" t="n">
        <v>-1</v>
      </c>
      <c r="N86" s="7" t="n">
        <v>0</v>
      </c>
      <c r="O86" s="7" t="n">
        <v>0</v>
      </c>
      <c r="P86" s="7" t="s">
        <v>23</v>
      </c>
      <c r="Q86" s="7" t="s">
        <v>23</v>
      </c>
      <c r="R86" s="7" t="n">
        <v>1</v>
      </c>
      <c r="S86" s="7" t="n">
        <v>3</v>
      </c>
      <c r="T86" s="7" t="n">
        <v>1109393408</v>
      </c>
      <c r="U86" s="7" t="n">
        <v>1101004800</v>
      </c>
      <c r="V86" s="7" t="n">
        <v>0</v>
      </c>
    </row>
    <row r="87" spans="1:10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10">
      <c r="A88" t="n">
        <v>3704</v>
      </c>
      <c r="B88" s="13" t="n">
        <v>19</v>
      </c>
      <c r="C88" s="7" t="n">
        <v>2013</v>
      </c>
      <c r="D88" s="7" t="s">
        <v>23</v>
      </c>
      <c r="E88" s="7" t="s">
        <v>23</v>
      </c>
      <c r="F88" s="7" t="s">
        <v>18</v>
      </c>
      <c r="G88" s="7" t="n">
        <v>2</v>
      </c>
      <c r="H88" s="7" t="n">
        <v>0</v>
      </c>
      <c r="I88" s="7" t="n">
        <v>-18.7600002288818</v>
      </c>
      <c r="J88" s="7" t="n">
        <v>-16</v>
      </c>
      <c r="K88" s="7" t="n">
        <v>52.4599990844727</v>
      </c>
      <c r="L88" s="7" t="n">
        <v>329</v>
      </c>
      <c r="M88" s="7" t="n">
        <v>-1</v>
      </c>
      <c r="N88" s="7" t="n">
        <v>0</v>
      </c>
      <c r="O88" s="7" t="n">
        <v>0</v>
      </c>
      <c r="P88" s="7" t="s">
        <v>23</v>
      </c>
      <c r="Q88" s="7" t="s">
        <v>23</v>
      </c>
      <c r="R88" s="7" t="n">
        <v>1</v>
      </c>
      <c r="S88" s="7" t="n">
        <v>5</v>
      </c>
      <c r="T88" s="7" t="n">
        <v>1109393408</v>
      </c>
      <c r="U88" s="7" t="n">
        <v>1101004800</v>
      </c>
      <c r="V88" s="7" t="n">
        <v>0</v>
      </c>
    </row>
    <row r="89" spans="1:10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27</v>
      </c>
      <c r="J89" s="4" t="s">
        <v>27</v>
      </c>
      <c r="K89" s="4" t="s">
        <v>27</v>
      </c>
      <c r="L89" s="4" t="s">
        <v>27</v>
      </c>
      <c r="M89" s="4" t="s">
        <v>27</v>
      </c>
      <c r="N89" s="4" t="s">
        <v>27</v>
      </c>
      <c r="O89" s="4" t="s">
        <v>27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10">
      <c r="A90" t="n">
        <v>3766</v>
      </c>
      <c r="B90" s="13" t="n">
        <v>19</v>
      </c>
      <c r="C90" s="7" t="n">
        <v>2014</v>
      </c>
      <c r="D90" s="7" t="s">
        <v>23</v>
      </c>
      <c r="E90" s="7" t="s">
        <v>23</v>
      </c>
      <c r="F90" s="7" t="s">
        <v>16</v>
      </c>
      <c r="G90" s="7" t="n">
        <v>2</v>
      </c>
      <c r="H90" s="7" t="n">
        <v>0</v>
      </c>
      <c r="I90" s="7" t="n">
        <v>-28.2399997711182</v>
      </c>
      <c r="J90" s="7" t="n">
        <v>-24</v>
      </c>
      <c r="K90" s="7" t="n">
        <v>42.5999984741211</v>
      </c>
      <c r="L90" s="7" t="n">
        <v>243.899993896484</v>
      </c>
      <c r="M90" s="7" t="n">
        <v>-1</v>
      </c>
      <c r="N90" s="7" t="n">
        <v>0</v>
      </c>
      <c r="O90" s="7" t="n">
        <v>0</v>
      </c>
      <c r="P90" s="7" t="s">
        <v>23</v>
      </c>
      <c r="Q90" s="7" t="s">
        <v>23</v>
      </c>
      <c r="R90" s="7" t="n">
        <v>1</v>
      </c>
      <c r="S90" s="7" t="n">
        <v>3</v>
      </c>
      <c r="T90" s="7" t="n">
        <v>1109393408</v>
      </c>
      <c r="U90" s="7" t="n">
        <v>1101004800</v>
      </c>
      <c r="V90" s="7" t="n">
        <v>0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10">
      <c r="A92" t="n">
        <v>3832</v>
      </c>
      <c r="B92" s="13" t="n">
        <v>19</v>
      </c>
      <c r="C92" s="7" t="n">
        <v>2015</v>
      </c>
      <c r="D92" s="7" t="s">
        <v>23</v>
      </c>
      <c r="E92" s="7" t="s">
        <v>23</v>
      </c>
      <c r="F92" s="7" t="s">
        <v>16</v>
      </c>
      <c r="G92" s="7" t="n">
        <v>2</v>
      </c>
      <c r="H92" s="7" t="n">
        <v>0</v>
      </c>
      <c r="I92" s="7" t="n">
        <v>-42.7000007629395</v>
      </c>
      <c r="J92" s="7" t="n">
        <v>-24</v>
      </c>
      <c r="K92" s="7" t="n">
        <v>51.9300003051758</v>
      </c>
      <c r="L92" s="7" t="n">
        <v>129.300003051758</v>
      </c>
      <c r="M92" s="7" t="n">
        <v>-1</v>
      </c>
      <c r="N92" s="7" t="n">
        <v>0</v>
      </c>
      <c r="O92" s="7" t="n">
        <v>0</v>
      </c>
      <c r="P92" s="7" t="s">
        <v>23</v>
      </c>
      <c r="Q92" s="7" t="s">
        <v>23</v>
      </c>
      <c r="R92" s="7" t="n">
        <v>1</v>
      </c>
      <c r="S92" s="7" t="n">
        <v>3</v>
      </c>
      <c r="T92" s="7" t="n">
        <v>1109393408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27</v>
      </c>
      <c r="J93" s="4" t="s">
        <v>27</v>
      </c>
      <c r="K93" s="4" t="s">
        <v>27</v>
      </c>
      <c r="L93" s="4" t="s">
        <v>27</v>
      </c>
      <c r="M93" s="4" t="s">
        <v>27</v>
      </c>
      <c r="N93" s="4" t="s">
        <v>27</v>
      </c>
      <c r="O93" s="4" t="s">
        <v>27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10">
      <c r="A94" t="n">
        <v>3898</v>
      </c>
      <c r="B94" s="13" t="n">
        <v>19</v>
      </c>
      <c r="C94" s="7" t="n">
        <v>2016</v>
      </c>
      <c r="D94" s="7" t="s">
        <v>23</v>
      </c>
      <c r="E94" s="7" t="s">
        <v>23</v>
      </c>
      <c r="F94" s="7" t="s">
        <v>17</v>
      </c>
      <c r="G94" s="7" t="n">
        <v>2</v>
      </c>
      <c r="H94" s="7" t="n">
        <v>0</v>
      </c>
      <c r="I94" s="7" t="n">
        <v>-30.4899997711182</v>
      </c>
      <c r="J94" s="7" t="n">
        <v>-16</v>
      </c>
      <c r="K94" s="7" t="n">
        <v>-45.1399993896484</v>
      </c>
      <c r="L94" s="7" t="n">
        <v>322.600006103516</v>
      </c>
      <c r="M94" s="7" t="n">
        <v>-1</v>
      </c>
      <c r="N94" s="7" t="n">
        <v>0</v>
      </c>
      <c r="O94" s="7" t="n">
        <v>0</v>
      </c>
      <c r="P94" s="7" t="s">
        <v>23</v>
      </c>
      <c r="Q94" s="7" t="s">
        <v>23</v>
      </c>
      <c r="R94" s="7" t="n">
        <v>1</v>
      </c>
      <c r="S94" s="7" t="n">
        <v>4</v>
      </c>
      <c r="T94" s="7" t="n">
        <v>1109393408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  <c r="N95" s="4" t="s">
        <v>27</v>
      </c>
      <c r="O95" s="4" t="s">
        <v>27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10">
      <c r="A96" t="n">
        <v>3960</v>
      </c>
      <c r="B96" s="13" t="n">
        <v>19</v>
      </c>
      <c r="C96" s="7" t="n">
        <v>2017</v>
      </c>
      <c r="D96" s="7" t="s">
        <v>23</v>
      </c>
      <c r="E96" s="7" t="s">
        <v>23</v>
      </c>
      <c r="F96" s="7" t="s">
        <v>17</v>
      </c>
      <c r="G96" s="7" t="n">
        <v>2</v>
      </c>
      <c r="H96" s="7" t="n">
        <v>0</v>
      </c>
      <c r="I96" s="7" t="n">
        <v>-8.48999977111816</v>
      </c>
      <c r="J96" s="7" t="n">
        <v>0</v>
      </c>
      <c r="K96" s="7" t="n">
        <v>-38.8199996948242</v>
      </c>
      <c r="L96" s="7" t="n">
        <v>274.399993896484</v>
      </c>
      <c r="M96" s="7" t="n">
        <v>-1</v>
      </c>
      <c r="N96" s="7" t="n">
        <v>0</v>
      </c>
      <c r="O96" s="7" t="n">
        <v>0</v>
      </c>
      <c r="P96" s="7" t="s">
        <v>23</v>
      </c>
      <c r="Q96" s="7" t="s">
        <v>23</v>
      </c>
      <c r="R96" s="7" t="n">
        <v>1</v>
      </c>
      <c r="S96" s="7" t="n">
        <v>4</v>
      </c>
      <c r="T96" s="7" t="n">
        <v>1109393408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</row>
    <row r="98" spans="1:22">
      <c r="A98" t="n">
        <v>4022</v>
      </c>
      <c r="B98" s="14" t="n">
        <v>12</v>
      </c>
      <c r="C98" s="7" t="n">
        <v>6272</v>
      </c>
    </row>
    <row r="99" spans="1:22">
      <c r="A99" t="s">
        <v>4</v>
      </c>
      <c r="B99" s="4" t="s">
        <v>5</v>
      </c>
      <c r="C99" s="4" t="s">
        <v>13</v>
      </c>
      <c r="D99" s="4" t="s">
        <v>10</v>
      </c>
      <c r="E99" s="4" t="s">
        <v>10</v>
      </c>
    </row>
    <row r="100" spans="1:22">
      <c r="A100" t="n">
        <v>4025</v>
      </c>
      <c r="B100" s="15" t="n">
        <v>179</v>
      </c>
      <c r="C100" s="7" t="n">
        <v>10</v>
      </c>
      <c r="D100" s="7" t="n">
        <v>6358</v>
      </c>
      <c r="E100" s="7" t="n">
        <v>6359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  <c r="N101" s="4" t="s">
        <v>27</v>
      </c>
      <c r="O101" s="4" t="s">
        <v>27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22">
      <c r="A102" t="n">
        <v>4031</v>
      </c>
      <c r="B102" s="13" t="n">
        <v>19</v>
      </c>
      <c r="C102" s="7" t="n">
        <v>2099</v>
      </c>
      <c r="D102" s="7" t="s">
        <v>23</v>
      </c>
      <c r="E102" s="7" t="s">
        <v>23</v>
      </c>
      <c r="F102" s="7" t="s">
        <v>53</v>
      </c>
      <c r="G102" s="7" t="n">
        <v>2</v>
      </c>
      <c r="H102" s="7" t="n">
        <v>805306368</v>
      </c>
      <c r="I102" s="7" t="n">
        <v>-58.6399993896484</v>
      </c>
      <c r="J102" s="7" t="n">
        <v>-4</v>
      </c>
      <c r="K102" s="7" t="n">
        <v>30.7600002288818</v>
      </c>
      <c r="L102" s="7" t="n">
        <v>318.600006103516</v>
      </c>
      <c r="M102" s="7" t="n">
        <v>1</v>
      </c>
      <c r="N102" s="7" t="n">
        <v>0</v>
      </c>
      <c r="O102" s="7" t="n">
        <v>0</v>
      </c>
      <c r="P102" s="7" t="s">
        <v>23</v>
      </c>
      <c r="Q102" s="7" t="s">
        <v>23</v>
      </c>
      <c r="R102" s="7" t="n">
        <v>9999</v>
      </c>
      <c r="S102" s="7" t="n">
        <v>255</v>
      </c>
      <c r="T102" s="7" t="n">
        <v>0</v>
      </c>
      <c r="U102" s="7" t="n">
        <v>0</v>
      </c>
      <c r="V102" s="7" t="n">
        <v>7429</v>
      </c>
    </row>
    <row r="103" spans="1:22">
      <c r="A103" t="s">
        <v>4</v>
      </c>
      <c r="B103" s="4" t="s">
        <v>5</v>
      </c>
      <c r="C103" s="4" t="s">
        <v>13</v>
      </c>
      <c r="D103" s="4" t="s">
        <v>6</v>
      </c>
    </row>
    <row r="104" spans="1:22">
      <c r="A104" t="n">
        <v>4093</v>
      </c>
      <c r="B104" s="8" t="n">
        <v>2</v>
      </c>
      <c r="C104" s="7" t="n">
        <v>10</v>
      </c>
      <c r="D104" s="7" t="s">
        <v>54</v>
      </c>
    </row>
    <row r="105" spans="1:22">
      <c r="A105" t="s">
        <v>4</v>
      </c>
      <c r="B105" s="4" t="s">
        <v>5</v>
      </c>
      <c r="C105" s="4" t="s">
        <v>13</v>
      </c>
      <c r="D105" s="4" t="s">
        <v>6</v>
      </c>
    </row>
    <row r="106" spans="1:22">
      <c r="A106" t="n">
        <v>4111</v>
      </c>
      <c r="B106" s="8" t="n">
        <v>2</v>
      </c>
      <c r="C106" s="7" t="n">
        <v>11</v>
      </c>
      <c r="D106" s="7" t="s">
        <v>55</v>
      </c>
    </row>
    <row r="107" spans="1:22">
      <c r="A107" t="s">
        <v>4</v>
      </c>
      <c r="B107" s="4" t="s">
        <v>5</v>
      </c>
      <c r="C107" s="4" t="s">
        <v>13</v>
      </c>
      <c r="D107" s="4" t="s">
        <v>10</v>
      </c>
      <c r="E107" s="4" t="s">
        <v>10</v>
      </c>
      <c r="F107" s="4" t="s">
        <v>10</v>
      </c>
      <c r="G107" s="4" t="s">
        <v>10</v>
      </c>
      <c r="H107" s="4" t="s">
        <v>10</v>
      </c>
      <c r="I107" s="4" t="s">
        <v>10</v>
      </c>
      <c r="J107" s="4" t="s">
        <v>9</v>
      </c>
      <c r="K107" s="4" t="s">
        <v>9</v>
      </c>
      <c r="L107" s="4" t="s">
        <v>9</v>
      </c>
      <c r="M107" s="4" t="s">
        <v>6</v>
      </c>
    </row>
    <row r="108" spans="1:22">
      <c r="A108" t="n">
        <v>4125</v>
      </c>
      <c r="B108" s="16" t="n">
        <v>124</v>
      </c>
      <c r="C108" s="7" t="n">
        <v>255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65535</v>
      </c>
      <c r="J108" s="7" t="n">
        <v>0</v>
      </c>
      <c r="K108" s="7" t="n">
        <v>0</v>
      </c>
      <c r="L108" s="7" t="n">
        <v>0</v>
      </c>
      <c r="M108" s="7" t="s">
        <v>23</v>
      </c>
    </row>
    <row r="109" spans="1:22">
      <c r="A109" t="s">
        <v>4</v>
      </c>
      <c r="B109" s="4" t="s">
        <v>5</v>
      </c>
    </row>
    <row r="110" spans="1:22">
      <c r="A110" t="n">
        <v>4152</v>
      </c>
      <c r="B110" s="5" t="n">
        <v>1</v>
      </c>
    </row>
    <row r="111" spans="1:22" s="3" customFormat="1" customHeight="0">
      <c r="A111" s="3" t="s">
        <v>2</v>
      </c>
      <c r="B111" s="3" t="s">
        <v>56</v>
      </c>
    </row>
    <row r="112" spans="1:22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9</v>
      </c>
      <c r="G112" s="4" t="s">
        <v>13</v>
      </c>
      <c r="H112" s="4" t="s">
        <v>13</v>
      </c>
      <c r="I112" s="4" t="s">
        <v>57</v>
      </c>
    </row>
    <row r="113" spans="1:22">
      <c r="A113" t="n">
        <v>4156</v>
      </c>
      <c r="B113" s="17" t="n">
        <v>5</v>
      </c>
      <c r="C113" s="7" t="n">
        <v>35</v>
      </c>
      <c r="D113" s="7" t="n">
        <v>3</v>
      </c>
      <c r="E113" s="7" t="n">
        <v>0</v>
      </c>
      <c r="F113" s="7" t="n">
        <v>0</v>
      </c>
      <c r="G113" s="7" t="n">
        <v>2</v>
      </c>
      <c r="H113" s="7" t="n">
        <v>1</v>
      </c>
      <c r="I113" s="18" t="n">
        <f t="normal" ca="1">A117</f>
        <v>0</v>
      </c>
    </row>
    <row r="114" spans="1:22">
      <c r="A114" t="s">
        <v>4</v>
      </c>
      <c r="B114" s="4" t="s">
        <v>5</v>
      </c>
      <c r="C114" s="4" t="s">
        <v>57</v>
      </c>
    </row>
    <row r="115" spans="1:22">
      <c r="A115" t="n">
        <v>4170</v>
      </c>
      <c r="B115" s="19" t="n">
        <v>3</v>
      </c>
      <c r="C115" s="18" t="n">
        <f t="normal" ca="1">A139</f>
        <v>0</v>
      </c>
    </row>
    <row r="116" spans="1:22">
      <c r="A116" t="s">
        <v>4</v>
      </c>
      <c r="B116" s="4" t="s">
        <v>5</v>
      </c>
      <c r="C116" s="4" t="s">
        <v>13</v>
      </c>
      <c r="D116" s="4" t="s">
        <v>13</v>
      </c>
      <c r="E116" s="4" t="s">
        <v>13</v>
      </c>
      <c r="F116" s="4" t="s">
        <v>9</v>
      </c>
      <c r="G116" s="4" t="s">
        <v>13</v>
      </c>
      <c r="H116" s="4" t="s">
        <v>13</v>
      </c>
      <c r="I116" s="4" t="s">
        <v>57</v>
      </c>
    </row>
    <row r="117" spans="1:22">
      <c r="A117" t="n">
        <v>4175</v>
      </c>
      <c r="B117" s="17" t="n">
        <v>5</v>
      </c>
      <c r="C117" s="7" t="n">
        <v>35</v>
      </c>
      <c r="D117" s="7" t="n">
        <v>3</v>
      </c>
      <c r="E117" s="7" t="n">
        <v>0</v>
      </c>
      <c r="F117" s="7" t="n">
        <v>1</v>
      </c>
      <c r="G117" s="7" t="n">
        <v>2</v>
      </c>
      <c r="H117" s="7" t="n">
        <v>1</v>
      </c>
      <c r="I117" s="18" t="n">
        <f t="normal" ca="1">A121</f>
        <v>0</v>
      </c>
    </row>
    <row r="118" spans="1:22">
      <c r="A118" t="s">
        <v>4</v>
      </c>
      <c r="B118" s="4" t="s">
        <v>5</v>
      </c>
      <c r="C118" s="4" t="s">
        <v>57</v>
      </c>
    </row>
    <row r="119" spans="1:22">
      <c r="A119" t="n">
        <v>4189</v>
      </c>
      <c r="B119" s="19" t="n">
        <v>3</v>
      </c>
      <c r="C119" s="18" t="n">
        <f t="normal" ca="1">A139</f>
        <v>0</v>
      </c>
    </row>
    <row r="120" spans="1:22">
      <c r="A120" t="s">
        <v>4</v>
      </c>
      <c r="B120" s="4" t="s">
        <v>5</v>
      </c>
      <c r="C120" s="4" t="s">
        <v>13</v>
      </c>
      <c r="D120" s="4" t="s">
        <v>13</v>
      </c>
      <c r="E120" s="4" t="s">
        <v>13</v>
      </c>
      <c r="F120" s="4" t="s">
        <v>9</v>
      </c>
      <c r="G120" s="4" t="s">
        <v>13</v>
      </c>
      <c r="H120" s="4" t="s">
        <v>13</v>
      </c>
      <c r="I120" s="4" t="s">
        <v>57</v>
      </c>
    </row>
    <row r="121" spans="1:22">
      <c r="A121" t="n">
        <v>4194</v>
      </c>
      <c r="B121" s="17" t="n">
        <v>5</v>
      </c>
      <c r="C121" s="7" t="n">
        <v>35</v>
      </c>
      <c r="D121" s="7" t="n">
        <v>3</v>
      </c>
      <c r="E121" s="7" t="n">
        <v>0</v>
      </c>
      <c r="F121" s="7" t="n">
        <v>2</v>
      </c>
      <c r="G121" s="7" t="n">
        <v>2</v>
      </c>
      <c r="H121" s="7" t="n">
        <v>1</v>
      </c>
      <c r="I121" s="18" t="n">
        <f t="normal" ca="1">A125</f>
        <v>0</v>
      </c>
    </row>
    <row r="122" spans="1:22">
      <c r="A122" t="s">
        <v>4</v>
      </c>
      <c r="B122" s="4" t="s">
        <v>5</v>
      </c>
      <c r="C122" s="4" t="s">
        <v>57</v>
      </c>
    </row>
    <row r="123" spans="1:22">
      <c r="A123" t="n">
        <v>4208</v>
      </c>
      <c r="B123" s="19" t="n">
        <v>3</v>
      </c>
      <c r="C123" s="18" t="n">
        <f t="normal" ca="1">A139</f>
        <v>0</v>
      </c>
    </row>
    <row r="124" spans="1:22">
      <c r="A124" t="s">
        <v>4</v>
      </c>
      <c r="B124" s="4" t="s">
        <v>5</v>
      </c>
      <c r="C124" s="4" t="s">
        <v>13</v>
      </c>
      <c r="D124" s="4" t="s">
        <v>13</v>
      </c>
      <c r="E124" s="4" t="s">
        <v>13</v>
      </c>
      <c r="F124" s="4" t="s">
        <v>9</v>
      </c>
      <c r="G124" s="4" t="s">
        <v>13</v>
      </c>
      <c r="H124" s="4" t="s">
        <v>13</v>
      </c>
      <c r="I124" s="4" t="s">
        <v>57</v>
      </c>
    </row>
    <row r="125" spans="1:22">
      <c r="A125" t="n">
        <v>4213</v>
      </c>
      <c r="B125" s="17" t="n">
        <v>5</v>
      </c>
      <c r="C125" s="7" t="n">
        <v>35</v>
      </c>
      <c r="D125" s="7" t="n">
        <v>3</v>
      </c>
      <c r="E125" s="7" t="n">
        <v>0</v>
      </c>
      <c r="F125" s="7" t="n">
        <v>3</v>
      </c>
      <c r="G125" s="7" t="n">
        <v>2</v>
      </c>
      <c r="H125" s="7" t="n">
        <v>1</v>
      </c>
      <c r="I125" s="18" t="n">
        <f t="normal" ca="1">A129</f>
        <v>0</v>
      </c>
    </row>
    <row r="126" spans="1:22">
      <c r="A126" t="s">
        <v>4</v>
      </c>
      <c r="B126" s="4" t="s">
        <v>5</v>
      </c>
      <c r="C126" s="4" t="s">
        <v>57</v>
      </c>
    </row>
    <row r="127" spans="1:22">
      <c r="A127" t="n">
        <v>4227</v>
      </c>
      <c r="B127" s="19" t="n">
        <v>3</v>
      </c>
      <c r="C127" s="18" t="n">
        <f t="normal" ca="1">A139</f>
        <v>0</v>
      </c>
    </row>
    <row r="128" spans="1:22">
      <c r="A128" t="s">
        <v>4</v>
      </c>
      <c r="B128" s="4" t="s">
        <v>5</v>
      </c>
      <c r="C128" s="4" t="s">
        <v>13</v>
      </c>
      <c r="D128" s="4" t="s">
        <v>13</v>
      </c>
      <c r="E128" s="4" t="s">
        <v>13</v>
      </c>
      <c r="F128" s="4" t="s">
        <v>9</v>
      </c>
      <c r="G128" s="4" t="s">
        <v>13</v>
      </c>
      <c r="H128" s="4" t="s">
        <v>13</v>
      </c>
      <c r="I128" s="4" t="s">
        <v>57</v>
      </c>
    </row>
    <row r="129" spans="1:9">
      <c r="A129" t="n">
        <v>4232</v>
      </c>
      <c r="B129" s="17" t="n">
        <v>5</v>
      </c>
      <c r="C129" s="7" t="n">
        <v>35</v>
      </c>
      <c r="D129" s="7" t="n">
        <v>3</v>
      </c>
      <c r="E129" s="7" t="n">
        <v>0</v>
      </c>
      <c r="F129" s="7" t="n">
        <v>4</v>
      </c>
      <c r="G129" s="7" t="n">
        <v>2</v>
      </c>
      <c r="H129" s="7" t="n">
        <v>1</v>
      </c>
      <c r="I129" s="18" t="n">
        <f t="normal" ca="1">A133</f>
        <v>0</v>
      </c>
    </row>
    <row r="130" spans="1:9">
      <c r="A130" t="s">
        <v>4</v>
      </c>
      <c r="B130" s="4" t="s">
        <v>5</v>
      </c>
      <c r="C130" s="4" t="s">
        <v>57</v>
      </c>
    </row>
    <row r="131" spans="1:9">
      <c r="A131" t="n">
        <v>4246</v>
      </c>
      <c r="B131" s="19" t="n">
        <v>3</v>
      </c>
      <c r="C131" s="18" t="n">
        <f t="normal" ca="1">A139</f>
        <v>0</v>
      </c>
    </row>
    <row r="132" spans="1:9">
      <c r="A132" t="s">
        <v>4</v>
      </c>
      <c r="B132" s="4" t="s">
        <v>5</v>
      </c>
      <c r="C132" s="4" t="s">
        <v>13</v>
      </c>
      <c r="D132" s="4" t="s">
        <v>13</v>
      </c>
      <c r="E132" s="4" t="s">
        <v>13</v>
      </c>
      <c r="F132" s="4" t="s">
        <v>9</v>
      </c>
      <c r="G132" s="4" t="s">
        <v>13</v>
      </c>
      <c r="H132" s="4" t="s">
        <v>13</v>
      </c>
      <c r="I132" s="4" t="s">
        <v>57</v>
      </c>
    </row>
    <row r="133" spans="1:9">
      <c r="A133" t="n">
        <v>4251</v>
      </c>
      <c r="B133" s="17" t="n">
        <v>5</v>
      </c>
      <c r="C133" s="7" t="n">
        <v>35</v>
      </c>
      <c r="D133" s="7" t="n">
        <v>3</v>
      </c>
      <c r="E133" s="7" t="n">
        <v>0</v>
      </c>
      <c r="F133" s="7" t="n">
        <v>5</v>
      </c>
      <c r="G133" s="7" t="n">
        <v>2</v>
      </c>
      <c r="H133" s="7" t="n">
        <v>1</v>
      </c>
      <c r="I133" s="18" t="n">
        <f t="normal" ca="1">A137</f>
        <v>0</v>
      </c>
    </row>
    <row r="134" spans="1:9">
      <c r="A134" t="s">
        <v>4</v>
      </c>
      <c r="B134" s="4" t="s">
        <v>5</v>
      </c>
      <c r="C134" s="4" t="s">
        <v>57</v>
      </c>
    </row>
    <row r="135" spans="1:9">
      <c r="A135" t="n">
        <v>4265</v>
      </c>
      <c r="B135" s="19" t="n">
        <v>3</v>
      </c>
      <c r="C135" s="18" t="n">
        <f t="normal" ca="1">A139</f>
        <v>0</v>
      </c>
    </row>
    <row r="136" spans="1:9">
      <c r="A136" t="s">
        <v>4</v>
      </c>
      <c r="B136" s="4" t="s">
        <v>5</v>
      </c>
      <c r="C136" s="4" t="s">
        <v>13</v>
      </c>
      <c r="D136" s="4" t="s">
        <v>13</v>
      </c>
      <c r="E136" s="4" t="s">
        <v>13</v>
      </c>
      <c r="F136" s="4" t="s">
        <v>9</v>
      </c>
      <c r="G136" s="4" t="s">
        <v>13</v>
      </c>
      <c r="H136" s="4" t="s">
        <v>13</v>
      </c>
      <c r="I136" s="4" t="s">
        <v>57</v>
      </c>
    </row>
    <row r="137" spans="1:9">
      <c r="A137" t="n">
        <v>4270</v>
      </c>
      <c r="B137" s="17" t="n">
        <v>5</v>
      </c>
      <c r="C137" s="7" t="n">
        <v>35</v>
      </c>
      <c r="D137" s="7" t="n">
        <v>3</v>
      </c>
      <c r="E137" s="7" t="n">
        <v>0</v>
      </c>
      <c r="F137" s="7" t="n">
        <v>6</v>
      </c>
      <c r="G137" s="7" t="n">
        <v>2</v>
      </c>
      <c r="H137" s="7" t="n">
        <v>1</v>
      </c>
      <c r="I137" s="18" t="n">
        <f t="normal" ca="1">A139</f>
        <v>0</v>
      </c>
    </row>
    <row r="138" spans="1:9">
      <c r="A138" t="s">
        <v>4</v>
      </c>
      <c r="B138" s="4" t="s">
        <v>5</v>
      </c>
      <c r="C138" s="4" t="s">
        <v>13</v>
      </c>
      <c r="D138" s="4" t="s">
        <v>10</v>
      </c>
      <c r="E138" s="4" t="s">
        <v>13</v>
      </c>
      <c r="F138" s="4" t="s">
        <v>57</v>
      </c>
    </row>
    <row r="139" spans="1:9">
      <c r="A139" t="n">
        <v>4284</v>
      </c>
      <c r="B139" s="17" t="n">
        <v>5</v>
      </c>
      <c r="C139" s="7" t="n">
        <v>30</v>
      </c>
      <c r="D139" s="7" t="n">
        <v>11090</v>
      </c>
      <c r="E139" s="7" t="n">
        <v>1</v>
      </c>
      <c r="F139" s="18" t="n">
        <f t="normal" ca="1">A173</f>
        <v>0</v>
      </c>
    </row>
    <row r="140" spans="1:9">
      <c r="A140" t="s">
        <v>4</v>
      </c>
      <c r="B140" s="4" t="s">
        <v>5</v>
      </c>
      <c r="C140" s="4" t="s">
        <v>6</v>
      </c>
      <c r="D140" s="4" t="s">
        <v>6</v>
      </c>
    </row>
    <row r="141" spans="1:9">
      <c r="A141" t="n">
        <v>4293</v>
      </c>
      <c r="B141" s="20" t="n">
        <v>70</v>
      </c>
      <c r="C141" s="7" t="s">
        <v>58</v>
      </c>
      <c r="D141" s="7" t="s">
        <v>59</v>
      </c>
    </row>
    <row r="142" spans="1:9">
      <c r="A142" t="s">
        <v>4</v>
      </c>
      <c r="B142" s="4" t="s">
        <v>5</v>
      </c>
      <c r="C142" s="4" t="s">
        <v>6</v>
      </c>
      <c r="D142" s="4" t="s">
        <v>6</v>
      </c>
    </row>
    <row r="143" spans="1:9">
      <c r="A143" t="n">
        <v>4311</v>
      </c>
      <c r="B143" s="20" t="n">
        <v>70</v>
      </c>
      <c r="C143" s="7" t="s">
        <v>60</v>
      </c>
      <c r="D143" s="7" t="s">
        <v>59</v>
      </c>
    </row>
    <row r="144" spans="1:9">
      <c r="A144" t="s">
        <v>4</v>
      </c>
      <c r="B144" s="4" t="s">
        <v>5</v>
      </c>
      <c r="C144" s="4" t="s">
        <v>6</v>
      </c>
      <c r="D144" s="4" t="s">
        <v>6</v>
      </c>
    </row>
    <row r="145" spans="1:9">
      <c r="A145" t="n">
        <v>4329</v>
      </c>
      <c r="B145" s="20" t="n">
        <v>70</v>
      </c>
      <c r="C145" s="7" t="s">
        <v>61</v>
      </c>
      <c r="D145" s="7" t="s">
        <v>59</v>
      </c>
    </row>
    <row r="146" spans="1:9">
      <c r="A146" t="s">
        <v>4</v>
      </c>
      <c r="B146" s="4" t="s">
        <v>5</v>
      </c>
      <c r="C146" s="4" t="s">
        <v>6</v>
      </c>
      <c r="D146" s="4" t="s">
        <v>6</v>
      </c>
    </row>
    <row r="147" spans="1:9">
      <c r="A147" t="n">
        <v>4347</v>
      </c>
      <c r="B147" s="20" t="n">
        <v>70</v>
      </c>
      <c r="C147" s="7" t="s">
        <v>62</v>
      </c>
      <c r="D147" s="7" t="s">
        <v>59</v>
      </c>
    </row>
    <row r="148" spans="1:9">
      <c r="A148" t="s">
        <v>4</v>
      </c>
      <c r="B148" s="4" t="s">
        <v>5</v>
      </c>
      <c r="C148" s="4" t="s">
        <v>6</v>
      </c>
      <c r="D148" s="4" t="s">
        <v>6</v>
      </c>
    </row>
    <row r="149" spans="1:9">
      <c r="A149" t="n">
        <v>4365</v>
      </c>
      <c r="B149" s="20" t="n">
        <v>70</v>
      </c>
      <c r="C149" s="7" t="s">
        <v>63</v>
      </c>
      <c r="D149" s="7" t="s">
        <v>59</v>
      </c>
    </row>
    <row r="150" spans="1:9">
      <c r="A150" t="s">
        <v>4</v>
      </c>
      <c r="B150" s="4" t="s">
        <v>5</v>
      </c>
      <c r="C150" s="4" t="s">
        <v>6</v>
      </c>
      <c r="D150" s="4" t="s">
        <v>6</v>
      </c>
    </row>
    <row r="151" spans="1:9">
      <c r="A151" t="n">
        <v>4383</v>
      </c>
      <c r="B151" s="20" t="n">
        <v>70</v>
      </c>
      <c r="C151" s="7" t="s">
        <v>64</v>
      </c>
      <c r="D151" s="7" t="s">
        <v>59</v>
      </c>
    </row>
    <row r="152" spans="1:9">
      <c r="A152" t="s">
        <v>4</v>
      </c>
      <c r="B152" s="4" t="s">
        <v>5</v>
      </c>
      <c r="C152" s="4" t="s">
        <v>6</v>
      </c>
      <c r="D152" s="4" t="s">
        <v>6</v>
      </c>
    </row>
    <row r="153" spans="1:9">
      <c r="A153" t="n">
        <v>4403</v>
      </c>
      <c r="B153" s="20" t="n">
        <v>70</v>
      </c>
      <c r="C153" s="7" t="s">
        <v>65</v>
      </c>
      <c r="D153" s="7" t="s">
        <v>59</v>
      </c>
    </row>
    <row r="154" spans="1:9">
      <c r="A154" t="s">
        <v>4</v>
      </c>
      <c r="B154" s="4" t="s">
        <v>5</v>
      </c>
      <c r="C154" s="4" t="s">
        <v>6</v>
      </c>
      <c r="D154" s="4" t="s">
        <v>6</v>
      </c>
    </row>
    <row r="155" spans="1:9">
      <c r="A155" t="n">
        <v>4423</v>
      </c>
      <c r="B155" s="20" t="n">
        <v>70</v>
      </c>
      <c r="C155" s="7" t="s">
        <v>66</v>
      </c>
      <c r="D155" s="7" t="s">
        <v>59</v>
      </c>
    </row>
    <row r="156" spans="1:9">
      <c r="A156" t="s">
        <v>4</v>
      </c>
      <c r="B156" s="4" t="s">
        <v>5</v>
      </c>
      <c r="C156" s="4" t="s">
        <v>6</v>
      </c>
      <c r="D156" s="4" t="s">
        <v>6</v>
      </c>
    </row>
    <row r="157" spans="1:9">
      <c r="A157" t="n">
        <v>4442</v>
      </c>
      <c r="B157" s="20" t="n">
        <v>70</v>
      </c>
      <c r="C157" s="7" t="s">
        <v>67</v>
      </c>
      <c r="D157" s="7" t="s">
        <v>59</v>
      </c>
    </row>
    <row r="158" spans="1:9">
      <c r="A158" t="s">
        <v>4</v>
      </c>
      <c r="B158" s="4" t="s">
        <v>5</v>
      </c>
      <c r="C158" s="4" t="s">
        <v>6</v>
      </c>
      <c r="D158" s="4" t="s">
        <v>6</v>
      </c>
    </row>
    <row r="159" spans="1:9">
      <c r="A159" t="n">
        <v>4461</v>
      </c>
      <c r="B159" s="20" t="n">
        <v>70</v>
      </c>
      <c r="C159" s="7" t="s">
        <v>68</v>
      </c>
      <c r="D159" s="7" t="s">
        <v>59</v>
      </c>
    </row>
    <row r="160" spans="1:9">
      <c r="A160" t="s">
        <v>4</v>
      </c>
      <c r="B160" s="4" t="s">
        <v>5</v>
      </c>
      <c r="C160" s="4" t="s">
        <v>6</v>
      </c>
      <c r="D160" s="4" t="s">
        <v>6</v>
      </c>
    </row>
    <row r="161" spans="1:4">
      <c r="A161" t="n">
        <v>4480</v>
      </c>
      <c r="B161" s="20" t="n">
        <v>70</v>
      </c>
      <c r="C161" s="7" t="s">
        <v>69</v>
      </c>
      <c r="D161" s="7" t="s">
        <v>59</v>
      </c>
    </row>
    <row r="162" spans="1:4">
      <c r="A162" t="s">
        <v>4</v>
      </c>
      <c r="B162" s="4" t="s">
        <v>5</v>
      </c>
      <c r="C162" s="4" t="s">
        <v>13</v>
      </c>
      <c r="D162" s="4" t="s">
        <v>10</v>
      </c>
      <c r="E162" s="4" t="s">
        <v>6</v>
      </c>
      <c r="F162" s="4" t="s">
        <v>6</v>
      </c>
      <c r="G162" s="4" t="s">
        <v>13</v>
      </c>
    </row>
    <row r="163" spans="1:4">
      <c r="A163" t="n">
        <v>4499</v>
      </c>
      <c r="B163" s="21" t="n">
        <v>32</v>
      </c>
      <c r="C163" s="7" t="n">
        <v>0</v>
      </c>
      <c r="D163" s="7" t="n">
        <v>65533</v>
      </c>
      <c r="E163" s="7" t="s">
        <v>70</v>
      </c>
      <c r="F163" s="7" t="s">
        <v>59</v>
      </c>
      <c r="G163" s="7" t="n">
        <v>1</v>
      </c>
    </row>
    <row r="164" spans="1:4">
      <c r="A164" t="s">
        <v>4</v>
      </c>
      <c r="B164" s="4" t="s">
        <v>5</v>
      </c>
      <c r="C164" s="4" t="s">
        <v>13</v>
      </c>
      <c r="D164" s="4" t="s">
        <v>10</v>
      </c>
      <c r="E164" s="4" t="s">
        <v>6</v>
      </c>
      <c r="F164" s="4" t="s">
        <v>6</v>
      </c>
      <c r="G164" s="4" t="s">
        <v>13</v>
      </c>
    </row>
    <row r="165" spans="1:4">
      <c r="A165" t="n">
        <v>4518</v>
      </c>
      <c r="B165" s="21" t="n">
        <v>32</v>
      </c>
      <c r="C165" s="7" t="n">
        <v>0</v>
      </c>
      <c r="D165" s="7" t="n">
        <v>65533</v>
      </c>
      <c r="E165" s="7" t="s">
        <v>70</v>
      </c>
      <c r="F165" s="7" t="s">
        <v>71</v>
      </c>
      <c r="G165" s="7" t="n">
        <v>0</v>
      </c>
    </row>
    <row r="166" spans="1:4">
      <c r="A166" t="s">
        <v>4</v>
      </c>
      <c r="B166" s="4" t="s">
        <v>5</v>
      </c>
      <c r="C166" s="4" t="s">
        <v>13</v>
      </c>
      <c r="D166" s="4" t="s">
        <v>10</v>
      </c>
      <c r="E166" s="4" t="s">
        <v>6</v>
      </c>
      <c r="F166" s="4" t="s">
        <v>6</v>
      </c>
      <c r="G166" s="4" t="s">
        <v>13</v>
      </c>
    </row>
    <row r="167" spans="1:4">
      <c r="A167" t="n">
        <v>4535</v>
      </c>
      <c r="B167" s="21" t="n">
        <v>32</v>
      </c>
      <c r="C167" s="7" t="n">
        <v>1</v>
      </c>
      <c r="D167" s="7" t="n">
        <v>65533</v>
      </c>
      <c r="E167" s="7" t="s">
        <v>72</v>
      </c>
      <c r="F167" s="7" t="s">
        <v>73</v>
      </c>
      <c r="G167" s="7" t="n">
        <v>4</v>
      </c>
    </row>
    <row r="168" spans="1:4">
      <c r="A168" t="s">
        <v>4</v>
      </c>
      <c r="B168" s="4" t="s">
        <v>5</v>
      </c>
      <c r="C168" s="4" t="s">
        <v>13</v>
      </c>
      <c r="D168" s="4" t="s">
        <v>10</v>
      </c>
      <c r="E168" s="4" t="s">
        <v>6</v>
      </c>
      <c r="F168" s="4" t="s">
        <v>6</v>
      </c>
      <c r="G168" s="4" t="s">
        <v>13</v>
      </c>
    </row>
    <row r="169" spans="1:4">
      <c r="A169" t="n">
        <v>4549</v>
      </c>
      <c r="B169" s="21" t="n">
        <v>32</v>
      </c>
      <c r="C169" s="7" t="n">
        <v>2</v>
      </c>
      <c r="D169" s="7" t="n">
        <v>65533</v>
      </c>
      <c r="E169" s="7" t="s">
        <v>72</v>
      </c>
      <c r="F169" s="7" t="s">
        <v>74</v>
      </c>
      <c r="G169" s="7" t="n">
        <v>4</v>
      </c>
    </row>
    <row r="170" spans="1:4">
      <c r="A170" t="s">
        <v>4</v>
      </c>
      <c r="B170" s="4" t="s">
        <v>5</v>
      </c>
      <c r="C170" s="4" t="s">
        <v>57</v>
      </c>
    </row>
    <row r="171" spans="1:4">
      <c r="A171" t="n">
        <v>4563</v>
      </c>
      <c r="B171" s="19" t="n">
        <v>3</v>
      </c>
      <c r="C171" s="18" t="n">
        <f t="normal" ca="1">A203</f>
        <v>0</v>
      </c>
    </row>
    <row r="172" spans="1:4">
      <c r="A172" t="s">
        <v>4</v>
      </c>
      <c r="B172" s="4" t="s">
        <v>5</v>
      </c>
      <c r="C172" s="4" t="s">
        <v>6</v>
      </c>
      <c r="D172" s="4" t="s">
        <v>6</v>
      </c>
    </row>
    <row r="173" spans="1:4">
      <c r="A173" t="n">
        <v>4568</v>
      </c>
      <c r="B173" s="20" t="n">
        <v>70</v>
      </c>
      <c r="C173" s="7" t="s">
        <v>58</v>
      </c>
      <c r="D173" s="7" t="s">
        <v>71</v>
      </c>
    </row>
    <row r="174" spans="1:4">
      <c r="A174" t="s">
        <v>4</v>
      </c>
      <c r="B174" s="4" t="s">
        <v>5</v>
      </c>
      <c r="C174" s="4" t="s">
        <v>6</v>
      </c>
      <c r="D174" s="4" t="s">
        <v>6</v>
      </c>
    </row>
    <row r="175" spans="1:4">
      <c r="A175" t="n">
        <v>4584</v>
      </c>
      <c r="B175" s="20" t="n">
        <v>70</v>
      </c>
      <c r="C175" s="7" t="s">
        <v>60</v>
      </c>
      <c r="D175" s="7" t="s">
        <v>71</v>
      </c>
    </row>
    <row r="176" spans="1:4">
      <c r="A176" t="s">
        <v>4</v>
      </c>
      <c r="B176" s="4" t="s">
        <v>5</v>
      </c>
      <c r="C176" s="4" t="s">
        <v>6</v>
      </c>
      <c r="D176" s="4" t="s">
        <v>6</v>
      </c>
    </row>
    <row r="177" spans="1:7">
      <c r="A177" t="n">
        <v>4600</v>
      </c>
      <c r="B177" s="20" t="n">
        <v>70</v>
      </c>
      <c r="C177" s="7" t="s">
        <v>61</v>
      </c>
      <c r="D177" s="7" t="s">
        <v>71</v>
      </c>
    </row>
    <row r="178" spans="1:7">
      <c r="A178" t="s">
        <v>4</v>
      </c>
      <c r="B178" s="4" t="s">
        <v>5</v>
      </c>
      <c r="C178" s="4" t="s">
        <v>6</v>
      </c>
      <c r="D178" s="4" t="s">
        <v>6</v>
      </c>
    </row>
    <row r="179" spans="1:7">
      <c r="A179" t="n">
        <v>4616</v>
      </c>
      <c r="B179" s="20" t="n">
        <v>70</v>
      </c>
      <c r="C179" s="7" t="s">
        <v>62</v>
      </c>
      <c r="D179" s="7" t="s">
        <v>71</v>
      </c>
    </row>
    <row r="180" spans="1:7">
      <c r="A180" t="s">
        <v>4</v>
      </c>
      <c r="B180" s="4" t="s">
        <v>5</v>
      </c>
      <c r="C180" s="4" t="s">
        <v>6</v>
      </c>
      <c r="D180" s="4" t="s">
        <v>6</v>
      </c>
    </row>
    <row r="181" spans="1:7">
      <c r="A181" t="n">
        <v>4632</v>
      </c>
      <c r="B181" s="20" t="n">
        <v>70</v>
      </c>
      <c r="C181" s="7" t="s">
        <v>63</v>
      </c>
      <c r="D181" s="7" t="s">
        <v>71</v>
      </c>
    </row>
    <row r="182" spans="1:7">
      <c r="A182" t="s">
        <v>4</v>
      </c>
      <c r="B182" s="4" t="s">
        <v>5</v>
      </c>
      <c r="C182" s="4" t="s">
        <v>6</v>
      </c>
      <c r="D182" s="4" t="s">
        <v>6</v>
      </c>
    </row>
    <row r="183" spans="1:7">
      <c r="A183" t="n">
        <v>4648</v>
      </c>
      <c r="B183" s="20" t="n">
        <v>70</v>
      </c>
      <c r="C183" s="7" t="s">
        <v>64</v>
      </c>
      <c r="D183" s="7" t="s">
        <v>71</v>
      </c>
    </row>
    <row r="184" spans="1:7">
      <c r="A184" t="s">
        <v>4</v>
      </c>
      <c r="B184" s="4" t="s">
        <v>5</v>
      </c>
      <c r="C184" s="4" t="s">
        <v>6</v>
      </c>
      <c r="D184" s="4" t="s">
        <v>6</v>
      </c>
    </row>
    <row r="185" spans="1:7">
      <c r="A185" t="n">
        <v>4666</v>
      </c>
      <c r="B185" s="20" t="n">
        <v>70</v>
      </c>
      <c r="C185" s="7" t="s">
        <v>65</v>
      </c>
      <c r="D185" s="7" t="s">
        <v>71</v>
      </c>
    </row>
    <row r="186" spans="1:7">
      <c r="A186" t="s">
        <v>4</v>
      </c>
      <c r="B186" s="4" t="s">
        <v>5</v>
      </c>
      <c r="C186" s="4" t="s">
        <v>6</v>
      </c>
      <c r="D186" s="4" t="s">
        <v>6</v>
      </c>
    </row>
    <row r="187" spans="1:7">
      <c r="A187" t="n">
        <v>4684</v>
      </c>
      <c r="B187" s="20" t="n">
        <v>70</v>
      </c>
      <c r="C187" s="7" t="s">
        <v>66</v>
      </c>
      <c r="D187" s="7" t="s">
        <v>71</v>
      </c>
    </row>
    <row r="188" spans="1:7">
      <c r="A188" t="s">
        <v>4</v>
      </c>
      <c r="B188" s="4" t="s">
        <v>5</v>
      </c>
      <c r="C188" s="4" t="s">
        <v>6</v>
      </c>
      <c r="D188" s="4" t="s">
        <v>6</v>
      </c>
    </row>
    <row r="189" spans="1:7">
      <c r="A189" t="n">
        <v>4701</v>
      </c>
      <c r="B189" s="20" t="n">
        <v>70</v>
      </c>
      <c r="C189" s="7" t="s">
        <v>67</v>
      </c>
      <c r="D189" s="7" t="s">
        <v>71</v>
      </c>
    </row>
    <row r="190" spans="1:7">
      <c r="A190" t="s">
        <v>4</v>
      </c>
      <c r="B190" s="4" t="s">
        <v>5</v>
      </c>
      <c r="C190" s="4" t="s">
        <v>6</v>
      </c>
      <c r="D190" s="4" t="s">
        <v>6</v>
      </c>
    </row>
    <row r="191" spans="1:7">
      <c r="A191" t="n">
        <v>4718</v>
      </c>
      <c r="B191" s="20" t="n">
        <v>70</v>
      </c>
      <c r="C191" s="7" t="s">
        <v>68</v>
      </c>
      <c r="D191" s="7" t="s">
        <v>71</v>
      </c>
    </row>
    <row r="192" spans="1:7">
      <c r="A192" t="s">
        <v>4</v>
      </c>
      <c r="B192" s="4" t="s">
        <v>5</v>
      </c>
      <c r="C192" s="4" t="s">
        <v>6</v>
      </c>
      <c r="D192" s="4" t="s">
        <v>6</v>
      </c>
    </row>
    <row r="193" spans="1:4">
      <c r="A193" t="n">
        <v>4735</v>
      </c>
      <c r="B193" s="20" t="n">
        <v>70</v>
      </c>
      <c r="C193" s="7" t="s">
        <v>69</v>
      </c>
      <c r="D193" s="7" t="s">
        <v>71</v>
      </c>
    </row>
    <row r="194" spans="1:4">
      <c r="A194" t="s">
        <v>4</v>
      </c>
      <c r="B194" s="4" t="s">
        <v>5</v>
      </c>
      <c r="C194" s="4" t="s">
        <v>13</v>
      </c>
      <c r="D194" s="4" t="s">
        <v>10</v>
      </c>
      <c r="E194" s="4" t="s">
        <v>6</v>
      </c>
      <c r="F194" s="4" t="s">
        <v>6</v>
      </c>
      <c r="G194" s="4" t="s">
        <v>13</v>
      </c>
    </row>
    <row r="195" spans="1:4">
      <c r="A195" t="n">
        <v>4752</v>
      </c>
      <c r="B195" s="21" t="n">
        <v>32</v>
      </c>
      <c r="C195" s="7" t="n">
        <v>0</v>
      </c>
      <c r="D195" s="7" t="n">
        <v>65533</v>
      </c>
      <c r="E195" s="7" t="s">
        <v>70</v>
      </c>
      <c r="F195" s="7" t="s">
        <v>59</v>
      </c>
      <c r="G195" s="7" t="n">
        <v>0</v>
      </c>
    </row>
    <row r="196" spans="1:4">
      <c r="A196" t="s">
        <v>4</v>
      </c>
      <c r="B196" s="4" t="s">
        <v>5</v>
      </c>
      <c r="C196" s="4" t="s">
        <v>13</v>
      </c>
      <c r="D196" s="4" t="s">
        <v>10</v>
      </c>
      <c r="E196" s="4" t="s">
        <v>6</v>
      </c>
      <c r="F196" s="4" t="s">
        <v>6</v>
      </c>
      <c r="G196" s="4" t="s">
        <v>13</v>
      </c>
    </row>
    <row r="197" spans="1:4">
      <c r="A197" t="n">
        <v>4771</v>
      </c>
      <c r="B197" s="21" t="n">
        <v>32</v>
      </c>
      <c r="C197" s="7" t="n">
        <v>0</v>
      </c>
      <c r="D197" s="7" t="n">
        <v>65533</v>
      </c>
      <c r="E197" s="7" t="s">
        <v>70</v>
      </c>
      <c r="F197" s="7" t="s">
        <v>71</v>
      </c>
      <c r="G197" s="7" t="n">
        <v>1</v>
      </c>
    </row>
    <row r="198" spans="1:4">
      <c r="A198" t="s">
        <v>4</v>
      </c>
      <c r="B198" s="4" t="s">
        <v>5</v>
      </c>
      <c r="C198" s="4" t="s">
        <v>13</v>
      </c>
      <c r="D198" s="4" t="s">
        <v>10</v>
      </c>
      <c r="E198" s="4" t="s">
        <v>6</v>
      </c>
      <c r="F198" s="4" t="s">
        <v>6</v>
      </c>
      <c r="G198" s="4" t="s">
        <v>13</v>
      </c>
    </row>
    <row r="199" spans="1:4">
      <c r="A199" t="n">
        <v>4788</v>
      </c>
      <c r="B199" s="21" t="n">
        <v>32</v>
      </c>
      <c r="C199" s="7" t="n">
        <v>2</v>
      </c>
      <c r="D199" s="7" t="n">
        <v>65533</v>
      </c>
      <c r="E199" s="7" t="s">
        <v>72</v>
      </c>
      <c r="F199" s="7" t="s">
        <v>73</v>
      </c>
      <c r="G199" s="7" t="n">
        <v>4</v>
      </c>
    </row>
    <row r="200" spans="1:4">
      <c r="A200" t="s">
        <v>4</v>
      </c>
      <c r="B200" s="4" t="s">
        <v>5</v>
      </c>
      <c r="C200" s="4" t="s">
        <v>13</v>
      </c>
      <c r="D200" s="4" t="s">
        <v>10</v>
      </c>
      <c r="E200" s="4" t="s">
        <v>6</v>
      </c>
      <c r="F200" s="4" t="s">
        <v>6</v>
      </c>
      <c r="G200" s="4" t="s">
        <v>13</v>
      </c>
    </row>
    <row r="201" spans="1:4">
      <c r="A201" t="n">
        <v>4802</v>
      </c>
      <c r="B201" s="21" t="n">
        <v>32</v>
      </c>
      <c r="C201" s="7" t="n">
        <v>1</v>
      </c>
      <c r="D201" s="7" t="n">
        <v>65533</v>
      </c>
      <c r="E201" s="7" t="s">
        <v>72</v>
      </c>
      <c r="F201" s="7" t="s">
        <v>74</v>
      </c>
      <c r="G201" s="7" t="n">
        <v>4</v>
      </c>
    </row>
    <row r="202" spans="1:4">
      <c r="A202" t="s">
        <v>4</v>
      </c>
      <c r="B202" s="4" t="s">
        <v>5</v>
      </c>
    </row>
    <row r="203" spans="1:4">
      <c r="A203" t="n">
        <v>4816</v>
      </c>
      <c r="B203" s="5" t="n">
        <v>1</v>
      </c>
    </row>
    <row r="204" spans="1:4" s="3" customFormat="1" customHeight="0">
      <c r="A204" s="3" t="s">
        <v>2</v>
      </c>
      <c r="B204" s="3" t="s">
        <v>75</v>
      </c>
    </row>
    <row r="205" spans="1:4">
      <c r="A205" t="s">
        <v>4</v>
      </c>
      <c r="B205" s="4" t="s">
        <v>5</v>
      </c>
      <c r="C205" s="4" t="s">
        <v>13</v>
      </c>
      <c r="D205" s="4" t="s">
        <v>13</v>
      </c>
      <c r="E205" s="4" t="s">
        <v>13</v>
      </c>
      <c r="F205" s="4" t="s">
        <v>9</v>
      </c>
      <c r="G205" s="4" t="s">
        <v>13</v>
      </c>
      <c r="H205" s="4" t="s">
        <v>13</v>
      </c>
      <c r="I205" s="4" t="s">
        <v>57</v>
      </c>
    </row>
    <row r="206" spans="1:4">
      <c r="A206" t="n">
        <v>4820</v>
      </c>
      <c r="B206" s="17" t="n">
        <v>5</v>
      </c>
      <c r="C206" s="7" t="n">
        <v>32</v>
      </c>
      <c r="D206" s="7" t="n">
        <v>3</v>
      </c>
      <c r="E206" s="7" t="n">
        <v>0</v>
      </c>
      <c r="F206" s="7" t="n">
        <v>80</v>
      </c>
      <c r="G206" s="7" t="n">
        <v>2</v>
      </c>
      <c r="H206" s="7" t="n">
        <v>1</v>
      </c>
      <c r="I206" s="18" t="n">
        <f t="normal" ca="1">A218</f>
        <v>0</v>
      </c>
    </row>
    <row r="207" spans="1:4">
      <c r="A207" t="s">
        <v>4</v>
      </c>
      <c r="B207" s="4" t="s">
        <v>5</v>
      </c>
      <c r="C207" s="4" t="s">
        <v>13</v>
      </c>
      <c r="D207" s="4" t="s">
        <v>13</v>
      </c>
      <c r="E207" s="4" t="s">
        <v>13</v>
      </c>
      <c r="F207" s="4" t="s">
        <v>9</v>
      </c>
      <c r="G207" s="4" t="s">
        <v>13</v>
      </c>
      <c r="H207" s="4" t="s">
        <v>13</v>
      </c>
      <c r="I207" s="4" t="s">
        <v>57</v>
      </c>
    </row>
    <row r="208" spans="1:4">
      <c r="A208" t="n">
        <v>4834</v>
      </c>
      <c r="B208" s="17" t="n">
        <v>5</v>
      </c>
      <c r="C208" s="7" t="n">
        <v>32</v>
      </c>
      <c r="D208" s="7" t="n">
        <v>4</v>
      </c>
      <c r="E208" s="7" t="n">
        <v>0</v>
      </c>
      <c r="F208" s="7" t="n">
        <v>1</v>
      </c>
      <c r="G208" s="7" t="n">
        <v>2</v>
      </c>
      <c r="H208" s="7" t="n">
        <v>1</v>
      </c>
      <c r="I208" s="18" t="n">
        <f t="normal" ca="1">A216</f>
        <v>0</v>
      </c>
    </row>
    <row r="209" spans="1:9">
      <c r="A209" t="s">
        <v>4</v>
      </c>
      <c r="B209" s="4" t="s">
        <v>5</v>
      </c>
      <c r="C209" s="4" t="s">
        <v>10</v>
      </c>
    </row>
    <row r="210" spans="1:9">
      <c r="A210" t="n">
        <v>4848</v>
      </c>
      <c r="B210" s="14" t="n">
        <v>12</v>
      </c>
      <c r="C210" s="7" t="n">
        <v>6154</v>
      </c>
    </row>
    <row r="211" spans="1:9">
      <c r="A211" t="s">
        <v>4</v>
      </c>
      <c r="B211" s="4" t="s">
        <v>5</v>
      </c>
      <c r="C211" s="4" t="s">
        <v>13</v>
      </c>
      <c r="D211" s="4" t="s">
        <v>6</v>
      </c>
      <c r="E211" s="4" t="s">
        <v>10</v>
      </c>
    </row>
    <row r="212" spans="1:9">
      <c r="A212" t="n">
        <v>4851</v>
      </c>
      <c r="B212" s="22" t="n">
        <v>91</v>
      </c>
      <c r="C212" s="7" t="n">
        <v>1</v>
      </c>
      <c r="D212" s="7" t="s">
        <v>29</v>
      </c>
      <c r="E212" s="7" t="n">
        <v>1</v>
      </c>
    </row>
    <row r="213" spans="1:9">
      <c r="A213" t="s">
        <v>4</v>
      </c>
      <c r="B213" s="4" t="s">
        <v>5</v>
      </c>
      <c r="C213" s="4" t="s">
        <v>10</v>
      </c>
      <c r="D213" s="4" t="s">
        <v>13</v>
      </c>
      <c r="E213" s="4" t="s">
        <v>13</v>
      </c>
      <c r="F213" s="4" t="s">
        <v>6</v>
      </c>
    </row>
    <row r="214" spans="1:9">
      <c r="A214" t="n">
        <v>4865</v>
      </c>
      <c r="B214" s="23" t="n">
        <v>20</v>
      </c>
      <c r="C214" s="7" t="n">
        <v>65533</v>
      </c>
      <c r="D214" s="7" t="n">
        <v>0</v>
      </c>
      <c r="E214" s="7" t="n">
        <v>11</v>
      </c>
      <c r="F214" s="7" t="s">
        <v>76</v>
      </c>
    </row>
    <row r="215" spans="1:9">
      <c r="A215" t="s">
        <v>4</v>
      </c>
      <c r="B215" s="4" t="s">
        <v>5</v>
      </c>
      <c r="C215" s="4" t="s">
        <v>13</v>
      </c>
      <c r="D215" s="4" t="s">
        <v>13</v>
      </c>
      <c r="E215" s="4" t="s">
        <v>9</v>
      </c>
      <c r="F215" s="4" t="s">
        <v>13</v>
      </c>
      <c r="G215" s="4" t="s">
        <v>13</v>
      </c>
    </row>
    <row r="216" spans="1:9">
      <c r="A216" t="n">
        <v>4884</v>
      </c>
      <c r="B216" s="24" t="n">
        <v>8</v>
      </c>
      <c r="C216" s="7" t="n">
        <v>3</v>
      </c>
      <c r="D216" s="7" t="n">
        <v>0</v>
      </c>
      <c r="E216" s="7" t="n">
        <v>0</v>
      </c>
      <c r="F216" s="7" t="n">
        <v>19</v>
      </c>
      <c r="G216" s="7" t="n">
        <v>1</v>
      </c>
    </row>
    <row r="217" spans="1:9">
      <c r="A217" t="s">
        <v>4</v>
      </c>
      <c r="B217" s="4" t="s">
        <v>5</v>
      </c>
      <c r="C217" s="4" t="s">
        <v>13</v>
      </c>
      <c r="D217" s="4" t="s">
        <v>13</v>
      </c>
    </row>
    <row r="218" spans="1:9">
      <c r="A218" t="n">
        <v>4893</v>
      </c>
      <c r="B218" s="9" t="n">
        <v>162</v>
      </c>
      <c r="C218" s="7" t="n">
        <v>0</v>
      </c>
      <c r="D218" s="7" t="n">
        <v>1</v>
      </c>
    </row>
    <row r="219" spans="1:9">
      <c r="A219" t="s">
        <v>4</v>
      </c>
      <c r="B219" s="4" t="s">
        <v>5</v>
      </c>
    </row>
    <row r="220" spans="1:9">
      <c r="A220" t="n">
        <v>4896</v>
      </c>
      <c r="B220" s="5" t="n">
        <v>1</v>
      </c>
    </row>
    <row r="221" spans="1:9" s="3" customFormat="1" customHeight="0">
      <c r="A221" s="3" t="s">
        <v>2</v>
      </c>
      <c r="B221" s="3" t="s">
        <v>77</v>
      </c>
    </row>
    <row r="222" spans="1:9">
      <c r="A222" t="s">
        <v>4</v>
      </c>
      <c r="B222" s="4" t="s">
        <v>5</v>
      </c>
      <c r="C222" s="4" t="s">
        <v>13</v>
      </c>
      <c r="D222" s="4" t="s">
        <v>10</v>
      </c>
    </row>
    <row r="223" spans="1:9">
      <c r="A223" t="n">
        <v>4900</v>
      </c>
      <c r="B223" s="25" t="n">
        <v>22</v>
      </c>
      <c r="C223" s="7" t="n">
        <v>20</v>
      </c>
      <c r="D223" s="7" t="n">
        <v>0</v>
      </c>
    </row>
    <row r="224" spans="1:9">
      <c r="A224" t="s">
        <v>4</v>
      </c>
      <c r="B224" s="4" t="s">
        <v>5</v>
      </c>
      <c r="C224" s="4" t="s">
        <v>13</v>
      </c>
      <c r="D224" s="4" t="s">
        <v>13</v>
      </c>
      <c r="E224" s="4" t="s">
        <v>9</v>
      </c>
      <c r="F224" s="4" t="s">
        <v>13</v>
      </c>
      <c r="G224" s="4" t="s">
        <v>13</v>
      </c>
    </row>
    <row r="225" spans="1:7">
      <c r="A225" t="n">
        <v>4904</v>
      </c>
      <c r="B225" s="26" t="n">
        <v>18</v>
      </c>
      <c r="C225" s="7" t="n">
        <v>1</v>
      </c>
      <c r="D225" s="7" t="n">
        <v>0</v>
      </c>
      <c r="E225" s="7" t="n">
        <v>1</v>
      </c>
      <c r="F225" s="7" t="n">
        <v>19</v>
      </c>
      <c r="G225" s="7" t="n">
        <v>1</v>
      </c>
    </row>
    <row r="226" spans="1:7">
      <c r="A226" t="s">
        <v>4</v>
      </c>
      <c r="B226" s="4" t="s">
        <v>5</v>
      </c>
      <c r="C226" s="4" t="s">
        <v>13</v>
      </c>
      <c r="D226" s="4" t="s">
        <v>13</v>
      </c>
      <c r="E226" s="4" t="s">
        <v>9</v>
      </c>
      <c r="F226" s="4" t="s">
        <v>13</v>
      </c>
      <c r="G226" s="4" t="s">
        <v>13</v>
      </c>
    </row>
    <row r="227" spans="1:7">
      <c r="A227" t="n">
        <v>4913</v>
      </c>
      <c r="B227" s="26" t="n">
        <v>18</v>
      </c>
      <c r="C227" s="7" t="n">
        <v>2</v>
      </c>
      <c r="D227" s="7" t="n">
        <v>0</v>
      </c>
      <c r="E227" s="7" t="n">
        <v>1</v>
      </c>
      <c r="F227" s="7" t="n">
        <v>19</v>
      </c>
      <c r="G227" s="7" t="n">
        <v>1</v>
      </c>
    </row>
    <row r="228" spans="1:7">
      <c r="A228" t="s">
        <v>4</v>
      </c>
      <c r="B228" s="4" t="s">
        <v>5</v>
      </c>
      <c r="C228" s="4" t="s">
        <v>13</v>
      </c>
      <c r="D228" s="4" t="s">
        <v>6</v>
      </c>
    </row>
    <row r="229" spans="1:7">
      <c r="A229" t="n">
        <v>4922</v>
      </c>
      <c r="B229" s="8" t="n">
        <v>2</v>
      </c>
      <c r="C229" s="7" t="n">
        <v>10</v>
      </c>
      <c r="D229" s="7" t="s">
        <v>78</v>
      </c>
    </row>
    <row r="230" spans="1:7">
      <c r="A230" t="s">
        <v>4</v>
      </c>
      <c r="B230" s="4" t="s">
        <v>5</v>
      </c>
      <c r="C230" s="4" t="s">
        <v>13</v>
      </c>
      <c r="D230" s="4" t="s">
        <v>6</v>
      </c>
    </row>
    <row r="231" spans="1:7">
      <c r="A231" t="n">
        <v>4944</v>
      </c>
      <c r="B231" s="8" t="n">
        <v>2</v>
      </c>
      <c r="C231" s="7" t="n">
        <v>10</v>
      </c>
      <c r="D231" s="7" t="s">
        <v>79</v>
      </c>
    </row>
    <row r="232" spans="1:7">
      <c r="A232" t="s">
        <v>4</v>
      </c>
      <c r="B232" s="4" t="s">
        <v>5</v>
      </c>
      <c r="C232" s="4" t="s">
        <v>10</v>
      </c>
    </row>
    <row r="233" spans="1:7">
      <c r="A233" t="n">
        <v>4967</v>
      </c>
      <c r="B233" s="27" t="n">
        <v>16</v>
      </c>
      <c r="C233" s="7" t="n">
        <v>0</v>
      </c>
    </row>
    <row r="234" spans="1:7">
      <c r="A234" t="s">
        <v>4</v>
      </c>
      <c r="B234" s="4" t="s">
        <v>5</v>
      </c>
      <c r="C234" s="4" t="s">
        <v>13</v>
      </c>
      <c r="D234" s="4" t="s">
        <v>6</v>
      </c>
    </row>
    <row r="235" spans="1:7">
      <c r="A235" t="n">
        <v>4970</v>
      </c>
      <c r="B235" s="8" t="n">
        <v>2</v>
      </c>
      <c r="C235" s="7" t="n">
        <v>10</v>
      </c>
      <c r="D235" s="7" t="s">
        <v>80</v>
      </c>
    </row>
    <row r="236" spans="1:7">
      <c r="A236" t="s">
        <v>4</v>
      </c>
      <c r="B236" s="4" t="s">
        <v>5</v>
      </c>
      <c r="C236" s="4" t="s">
        <v>10</v>
      </c>
    </row>
    <row r="237" spans="1:7">
      <c r="A237" t="n">
        <v>4988</v>
      </c>
      <c r="B237" s="27" t="n">
        <v>16</v>
      </c>
      <c r="C237" s="7" t="n">
        <v>0</v>
      </c>
    </row>
    <row r="238" spans="1:7">
      <c r="A238" t="s">
        <v>4</v>
      </c>
      <c r="B238" s="4" t="s">
        <v>5</v>
      </c>
      <c r="C238" s="4" t="s">
        <v>13</v>
      </c>
      <c r="D238" s="4" t="s">
        <v>6</v>
      </c>
    </row>
    <row r="239" spans="1:7">
      <c r="A239" t="n">
        <v>4991</v>
      </c>
      <c r="B239" s="8" t="n">
        <v>2</v>
      </c>
      <c r="C239" s="7" t="n">
        <v>10</v>
      </c>
      <c r="D239" s="7" t="s">
        <v>81</v>
      </c>
    </row>
    <row r="240" spans="1:7">
      <c r="A240" t="s">
        <v>4</v>
      </c>
      <c r="B240" s="4" t="s">
        <v>5</v>
      </c>
      <c r="C240" s="4" t="s">
        <v>10</v>
      </c>
    </row>
    <row r="241" spans="1:7">
      <c r="A241" t="n">
        <v>5010</v>
      </c>
      <c r="B241" s="27" t="n">
        <v>16</v>
      </c>
      <c r="C241" s="7" t="n">
        <v>0</v>
      </c>
    </row>
    <row r="242" spans="1:7">
      <c r="A242" t="s">
        <v>4</v>
      </c>
      <c r="B242" s="4" t="s">
        <v>5</v>
      </c>
      <c r="C242" s="4" t="s">
        <v>13</v>
      </c>
    </row>
    <row r="243" spans="1:7">
      <c r="A243" t="n">
        <v>5013</v>
      </c>
      <c r="B243" s="28" t="n">
        <v>23</v>
      </c>
      <c r="C243" s="7" t="n">
        <v>20</v>
      </c>
    </row>
    <row r="244" spans="1:7">
      <c r="A244" t="s">
        <v>4</v>
      </c>
      <c r="B244" s="4" t="s">
        <v>5</v>
      </c>
    </row>
    <row r="245" spans="1:7">
      <c r="A245" t="n">
        <v>5015</v>
      </c>
      <c r="B245" s="5" t="n">
        <v>1</v>
      </c>
    </row>
    <row r="246" spans="1:7" s="3" customFormat="1" customHeight="0">
      <c r="A246" s="3" t="s">
        <v>2</v>
      </c>
      <c r="B246" s="3" t="s">
        <v>82</v>
      </c>
    </row>
    <row r="247" spans="1:7">
      <c r="A247" t="s">
        <v>4</v>
      </c>
      <c r="B247" s="4" t="s">
        <v>5</v>
      </c>
      <c r="C247" s="4" t="s">
        <v>13</v>
      </c>
      <c r="D247" s="4" t="s">
        <v>10</v>
      </c>
    </row>
    <row r="248" spans="1:7">
      <c r="A248" t="n">
        <v>5016</v>
      </c>
      <c r="B248" s="25" t="n">
        <v>22</v>
      </c>
      <c r="C248" s="7" t="n">
        <v>20</v>
      </c>
      <c r="D248" s="7" t="n">
        <v>0</v>
      </c>
    </row>
    <row r="249" spans="1:7">
      <c r="A249" t="s">
        <v>4</v>
      </c>
      <c r="B249" s="4" t="s">
        <v>5</v>
      </c>
      <c r="C249" s="4" t="s">
        <v>10</v>
      </c>
    </row>
    <row r="250" spans="1:7">
      <c r="A250" t="n">
        <v>5020</v>
      </c>
      <c r="B250" s="27" t="n">
        <v>16</v>
      </c>
      <c r="C250" s="7" t="n">
        <v>500</v>
      </c>
    </row>
    <row r="251" spans="1:7">
      <c r="A251" t="s">
        <v>4</v>
      </c>
      <c r="B251" s="4" t="s">
        <v>5</v>
      </c>
      <c r="C251" s="4" t="s">
        <v>6</v>
      </c>
      <c r="D251" s="4" t="s">
        <v>6</v>
      </c>
    </row>
    <row r="252" spans="1:7">
      <c r="A252" t="n">
        <v>5023</v>
      </c>
      <c r="B252" s="20" t="n">
        <v>70</v>
      </c>
      <c r="C252" s="7" t="s">
        <v>28</v>
      </c>
      <c r="D252" s="7" t="s">
        <v>83</v>
      </c>
    </row>
    <row r="253" spans="1:7">
      <c r="A253" t="s">
        <v>4</v>
      </c>
      <c r="B253" s="4" t="s">
        <v>5</v>
      </c>
      <c r="C253" s="4" t="s">
        <v>10</v>
      </c>
    </row>
    <row r="254" spans="1:7">
      <c r="A254" t="n">
        <v>5036</v>
      </c>
      <c r="B254" s="27" t="n">
        <v>16</v>
      </c>
      <c r="C254" s="7" t="n">
        <v>1000</v>
      </c>
    </row>
    <row r="255" spans="1:7">
      <c r="A255" t="s">
        <v>4</v>
      </c>
      <c r="B255" s="4" t="s">
        <v>5</v>
      </c>
      <c r="C255" s="4" t="s">
        <v>13</v>
      </c>
      <c r="D255" s="4" t="s">
        <v>9</v>
      </c>
      <c r="E255" s="4" t="s">
        <v>13</v>
      </c>
      <c r="F255" s="4" t="s">
        <v>13</v>
      </c>
      <c r="G255" s="4" t="s">
        <v>9</v>
      </c>
      <c r="H255" s="4" t="s">
        <v>13</v>
      </c>
      <c r="I255" s="4" t="s">
        <v>9</v>
      </c>
      <c r="J255" s="4" t="s">
        <v>13</v>
      </c>
    </row>
    <row r="256" spans="1:7">
      <c r="A256" t="n">
        <v>5039</v>
      </c>
      <c r="B256" s="29" t="n">
        <v>33</v>
      </c>
      <c r="C256" s="7" t="n">
        <v>0</v>
      </c>
      <c r="D256" s="7" t="n">
        <v>2</v>
      </c>
      <c r="E256" s="7" t="n">
        <v>0</v>
      </c>
      <c r="F256" s="7" t="n">
        <v>0</v>
      </c>
      <c r="G256" s="7" t="n">
        <v>-1</v>
      </c>
      <c r="H256" s="7" t="n">
        <v>0</v>
      </c>
      <c r="I256" s="7" t="n">
        <v>-1</v>
      </c>
      <c r="J256" s="7" t="n">
        <v>0</v>
      </c>
    </row>
    <row r="257" spans="1:10">
      <c r="A257" t="s">
        <v>4</v>
      </c>
      <c r="B257" s="4" t="s">
        <v>5</v>
      </c>
    </row>
    <row r="258" spans="1:10">
      <c r="A258" t="n">
        <v>5057</v>
      </c>
      <c r="B258" s="5" t="n">
        <v>1</v>
      </c>
    </row>
    <row r="259" spans="1:10" s="3" customFormat="1" customHeight="0">
      <c r="A259" s="3" t="s">
        <v>2</v>
      </c>
      <c r="B259" s="3" t="s">
        <v>84</v>
      </c>
    </row>
    <row r="260" spans="1:10">
      <c r="A260" t="s">
        <v>4</v>
      </c>
      <c r="B260" s="4" t="s">
        <v>5</v>
      </c>
      <c r="C260" s="4" t="s">
        <v>13</v>
      </c>
      <c r="D260" s="4" t="s">
        <v>10</v>
      </c>
    </row>
    <row r="261" spans="1:10">
      <c r="A261" t="n">
        <v>5060</v>
      </c>
      <c r="B261" s="25" t="n">
        <v>22</v>
      </c>
      <c r="C261" s="7" t="n">
        <v>0</v>
      </c>
      <c r="D261" s="7" t="n">
        <v>0</v>
      </c>
    </row>
    <row r="262" spans="1:10">
      <c r="A262" t="s">
        <v>4</v>
      </c>
      <c r="B262" s="4" t="s">
        <v>5</v>
      </c>
      <c r="C262" s="4" t="s">
        <v>13</v>
      </c>
      <c r="D262" s="4" t="s">
        <v>10</v>
      </c>
      <c r="E262" s="4" t="s">
        <v>27</v>
      </c>
    </row>
    <row r="263" spans="1:10">
      <c r="A263" t="n">
        <v>5064</v>
      </c>
      <c r="B263" s="30" t="n">
        <v>58</v>
      </c>
      <c r="C263" s="7" t="n">
        <v>0</v>
      </c>
      <c r="D263" s="7" t="n">
        <v>0</v>
      </c>
      <c r="E263" s="7" t="n">
        <v>1</v>
      </c>
    </row>
    <row r="264" spans="1:10">
      <c r="A264" t="s">
        <v>4</v>
      </c>
      <c r="B264" s="4" t="s">
        <v>5</v>
      </c>
      <c r="C264" s="4" t="s">
        <v>13</v>
      </c>
    </row>
    <row r="265" spans="1:10">
      <c r="A265" t="n">
        <v>5072</v>
      </c>
      <c r="B265" s="31" t="n">
        <v>64</v>
      </c>
      <c r="C265" s="7" t="n">
        <v>7</v>
      </c>
    </row>
    <row r="266" spans="1:10">
      <c r="A266" t="s">
        <v>4</v>
      </c>
      <c r="B266" s="4" t="s">
        <v>5</v>
      </c>
      <c r="C266" s="4" t="s">
        <v>6</v>
      </c>
      <c r="D266" s="4" t="s">
        <v>6</v>
      </c>
    </row>
    <row r="267" spans="1:10">
      <c r="A267" t="n">
        <v>5074</v>
      </c>
      <c r="B267" s="20" t="n">
        <v>70</v>
      </c>
      <c r="C267" s="7" t="s">
        <v>28</v>
      </c>
      <c r="D267" s="7" t="s">
        <v>85</v>
      </c>
    </row>
    <row r="268" spans="1:10">
      <c r="A268" t="s">
        <v>4</v>
      </c>
      <c r="B268" s="4" t="s">
        <v>5</v>
      </c>
      <c r="C268" s="4" t="s">
        <v>13</v>
      </c>
      <c r="D268" s="4" t="s">
        <v>10</v>
      </c>
      <c r="E268" s="4" t="s">
        <v>27</v>
      </c>
    </row>
    <row r="269" spans="1:10">
      <c r="A269" t="n">
        <v>5089</v>
      </c>
      <c r="B269" s="30" t="n">
        <v>58</v>
      </c>
      <c r="C269" s="7" t="n">
        <v>100</v>
      </c>
      <c r="D269" s="7" t="n">
        <v>1000</v>
      </c>
      <c r="E269" s="7" t="n">
        <v>1</v>
      </c>
    </row>
    <row r="270" spans="1:10">
      <c r="A270" t="s">
        <v>4</v>
      </c>
      <c r="B270" s="4" t="s">
        <v>5</v>
      </c>
      <c r="C270" s="4" t="s">
        <v>13</v>
      </c>
      <c r="D270" s="4" t="s">
        <v>10</v>
      </c>
    </row>
    <row r="271" spans="1:10">
      <c r="A271" t="n">
        <v>5097</v>
      </c>
      <c r="B271" s="30" t="n">
        <v>58</v>
      </c>
      <c r="C271" s="7" t="n">
        <v>255</v>
      </c>
      <c r="D271" s="7" t="n">
        <v>0</v>
      </c>
    </row>
    <row r="272" spans="1:10">
      <c r="A272" t="s">
        <v>4</v>
      </c>
      <c r="B272" s="4" t="s">
        <v>5</v>
      </c>
      <c r="C272" s="4" t="s">
        <v>13</v>
      </c>
      <c r="D272" s="4" t="s">
        <v>10</v>
      </c>
      <c r="E272" s="4" t="s">
        <v>9</v>
      </c>
    </row>
    <row r="273" spans="1:5">
      <c r="A273" t="n">
        <v>5101</v>
      </c>
      <c r="B273" s="32" t="n">
        <v>101</v>
      </c>
      <c r="C273" s="7" t="n">
        <v>0</v>
      </c>
      <c r="D273" s="7" t="n">
        <v>3483</v>
      </c>
      <c r="E273" s="7" t="n">
        <v>1</v>
      </c>
    </row>
    <row r="274" spans="1:5">
      <c r="A274" t="s">
        <v>4</v>
      </c>
      <c r="B274" s="4" t="s">
        <v>5</v>
      </c>
      <c r="C274" s="4" t="s">
        <v>10</v>
      </c>
    </row>
    <row r="275" spans="1:5">
      <c r="A275" t="n">
        <v>5109</v>
      </c>
      <c r="B275" s="27" t="n">
        <v>16</v>
      </c>
      <c r="C275" s="7" t="n">
        <v>500</v>
      </c>
    </row>
    <row r="276" spans="1:5">
      <c r="A276" t="s">
        <v>4</v>
      </c>
      <c r="B276" s="4" t="s">
        <v>5</v>
      </c>
      <c r="C276" s="4" t="s">
        <v>13</v>
      </c>
      <c r="D276" s="4" t="s">
        <v>10</v>
      </c>
      <c r="E276" s="4" t="s">
        <v>27</v>
      </c>
      <c r="F276" s="4" t="s">
        <v>10</v>
      </c>
      <c r="G276" s="4" t="s">
        <v>9</v>
      </c>
      <c r="H276" s="4" t="s">
        <v>9</v>
      </c>
      <c r="I276" s="4" t="s">
        <v>10</v>
      </c>
      <c r="J276" s="4" t="s">
        <v>10</v>
      </c>
      <c r="K276" s="4" t="s">
        <v>9</v>
      </c>
      <c r="L276" s="4" t="s">
        <v>9</v>
      </c>
      <c r="M276" s="4" t="s">
        <v>9</v>
      </c>
      <c r="N276" s="4" t="s">
        <v>9</v>
      </c>
      <c r="O276" s="4" t="s">
        <v>6</v>
      </c>
    </row>
    <row r="277" spans="1:5">
      <c r="A277" t="n">
        <v>5112</v>
      </c>
      <c r="B277" s="10" t="n">
        <v>50</v>
      </c>
      <c r="C277" s="7" t="n">
        <v>0</v>
      </c>
      <c r="D277" s="7" t="n">
        <v>12010</v>
      </c>
      <c r="E277" s="7" t="n">
        <v>1</v>
      </c>
      <c r="F277" s="7" t="n">
        <v>0</v>
      </c>
      <c r="G277" s="7" t="n">
        <v>0</v>
      </c>
      <c r="H277" s="7" t="n">
        <v>0</v>
      </c>
      <c r="I277" s="7" t="n">
        <v>0</v>
      </c>
      <c r="J277" s="7" t="n">
        <v>65533</v>
      </c>
      <c r="K277" s="7" t="n">
        <v>0</v>
      </c>
      <c r="L277" s="7" t="n">
        <v>0</v>
      </c>
      <c r="M277" s="7" t="n">
        <v>0</v>
      </c>
      <c r="N277" s="7" t="n">
        <v>0</v>
      </c>
      <c r="O277" s="7" t="s">
        <v>23</v>
      </c>
    </row>
    <row r="278" spans="1:5">
      <c r="A278" t="s">
        <v>4</v>
      </c>
      <c r="B278" s="4" t="s">
        <v>5</v>
      </c>
      <c r="C278" s="4" t="s">
        <v>13</v>
      </c>
      <c r="D278" s="4" t="s">
        <v>10</v>
      </c>
      <c r="E278" s="4" t="s">
        <v>10</v>
      </c>
      <c r="F278" s="4" t="s">
        <v>10</v>
      </c>
      <c r="G278" s="4" t="s">
        <v>10</v>
      </c>
      <c r="H278" s="4" t="s">
        <v>13</v>
      </c>
    </row>
    <row r="279" spans="1:5">
      <c r="A279" t="n">
        <v>5151</v>
      </c>
      <c r="B279" s="33" t="n">
        <v>25</v>
      </c>
      <c r="C279" s="7" t="n">
        <v>5</v>
      </c>
      <c r="D279" s="7" t="n">
        <v>65535</v>
      </c>
      <c r="E279" s="7" t="n">
        <v>65535</v>
      </c>
      <c r="F279" s="7" t="n">
        <v>65535</v>
      </c>
      <c r="G279" s="7" t="n">
        <v>65535</v>
      </c>
      <c r="H279" s="7" t="n">
        <v>0</v>
      </c>
    </row>
    <row r="280" spans="1:5">
      <c r="A280" t="s">
        <v>4</v>
      </c>
      <c r="B280" s="4" t="s">
        <v>5</v>
      </c>
      <c r="C280" s="4" t="s">
        <v>10</v>
      </c>
      <c r="D280" s="4" t="s">
        <v>13</v>
      </c>
      <c r="E280" s="4" t="s">
        <v>86</v>
      </c>
      <c r="F280" s="4" t="s">
        <v>13</v>
      </c>
      <c r="G280" s="4" t="s">
        <v>13</v>
      </c>
      <c r="H280" s="4" t="s">
        <v>10</v>
      </c>
      <c r="I280" s="4" t="s">
        <v>13</v>
      </c>
      <c r="J280" s="4" t="s">
        <v>86</v>
      </c>
      <c r="K280" s="4" t="s">
        <v>13</v>
      </c>
      <c r="L280" s="4" t="s">
        <v>13</v>
      </c>
    </row>
    <row r="281" spans="1:5">
      <c r="A281" t="n">
        <v>5162</v>
      </c>
      <c r="B281" s="34" t="n">
        <v>24</v>
      </c>
      <c r="C281" s="7" t="n">
        <v>65534</v>
      </c>
      <c r="D281" s="7" t="n">
        <v>6</v>
      </c>
      <c r="E281" s="7" t="s">
        <v>87</v>
      </c>
      <c r="F281" s="7" t="n">
        <v>12</v>
      </c>
      <c r="G281" s="7" t="n">
        <v>16</v>
      </c>
      <c r="H281" s="7" t="n">
        <v>3483</v>
      </c>
      <c r="I281" s="7" t="n">
        <v>7</v>
      </c>
      <c r="J281" s="7" t="s">
        <v>88</v>
      </c>
      <c r="K281" s="7" t="n">
        <v>2</v>
      </c>
      <c r="L281" s="7" t="n">
        <v>0</v>
      </c>
    </row>
    <row r="282" spans="1:5">
      <c r="A282" t="s">
        <v>4</v>
      </c>
      <c r="B282" s="4" t="s">
        <v>5</v>
      </c>
    </row>
    <row r="283" spans="1:5">
      <c r="A283" t="n">
        <v>5183</v>
      </c>
      <c r="B283" s="35" t="n">
        <v>28</v>
      </c>
    </row>
    <row r="284" spans="1:5">
      <c r="A284" t="s">
        <v>4</v>
      </c>
      <c r="B284" s="4" t="s">
        <v>5</v>
      </c>
      <c r="C284" s="4" t="s">
        <v>13</v>
      </c>
    </row>
    <row r="285" spans="1:5">
      <c r="A285" t="n">
        <v>5184</v>
      </c>
      <c r="B285" s="36" t="n">
        <v>27</v>
      </c>
      <c r="C285" s="7" t="n">
        <v>0</v>
      </c>
    </row>
    <row r="286" spans="1:5">
      <c r="A286" t="s">
        <v>4</v>
      </c>
      <c r="B286" s="4" t="s">
        <v>5</v>
      </c>
      <c r="C286" s="4" t="s">
        <v>13</v>
      </c>
    </row>
    <row r="287" spans="1:5">
      <c r="A287" t="n">
        <v>5186</v>
      </c>
      <c r="B287" s="28" t="n">
        <v>23</v>
      </c>
      <c r="C287" s="7" t="n">
        <v>0</v>
      </c>
    </row>
    <row r="288" spans="1:5">
      <c r="A288" t="s">
        <v>4</v>
      </c>
      <c r="B288" s="4" t="s">
        <v>5</v>
      </c>
    </row>
    <row r="289" spans="1:15">
      <c r="A289" t="n">
        <v>5188</v>
      </c>
      <c r="B289" s="5" t="n">
        <v>1</v>
      </c>
    </row>
    <row r="290" spans="1:15" s="3" customFormat="1" customHeight="0">
      <c r="A290" s="3" t="s">
        <v>2</v>
      </c>
      <c r="B290" s="3" t="s">
        <v>89</v>
      </c>
    </row>
    <row r="291" spans="1:15">
      <c r="A291" t="s">
        <v>4</v>
      </c>
      <c r="B291" s="4" t="s">
        <v>5</v>
      </c>
      <c r="C291" s="4" t="s">
        <v>13</v>
      </c>
      <c r="D291" s="4" t="s">
        <v>10</v>
      </c>
    </row>
    <row r="292" spans="1:15">
      <c r="A292" t="n">
        <v>5192</v>
      </c>
      <c r="B292" s="25" t="n">
        <v>22</v>
      </c>
      <c r="C292" s="7" t="n">
        <v>20</v>
      </c>
      <c r="D292" s="7" t="n">
        <v>0</v>
      </c>
    </row>
    <row r="293" spans="1:15">
      <c r="A293" t="s">
        <v>4</v>
      </c>
      <c r="B293" s="4" t="s">
        <v>5</v>
      </c>
      <c r="C293" s="4" t="s">
        <v>13</v>
      </c>
      <c r="D293" s="4" t="s">
        <v>10</v>
      </c>
    </row>
    <row r="294" spans="1:15">
      <c r="A294" t="n">
        <v>5196</v>
      </c>
      <c r="B294" s="37" t="n">
        <v>45</v>
      </c>
      <c r="C294" s="7" t="n">
        <v>18</v>
      </c>
      <c r="D294" s="7" t="n">
        <v>64</v>
      </c>
    </row>
    <row r="295" spans="1:15">
      <c r="A295" t="s">
        <v>4</v>
      </c>
      <c r="B295" s="4" t="s">
        <v>5</v>
      </c>
      <c r="C295" s="4" t="s">
        <v>13</v>
      </c>
      <c r="D295" s="4" t="s">
        <v>10</v>
      </c>
      <c r="E295" s="4" t="s">
        <v>27</v>
      </c>
      <c r="F295" s="4" t="s">
        <v>10</v>
      </c>
      <c r="G295" s="4" t="s">
        <v>9</v>
      </c>
      <c r="H295" s="4" t="s">
        <v>9</v>
      </c>
      <c r="I295" s="4" t="s">
        <v>10</v>
      </c>
      <c r="J295" s="4" t="s">
        <v>10</v>
      </c>
      <c r="K295" s="4" t="s">
        <v>9</v>
      </c>
      <c r="L295" s="4" t="s">
        <v>9</v>
      </c>
      <c r="M295" s="4" t="s">
        <v>9</v>
      </c>
      <c r="N295" s="4" t="s">
        <v>9</v>
      </c>
      <c r="O295" s="4" t="s">
        <v>6</v>
      </c>
    </row>
    <row r="296" spans="1:15">
      <c r="A296" t="n">
        <v>5200</v>
      </c>
      <c r="B296" s="10" t="n">
        <v>50</v>
      </c>
      <c r="C296" s="7" t="n">
        <v>0</v>
      </c>
      <c r="D296" s="7" t="n">
        <v>13202</v>
      </c>
      <c r="E296" s="7" t="n">
        <v>1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65533</v>
      </c>
      <c r="K296" s="7" t="n">
        <v>0</v>
      </c>
      <c r="L296" s="7" t="n">
        <v>0</v>
      </c>
      <c r="M296" s="7" t="n">
        <v>0</v>
      </c>
      <c r="N296" s="7" t="n">
        <v>0</v>
      </c>
      <c r="O296" s="7" t="s">
        <v>23</v>
      </c>
    </row>
    <row r="297" spans="1:15">
      <c r="A297" t="s">
        <v>4</v>
      </c>
      <c r="B297" s="4" t="s">
        <v>5</v>
      </c>
      <c r="C297" s="4" t="s">
        <v>13</v>
      </c>
      <c r="D297" s="4" t="s">
        <v>10</v>
      </c>
      <c r="E297" s="4" t="s">
        <v>27</v>
      </c>
      <c r="F297" s="4" t="s">
        <v>10</v>
      </c>
      <c r="G297" s="4" t="s">
        <v>9</v>
      </c>
      <c r="H297" s="4" t="s">
        <v>9</v>
      </c>
      <c r="I297" s="4" t="s">
        <v>10</v>
      </c>
      <c r="J297" s="4" t="s">
        <v>10</v>
      </c>
      <c r="K297" s="4" t="s">
        <v>9</v>
      </c>
      <c r="L297" s="4" t="s">
        <v>9</v>
      </c>
      <c r="M297" s="4" t="s">
        <v>9</v>
      </c>
      <c r="N297" s="4" t="s">
        <v>9</v>
      </c>
      <c r="O297" s="4" t="s">
        <v>6</v>
      </c>
    </row>
    <row r="298" spans="1:15">
      <c r="A298" t="n">
        <v>5239</v>
      </c>
      <c r="B298" s="10" t="n">
        <v>50</v>
      </c>
      <c r="C298" s="7" t="n">
        <v>0</v>
      </c>
      <c r="D298" s="7" t="n">
        <v>5025</v>
      </c>
      <c r="E298" s="7" t="n">
        <v>1</v>
      </c>
      <c r="F298" s="7" t="n">
        <v>0</v>
      </c>
      <c r="G298" s="7" t="n">
        <v>0</v>
      </c>
      <c r="H298" s="7" t="n">
        <v>0</v>
      </c>
      <c r="I298" s="7" t="n">
        <v>0</v>
      </c>
      <c r="J298" s="7" t="n">
        <v>65533</v>
      </c>
      <c r="K298" s="7" t="n">
        <v>0</v>
      </c>
      <c r="L298" s="7" t="n">
        <v>0</v>
      </c>
      <c r="M298" s="7" t="n">
        <v>0</v>
      </c>
      <c r="N298" s="7" t="n">
        <v>0</v>
      </c>
      <c r="O298" s="7" t="s">
        <v>23</v>
      </c>
    </row>
    <row r="299" spans="1:15">
      <c r="A299" t="s">
        <v>4</v>
      </c>
      <c r="B299" s="4" t="s">
        <v>5</v>
      </c>
      <c r="C299" s="4" t="s">
        <v>13</v>
      </c>
      <c r="D299" s="4" t="s">
        <v>10</v>
      </c>
      <c r="E299" s="4" t="s">
        <v>13</v>
      </c>
      <c r="F299" s="4" t="s">
        <v>57</v>
      </c>
    </row>
    <row r="300" spans="1:15">
      <c r="A300" t="n">
        <v>5278</v>
      </c>
      <c r="B300" s="17" t="n">
        <v>5</v>
      </c>
      <c r="C300" s="7" t="n">
        <v>30</v>
      </c>
      <c r="D300" s="7" t="n">
        <v>11090</v>
      </c>
      <c r="E300" s="7" t="n">
        <v>1</v>
      </c>
      <c r="F300" s="18" t="n">
        <f t="normal" ca="1">A314</f>
        <v>0</v>
      </c>
    </row>
    <row r="301" spans="1:15">
      <c r="A301" t="s">
        <v>4</v>
      </c>
      <c r="B301" s="4" t="s">
        <v>5</v>
      </c>
      <c r="C301" s="4" t="s">
        <v>6</v>
      </c>
      <c r="D301" s="4" t="s">
        <v>6</v>
      </c>
    </row>
    <row r="302" spans="1:15">
      <c r="A302" t="n">
        <v>5287</v>
      </c>
      <c r="B302" s="20" t="n">
        <v>70</v>
      </c>
      <c r="C302" s="7" t="s">
        <v>58</v>
      </c>
      <c r="D302" s="7" t="s">
        <v>90</v>
      </c>
    </row>
    <row r="303" spans="1:15">
      <c r="A303" t="s">
        <v>4</v>
      </c>
      <c r="B303" s="4" t="s">
        <v>5</v>
      </c>
      <c r="C303" s="4" t="s">
        <v>6</v>
      </c>
      <c r="D303" s="4" t="s">
        <v>6</v>
      </c>
    </row>
    <row r="304" spans="1:15">
      <c r="A304" t="n">
        <v>5306</v>
      </c>
      <c r="B304" s="20" t="n">
        <v>70</v>
      </c>
      <c r="C304" s="7" t="s">
        <v>60</v>
      </c>
      <c r="D304" s="7" t="s">
        <v>90</v>
      </c>
    </row>
    <row r="305" spans="1:15">
      <c r="A305" t="s">
        <v>4</v>
      </c>
      <c r="B305" s="4" t="s">
        <v>5</v>
      </c>
      <c r="C305" s="4" t="s">
        <v>6</v>
      </c>
      <c r="D305" s="4" t="s">
        <v>6</v>
      </c>
    </row>
    <row r="306" spans="1:15">
      <c r="A306" t="n">
        <v>5325</v>
      </c>
      <c r="B306" s="20" t="n">
        <v>70</v>
      </c>
      <c r="C306" s="7" t="s">
        <v>61</v>
      </c>
      <c r="D306" s="7" t="s">
        <v>90</v>
      </c>
    </row>
    <row r="307" spans="1:15">
      <c r="A307" t="s">
        <v>4</v>
      </c>
      <c r="B307" s="4" t="s">
        <v>5</v>
      </c>
      <c r="C307" s="4" t="s">
        <v>6</v>
      </c>
      <c r="D307" s="4" t="s">
        <v>6</v>
      </c>
    </row>
    <row r="308" spans="1:15">
      <c r="A308" t="n">
        <v>5344</v>
      </c>
      <c r="B308" s="20" t="n">
        <v>70</v>
      </c>
      <c r="C308" s="7" t="s">
        <v>62</v>
      </c>
      <c r="D308" s="7" t="s">
        <v>90</v>
      </c>
    </row>
    <row r="309" spans="1:15">
      <c r="A309" t="s">
        <v>4</v>
      </c>
      <c r="B309" s="4" t="s">
        <v>5</v>
      </c>
      <c r="C309" s="4" t="s">
        <v>6</v>
      </c>
      <c r="D309" s="4" t="s">
        <v>6</v>
      </c>
    </row>
    <row r="310" spans="1:15">
      <c r="A310" t="n">
        <v>5363</v>
      </c>
      <c r="B310" s="20" t="n">
        <v>70</v>
      </c>
      <c r="C310" s="7" t="s">
        <v>63</v>
      </c>
      <c r="D310" s="7" t="s">
        <v>90</v>
      </c>
    </row>
    <row r="311" spans="1:15">
      <c r="A311" t="s">
        <v>4</v>
      </c>
      <c r="B311" s="4" t="s">
        <v>5</v>
      </c>
      <c r="C311" s="4" t="s">
        <v>57</v>
      </c>
    </row>
    <row r="312" spans="1:15">
      <c r="A312" t="n">
        <v>5382</v>
      </c>
      <c r="B312" s="19" t="n">
        <v>3</v>
      </c>
      <c r="C312" s="18" t="n">
        <f t="normal" ca="1">A324</f>
        <v>0</v>
      </c>
    </row>
    <row r="313" spans="1:15">
      <c r="A313" t="s">
        <v>4</v>
      </c>
      <c r="B313" s="4" t="s">
        <v>5</v>
      </c>
      <c r="C313" s="4" t="s">
        <v>6</v>
      </c>
      <c r="D313" s="4" t="s">
        <v>6</v>
      </c>
    </row>
    <row r="314" spans="1:15">
      <c r="A314" t="n">
        <v>5387</v>
      </c>
      <c r="B314" s="20" t="n">
        <v>70</v>
      </c>
      <c r="C314" s="7" t="s">
        <v>58</v>
      </c>
      <c r="D314" s="7" t="s">
        <v>91</v>
      </c>
    </row>
    <row r="315" spans="1:15">
      <c r="A315" t="s">
        <v>4</v>
      </c>
      <c r="B315" s="4" t="s">
        <v>5</v>
      </c>
      <c r="C315" s="4" t="s">
        <v>6</v>
      </c>
      <c r="D315" s="4" t="s">
        <v>6</v>
      </c>
    </row>
    <row r="316" spans="1:15">
      <c r="A316" t="n">
        <v>5406</v>
      </c>
      <c r="B316" s="20" t="n">
        <v>70</v>
      </c>
      <c r="C316" s="7" t="s">
        <v>60</v>
      </c>
      <c r="D316" s="7" t="s">
        <v>91</v>
      </c>
    </row>
    <row r="317" spans="1:15">
      <c r="A317" t="s">
        <v>4</v>
      </c>
      <c r="B317" s="4" t="s">
        <v>5</v>
      </c>
      <c r="C317" s="4" t="s">
        <v>6</v>
      </c>
      <c r="D317" s="4" t="s">
        <v>6</v>
      </c>
    </row>
    <row r="318" spans="1:15">
      <c r="A318" t="n">
        <v>5425</v>
      </c>
      <c r="B318" s="20" t="n">
        <v>70</v>
      </c>
      <c r="C318" s="7" t="s">
        <v>61</v>
      </c>
      <c r="D318" s="7" t="s">
        <v>91</v>
      </c>
    </row>
    <row r="319" spans="1:15">
      <c r="A319" t="s">
        <v>4</v>
      </c>
      <c r="B319" s="4" t="s">
        <v>5</v>
      </c>
      <c r="C319" s="4" t="s">
        <v>6</v>
      </c>
      <c r="D319" s="4" t="s">
        <v>6</v>
      </c>
    </row>
    <row r="320" spans="1:15">
      <c r="A320" t="n">
        <v>5444</v>
      </c>
      <c r="B320" s="20" t="n">
        <v>70</v>
      </c>
      <c r="C320" s="7" t="s">
        <v>62</v>
      </c>
      <c r="D320" s="7" t="s">
        <v>91</v>
      </c>
    </row>
    <row r="321" spans="1:4">
      <c r="A321" t="s">
        <v>4</v>
      </c>
      <c r="B321" s="4" t="s">
        <v>5</v>
      </c>
      <c r="C321" s="4" t="s">
        <v>6</v>
      </c>
      <c r="D321" s="4" t="s">
        <v>6</v>
      </c>
    </row>
    <row r="322" spans="1:4">
      <c r="A322" t="n">
        <v>5463</v>
      </c>
      <c r="B322" s="20" t="n">
        <v>70</v>
      </c>
      <c r="C322" s="7" t="s">
        <v>63</v>
      </c>
      <c r="D322" s="7" t="s">
        <v>91</v>
      </c>
    </row>
    <row r="323" spans="1:4">
      <c r="A323" t="s">
        <v>4</v>
      </c>
      <c r="B323" s="4" t="s">
        <v>5</v>
      </c>
      <c r="C323" s="4" t="s">
        <v>10</v>
      </c>
    </row>
    <row r="324" spans="1:4">
      <c r="A324" t="n">
        <v>5482</v>
      </c>
      <c r="B324" s="27" t="n">
        <v>16</v>
      </c>
      <c r="C324" s="7" t="n">
        <v>1000</v>
      </c>
    </row>
    <row r="325" spans="1:4">
      <c r="A325" t="s">
        <v>4</v>
      </c>
      <c r="B325" s="4" t="s">
        <v>5</v>
      </c>
      <c r="C325" s="4" t="s">
        <v>13</v>
      </c>
      <c r="D325" s="4" t="s">
        <v>10</v>
      </c>
      <c r="E325" s="4" t="s">
        <v>27</v>
      </c>
    </row>
    <row r="326" spans="1:4">
      <c r="A326" t="n">
        <v>5485</v>
      </c>
      <c r="B326" s="30" t="n">
        <v>58</v>
      </c>
      <c r="C326" s="7" t="n">
        <v>101</v>
      </c>
      <c r="D326" s="7" t="n">
        <v>1000</v>
      </c>
      <c r="E326" s="7" t="n">
        <v>1</v>
      </c>
    </row>
    <row r="327" spans="1:4">
      <c r="A327" t="s">
        <v>4</v>
      </c>
      <c r="B327" s="4" t="s">
        <v>5</v>
      </c>
      <c r="C327" s="4" t="s">
        <v>13</v>
      </c>
      <c r="D327" s="4" t="s">
        <v>10</v>
      </c>
    </row>
    <row r="328" spans="1:4">
      <c r="A328" t="n">
        <v>5493</v>
      </c>
      <c r="B328" s="30" t="n">
        <v>58</v>
      </c>
      <c r="C328" s="7" t="n">
        <v>254</v>
      </c>
      <c r="D328" s="7" t="n">
        <v>0</v>
      </c>
    </row>
    <row r="329" spans="1:4">
      <c r="A329" t="s">
        <v>4</v>
      </c>
      <c r="B329" s="4" t="s">
        <v>5</v>
      </c>
      <c r="C329" s="4" t="s">
        <v>13</v>
      </c>
    </row>
    <row r="330" spans="1:4">
      <c r="A330" t="n">
        <v>5497</v>
      </c>
      <c r="B330" s="31" t="n">
        <v>64</v>
      </c>
      <c r="C330" s="7" t="n">
        <v>7</v>
      </c>
    </row>
    <row r="331" spans="1:4">
      <c r="A331" t="s">
        <v>4</v>
      </c>
      <c r="B331" s="4" t="s">
        <v>5</v>
      </c>
      <c r="C331" s="4" t="s">
        <v>13</v>
      </c>
      <c r="D331" s="4" t="s">
        <v>13</v>
      </c>
      <c r="E331" s="4" t="s">
        <v>27</v>
      </c>
      <c r="F331" s="4" t="s">
        <v>27</v>
      </c>
      <c r="G331" s="4" t="s">
        <v>27</v>
      </c>
      <c r="H331" s="4" t="s">
        <v>10</v>
      </c>
    </row>
    <row r="332" spans="1:4">
      <c r="A332" t="n">
        <v>5499</v>
      </c>
      <c r="B332" s="37" t="n">
        <v>45</v>
      </c>
      <c r="C332" s="7" t="n">
        <v>2</v>
      </c>
      <c r="D332" s="7" t="n">
        <v>3</v>
      </c>
      <c r="E332" s="7" t="n">
        <v>-76</v>
      </c>
      <c r="F332" s="7" t="n">
        <v>1.35000002384186</v>
      </c>
      <c r="G332" s="7" t="n">
        <v>71.5999984741211</v>
      </c>
      <c r="H332" s="7" t="n">
        <v>0</v>
      </c>
    </row>
    <row r="333" spans="1:4">
      <c r="A333" t="s">
        <v>4</v>
      </c>
      <c r="B333" s="4" t="s">
        <v>5</v>
      </c>
      <c r="C333" s="4" t="s">
        <v>13</v>
      </c>
      <c r="D333" s="4" t="s">
        <v>13</v>
      </c>
      <c r="E333" s="4" t="s">
        <v>27</v>
      </c>
      <c r="F333" s="4" t="s">
        <v>27</v>
      </c>
      <c r="G333" s="4" t="s">
        <v>27</v>
      </c>
      <c r="H333" s="4" t="s">
        <v>10</v>
      </c>
      <c r="I333" s="4" t="s">
        <v>13</v>
      </c>
    </row>
    <row r="334" spans="1:4">
      <c r="A334" t="n">
        <v>5516</v>
      </c>
      <c r="B334" s="37" t="n">
        <v>45</v>
      </c>
      <c r="C334" s="7" t="n">
        <v>4</v>
      </c>
      <c r="D334" s="7" t="n">
        <v>3</v>
      </c>
      <c r="E334" s="7" t="n">
        <v>22.3099994659424</v>
      </c>
      <c r="F334" s="7" t="n">
        <v>104.319999694824</v>
      </c>
      <c r="G334" s="7" t="n">
        <v>0</v>
      </c>
      <c r="H334" s="7" t="n">
        <v>0</v>
      </c>
      <c r="I334" s="7" t="n">
        <v>1</v>
      </c>
    </row>
    <row r="335" spans="1:4">
      <c r="A335" t="s">
        <v>4</v>
      </c>
      <c r="B335" s="4" t="s">
        <v>5</v>
      </c>
      <c r="C335" s="4" t="s">
        <v>13</v>
      </c>
      <c r="D335" s="4" t="s">
        <v>13</v>
      </c>
      <c r="E335" s="4" t="s">
        <v>27</v>
      </c>
      <c r="F335" s="4" t="s">
        <v>10</v>
      </c>
    </row>
    <row r="336" spans="1:4">
      <c r="A336" t="n">
        <v>5534</v>
      </c>
      <c r="B336" s="37" t="n">
        <v>45</v>
      </c>
      <c r="C336" s="7" t="n">
        <v>5</v>
      </c>
      <c r="D336" s="7" t="n">
        <v>3</v>
      </c>
      <c r="E336" s="7" t="n">
        <v>5.59999990463257</v>
      </c>
      <c r="F336" s="7" t="n">
        <v>0</v>
      </c>
    </row>
    <row r="337" spans="1:9">
      <c r="A337" t="s">
        <v>4</v>
      </c>
      <c r="B337" s="4" t="s">
        <v>5</v>
      </c>
      <c r="C337" s="4" t="s">
        <v>13</v>
      </c>
      <c r="D337" s="4" t="s">
        <v>13</v>
      </c>
      <c r="E337" s="4" t="s">
        <v>27</v>
      </c>
      <c r="F337" s="4" t="s">
        <v>10</v>
      </c>
    </row>
    <row r="338" spans="1:9">
      <c r="A338" t="n">
        <v>5543</v>
      </c>
      <c r="B338" s="37" t="n">
        <v>45</v>
      </c>
      <c r="C338" s="7" t="n">
        <v>11</v>
      </c>
      <c r="D338" s="7" t="n">
        <v>3</v>
      </c>
      <c r="E338" s="7" t="n">
        <v>38</v>
      </c>
      <c r="F338" s="7" t="n">
        <v>0</v>
      </c>
    </row>
    <row r="339" spans="1:9">
      <c r="A339" t="s">
        <v>4</v>
      </c>
      <c r="B339" s="4" t="s">
        <v>5</v>
      </c>
      <c r="C339" s="4" t="s">
        <v>10</v>
      </c>
    </row>
    <row r="340" spans="1:9">
      <c r="A340" t="n">
        <v>5552</v>
      </c>
      <c r="B340" s="27" t="n">
        <v>16</v>
      </c>
      <c r="C340" s="7" t="n">
        <v>1000</v>
      </c>
    </row>
    <row r="341" spans="1:9">
      <c r="A341" t="s">
        <v>4</v>
      </c>
      <c r="B341" s="4" t="s">
        <v>5</v>
      </c>
      <c r="C341" s="4" t="s">
        <v>13</v>
      </c>
      <c r="D341" s="4" t="s">
        <v>13</v>
      </c>
      <c r="E341" s="4" t="s">
        <v>27</v>
      </c>
      <c r="F341" s="4" t="s">
        <v>27</v>
      </c>
      <c r="G341" s="4" t="s">
        <v>27</v>
      </c>
      <c r="H341" s="4" t="s">
        <v>10</v>
      </c>
    </row>
    <row r="342" spans="1:9">
      <c r="A342" t="n">
        <v>5555</v>
      </c>
      <c r="B342" s="37" t="n">
        <v>45</v>
      </c>
      <c r="C342" s="7" t="n">
        <v>2</v>
      </c>
      <c r="D342" s="7" t="n">
        <v>3</v>
      </c>
      <c r="E342" s="7" t="n">
        <v>-48.1100006103516</v>
      </c>
      <c r="F342" s="7" t="n">
        <v>5.96999979019165</v>
      </c>
      <c r="G342" s="7" t="n">
        <v>79.7399978637695</v>
      </c>
      <c r="H342" s="7" t="n">
        <v>5000</v>
      </c>
    </row>
    <row r="343" spans="1:9">
      <c r="A343" t="s">
        <v>4</v>
      </c>
      <c r="B343" s="4" t="s">
        <v>5</v>
      </c>
      <c r="C343" s="4" t="s">
        <v>13</v>
      </c>
      <c r="D343" s="4" t="s">
        <v>13</v>
      </c>
      <c r="E343" s="4" t="s">
        <v>27</v>
      </c>
      <c r="F343" s="4" t="s">
        <v>27</v>
      </c>
      <c r="G343" s="4" t="s">
        <v>27</v>
      </c>
      <c r="H343" s="4" t="s">
        <v>10</v>
      </c>
      <c r="I343" s="4" t="s">
        <v>13</v>
      </c>
    </row>
    <row r="344" spans="1:9">
      <c r="A344" t="n">
        <v>5572</v>
      </c>
      <c r="B344" s="37" t="n">
        <v>45</v>
      </c>
      <c r="C344" s="7" t="n">
        <v>4</v>
      </c>
      <c r="D344" s="7" t="n">
        <v>3</v>
      </c>
      <c r="E344" s="7" t="n">
        <v>24.6100006103516</v>
      </c>
      <c r="F344" s="7" t="n">
        <v>262.600006103516</v>
      </c>
      <c r="G344" s="7" t="n">
        <v>0</v>
      </c>
      <c r="H344" s="7" t="n">
        <v>5000</v>
      </c>
      <c r="I344" s="7" t="n">
        <v>1</v>
      </c>
    </row>
    <row r="345" spans="1:9">
      <c r="A345" t="s">
        <v>4</v>
      </c>
      <c r="B345" s="4" t="s">
        <v>5</v>
      </c>
      <c r="C345" s="4" t="s">
        <v>10</v>
      </c>
    </row>
    <row r="346" spans="1:9">
      <c r="A346" t="n">
        <v>5590</v>
      </c>
      <c r="B346" s="27" t="n">
        <v>16</v>
      </c>
      <c r="C346" s="7" t="n">
        <v>5000</v>
      </c>
    </row>
    <row r="347" spans="1:9">
      <c r="A347" t="s">
        <v>4</v>
      </c>
      <c r="B347" s="4" t="s">
        <v>5</v>
      </c>
      <c r="C347" s="4" t="s">
        <v>13</v>
      </c>
      <c r="D347" s="4" t="s">
        <v>13</v>
      </c>
      <c r="E347" s="4" t="s">
        <v>27</v>
      </c>
      <c r="F347" s="4" t="s">
        <v>27</v>
      </c>
      <c r="G347" s="4" t="s">
        <v>27</v>
      </c>
      <c r="H347" s="4" t="s">
        <v>10</v>
      </c>
    </row>
    <row r="348" spans="1:9">
      <c r="A348" t="n">
        <v>5593</v>
      </c>
      <c r="B348" s="37" t="n">
        <v>45</v>
      </c>
      <c r="C348" s="7" t="n">
        <v>2</v>
      </c>
      <c r="D348" s="7" t="n">
        <v>3</v>
      </c>
      <c r="E348" s="7" t="n">
        <v>-47.4099998474121</v>
      </c>
      <c r="F348" s="7" t="n">
        <v>5.96999979019165</v>
      </c>
      <c r="G348" s="7" t="n">
        <v>79.7600021362305</v>
      </c>
      <c r="H348" s="7" t="n">
        <v>2000</v>
      </c>
    </row>
    <row r="349" spans="1:9">
      <c r="A349" t="s">
        <v>4</v>
      </c>
      <c r="B349" s="4" t="s">
        <v>5</v>
      </c>
      <c r="C349" s="4" t="s">
        <v>13</v>
      </c>
      <c r="D349" s="4" t="s">
        <v>13</v>
      </c>
      <c r="E349" s="4" t="s">
        <v>27</v>
      </c>
      <c r="F349" s="4" t="s">
        <v>27</v>
      </c>
      <c r="G349" s="4" t="s">
        <v>27</v>
      </c>
      <c r="H349" s="4" t="s">
        <v>10</v>
      </c>
      <c r="I349" s="4" t="s">
        <v>13</v>
      </c>
    </row>
    <row r="350" spans="1:9">
      <c r="A350" t="n">
        <v>5610</v>
      </c>
      <c r="B350" s="37" t="n">
        <v>45</v>
      </c>
      <c r="C350" s="7" t="n">
        <v>4</v>
      </c>
      <c r="D350" s="7" t="n">
        <v>3</v>
      </c>
      <c r="E350" s="7" t="n">
        <v>70.1699981689453</v>
      </c>
      <c r="F350" s="7" t="n">
        <v>258.959991455078</v>
      </c>
      <c r="G350" s="7" t="n">
        <v>0</v>
      </c>
      <c r="H350" s="7" t="n">
        <v>2000</v>
      </c>
      <c r="I350" s="7" t="n">
        <v>1</v>
      </c>
    </row>
    <row r="351" spans="1:9">
      <c r="A351" t="s">
        <v>4</v>
      </c>
      <c r="B351" s="4" t="s">
        <v>5</v>
      </c>
      <c r="C351" s="4" t="s">
        <v>10</v>
      </c>
    </row>
    <row r="352" spans="1:9">
      <c r="A352" t="n">
        <v>5628</v>
      </c>
      <c r="B352" s="27" t="n">
        <v>16</v>
      </c>
      <c r="C352" s="7" t="n">
        <v>1500</v>
      </c>
    </row>
    <row r="353" spans="1:9">
      <c r="A353" t="s">
        <v>4</v>
      </c>
      <c r="B353" s="4" t="s">
        <v>5</v>
      </c>
      <c r="C353" s="4" t="s">
        <v>13</v>
      </c>
      <c r="D353" s="4" t="s">
        <v>10</v>
      </c>
    </row>
    <row r="354" spans="1:9">
      <c r="A354" t="n">
        <v>5631</v>
      </c>
      <c r="B354" s="37" t="n">
        <v>45</v>
      </c>
      <c r="C354" s="7" t="n">
        <v>7</v>
      </c>
      <c r="D354" s="7" t="n">
        <v>255</v>
      </c>
    </row>
    <row r="355" spans="1:9">
      <c r="A355" t="s">
        <v>4</v>
      </c>
      <c r="B355" s="4" t="s">
        <v>5</v>
      </c>
      <c r="C355" s="4" t="s">
        <v>13</v>
      </c>
      <c r="D355" s="4" t="s">
        <v>10</v>
      </c>
      <c r="E355" s="4" t="s">
        <v>13</v>
      </c>
      <c r="F355" s="4" t="s">
        <v>57</v>
      </c>
    </row>
    <row r="356" spans="1:9">
      <c r="A356" t="n">
        <v>5635</v>
      </c>
      <c r="B356" s="17" t="n">
        <v>5</v>
      </c>
      <c r="C356" s="7" t="n">
        <v>30</v>
      </c>
      <c r="D356" s="7" t="n">
        <v>11090</v>
      </c>
      <c r="E356" s="7" t="n">
        <v>1</v>
      </c>
      <c r="F356" s="18" t="n">
        <f t="normal" ca="1">A394</f>
        <v>0</v>
      </c>
    </row>
    <row r="357" spans="1:9">
      <c r="A357" t="s">
        <v>4</v>
      </c>
      <c r="B357" s="4" t="s">
        <v>5</v>
      </c>
      <c r="C357" s="4" t="s">
        <v>10</v>
      </c>
    </row>
    <row r="358" spans="1:9">
      <c r="A358" t="n">
        <v>5644</v>
      </c>
      <c r="B358" s="38" t="n">
        <v>13</v>
      </c>
      <c r="C358" s="7" t="n">
        <v>11090</v>
      </c>
    </row>
    <row r="359" spans="1:9">
      <c r="A359" t="s">
        <v>4</v>
      </c>
      <c r="B359" s="4" t="s">
        <v>5</v>
      </c>
      <c r="C359" s="4" t="s">
        <v>6</v>
      </c>
      <c r="D359" s="4" t="s">
        <v>6</v>
      </c>
    </row>
    <row r="360" spans="1:9">
      <c r="A360" t="n">
        <v>5647</v>
      </c>
      <c r="B360" s="20" t="n">
        <v>70</v>
      </c>
      <c r="C360" s="7" t="s">
        <v>64</v>
      </c>
      <c r="D360" s="7" t="s">
        <v>90</v>
      </c>
    </row>
    <row r="361" spans="1:9">
      <c r="A361" t="s">
        <v>4</v>
      </c>
      <c r="B361" s="4" t="s">
        <v>5</v>
      </c>
      <c r="C361" s="4" t="s">
        <v>6</v>
      </c>
      <c r="D361" s="4" t="s">
        <v>6</v>
      </c>
    </row>
    <row r="362" spans="1:9">
      <c r="A362" t="n">
        <v>5668</v>
      </c>
      <c r="B362" s="20" t="n">
        <v>70</v>
      </c>
      <c r="C362" s="7" t="s">
        <v>65</v>
      </c>
      <c r="D362" s="7" t="s">
        <v>90</v>
      </c>
    </row>
    <row r="363" spans="1:9">
      <c r="A363" t="s">
        <v>4</v>
      </c>
      <c r="B363" s="4" t="s">
        <v>5</v>
      </c>
      <c r="C363" s="4" t="s">
        <v>6</v>
      </c>
      <c r="D363" s="4" t="s">
        <v>6</v>
      </c>
    </row>
    <row r="364" spans="1:9">
      <c r="A364" t="n">
        <v>5689</v>
      </c>
      <c r="B364" s="20" t="n">
        <v>70</v>
      </c>
      <c r="C364" s="7" t="s">
        <v>66</v>
      </c>
      <c r="D364" s="7" t="s">
        <v>90</v>
      </c>
    </row>
    <row r="365" spans="1:9">
      <c r="A365" t="s">
        <v>4</v>
      </c>
      <c r="B365" s="4" t="s">
        <v>5</v>
      </c>
      <c r="C365" s="4" t="s">
        <v>6</v>
      </c>
      <c r="D365" s="4" t="s">
        <v>6</v>
      </c>
    </row>
    <row r="366" spans="1:9">
      <c r="A366" t="n">
        <v>5709</v>
      </c>
      <c r="B366" s="20" t="n">
        <v>70</v>
      </c>
      <c r="C366" s="7" t="s">
        <v>67</v>
      </c>
      <c r="D366" s="7" t="s">
        <v>90</v>
      </c>
    </row>
    <row r="367" spans="1:9">
      <c r="A367" t="s">
        <v>4</v>
      </c>
      <c r="B367" s="4" t="s">
        <v>5</v>
      </c>
      <c r="C367" s="4" t="s">
        <v>6</v>
      </c>
      <c r="D367" s="4" t="s">
        <v>6</v>
      </c>
    </row>
    <row r="368" spans="1:9">
      <c r="A368" t="n">
        <v>5729</v>
      </c>
      <c r="B368" s="20" t="n">
        <v>70</v>
      </c>
      <c r="C368" s="7" t="s">
        <v>68</v>
      </c>
      <c r="D368" s="7" t="s">
        <v>90</v>
      </c>
    </row>
    <row r="369" spans="1:6">
      <c r="A369" t="s">
        <v>4</v>
      </c>
      <c r="B369" s="4" t="s">
        <v>5</v>
      </c>
      <c r="C369" s="4" t="s">
        <v>6</v>
      </c>
      <c r="D369" s="4" t="s">
        <v>6</v>
      </c>
    </row>
    <row r="370" spans="1:6">
      <c r="A370" t="n">
        <v>5749</v>
      </c>
      <c r="B370" s="20" t="n">
        <v>70</v>
      </c>
      <c r="C370" s="7" t="s">
        <v>69</v>
      </c>
      <c r="D370" s="7" t="s">
        <v>90</v>
      </c>
    </row>
    <row r="371" spans="1:6">
      <c r="A371" t="s">
        <v>4</v>
      </c>
      <c r="B371" s="4" t="s">
        <v>5</v>
      </c>
      <c r="C371" s="4" t="s">
        <v>13</v>
      </c>
      <c r="D371" s="4" t="s">
        <v>10</v>
      </c>
      <c r="E371" s="4" t="s">
        <v>27</v>
      </c>
      <c r="F371" s="4" t="s">
        <v>10</v>
      </c>
      <c r="G371" s="4" t="s">
        <v>9</v>
      </c>
      <c r="H371" s="4" t="s">
        <v>9</v>
      </c>
      <c r="I371" s="4" t="s">
        <v>10</v>
      </c>
      <c r="J371" s="4" t="s">
        <v>10</v>
      </c>
      <c r="K371" s="4" t="s">
        <v>9</v>
      </c>
      <c r="L371" s="4" t="s">
        <v>9</v>
      </c>
      <c r="M371" s="4" t="s">
        <v>9</v>
      </c>
      <c r="N371" s="4" t="s">
        <v>9</v>
      </c>
      <c r="O371" s="4" t="s">
        <v>6</v>
      </c>
    </row>
    <row r="372" spans="1:6">
      <c r="A372" t="n">
        <v>5769</v>
      </c>
      <c r="B372" s="10" t="n">
        <v>50</v>
      </c>
      <c r="C372" s="7" t="n">
        <v>0</v>
      </c>
      <c r="D372" s="7" t="n">
        <v>13215</v>
      </c>
      <c r="E372" s="7" t="n">
        <v>1</v>
      </c>
      <c r="F372" s="7" t="n">
        <v>300</v>
      </c>
      <c r="G372" s="7" t="n">
        <v>0</v>
      </c>
      <c r="H372" s="7" t="n">
        <v>0</v>
      </c>
      <c r="I372" s="7" t="n">
        <v>0</v>
      </c>
      <c r="J372" s="7" t="n">
        <v>65533</v>
      </c>
      <c r="K372" s="7" t="n">
        <v>0</v>
      </c>
      <c r="L372" s="7" t="n">
        <v>0</v>
      </c>
      <c r="M372" s="7" t="n">
        <v>0</v>
      </c>
      <c r="N372" s="7" t="n">
        <v>0</v>
      </c>
      <c r="O372" s="7" t="s">
        <v>23</v>
      </c>
    </row>
    <row r="373" spans="1:6">
      <c r="A373" t="s">
        <v>4</v>
      </c>
      <c r="B373" s="4" t="s">
        <v>5</v>
      </c>
      <c r="C373" s="4" t="s">
        <v>10</v>
      </c>
    </row>
    <row r="374" spans="1:6">
      <c r="A374" t="n">
        <v>5808</v>
      </c>
      <c r="B374" s="27" t="n">
        <v>16</v>
      </c>
      <c r="C374" s="7" t="n">
        <v>3000</v>
      </c>
    </row>
    <row r="375" spans="1:6">
      <c r="A375" t="s">
        <v>4</v>
      </c>
      <c r="B375" s="4" t="s">
        <v>5</v>
      </c>
      <c r="C375" s="4" t="s">
        <v>13</v>
      </c>
      <c r="D375" s="4" t="s">
        <v>27</v>
      </c>
      <c r="E375" s="4" t="s">
        <v>27</v>
      </c>
      <c r="F375" s="4" t="s">
        <v>27</v>
      </c>
    </row>
    <row r="376" spans="1:6">
      <c r="A376" t="n">
        <v>5811</v>
      </c>
      <c r="B376" s="37" t="n">
        <v>45</v>
      </c>
      <c r="C376" s="7" t="n">
        <v>9</v>
      </c>
      <c r="D376" s="7" t="n">
        <v>0</v>
      </c>
      <c r="E376" s="7" t="n">
        <v>0.100000001490116</v>
      </c>
      <c r="F376" s="7" t="n">
        <v>0.200000002980232</v>
      </c>
    </row>
    <row r="377" spans="1:6">
      <c r="A377" t="s">
        <v>4</v>
      </c>
      <c r="B377" s="4" t="s">
        <v>5</v>
      </c>
      <c r="C377" s="4" t="s">
        <v>13</v>
      </c>
      <c r="D377" s="4" t="s">
        <v>10</v>
      </c>
      <c r="E377" s="4" t="s">
        <v>10</v>
      </c>
    </row>
    <row r="378" spans="1:6">
      <c r="A378" t="n">
        <v>5825</v>
      </c>
      <c r="B378" s="10" t="n">
        <v>50</v>
      </c>
      <c r="C378" s="7" t="n">
        <v>1</v>
      </c>
      <c r="D378" s="7" t="n">
        <v>13215</v>
      </c>
      <c r="E378" s="7" t="n">
        <v>500</v>
      </c>
    </row>
    <row r="379" spans="1:6">
      <c r="A379" t="s">
        <v>4</v>
      </c>
      <c r="B379" s="4" t="s">
        <v>5</v>
      </c>
      <c r="C379" s="4" t="s">
        <v>13</v>
      </c>
      <c r="D379" s="4" t="s">
        <v>10</v>
      </c>
      <c r="E379" s="4" t="s">
        <v>27</v>
      </c>
      <c r="F379" s="4" t="s">
        <v>10</v>
      </c>
      <c r="G379" s="4" t="s">
        <v>9</v>
      </c>
      <c r="H379" s="4" t="s">
        <v>9</v>
      </c>
      <c r="I379" s="4" t="s">
        <v>10</v>
      </c>
      <c r="J379" s="4" t="s">
        <v>10</v>
      </c>
      <c r="K379" s="4" t="s">
        <v>9</v>
      </c>
      <c r="L379" s="4" t="s">
        <v>9</v>
      </c>
      <c r="M379" s="4" t="s">
        <v>9</v>
      </c>
      <c r="N379" s="4" t="s">
        <v>9</v>
      </c>
      <c r="O379" s="4" t="s">
        <v>6</v>
      </c>
    </row>
    <row r="380" spans="1:6">
      <c r="A380" t="n">
        <v>5831</v>
      </c>
      <c r="B380" s="10" t="n">
        <v>50</v>
      </c>
      <c r="C380" s="7" t="n">
        <v>0</v>
      </c>
      <c r="D380" s="7" t="n">
        <v>13250</v>
      </c>
      <c r="E380" s="7" t="n">
        <v>1</v>
      </c>
      <c r="F380" s="7" t="n">
        <v>0</v>
      </c>
      <c r="G380" s="7" t="n">
        <v>0</v>
      </c>
      <c r="H380" s="7" t="n">
        <v>0</v>
      </c>
      <c r="I380" s="7" t="n">
        <v>0</v>
      </c>
      <c r="J380" s="7" t="n">
        <v>65533</v>
      </c>
      <c r="K380" s="7" t="n">
        <v>0</v>
      </c>
      <c r="L380" s="7" t="n">
        <v>0</v>
      </c>
      <c r="M380" s="7" t="n">
        <v>0</v>
      </c>
      <c r="N380" s="7" t="n">
        <v>0</v>
      </c>
      <c r="O380" s="7" t="s">
        <v>23</v>
      </c>
    </row>
    <row r="381" spans="1:6">
      <c r="A381" t="s">
        <v>4</v>
      </c>
      <c r="B381" s="4" t="s">
        <v>5</v>
      </c>
      <c r="C381" s="4" t="s">
        <v>10</v>
      </c>
    </row>
    <row r="382" spans="1:6">
      <c r="A382" t="n">
        <v>5870</v>
      </c>
      <c r="B382" s="27" t="n">
        <v>16</v>
      </c>
      <c r="C382" s="7" t="n">
        <v>1000</v>
      </c>
    </row>
    <row r="383" spans="1:6">
      <c r="A383" t="s">
        <v>4</v>
      </c>
      <c r="B383" s="4" t="s">
        <v>5</v>
      </c>
      <c r="C383" s="4" t="s">
        <v>13</v>
      </c>
      <c r="D383" s="4" t="s">
        <v>10</v>
      </c>
      <c r="E383" s="4" t="s">
        <v>6</v>
      </c>
      <c r="F383" s="4" t="s">
        <v>6</v>
      </c>
      <c r="G383" s="4" t="s">
        <v>13</v>
      </c>
    </row>
    <row r="384" spans="1:6">
      <c r="A384" t="n">
        <v>5873</v>
      </c>
      <c r="B384" s="21" t="n">
        <v>32</v>
      </c>
      <c r="C384" s="7" t="n">
        <v>0</v>
      </c>
      <c r="D384" s="7" t="n">
        <v>65533</v>
      </c>
      <c r="E384" s="7" t="s">
        <v>70</v>
      </c>
      <c r="F384" s="7" t="s">
        <v>59</v>
      </c>
      <c r="G384" s="7" t="n">
        <v>0</v>
      </c>
    </row>
    <row r="385" spans="1:15">
      <c r="A385" t="s">
        <v>4</v>
      </c>
      <c r="B385" s="4" t="s">
        <v>5</v>
      </c>
      <c r="C385" s="4" t="s">
        <v>13</v>
      </c>
      <c r="D385" s="4" t="s">
        <v>10</v>
      </c>
      <c r="E385" s="4" t="s">
        <v>6</v>
      </c>
      <c r="F385" s="4" t="s">
        <v>6</v>
      </c>
      <c r="G385" s="4" t="s">
        <v>13</v>
      </c>
    </row>
    <row r="386" spans="1:15">
      <c r="A386" t="n">
        <v>5892</v>
      </c>
      <c r="B386" s="21" t="n">
        <v>32</v>
      </c>
      <c r="C386" s="7" t="n">
        <v>0</v>
      </c>
      <c r="D386" s="7" t="n">
        <v>65533</v>
      </c>
      <c r="E386" s="7" t="s">
        <v>70</v>
      </c>
      <c r="F386" s="7" t="s">
        <v>71</v>
      </c>
      <c r="G386" s="7" t="n">
        <v>1</v>
      </c>
    </row>
    <row r="387" spans="1:15">
      <c r="A387" t="s">
        <v>4</v>
      </c>
      <c r="B387" s="4" t="s">
        <v>5</v>
      </c>
      <c r="C387" s="4" t="s">
        <v>13</v>
      </c>
      <c r="D387" s="4" t="s">
        <v>10</v>
      </c>
      <c r="E387" s="4" t="s">
        <v>6</v>
      </c>
      <c r="F387" s="4" t="s">
        <v>6</v>
      </c>
      <c r="G387" s="4" t="s">
        <v>13</v>
      </c>
    </row>
    <row r="388" spans="1:15">
      <c r="A388" t="n">
        <v>5909</v>
      </c>
      <c r="B388" s="21" t="n">
        <v>32</v>
      </c>
      <c r="C388" s="7" t="n">
        <v>2</v>
      </c>
      <c r="D388" s="7" t="n">
        <v>65533</v>
      </c>
      <c r="E388" s="7" t="s">
        <v>72</v>
      </c>
      <c r="F388" s="7" t="s">
        <v>73</v>
      </c>
      <c r="G388" s="7" t="n">
        <v>4</v>
      </c>
    </row>
    <row r="389" spans="1:15">
      <c r="A389" t="s">
        <v>4</v>
      </c>
      <c r="B389" s="4" t="s">
        <v>5</v>
      </c>
      <c r="C389" s="4" t="s">
        <v>13</v>
      </c>
      <c r="D389" s="4" t="s">
        <v>10</v>
      </c>
      <c r="E389" s="4" t="s">
        <v>6</v>
      </c>
      <c r="F389" s="4" t="s">
        <v>6</v>
      </c>
      <c r="G389" s="4" t="s">
        <v>13</v>
      </c>
    </row>
    <row r="390" spans="1:15">
      <c r="A390" t="n">
        <v>5923</v>
      </c>
      <c r="B390" s="21" t="n">
        <v>32</v>
      </c>
      <c r="C390" s="7" t="n">
        <v>1</v>
      </c>
      <c r="D390" s="7" t="n">
        <v>65533</v>
      </c>
      <c r="E390" s="7" t="s">
        <v>72</v>
      </c>
      <c r="F390" s="7" t="s">
        <v>74</v>
      </c>
      <c r="G390" s="7" t="n">
        <v>4</v>
      </c>
    </row>
    <row r="391" spans="1:15">
      <c r="A391" t="s">
        <v>4</v>
      </c>
      <c r="B391" s="4" t="s">
        <v>5</v>
      </c>
      <c r="C391" s="4" t="s">
        <v>57</v>
      </c>
    </row>
    <row r="392" spans="1:15">
      <c r="A392" t="n">
        <v>5937</v>
      </c>
      <c r="B392" s="19" t="n">
        <v>3</v>
      </c>
      <c r="C392" s="18" t="n">
        <f t="normal" ca="1">A428</f>
        <v>0</v>
      </c>
    </row>
    <row r="393" spans="1:15">
      <c r="A393" t="s">
        <v>4</v>
      </c>
      <c r="B393" s="4" t="s">
        <v>5</v>
      </c>
      <c r="C393" s="4" t="s">
        <v>10</v>
      </c>
    </row>
    <row r="394" spans="1:15">
      <c r="A394" t="n">
        <v>5942</v>
      </c>
      <c r="B394" s="14" t="n">
        <v>12</v>
      </c>
      <c r="C394" s="7" t="n">
        <v>11090</v>
      </c>
    </row>
    <row r="395" spans="1:15">
      <c r="A395" t="s">
        <v>4</v>
      </c>
      <c r="B395" s="4" t="s">
        <v>5</v>
      </c>
      <c r="C395" s="4" t="s">
        <v>6</v>
      </c>
      <c r="D395" s="4" t="s">
        <v>6</v>
      </c>
    </row>
    <row r="396" spans="1:15">
      <c r="A396" t="n">
        <v>5945</v>
      </c>
      <c r="B396" s="20" t="n">
        <v>70</v>
      </c>
      <c r="C396" s="7" t="s">
        <v>64</v>
      </c>
      <c r="D396" s="7" t="s">
        <v>91</v>
      </c>
    </row>
    <row r="397" spans="1:15">
      <c r="A397" t="s">
        <v>4</v>
      </c>
      <c r="B397" s="4" t="s">
        <v>5</v>
      </c>
      <c r="C397" s="4" t="s">
        <v>6</v>
      </c>
      <c r="D397" s="4" t="s">
        <v>6</v>
      </c>
    </row>
    <row r="398" spans="1:15">
      <c r="A398" t="n">
        <v>5966</v>
      </c>
      <c r="B398" s="20" t="n">
        <v>70</v>
      </c>
      <c r="C398" s="7" t="s">
        <v>65</v>
      </c>
      <c r="D398" s="7" t="s">
        <v>91</v>
      </c>
    </row>
    <row r="399" spans="1:15">
      <c r="A399" t="s">
        <v>4</v>
      </c>
      <c r="B399" s="4" t="s">
        <v>5</v>
      </c>
      <c r="C399" s="4" t="s">
        <v>6</v>
      </c>
      <c r="D399" s="4" t="s">
        <v>6</v>
      </c>
    </row>
    <row r="400" spans="1:15">
      <c r="A400" t="n">
        <v>5987</v>
      </c>
      <c r="B400" s="20" t="n">
        <v>70</v>
      </c>
      <c r="C400" s="7" t="s">
        <v>66</v>
      </c>
      <c r="D400" s="7" t="s">
        <v>91</v>
      </c>
    </row>
    <row r="401" spans="1:7">
      <c r="A401" t="s">
        <v>4</v>
      </c>
      <c r="B401" s="4" t="s">
        <v>5</v>
      </c>
      <c r="C401" s="4" t="s">
        <v>6</v>
      </c>
      <c r="D401" s="4" t="s">
        <v>6</v>
      </c>
    </row>
    <row r="402" spans="1:7">
      <c r="A402" t="n">
        <v>6007</v>
      </c>
      <c r="B402" s="20" t="n">
        <v>70</v>
      </c>
      <c r="C402" s="7" t="s">
        <v>67</v>
      </c>
      <c r="D402" s="7" t="s">
        <v>91</v>
      </c>
    </row>
    <row r="403" spans="1:7">
      <c r="A403" t="s">
        <v>4</v>
      </c>
      <c r="B403" s="4" t="s">
        <v>5</v>
      </c>
      <c r="C403" s="4" t="s">
        <v>6</v>
      </c>
      <c r="D403" s="4" t="s">
        <v>6</v>
      </c>
    </row>
    <row r="404" spans="1:7">
      <c r="A404" t="n">
        <v>6027</v>
      </c>
      <c r="B404" s="20" t="n">
        <v>70</v>
      </c>
      <c r="C404" s="7" t="s">
        <v>68</v>
      </c>
      <c r="D404" s="7" t="s">
        <v>91</v>
      </c>
    </row>
    <row r="405" spans="1:7">
      <c r="A405" t="s">
        <v>4</v>
      </c>
      <c r="B405" s="4" t="s">
        <v>5</v>
      </c>
      <c r="C405" s="4" t="s">
        <v>6</v>
      </c>
      <c r="D405" s="4" t="s">
        <v>6</v>
      </c>
    </row>
    <row r="406" spans="1:7">
      <c r="A406" t="n">
        <v>6047</v>
      </c>
      <c r="B406" s="20" t="n">
        <v>70</v>
      </c>
      <c r="C406" s="7" t="s">
        <v>69</v>
      </c>
      <c r="D406" s="7" t="s">
        <v>91</v>
      </c>
    </row>
    <row r="407" spans="1:7">
      <c r="A407" t="s">
        <v>4</v>
      </c>
      <c r="B407" s="4" t="s">
        <v>5</v>
      </c>
      <c r="C407" s="4" t="s">
        <v>13</v>
      </c>
      <c r="D407" s="4" t="s">
        <v>10</v>
      </c>
      <c r="E407" s="4" t="s">
        <v>27</v>
      </c>
      <c r="F407" s="4" t="s">
        <v>10</v>
      </c>
      <c r="G407" s="4" t="s">
        <v>9</v>
      </c>
      <c r="H407" s="4" t="s">
        <v>9</v>
      </c>
      <c r="I407" s="4" t="s">
        <v>10</v>
      </c>
      <c r="J407" s="4" t="s">
        <v>10</v>
      </c>
      <c r="K407" s="4" t="s">
        <v>9</v>
      </c>
      <c r="L407" s="4" t="s">
        <v>9</v>
      </c>
      <c r="M407" s="4" t="s">
        <v>9</v>
      </c>
      <c r="N407" s="4" t="s">
        <v>9</v>
      </c>
      <c r="O407" s="4" t="s">
        <v>6</v>
      </c>
    </row>
    <row r="408" spans="1:7">
      <c r="A408" t="n">
        <v>6067</v>
      </c>
      <c r="B408" s="10" t="n">
        <v>50</v>
      </c>
      <c r="C408" s="7" t="n">
        <v>0</v>
      </c>
      <c r="D408" s="7" t="n">
        <v>13215</v>
      </c>
      <c r="E408" s="7" t="n">
        <v>1</v>
      </c>
      <c r="F408" s="7" t="n">
        <v>300</v>
      </c>
      <c r="G408" s="7" t="n">
        <v>0</v>
      </c>
      <c r="H408" s="7" t="n">
        <v>0</v>
      </c>
      <c r="I408" s="7" t="n">
        <v>0</v>
      </c>
      <c r="J408" s="7" t="n">
        <v>65533</v>
      </c>
      <c r="K408" s="7" t="n">
        <v>0</v>
      </c>
      <c r="L408" s="7" t="n">
        <v>0</v>
      </c>
      <c r="M408" s="7" t="n">
        <v>0</v>
      </c>
      <c r="N408" s="7" t="n">
        <v>0</v>
      </c>
      <c r="O408" s="7" t="s">
        <v>23</v>
      </c>
    </row>
    <row r="409" spans="1:7">
      <c r="A409" t="s">
        <v>4</v>
      </c>
      <c r="B409" s="4" t="s">
        <v>5</v>
      </c>
      <c r="C409" s="4" t="s">
        <v>10</v>
      </c>
    </row>
    <row r="410" spans="1:7">
      <c r="A410" t="n">
        <v>6106</v>
      </c>
      <c r="B410" s="27" t="n">
        <v>16</v>
      </c>
      <c r="C410" s="7" t="n">
        <v>3000</v>
      </c>
    </row>
    <row r="411" spans="1:7">
      <c r="A411" t="s">
        <v>4</v>
      </c>
      <c r="B411" s="4" t="s">
        <v>5</v>
      </c>
      <c r="C411" s="4" t="s">
        <v>13</v>
      </c>
      <c r="D411" s="4" t="s">
        <v>10</v>
      </c>
      <c r="E411" s="4" t="s">
        <v>10</v>
      </c>
    </row>
    <row r="412" spans="1:7">
      <c r="A412" t="n">
        <v>6109</v>
      </c>
      <c r="B412" s="10" t="n">
        <v>50</v>
      </c>
      <c r="C412" s="7" t="n">
        <v>1</v>
      </c>
      <c r="D412" s="7" t="n">
        <v>13215</v>
      </c>
      <c r="E412" s="7" t="n">
        <v>500</v>
      </c>
    </row>
    <row r="413" spans="1:7">
      <c r="A413" t="s">
        <v>4</v>
      </c>
      <c r="B413" s="4" t="s">
        <v>5</v>
      </c>
      <c r="C413" s="4" t="s">
        <v>13</v>
      </c>
      <c r="D413" s="4" t="s">
        <v>10</v>
      </c>
      <c r="E413" s="4" t="s">
        <v>27</v>
      </c>
      <c r="F413" s="4" t="s">
        <v>10</v>
      </c>
      <c r="G413" s="4" t="s">
        <v>9</v>
      </c>
      <c r="H413" s="4" t="s">
        <v>9</v>
      </c>
      <c r="I413" s="4" t="s">
        <v>10</v>
      </c>
      <c r="J413" s="4" t="s">
        <v>10</v>
      </c>
      <c r="K413" s="4" t="s">
        <v>9</v>
      </c>
      <c r="L413" s="4" t="s">
        <v>9</v>
      </c>
      <c r="M413" s="4" t="s">
        <v>9</v>
      </c>
      <c r="N413" s="4" t="s">
        <v>9</v>
      </c>
      <c r="O413" s="4" t="s">
        <v>6</v>
      </c>
    </row>
    <row r="414" spans="1:7">
      <c r="A414" t="n">
        <v>6115</v>
      </c>
      <c r="B414" s="10" t="n">
        <v>50</v>
      </c>
      <c r="C414" s="7" t="n">
        <v>0</v>
      </c>
      <c r="D414" s="7" t="n">
        <v>13250</v>
      </c>
      <c r="E414" s="7" t="n">
        <v>1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65533</v>
      </c>
      <c r="K414" s="7" t="n">
        <v>0</v>
      </c>
      <c r="L414" s="7" t="n">
        <v>0</v>
      </c>
      <c r="M414" s="7" t="n">
        <v>0</v>
      </c>
      <c r="N414" s="7" t="n">
        <v>0</v>
      </c>
      <c r="O414" s="7" t="s">
        <v>23</v>
      </c>
    </row>
    <row r="415" spans="1:7">
      <c r="A415" t="s">
        <v>4</v>
      </c>
      <c r="B415" s="4" t="s">
        <v>5</v>
      </c>
      <c r="C415" s="4" t="s">
        <v>13</v>
      </c>
      <c r="D415" s="4" t="s">
        <v>27</v>
      </c>
      <c r="E415" s="4" t="s">
        <v>27</v>
      </c>
      <c r="F415" s="4" t="s">
        <v>27</v>
      </c>
    </row>
    <row r="416" spans="1:7">
      <c r="A416" t="n">
        <v>6154</v>
      </c>
      <c r="B416" s="37" t="n">
        <v>45</v>
      </c>
      <c r="C416" s="7" t="n">
        <v>9</v>
      </c>
      <c r="D416" s="7" t="n">
        <v>0</v>
      </c>
      <c r="E416" s="7" t="n">
        <v>0.100000001490116</v>
      </c>
      <c r="F416" s="7" t="n">
        <v>0.200000002980232</v>
      </c>
    </row>
    <row r="417" spans="1:15">
      <c r="A417" t="s">
        <v>4</v>
      </c>
      <c r="B417" s="4" t="s">
        <v>5</v>
      </c>
      <c r="C417" s="4" t="s">
        <v>10</v>
      </c>
    </row>
    <row r="418" spans="1:15">
      <c r="A418" t="n">
        <v>6168</v>
      </c>
      <c r="B418" s="27" t="n">
        <v>16</v>
      </c>
      <c r="C418" s="7" t="n">
        <v>1000</v>
      </c>
    </row>
    <row r="419" spans="1:15">
      <c r="A419" t="s">
        <v>4</v>
      </c>
      <c r="B419" s="4" t="s">
        <v>5</v>
      </c>
      <c r="C419" s="4" t="s">
        <v>13</v>
      </c>
      <c r="D419" s="4" t="s">
        <v>10</v>
      </c>
      <c r="E419" s="4" t="s">
        <v>6</v>
      </c>
      <c r="F419" s="4" t="s">
        <v>6</v>
      </c>
      <c r="G419" s="4" t="s">
        <v>13</v>
      </c>
    </row>
    <row r="420" spans="1:15">
      <c r="A420" t="n">
        <v>6171</v>
      </c>
      <c r="B420" s="21" t="n">
        <v>32</v>
      </c>
      <c r="C420" s="7" t="n">
        <v>0</v>
      </c>
      <c r="D420" s="7" t="n">
        <v>65533</v>
      </c>
      <c r="E420" s="7" t="s">
        <v>70</v>
      </c>
      <c r="F420" s="7" t="s">
        <v>59</v>
      </c>
      <c r="G420" s="7" t="n">
        <v>1</v>
      </c>
    </row>
    <row r="421" spans="1:15">
      <c r="A421" t="s">
        <v>4</v>
      </c>
      <c r="B421" s="4" t="s">
        <v>5</v>
      </c>
      <c r="C421" s="4" t="s">
        <v>13</v>
      </c>
      <c r="D421" s="4" t="s">
        <v>10</v>
      </c>
      <c r="E421" s="4" t="s">
        <v>6</v>
      </c>
      <c r="F421" s="4" t="s">
        <v>6</v>
      </c>
      <c r="G421" s="4" t="s">
        <v>13</v>
      </c>
    </row>
    <row r="422" spans="1:15">
      <c r="A422" t="n">
        <v>6190</v>
      </c>
      <c r="B422" s="21" t="n">
        <v>32</v>
      </c>
      <c r="C422" s="7" t="n">
        <v>0</v>
      </c>
      <c r="D422" s="7" t="n">
        <v>65533</v>
      </c>
      <c r="E422" s="7" t="s">
        <v>70</v>
      </c>
      <c r="F422" s="7" t="s">
        <v>71</v>
      </c>
      <c r="G422" s="7" t="n">
        <v>0</v>
      </c>
    </row>
    <row r="423" spans="1:15">
      <c r="A423" t="s">
        <v>4</v>
      </c>
      <c r="B423" s="4" t="s">
        <v>5</v>
      </c>
      <c r="C423" s="4" t="s">
        <v>13</v>
      </c>
      <c r="D423" s="4" t="s">
        <v>10</v>
      </c>
      <c r="E423" s="4" t="s">
        <v>6</v>
      </c>
      <c r="F423" s="4" t="s">
        <v>6</v>
      </c>
      <c r="G423" s="4" t="s">
        <v>13</v>
      </c>
    </row>
    <row r="424" spans="1:15">
      <c r="A424" t="n">
        <v>6207</v>
      </c>
      <c r="B424" s="21" t="n">
        <v>32</v>
      </c>
      <c r="C424" s="7" t="n">
        <v>1</v>
      </c>
      <c r="D424" s="7" t="n">
        <v>65533</v>
      </c>
      <c r="E424" s="7" t="s">
        <v>72</v>
      </c>
      <c r="F424" s="7" t="s">
        <v>73</v>
      </c>
      <c r="G424" s="7" t="n">
        <v>4</v>
      </c>
    </row>
    <row r="425" spans="1:15">
      <c r="A425" t="s">
        <v>4</v>
      </c>
      <c r="B425" s="4" t="s">
        <v>5</v>
      </c>
      <c r="C425" s="4" t="s">
        <v>13</v>
      </c>
      <c r="D425" s="4" t="s">
        <v>10</v>
      </c>
      <c r="E425" s="4" t="s">
        <v>6</v>
      </c>
      <c r="F425" s="4" t="s">
        <v>6</v>
      </c>
      <c r="G425" s="4" t="s">
        <v>13</v>
      </c>
    </row>
    <row r="426" spans="1:15">
      <c r="A426" t="n">
        <v>6221</v>
      </c>
      <c r="B426" s="21" t="n">
        <v>32</v>
      </c>
      <c r="C426" s="7" t="n">
        <v>2</v>
      </c>
      <c r="D426" s="7" t="n">
        <v>65533</v>
      </c>
      <c r="E426" s="7" t="s">
        <v>72</v>
      </c>
      <c r="F426" s="7" t="s">
        <v>74</v>
      </c>
      <c r="G426" s="7" t="n">
        <v>4</v>
      </c>
    </row>
    <row r="427" spans="1:15">
      <c r="A427" t="s">
        <v>4</v>
      </c>
      <c r="B427" s="4" t="s">
        <v>5</v>
      </c>
      <c r="C427" s="4" t="s">
        <v>13</v>
      </c>
      <c r="D427" s="4" t="s">
        <v>10</v>
      </c>
      <c r="E427" s="4" t="s">
        <v>27</v>
      </c>
    </row>
    <row r="428" spans="1:15">
      <c r="A428" t="n">
        <v>6235</v>
      </c>
      <c r="B428" s="30" t="n">
        <v>58</v>
      </c>
      <c r="C428" s="7" t="n">
        <v>101</v>
      </c>
      <c r="D428" s="7" t="n">
        <v>500</v>
      </c>
      <c r="E428" s="7" t="n">
        <v>1</v>
      </c>
    </row>
    <row r="429" spans="1:15">
      <c r="A429" t="s">
        <v>4</v>
      </c>
      <c r="B429" s="4" t="s">
        <v>5</v>
      </c>
      <c r="C429" s="4" t="s">
        <v>13</v>
      </c>
      <c r="D429" s="4" t="s">
        <v>10</v>
      </c>
    </row>
    <row r="430" spans="1:15">
      <c r="A430" t="n">
        <v>6243</v>
      </c>
      <c r="B430" s="30" t="n">
        <v>58</v>
      </c>
      <c r="C430" s="7" t="n">
        <v>254</v>
      </c>
      <c r="D430" s="7" t="n">
        <v>0</v>
      </c>
    </row>
    <row r="431" spans="1:15">
      <c r="A431" t="s">
        <v>4</v>
      </c>
      <c r="B431" s="4" t="s">
        <v>5</v>
      </c>
      <c r="C431" s="4" t="s">
        <v>13</v>
      </c>
      <c r="D431" s="4" t="s">
        <v>13</v>
      </c>
      <c r="E431" s="4" t="s">
        <v>10</v>
      </c>
    </row>
    <row r="432" spans="1:15">
      <c r="A432" t="n">
        <v>6247</v>
      </c>
      <c r="B432" s="37" t="n">
        <v>45</v>
      </c>
      <c r="C432" s="7" t="n">
        <v>8</v>
      </c>
      <c r="D432" s="7" t="n">
        <v>0</v>
      </c>
      <c r="E432" s="7" t="n">
        <v>0</v>
      </c>
    </row>
    <row r="433" spans="1:7">
      <c r="A433" t="s">
        <v>4</v>
      </c>
      <c r="B433" s="4" t="s">
        <v>5</v>
      </c>
      <c r="C433" s="4" t="s">
        <v>13</v>
      </c>
      <c r="D433" s="4" t="s">
        <v>6</v>
      </c>
    </row>
    <row r="434" spans="1:7">
      <c r="A434" t="n">
        <v>6252</v>
      </c>
      <c r="B434" s="8" t="n">
        <v>2</v>
      </c>
      <c r="C434" s="7" t="n">
        <v>10</v>
      </c>
      <c r="D434" s="7" t="s">
        <v>79</v>
      </c>
    </row>
    <row r="435" spans="1:7">
      <c r="A435" t="s">
        <v>4</v>
      </c>
      <c r="B435" s="4" t="s">
        <v>5</v>
      </c>
      <c r="C435" s="4" t="s">
        <v>10</v>
      </c>
    </row>
    <row r="436" spans="1:7">
      <c r="A436" t="n">
        <v>6275</v>
      </c>
      <c r="B436" s="27" t="n">
        <v>16</v>
      </c>
      <c r="C436" s="7" t="n">
        <v>0</v>
      </c>
    </row>
    <row r="437" spans="1:7">
      <c r="A437" t="s">
        <v>4</v>
      </c>
      <c r="B437" s="4" t="s">
        <v>5</v>
      </c>
      <c r="C437" s="4" t="s">
        <v>13</v>
      </c>
      <c r="D437" s="4" t="s">
        <v>6</v>
      </c>
    </row>
    <row r="438" spans="1:7">
      <c r="A438" t="n">
        <v>6278</v>
      </c>
      <c r="B438" s="8" t="n">
        <v>2</v>
      </c>
      <c r="C438" s="7" t="n">
        <v>10</v>
      </c>
      <c r="D438" s="7" t="s">
        <v>80</v>
      </c>
    </row>
    <row r="439" spans="1:7">
      <c r="A439" t="s">
        <v>4</v>
      </c>
      <c r="B439" s="4" t="s">
        <v>5</v>
      </c>
      <c r="C439" s="4" t="s">
        <v>10</v>
      </c>
    </row>
    <row r="440" spans="1:7">
      <c r="A440" t="n">
        <v>6296</v>
      </c>
      <c r="B440" s="27" t="n">
        <v>16</v>
      </c>
      <c r="C440" s="7" t="n">
        <v>0</v>
      </c>
    </row>
    <row r="441" spans="1:7">
      <c r="A441" t="s">
        <v>4</v>
      </c>
      <c r="B441" s="4" t="s">
        <v>5</v>
      </c>
      <c r="C441" s="4" t="s">
        <v>13</v>
      </c>
      <c r="D441" s="4" t="s">
        <v>6</v>
      </c>
    </row>
    <row r="442" spans="1:7">
      <c r="A442" t="n">
        <v>6299</v>
      </c>
      <c r="B442" s="8" t="n">
        <v>2</v>
      </c>
      <c r="C442" s="7" t="n">
        <v>10</v>
      </c>
      <c r="D442" s="7" t="s">
        <v>81</v>
      </c>
    </row>
    <row r="443" spans="1:7">
      <c r="A443" t="s">
        <v>4</v>
      </c>
      <c r="B443" s="4" t="s">
        <v>5</v>
      </c>
      <c r="C443" s="4" t="s">
        <v>10</v>
      </c>
    </row>
    <row r="444" spans="1:7">
      <c r="A444" t="n">
        <v>6318</v>
      </c>
      <c r="B444" s="27" t="n">
        <v>16</v>
      </c>
      <c r="C444" s="7" t="n">
        <v>0</v>
      </c>
    </row>
    <row r="445" spans="1:7">
      <c r="A445" t="s">
        <v>4</v>
      </c>
      <c r="B445" s="4" t="s">
        <v>5</v>
      </c>
      <c r="C445" s="4" t="s">
        <v>13</v>
      </c>
    </row>
    <row r="446" spans="1:7">
      <c r="A446" t="n">
        <v>6321</v>
      </c>
      <c r="B446" s="28" t="n">
        <v>23</v>
      </c>
      <c r="C446" s="7" t="n">
        <v>20</v>
      </c>
    </row>
    <row r="447" spans="1:7">
      <c r="A447" t="s">
        <v>4</v>
      </c>
      <c r="B447" s="4" t="s">
        <v>5</v>
      </c>
    </row>
    <row r="448" spans="1:7">
      <c r="A448" t="n">
        <v>6323</v>
      </c>
      <c r="B448" s="5" t="n">
        <v>1</v>
      </c>
    </row>
    <row r="449" spans="1:4" s="3" customFormat="1" customHeight="0">
      <c r="A449" s="3" t="s">
        <v>2</v>
      </c>
      <c r="B449" s="3" t="s">
        <v>92</v>
      </c>
    </row>
    <row r="450" spans="1:4">
      <c r="A450" t="s">
        <v>4</v>
      </c>
      <c r="B450" s="4" t="s">
        <v>5</v>
      </c>
      <c r="C450" s="4" t="s">
        <v>13</v>
      </c>
      <c r="D450" s="4" t="s">
        <v>10</v>
      </c>
    </row>
    <row r="451" spans="1:4">
      <c r="A451" t="n">
        <v>6324</v>
      </c>
      <c r="B451" s="25" t="n">
        <v>22</v>
      </c>
      <c r="C451" s="7" t="n">
        <v>20</v>
      </c>
      <c r="D451" s="7" t="n">
        <v>0</v>
      </c>
    </row>
    <row r="452" spans="1:4">
      <c r="A452" t="s">
        <v>4</v>
      </c>
      <c r="B452" s="4" t="s">
        <v>5</v>
      </c>
      <c r="C452" s="4" t="s">
        <v>13</v>
      </c>
      <c r="D452" s="4" t="s">
        <v>10</v>
      </c>
    </row>
    <row r="453" spans="1:4">
      <c r="A453" t="n">
        <v>6328</v>
      </c>
      <c r="B453" s="37" t="n">
        <v>45</v>
      </c>
      <c r="C453" s="7" t="n">
        <v>18</v>
      </c>
      <c r="D453" s="7" t="n">
        <v>64</v>
      </c>
    </row>
    <row r="454" spans="1:4">
      <c r="A454" t="s">
        <v>4</v>
      </c>
      <c r="B454" s="4" t="s">
        <v>5</v>
      </c>
      <c r="C454" s="4" t="s">
        <v>13</v>
      </c>
      <c r="D454" s="4" t="s">
        <v>10</v>
      </c>
      <c r="E454" s="4" t="s">
        <v>27</v>
      </c>
      <c r="F454" s="4" t="s">
        <v>10</v>
      </c>
      <c r="G454" s="4" t="s">
        <v>9</v>
      </c>
      <c r="H454" s="4" t="s">
        <v>9</v>
      </c>
      <c r="I454" s="4" t="s">
        <v>10</v>
      </c>
      <c r="J454" s="4" t="s">
        <v>10</v>
      </c>
      <c r="K454" s="4" t="s">
        <v>9</v>
      </c>
      <c r="L454" s="4" t="s">
        <v>9</v>
      </c>
      <c r="M454" s="4" t="s">
        <v>9</v>
      </c>
      <c r="N454" s="4" t="s">
        <v>9</v>
      </c>
      <c r="O454" s="4" t="s">
        <v>6</v>
      </c>
    </row>
    <row r="455" spans="1:4">
      <c r="A455" t="n">
        <v>6332</v>
      </c>
      <c r="B455" s="10" t="n">
        <v>50</v>
      </c>
      <c r="C455" s="7" t="n">
        <v>0</v>
      </c>
      <c r="D455" s="7" t="n">
        <v>13202</v>
      </c>
      <c r="E455" s="7" t="n">
        <v>1</v>
      </c>
      <c r="F455" s="7" t="n">
        <v>0</v>
      </c>
      <c r="G455" s="7" t="n">
        <v>0</v>
      </c>
      <c r="H455" s="7" t="n">
        <v>0</v>
      </c>
      <c r="I455" s="7" t="n">
        <v>0</v>
      </c>
      <c r="J455" s="7" t="n">
        <v>65533</v>
      </c>
      <c r="K455" s="7" t="n">
        <v>0</v>
      </c>
      <c r="L455" s="7" t="n">
        <v>0</v>
      </c>
      <c r="M455" s="7" t="n">
        <v>0</v>
      </c>
      <c r="N455" s="7" t="n">
        <v>0</v>
      </c>
      <c r="O455" s="7" t="s">
        <v>23</v>
      </c>
    </row>
    <row r="456" spans="1:4">
      <c r="A456" t="s">
        <v>4</v>
      </c>
      <c r="B456" s="4" t="s">
        <v>5</v>
      </c>
      <c r="C456" s="4" t="s">
        <v>13</v>
      </c>
      <c r="D456" s="4" t="s">
        <v>10</v>
      </c>
      <c r="E456" s="4" t="s">
        <v>27</v>
      </c>
      <c r="F456" s="4" t="s">
        <v>10</v>
      </c>
      <c r="G456" s="4" t="s">
        <v>9</v>
      </c>
      <c r="H456" s="4" t="s">
        <v>9</v>
      </c>
      <c r="I456" s="4" t="s">
        <v>10</v>
      </c>
      <c r="J456" s="4" t="s">
        <v>10</v>
      </c>
      <c r="K456" s="4" t="s">
        <v>9</v>
      </c>
      <c r="L456" s="4" t="s">
        <v>9</v>
      </c>
      <c r="M456" s="4" t="s">
        <v>9</v>
      </c>
      <c r="N456" s="4" t="s">
        <v>9</v>
      </c>
      <c r="O456" s="4" t="s">
        <v>6</v>
      </c>
    </row>
    <row r="457" spans="1:4">
      <c r="A457" t="n">
        <v>6371</v>
      </c>
      <c r="B457" s="10" t="n">
        <v>50</v>
      </c>
      <c r="C457" s="7" t="n">
        <v>0</v>
      </c>
      <c r="D457" s="7" t="n">
        <v>5025</v>
      </c>
      <c r="E457" s="7" t="n">
        <v>1</v>
      </c>
      <c r="F457" s="7" t="n">
        <v>0</v>
      </c>
      <c r="G457" s="7" t="n">
        <v>0</v>
      </c>
      <c r="H457" s="7" t="n">
        <v>0</v>
      </c>
      <c r="I457" s="7" t="n">
        <v>0</v>
      </c>
      <c r="J457" s="7" t="n">
        <v>65533</v>
      </c>
      <c r="K457" s="7" t="n">
        <v>0</v>
      </c>
      <c r="L457" s="7" t="n">
        <v>0</v>
      </c>
      <c r="M457" s="7" t="n">
        <v>0</v>
      </c>
      <c r="N457" s="7" t="n">
        <v>0</v>
      </c>
      <c r="O457" s="7" t="s">
        <v>23</v>
      </c>
    </row>
    <row r="458" spans="1:4">
      <c r="A458" t="s">
        <v>4</v>
      </c>
      <c r="B458" s="4" t="s">
        <v>5</v>
      </c>
      <c r="C458" s="4" t="s">
        <v>13</v>
      </c>
      <c r="D458" s="4" t="s">
        <v>10</v>
      </c>
      <c r="E458" s="4" t="s">
        <v>13</v>
      </c>
      <c r="F458" s="4" t="s">
        <v>57</v>
      </c>
    </row>
    <row r="459" spans="1:4">
      <c r="A459" t="n">
        <v>6410</v>
      </c>
      <c r="B459" s="17" t="n">
        <v>5</v>
      </c>
      <c r="C459" s="7" t="n">
        <v>30</v>
      </c>
      <c r="D459" s="7" t="n">
        <v>11090</v>
      </c>
      <c r="E459" s="7" t="n">
        <v>1</v>
      </c>
      <c r="F459" s="18" t="n">
        <f t="normal" ca="1">A473</f>
        <v>0</v>
      </c>
    </row>
    <row r="460" spans="1:4">
      <c r="A460" t="s">
        <v>4</v>
      </c>
      <c r="B460" s="4" t="s">
        <v>5</v>
      </c>
      <c r="C460" s="4" t="s">
        <v>6</v>
      </c>
      <c r="D460" s="4" t="s">
        <v>6</v>
      </c>
    </row>
    <row r="461" spans="1:4">
      <c r="A461" t="n">
        <v>6419</v>
      </c>
      <c r="B461" s="20" t="n">
        <v>70</v>
      </c>
      <c r="C461" s="7" t="s">
        <v>58</v>
      </c>
      <c r="D461" s="7" t="s">
        <v>90</v>
      </c>
    </row>
    <row r="462" spans="1:4">
      <c r="A462" t="s">
        <v>4</v>
      </c>
      <c r="B462" s="4" t="s">
        <v>5</v>
      </c>
      <c r="C462" s="4" t="s">
        <v>6</v>
      </c>
      <c r="D462" s="4" t="s">
        <v>6</v>
      </c>
    </row>
    <row r="463" spans="1:4">
      <c r="A463" t="n">
        <v>6438</v>
      </c>
      <c r="B463" s="20" t="n">
        <v>70</v>
      </c>
      <c r="C463" s="7" t="s">
        <v>60</v>
      </c>
      <c r="D463" s="7" t="s">
        <v>90</v>
      </c>
    </row>
    <row r="464" spans="1:4">
      <c r="A464" t="s">
        <v>4</v>
      </c>
      <c r="B464" s="4" t="s">
        <v>5</v>
      </c>
      <c r="C464" s="4" t="s">
        <v>6</v>
      </c>
      <c r="D464" s="4" t="s">
        <v>6</v>
      </c>
    </row>
    <row r="465" spans="1:15">
      <c r="A465" t="n">
        <v>6457</v>
      </c>
      <c r="B465" s="20" t="n">
        <v>70</v>
      </c>
      <c r="C465" s="7" t="s">
        <v>61</v>
      </c>
      <c r="D465" s="7" t="s">
        <v>90</v>
      </c>
    </row>
    <row r="466" spans="1:15">
      <c r="A466" t="s">
        <v>4</v>
      </c>
      <c r="B466" s="4" t="s">
        <v>5</v>
      </c>
      <c r="C466" s="4" t="s">
        <v>6</v>
      </c>
      <c r="D466" s="4" t="s">
        <v>6</v>
      </c>
    </row>
    <row r="467" spans="1:15">
      <c r="A467" t="n">
        <v>6476</v>
      </c>
      <c r="B467" s="20" t="n">
        <v>70</v>
      </c>
      <c r="C467" s="7" t="s">
        <v>62</v>
      </c>
      <c r="D467" s="7" t="s">
        <v>90</v>
      </c>
    </row>
    <row r="468" spans="1:15">
      <c r="A468" t="s">
        <v>4</v>
      </c>
      <c r="B468" s="4" t="s">
        <v>5</v>
      </c>
      <c r="C468" s="4" t="s">
        <v>6</v>
      </c>
      <c r="D468" s="4" t="s">
        <v>6</v>
      </c>
    </row>
    <row r="469" spans="1:15">
      <c r="A469" t="n">
        <v>6495</v>
      </c>
      <c r="B469" s="20" t="n">
        <v>70</v>
      </c>
      <c r="C469" s="7" t="s">
        <v>63</v>
      </c>
      <c r="D469" s="7" t="s">
        <v>90</v>
      </c>
    </row>
    <row r="470" spans="1:15">
      <c r="A470" t="s">
        <v>4</v>
      </c>
      <c r="B470" s="4" t="s">
        <v>5</v>
      </c>
      <c r="C470" s="4" t="s">
        <v>57</v>
      </c>
    </row>
    <row r="471" spans="1:15">
      <c r="A471" t="n">
        <v>6514</v>
      </c>
      <c r="B471" s="19" t="n">
        <v>3</v>
      </c>
      <c r="C471" s="18" t="n">
        <f t="normal" ca="1">A483</f>
        <v>0</v>
      </c>
    </row>
    <row r="472" spans="1:15">
      <c r="A472" t="s">
        <v>4</v>
      </c>
      <c r="B472" s="4" t="s">
        <v>5</v>
      </c>
      <c r="C472" s="4" t="s">
        <v>6</v>
      </c>
      <c r="D472" s="4" t="s">
        <v>6</v>
      </c>
    </row>
    <row r="473" spans="1:15">
      <c r="A473" t="n">
        <v>6519</v>
      </c>
      <c r="B473" s="20" t="n">
        <v>70</v>
      </c>
      <c r="C473" s="7" t="s">
        <v>58</v>
      </c>
      <c r="D473" s="7" t="s">
        <v>91</v>
      </c>
    </row>
    <row r="474" spans="1:15">
      <c r="A474" t="s">
        <v>4</v>
      </c>
      <c r="B474" s="4" t="s">
        <v>5</v>
      </c>
      <c r="C474" s="4" t="s">
        <v>6</v>
      </c>
      <c r="D474" s="4" t="s">
        <v>6</v>
      </c>
    </row>
    <row r="475" spans="1:15">
      <c r="A475" t="n">
        <v>6538</v>
      </c>
      <c r="B475" s="20" t="n">
        <v>70</v>
      </c>
      <c r="C475" s="7" t="s">
        <v>60</v>
      </c>
      <c r="D475" s="7" t="s">
        <v>91</v>
      </c>
    </row>
    <row r="476" spans="1:15">
      <c r="A476" t="s">
        <v>4</v>
      </c>
      <c r="B476" s="4" t="s">
        <v>5</v>
      </c>
      <c r="C476" s="4" t="s">
        <v>6</v>
      </c>
      <c r="D476" s="4" t="s">
        <v>6</v>
      </c>
    </row>
    <row r="477" spans="1:15">
      <c r="A477" t="n">
        <v>6557</v>
      </c>
      <c r="B477" s="20" t="n">
        <v>70</v>
      </c>
      <c r="C477" s="7" t="s">
        <v>61</v>
      </c>
      <c r="D477" s="7" t="s">
        <v>91</v>
      </c>
    </row>
    <row r="478" spans="1:15">
      <c r="A478" t="s">
        <v>4</v>
      </c>
      <c r="B478" s="4" t="s">
        <v>5</v>
      </c>
      <c r="C478" s="4" t="s">
        <v>6</v>
      </c>
      <c r="D478" s="4" t="s">
        <v>6</v>
      </c>
    </row>
    <row r="479" spans="1:15">
      <c r="A479" t="n">
        <v>6576</v>
      </c>
      <c r="B479" s="20" t="n">
        <v>70</v>
      </c>
      <c r="C479" s="7" t="s">
        <v>62</v>
      </c>
      <c r="D479" s="7" t="s">
        <v>91</v>
      </c>
    </row>
    <row r="480" spans="1:15">
      <c r="A480" t="s">
        <v>4</v>
      </c>
      <c r="B480" s="4" t="s">
        <v>5</v>
      </c>
      <c r="C480" s="4" t="s">
        <v>6</v>
      </c>
      <c r="D480" s="4" t="s">
        <v>6</v>
      </c>
    </row>
    <row r="481" spans="1:4">
      <c r="A481" t="n">
        <v>6595</v>
      </c>
      <c r="B481" s="20" t="n">
        <v>70</v>
      </c>
      <c r="C481" s="7" t="s">
        <v>63</v>
      </c>
      <c r="D481" s="7" t="s">
        <v>91</v>
      </c>
    </row>
    <row r="482" spans="1:4">
      <c r="A482" t="s">
        <v>4</v>
      </c>
      <c r="B482" s="4" t="s">
        <v>5</v>
      </c>
      <c r="C482" s="4" t="s">
        <v>10</v>
      </c>
    </row>
    <row r="483" spans="1:4">
      <c r="A483" t="n">
        <v>6614</v>
      </c>
      <c r="B483" s="27" t="n">
        <v>16</v>
      </c>
      <c r="C483" s="7" t="n">
        <v>1000</v>
      </c>
    </row>
    <row r="484" spans="1:4">
      <c r="A484" t="s">
        <v>4</v>
      </c>
      <c r="B484" s="4" t="s">
        <v>5</v>
      </c>
      <c r="C484" s="4" t="s">
        <v>13</v>
      </c>
      <c r="D484" s="4" t="s">
        <v>10</v>
      </c>
      <c r="E484" s="4" t="s">
        <v>27</v>
      </c>
    </row>
    <row r="485" spans="1:4">
      <c r="A485" t="n">
        <v>6617</v>
      </c>
      <c r="B485" s="30" t="n">
        <v>58</v>
      </c>
      <c r="C485" s="7" t="n">
        <v>101</v>
      </c>
      <c r="D485" s="7" t="n">
        <v>1000</v>
      </c>
      <c r="E485" s="7" t="n">
        <v>1</v>
      </c>
    </row>
    <row r="486" spans="1:4">
      <c r="A486" t="s">
        <v>4</v>
      </c>
      <c r="B486" s="4" t="s">
        <v>5</v>
      </c>
      <c r="C486" s="4" t="s">
        <v>13</v>
      </c>
      <c r="D486" s="4" t="s">
        <v>10</v>
      </c>
    </row>
    <row r="487" spans="1:4">
      <c r="A487" t="n">
        <v>6625</v>
      </c>
      <c r="B487" s="30" t="n">
        <v>58</v>
      </c>
      <c r="C487" s="7" t="n">
        <v>254</v>
      </c>
      <c r="D487" s="7" t="n">
        <v>0</v>
      </c>
    </row>
    <row r="488" spans="1:4">
      <c r="A488" t="s">
        <v>4</v>
      </c>
      <c r="B488" s="4" t="s">
        <v>5</v>
      </c>
      <c r="C488" s="4" t="s">
        <v>13</v>
      </c>
    </row>
    <row r="489" spans="1:4">
      <c r="A489" t="n">
        <v>6629</v>
      </c>
      <c r="B489" s="31" t="n">
        <v>64</v>
      </c>
      <c r="C489" s="7" t="n">
        <v>7</v>
      </c>
    </row>
    <row r="490" spans="1:4">
      <c r="A490" t="s">
        <v>4</v>
      </c>
      <c r="B490" s="4" t="s">
        <v>5</v>
      </c>
      <c r="C490" s="4" t="s">
        <v>13</v>
      </c>
      <c r="D490" s="4" t="s">
        <v>13</v>
      </c>
      <c r="E490" s="4" t="s">
        <v>27</v>
      </c>
      <c r="F490" s="4" t="s">
        <v>27</v>
      </c>
      <c r="G490" s="4" t="s">
        <v>27</v>
      </c>
      <c r="H490" s="4" t="s">
        <v>10</v>
      </c>
    </row>
    <row r="491" spans="1:4">
      <c r="A491" t="n">
        <v>6631</v>
      </c>
      <c r="B491" s="37" t="n">
        <v>45</v>
      </c>
      <c r="C491" s="7" t="n">
        <v>2</v>
      </c>
      <c r="D491" s="7" t="n">
        <v>3</v>
      </c>
      <c r="E491" s="7" t="n">
        <v>10.8900003433228</v>
      </c>
      <c r="F491" s="7" t="n">
        <v>-21.2399997711182</v>
      </c>
      <c r="G491" s="7" t="n">
        <v>30.0599994659424</v>
      </c>
      <c r="H491" s="7" t="n">
        <v>0</v>
      </c>
    </row>
    <row r="492" spans="1:4">
      <c r="A492" t="s">
        <v>4</v>
      </c>
      <c r="B492" s="4" t="s">
        <v>5</v>
      </c>
      <c r="C492" s="4" t="s">
        <v>13</v>
      </c>
      <c r="D492" s="4" t="s">
        <v>13</v>
      </c>
      <c r="E492" s="4" t="s">
        <v>27</v>
      </c>
      <c r="F492" s="4" t="s">
        <v>27</v>
      </c>
      <c r="G492" s="4" t="s">
        <v>27</v>
      </c>
      <c r="H492" s="4" t="s">
        <v>10</v>
      </c>
      <c r="I492" s="4" t="s">
        <v>13</v>
      </c>
    </row>
    <row r="493" spans="1:4">
      <c r="A493" t="n">
        <v>6648</v>
      </c>
      <c r="B493" s="37" t="n">
        <v>45</v>
      </c>
      <c r="C493" s="7" t="n">
        <v>4</v>
      </c>
      <c r="D493" s="7" t="n">
        <v>3</v>
      </c>
      <c r="E493" s="7" t="n">
        <v>17.5599994659424</v>
      </c>
      <c r="F493" s="7" t="n">
        <v>346.140014648438</v>
      </c>
      <c r="G493" s="7" t="n">
        <v>0</v>
      </c>
      <c r="H493" s="7" t="n">
        <v>0</v>
      </c>
      <c r="I493" s="7" t="n">
        <v>1</v>
      </c>
    </row>
    <row r="494" spans="1:4">
      <c r="A494" t="s">
        <v>4</v>
      </c>
      <c r="B494" s="4" t="s">
        <v>5</v>
      </c>
      <c r="C494" s="4" t="s">
        <v>13</v>
      </c>
      <c r="D494" s="4" t="s">
        <v>13</v>
      </c>
      <c r="E494" s="4" t="s">
        <v>27</v>
      </c>
      <c r="F494" s="4" t="s">
        <v>10</v>
      </c>
    </row>
    <row r="495" spans="1:4">
      <c r="A495" t="n">
        <v>6666</v>
      </c>
      <c r="B495" s="37" t="n">
        <v>45</v>
      </c>
      <c r="C495" s="7" t="n">
        <v>5</v>
      </c>
      <c r="D495" s="7" t="n">
        <v>3</v>
      </c>
      <c r="E495" s="7" t="n">
        <v>5.59999990463257</v>
      </c>
      <c r="F495" s="7" t="n">
        <v>0</v>
      </c>
    </row>
    <row r="496" spans="1:4">
      <c r="A496" t="s">
        <v>4</v>
      </c>
      <c r="B496" s="4" t="s">
        <v>5</v>
      </c>
      <c r="C496" s="4" t="s">
        <v>13</v>
      </c>
      <c r="D496" s="4" t="s">
        <v>13</v>
      </c>
      <c r="E496" s="4" t="s">
        <v>27</v>
      </c>
      <c r="F496" s="4" t="s">
        <v>10</v>
      </c>
    </row>
    <row r="497" spans="1:9">
      <c r="A497" t="n">
        <v>6675</v>
      </c>
      <c r="B497" s="37" t="n">
        <v>45</v>
      </c>
      <c r="C497" s="7" t="n">
        <v>11</v>
      </c>
      <c r="D497" s="7" t="n">
        <v>3</v>
      </c>
      <c r="E497" s="7" t="n">
        <v>37.4000015258789</v>
      </c>
      <c r="F497" s="7" t="n">
        <v>0</v>
      </c>
    </row>
    <row r="498" spans="1:9">
      <c r="A498" t="s">
        <v>4</v>
      </c>
      <c r="B498" s="4" t="s">
        <v>5</v>
      </c>
      <c r="C498" s="4" t="s">
        <v>10</v>
      </c>
    </row>
    <row r="499" spans="1:9">
      <c r="A499" t="n">
        <v>6684</v>
      </c>
      <c r="B499" s="27" t="n">
        <v>16</v>
      </c>
      <c r="C499" s="7" t="n">
        <v>1000</v>
      </c>
    </row>
    <row r="500" spans="1:9">
      <c r="A500" t="s">
        <v>4</v>
      </c>
      <c r="B500" s="4" t="s">
        <v>5</v>
      </c>
      <c r="C500" s="4" t="s">
        <v>13</v>
      </c>
      <c r="D500" s="4" t="s">
        <v>10</v>
      </c>
    </row>
    <row r="501" spans="1:9">
      <c r="A501" t="n">
        <v>6687</v>
      </c>
      <c r="B501" s="37" t="n">
        <v>45</v>
      </c>
      <c r="C501" s="7" t="n">
        <v>7</v>
      </c>
      <c r="D501" s="7" t="n">
        <v>255</v>
      </c>
    </row>
    <row r="502" spans="1:9">
      <c r="A502" t="s">
        <v>4</v>
      </c>
      <c r="B502" s="4" t="s">
        <v>5</v>
      </c>
      <c r="C502" s="4" t="s">
        <v>13</v>
      </c>
      <c r="D502" s="4" t="s">
        <v>10</v>
      </c>
      <c r="E502" s="4" t="s">
        <v>13</v>
      </c>
      <c r="F502" s="4" t="s">
        <v>57</v>
      </c>
    </row>
    <row r="503" spans="1:9">
      <c r="A503" t="n">
        <v>6691</v>
      </c>
      <c r="B503" s="17" t="n">
        <v>5</v>
      </c>
      <c r="C503" s="7" t="n">
        <v>30</v>
      </c>
      <c r="D503" s="7" t="n">
        <v>11090</v>
      </c>
      <c r="E503" s="7" t="n">
        <v>1</v>
      </c>
      <c r="F503" s="18" t="n">
        <f t="normal" ca="1">A541</f>
        <v>0</v>
      </c>
    </row>
    <row r="504" spans="1:9">
      <c r="A504" t="s">
        <v>4</v>
      </c>
      <c r="B504" s="4" t="s">
        <v>5</v>
      </c>
      <c r="C504" s="4" t="s">
        <v>10</v>
      </c>
    </row>
    <row r="505" spans="1:9">
      <c r="A505" t="n">
        <v>6700</v>
      </c>
      <c r="B505" s="38" t="n">
        <v>13</v>
      </c>
      <c r="C505" s="7" t="n">
        <v>11090</v>
      </c>
    </row>
    <row r="506" spans="1:9">
      <c r="A506" t="s">
        <v>4</v>
      </c>
      <c r="B506" s="4" t="s">
        <v>5</v>
      </c>
      <c r="C506" s="4" t="s">
        <v>6</v>
      </c>
      <c r="D506" s="4" t="s">
        <v>6</v>
      </c>
    </row>
    <row r="507" spans="1:9">
      <c r="A507" t="n">
        <v>6703</v>
      </c>
      <c r="B507" s="20" t="n">
        <v>70</v>
      </c>
      <c r="C507" s="7" t="s">
        <v>64</v>
      </c>
      <c r="D507" s="7" t="s">
        <v>90</v>
      </c>
    </row>
    <row r="508" spans="1:9">
      <c r="A508" t="s">
        <v>4</v>
      </c>
      <c r="B508" s="4" t="s">
        <v>5</v>
      </c>
      <c r="C508" s="4" t="s">
        <v>6</v>
      </c>
      <c r="D508" s="4" t="s">
        <v>6</v>
      </c>
    </row>
    <row r="509" spans="1:9">
      <c r="A509" t="n">
        <v>6724</v>
      </c>
      <c r="B509" s="20" t="n">
        <v>70</v>
      </c>
      <c r="C509" s="7" t="s">
        <v>65</v>
      </c>
      <c r="D509" s="7" t="s">
        <v>90</v>
      </c>
    </row>
    <row r="510" spans="1:9">
      <c r="A510" t="s">
        <v>4</v>
      </c>
      <c r="B510" s="4" t="s">
        <v>5</v>
      </c>
      <c r="C510" s="4" t="s">
        <v>6</v>
      </c>
      <c r="D510" s="4" t="s">
        <v>6</v>
      </c>
    </row>
    <row r="511" spans="1:9">
      <c r="A511" t="n">
        <v>6745</v>
      </c>
      <c r="B511" s="20" t="n">
        <v>70</v>
      </c>
      <c r="C511" s="7" t="s">
        <v>66</v>
      </c>
      <c r="D511" s="7" t="s">
        <v>90</v>
      </c>
    </row>
    <row r="512" spans="1:9">
      <c r="A512" t="s">
        <v>4</v>
      </c>
      <c r="B512" s="4" t="s">
        <v>5</v>
      </c>
      <c r="C512" s="4" t="s">
        <v>6</v>
      </c>
      <c r="D512" s="4" t="s">
        <v>6</v>
      </c>
    </row>
    <row r="513" spans="1:6">
      <c r="A513" t="n">
        <v>6765</v>
      </c>
      <c r="B513" s="20" t="n">
        <v>70</v>
      </c>
      <c r="C513" s="7" t="s">
        <v>67</v>
      </c>
      <c r="D513" s="7" t="s">
        <v>90</v>
      </c>
    </row>
    <row r="514" spans="1:6">
      <c r="A514" t="s">
        <v>4</v>
      </c>
      <c r="B514" s="4" t="s">
        <v>5</v>
      </c>
      <c r="C514" s="4" t="s">
        <v>6</v>
      </c>
      <c r="D514" s="4" t="s">
        <v>6</v>
      </c>
    </row>
    <row r="515" spans="1:6">
      <c r="A515" t="n">
        <v>6785</v>
      </c>
      <c r="B515" s="20" t="n">
        <v>70</v>
      </c>
      <c r="C515" s="7" t="s">
        <v>68</v>
      </c>
      <c r="D515" s="7" t="s">
        <v>90</v>
      </c>
    </row>
    <row r="516" spans="1:6">
      <c r="A516" t="s">
        <v>4</v>
      </c>
      <c r="B516" s="4" t="s">
        <v>5</v>
      </c>
      <c r="C516" s="4" t="s">
        <v>6</v>
      </c>
      <c r="D516" s="4" t="s">
        <v>6</v>
      </c>
    </row>
    <row r="517" spans="1:6">
      <c r="A517" t="n">
        <v>6805</v>
      </c>
      <c r="B517" s="20" t="n">
        <v>70</v>
      </c>
      <c r="C517" s="7" t="s">
        <v>69</v>
      </c>
      <c r="D517" s="7" t="s">
        <v>90</v>
      </c>
    </row>
    <row r="518" spans="1:6">
      <c r="A518" t="s">
        <v>4</v>
      </c>
      <c r="B518" s="4" t="s">
        <v>5</v>
      </c>
      <c r="C518" s="4" t="s">
        <v>13</v>
      </c>
      <c r="D518" s="4" t="s">
        <v>10</v>
      </c>
      <c r="E518" s="4" t="s">
        <v>27</v>
      </c>
      <c r="F518" s="4" t="s">
        <v>10</v>
      </c>
      <c r="G518" s="4" t="s">
        <v>9</v>
      </c>
      <c r="H518" s="4" t="s">
        <v>9</v>
      </c>
      <c r="I518" s="4" t="s">
        <v>10</v>
      </c>
      <c r="J518" s="4" t="s">
        <v>10</v>
      </c>
      <c r="K518" s="4" t="s">
        <v>9</v>
      </c>
      <c r="L518" s="4" t="s">
        <v>9</v>
      </c>
      <c r="M518" s="4" t="s">
        <v>9</v>
      </c>
      <c r="N518" s="4" t="s">
        <v>9</v>
      </c>
      <c r="O518" s="4" t="s">
        <v>6</v>
      </c>
    </row>
    <row r="519" spans="1:6">
      <c r="A519" t="n">
        <v>6825</v>
      </c>
      <c r="B519" s="10" t="n">
        <v>50</v>
      </c>
      <c r="C519" s="7" t="n">
        <v>0</v>
      </c>
      <c r="D519" s="7" t="n">
        <v>13215</v>
      </c>
      <c r="E519" s="7" t="n">
        <v>1</v>
      </c>
      <c r="F519" s="7" t="n">
        <v>300</v>
      </c>
      <c r="G519" s="7" t="n">
        <v>0</v>
      </c>
      <c r="H519" s="7" t="n">
        <v>0</v>
      </c>
      <c r="I519" s="7" t="n">
        <v>0</v>
      </c>
      <c r="J519" s="7" t="n">
        <v>65533</v>
      </c>
      <c r="K519" s="7" t="n">
        <v>0</v>
      </c>
      <c r="L519" s="7" t="n">
        <v>0</v>
      </c>
      <c r="M519" s="7" t="n">
        <v>0</v>
      </c>
      <c r="N519" s="7" t="n">
        <v>0</v>
      </c>
      <c r="O519" s="7" t="s">
        <v>23</v>
      </c>
    </row>
    <row r="520" spans="1:6">
      <c r="A520" t="s">
        <v>4</v>
      </c>
      <c r="B520" s="4" t="s">
        <v>5</v>
      </c>
      <c r="C520" s="4" t="s">
        <v>10</v>
      </c>
    </row>
    <row r="521" spans="1:6">
      <c r="A521" t="n">
        <v>6864</v>
      </c>
      <c r="B521" s="27" t="n">
        <v>16</v>
      </c>
      <c r="C521" s="7" t="n">
        <v>3000</v>
      </c>
    </row>
    <row r="522" spans="1:6">
      <c r="A522" t="s">
        <v>4</v>
      </c>
      <c r="B522" s="4" t="s">
        <v>5</v>
      </c>
      <c r="C522" s="4" t="s">
        <v>13</v>
      </c>
      <c r="D522" s="4" t="s">
        <v>10</v>
      </c>
      <c r="E522" s="4" t="s">
        <v>10</v>
      </c>
    </row>
    <row r="523" spans="1:6">
      <c r="A523" t="n">
        <v>6867</v>
      </c>
      <c r="B523" s="10" t="n">
        <v>50</v>
      </c>
      <c r="C523" s="7" t="n">
        <v>1</v>
      </c>
      <c r="D523" s="7" t="n">
        <v>13215</v>
      </c>
      <c r="E523" s="7" t="n">
        <v>500</v>
      </c>
    </row>
    <row r="524" spans="1:6">
      <c r="A524" t="s">
        <v>4</v>
      </c>
      <c r="B524" s="4" t="s">
        <v>5</v>
      </c>
      <c r="C524" s="4" t="s">
        <v>13</v>
      </c>
      <c r="D524" s="4" t="s">
        <v>10</v>
      </c>
      <c r="E524" s="4" t="s">
        <v>27</v>
      </c>
      <c r="F524" s="4" t="s">
        <v>10</v>
      </c>
      <c r="G524" s="4" t="s">
        <v>9</v>
      </c>
      <c r="H524" s="4" t="s">
        <v>9</v>
      </c>
      <c r="I524" s="4" t="s">
        <v>10</v>
      </c>
      <c r="J524" s="4" t="s">
        <v>10</v>
      </c>
      <c r="K524" s="4" t="s">
        <v>9</v>
      </c>
      <c r="L524" s="4" t="s">
        <v>9</v>
      </c>
      <c r="M524" s="4" t="s">
        <v>9</v>
      </c>
      <c r="N524" s="4" t="s">
        <v>9</v>
      </c>
      <c r="O524" s="4" t="s">
        <v>6</v>
      </c>
    </row>
    <row r="525" spans="1:6">
      <c r="A525" t="n">
        <v>6873</v>
      </c>
      <c r="B525" s="10" t="n">
        <v>50</v>
      </c>
      <c r="C525" s="7" t="n">
        <v>0</v>
      </c>
      <c r="D525" s="7" t="n">
        <v>13250</v>
      </c>
      <c r="E525" s="7" t="n">
        <v>1</v>
      </c>
      <c r="F525" s="7" t="n">
        <v>0</v>
      </c>
      <c r="G525" s="7" t="n">
        <v>0</v>
      </c>
      <c r="H525" s="7" t="n">
        <v>0</v>
      </c>
      <c r="I525" s="7" t="n">
        <v>0</v>
      </c>
      <c r="J525" s="7" t="n">
        <v>65533</v>
      </c>
      <c r="K525" s="7" t="n">
        <v>0</v>
      </c>
      <c r="L525" s="7" t="n">
        <v>0</v>
      </c>
      <c r="M525" s="7" t="n">
        <v>0</v>
      </c>
      <c r="N525" s="7" t="n">
        <v>0</v>
      </c>
      <c r="O525" s="7" t="s">
        <v>23</v>
      </c>
    </row>
    <row r="526" spans="1:6">
      <c r="A526" t="s">
        <v>4</v>
      </c>
      <c r="B526" s="4" t="s">
        <v>5</v>
      </c>
      <c r="C526" s="4" t="s">
        <v>13</v>
      </c>
      <c r="D526" s="4" t="s">
        <v>27</v>
      </c>
      <c r="E526" s="4" t="s">
        <v>27</v>
      </c>
      <c r="F526" s="4" t="s">
        <v>27</v>
      </c>
    </row>
    <row r="527" spans="1:6">
      <c r="A527" t="n">
        <v>6912</v>
      </c>
      <c r="B527" s="37" t="n">
        <v>45</v>
      </c>
      <c r="C527" s="7" t="n">
        <v>9</v>
      </c>
      <c r="D527" s="7" t="n">
        <v>0.0399999991059303</v>
      </c>
      <c r="E527" s="7" t="n">
        <v>0.100000001490116</v>
      </c>
      <c r="F527" s="7" t="n">
        <v>0.200000002980232</v>
      </c>
    </row>
    <row r="528" spans="1:6">
      <c r="A528" t="s">
        <v>4</v>
      </c>
      <c r="B528" s="4" t="s">
        <v>5</v>
      </c>
      <c r="C528" s="4" t="s">
        <v>10</v>
      </c>
    </row>
    <row r="529" spans="1:15">
      <c r="A529" t="n">
        <v>6926</v>
      </c>
      <c r="B529" s="27" t="n">
        <v>16</v>
      </c>
      <c r="C529" s="7" t="n">
        <v>1000</v>
      </c>
    </row>
    <row r="530" spans="1:15">
      <c r="A530" t="s">
        <v>4</v>
      </c>
      <c r="B530" s="4" t="s">
        <v>5</v>
      </c>
      <c r="C530" s="4" t="s">
        <v>13</v>
      </c>
      <c r="D530" s="4" t="s">
        <v>10</v>
      </c>
      <c r="E530" s="4" t="s">
        <v>6</v>
      </c>
      <c r="F530" s="4" t="s">
        <v>6</v>
      </c>
      <c r="G530" s="4" t="s">
        <v>13</v>
      </c>
    </row>
    <row r="531" spans="1:15">
      <c r="A531" t="n">
        <v>6929</v>
      </c>
      <c r="B531" s="21" t="n">
        <v>32</v>
      </c>
      <c r="C531" s="7" t="n">
        <v>0</v>
      </c>
      <c r="D531" s="7" t="n">
        <v>65533</v>
      </c>
      <c r="E531" s="7" t="s">
        <v>70</v>
      </c>
      <c r="F531" s="7" t="s">
        <v>59</v>
      </c>
      <c r="G531" s="7" t="n">
        <v>0</v>
      </c>
    </row>
    <row r="532" spans="1:15">
      <c r="A532" t="s">
        <v>4</v>
      </c>
      <c r="B532" s="4" t="s">
        <v>5</v>
      </c>
      <c r="C532" s="4" t="s">
        <v>13</v>
      </c>
      <c r="D532" s="4" t="s">
        <v>10</v>
      </c>
      <c r="E532" s="4" t="s">
        <v>6</v>
      </c>
      <c r="F532" s="4" t="s">
        <v>6</v>
      </c>
      <c r="G532" s="4" t="s">
        <v>13</v>
      </c>
    </row>
    <row r="533" spans="1:15">
      <c r="A533" t="n">
        <v>6948</v>
      </c>
      <c r="B533" s="21" t="n">
        <v>32</v>
      </c>
      <c r="C533" s="7" t="n">
        <v>0</v>
      </c>
      <c r="D533" s="7" t="n">
        <v>65533</v>
      </c>
      <c r="E533" s="7" t="s">
        <v>70</v>
      </c>
      <c r="F533" s="7" t="s">
        <v>71</v>
      </c>
      <c r="G533" s="7" t="n">
        <v>1</v>
      </c>
    </row>
    <row r="534" spans="1:15">
      <c r="A534" t="s">
        <v>4</v>
      </c>
      <c r="B534" s="4" t="s">
        <v>5</v>
      </c>
      <c r="C534" s="4" t="s">
        <v>13</v>
      </c>
      <c r="D534" s="4" t="s">
        <v>10</v>
      </c>
      <c r="E534" s="4" t="s">
        <v>6</v>
      </c>
      <c r="F534" s="4" t="s">
        <v>6</v>
      </c>
      <c r="G534" s="4" t="s">
        <v>13</v>
      </c>
    </row>
    <row r="535" spans="1:15">
      <c r="A535" t="n">
        <v>6965</v>
      </c>
      <c r="B535" s="21" t="n">
        <v>32</v>
      </c>
      <c r="C535" s="7" t="n">
        <v>2</v>
      </c>
      <c r="D535" s="7" t="n">
        <v>65533</v>
      </c>
      <c r="E535" s="7" t="s">
        <v>72</v>
      </c>
      <c r="F535" s="7" t="s">
        <v>73</v>
      </c>
      <c r="G535" s="7" t="n">
        <v>4</v>
      </c>
    </row>
    <row r="536" spans="1:15">
      <c r="A536" t="s">
        <v>4</v>
      </c>
      <c r="B536" s="4" t="s">
        <v>5</v>
      </c>
      <c r="C536" s="4" t="s">
        <v>13</v>
      </c>
      <c r="D536" s="4" t="s">
        <v>10</v>
      </c>
      <c r="E536" s="4" t="s">
        <v>6</v>
      </c>
      <c r="F536" s="4" t="s">
        <v>6</v>
      </c>
      <c r="G536" s="4" t="s">
        <v>13</v>
      </c>
    </row>
    <row r="537" spans="1:15">
      <c r="A537" t="n">
        <v>6979</v>
      </c>
      <c r="B537" s="21" t="n">
        <v>32</v>
      </c>
      <c r="C537" s="7" t="n">
        <v>1</v>
      </c>
      <c r="D537" s="7" t="n">
        <v>65533</v>
      </c>
      <c r="E537" s="7" t="s">
        <v>72</v>
      </c>
      <c r="F537" s="7" t="s">
        <v>74</v>
      </c>
      <c r="G537" s="7" t="n">
        <v>4</v>
      </c>
    </row>
    <row r="538" spans="1:15">
      <c r="A538" t="s">
        <v>4</v>
      </c>
      <c r="B538" s="4" t="s">
        <v>5</v>
      </c>
      <c r="C538" s="4" t="s">
        <v>57</v>
      </c>
    </row>
    <row r="539" spans="1:15">
      <c r="A539" t="n">
        <v>6993</v>
      </c>
      <c r="B539" s="19" t="n">
        <v>3</v>
      </c>
      <c r="C539" s="18" t="n">
        <f t="normal" ca="1">A575</f>
        <v>0</v>
      </c>
    </row>
    <row r="540" spans="1:15">
      <c r="A540" t="s">
        <v>4</v>
      </c>
      <c r="B540" s="4" t="s">
        <v>5</v>
      </c>
      <c r="C540" s="4" t="s">
        <v>10</v>
      </c>
    </row>
    <row r="541" spans="1:15">
      <c r="A541" t="n">
        <v>6998</v>
      </c>
      <c r="B541" s="14" t="n">
        <v>12</v>
      </c>
      <c r="C541" s="7" t="n">
        <v>11090</v>
      </c>
    </row>
    <row r="542" spans="1:15">
      <c r="A542" t="s">
        <v>4</v>
      </c>
      <c r="B542" s="4" t="s">
        <v>5</v>
      </c>
      <c r="C542" s="4" t="s">
        <v>6</v>
      </c>
      <c r="D542" s="4" t="s">
        <v>6</v>
      </c>
    </row>
    <row r="543" spans="1:15">
      <c r="A543" t="n">
        <v>7001</v>
      </c>
      <c r="B543" s="20" t="n">
        <v>70</v>
      </c>
      <c r="C543" s="7" t="s">
        <v>64</v>
      </c>
      <c r="D543" s="7" t="s">
        <v>91</v>
      </c>
    </row>
    <row r="544" spans="1:15">
      <c r="A544" t="s">
        <v>4</v>
      </c>
      <c r="B544" s="4" t="s">
        <v>5</v>
      </c>
      <c r="C544" s="4" t="s">
        <v>6</v>
      </c>
      <c r="D544" s="4" t="s">
        <v>6</v>
      </c>
    </row>
    <row r="545" spans="1:7">
      <c r="A545" t="n">
        <v>7022</v>
      </c>
      <c r="B545" s="20" t="n">
        <v>70</v>
      </c>
      <c r="C545" s="7" t="s">
        <v>65</v>
      </c>
      <c r="D545" s="7" t="s">
        <v>91</v>
      </c>
    </row>
    <row r="546" spans="1:7">
      <c r="A546" t="s">
        <v>4</v>
      </c>
      <c r="B546" s="4" t="s">
        <v>5</v>
      </c>
      <c r="C546" s="4" t="s">
        <v>6</v>
      </c>
      <c r="D546" s="4" t="s">
        <v>6</v>
      </c>
    </row>
    <row r="547" spans="1:7">
      <c r="A547" t="n">
        <v>7043</v>
      </c>
      <c r="B547" s="20" t="n">
        <v>70</v>
      </c>
      <c r="C547" s="7" t="s">
        <v>66</v>
      </c>
      <c r="D547" s="7" t="s">
        <v>91</v>
      </c>
    </row>
    <row r="548" spans="1:7">
      <c r="A548" t="s">
        <v>4</v>
      </c>
      <c r="B548" s="4" t="s">
        <v>5</v>
      </c>
      <c r="C548" s="4" t="s">
        <v>6</v>
      </c>
      <c r="D548" s="4" t="s">
        <v>6</v>
      </c>
    </row>
    <row r="549" spans="1:7">
      <c r="A549" t="n">
        <v>7063</v>
      </c>
      <c r="B549" s="20" t="n">
        <v>70</v>
      </c>
      <c r="C549" s="7" t="s">
        <v>67</v>
      </c>
      <c r="D549" s="7" t="s">
        <v>91</v>
      </c>
    </row>
    <row r="550" spans="1:7">
      <c r="A550" t="s">
        <v>4</v>
      </c>
      <c r="B550" s="4" t="s">
        <v>5</v>
      </c>
      <c r="C550" s="4" t="s">
        <v>6</v>
      </c>
      <c r="D550" s="4" t="s">
        <v>6</v>
      </c>
    </row>
    <row r="551" spans="1:7">
      <c r="A551" t="n">
        <v>7083</v>
      </c>
      <c r="B551" s="20" t="n">
        <v>70</v>
      </c>
      <c r="C551" s="7" t="s">
        <v>68</v>
      </c>
      <c r="D551" s="7" t="s">
        <v>91</v>
      </c>
    </row>
    <row r="552" spans="1:7">
      <c r="A552" t="s">
        <v>4</v>
      </c>
      <c r="B552" s="4" t="s">
        <v>5</v>
      </c>
      <c r="C552" s="4" t="s">
        <v>6</v>
      </c>
      <c r="D552" s="4" t="s">
        <v>6</v>
      </c>
    </row>
    <row r="553" spans="1:7">
      <c r="A553" t="n">
        <v>7103</v>
      </c>
      <c r="B553" s="20" t="n">
        <v>70</v>
      </c>
      <c r="C553" s="7" t="s">
        <v>69</v>
      </c>
      <c r="D553" s="7" t="s">
        <v>91</v>
      </c>
    </row>
    <row r="554" spans="1:7">
      <c r="A554" t="s">
        <v>4</v>
      </c>
      <c r="B554" s="4" t="s">
        <v>5</v>
      </c>
      <c r="C554" s="4" t="s">
        <v>13</v>
      </c>
      <c r="D554" s="4" t="s">
        <v>10</v>
      </c>
      <c r="E554" s="4" t="s">
        <v>27</v>
      </c>
      <c r="F554" s="4" t="s">
        <v>10</v>
      </c>
      <c r="G554" s="4" t="s">
        <v>9</v>
      </c>
      <c r="H554" s="4" t="s">
        <v>9</v>
      </c>
      <c r="I554" s="4" t="s">
        <v>10</v>
      </c>
      <c r="J554" s="4" t="s">
        <v>10</v>
      </c>
      <c r="K554" s="4" t="s">
        <v>9</v>
      </c>
      <c r="L554" s="4" t="s">
        <v>9</v>
      </c>
      <c r="M554" s="4" t="s">
        <v>9</v>
      </c>
      <c r="N554" s="4" t="s">
        <v>9</v>
      </c>
      <c r="O554" s="4" t="s">
        <v>6</v>
      </c>
    </row>
    <row r="555" spans="1:7">
      <c r="A555" t="n">
        <v>7123</v>
      </c>
      <c r="B555" s="10" t="n">
        <v>50</v>
      </c>
      <c r="C555" s="7" t="n">
        <v>0</v>
      </c>
      <c r="D555" s="7" t="n">
        <v>13215</v>
      </c>
      <c r="E555" s="7" t="n">
        <v>1</v>
      </c>
      <c r="F555" s="7" t="n">
        <v>300</v>
      </c>
      <c r="G555" s="7" t="n">
        <v>0</v>
      </c>
      <c r="H555" s="7" t="n">
        <v>0</v>
      </c>
      <c r="I555" s="7" t="n">
        <v>0</v>
      </c>
      <c r="J555" s="7" t="n">
        <v>65533</v>
      </c>
      <c r="K555" s="7" t="n">
        <v>0</v>
      </c>
      <c r="L555" s="7" t="n">
        <v>0</v>
      </c>
      <c r="M555" s="7" t="n">
        <v>0</v>
      </c>
      <c r="N555" s="7" t="n">
        <v>0</v>
      </c>
      <c r="O555" s="7" t="s">
        <v>23</v>
      </c>
    </row>
    <row r="556" spans="1:7">
      <c r="A556" t="s">
        <v>4</v>
      </c>
      <c r="B556" s="4" t="s">
        <v>5</v>
      </c>
      <c r="C556" s="4" t="s">
        <v>10</v>
      </c>
    </row>
    <row r="557" spans="1:7">
      <c r="A557" t="n">
        <v>7162</v>
      </c>
      <c r="B557" s="27" t="n">
        <v>16</v>
      </c>
      <c r="C557" s="7" t="n">
        <v>3000</v>
      </c>
    </row>
    <row r="558" spans="1:7">
      <c r="A558" t="s">
        <v>4</v>
      </c>
      <c r="B558" s="4" t="s">
        <v>5</v>
      </c>
      <c r="C558" s="4" t="s">
        <v>13</v>
      </c>
      <c r="D558" s="4" t="s">
        <v>10</v>
      </c>
      <c r="E558" s="4" t="s">
        <v>10</v>
      </c>
    </row>
    <row r="559" spans="1:7">
      <c r="A559" t="n">
        <v>7165</v>
      </c>
      <c r="B559" s="10" t="n">
        <v>50</v>
      </c>
      <c r="C559" s="7" t="n">
        <v>1</v>
      </c>
      <c r="D559" s="7" t="n">
        <v>13215</v>
      </c>
      <c r="E559" s="7" t="n">
        <v>500</v>
      </c>
    </row>
    <row r="560" spans="1:7">
      <c r="A560" t="s">
        <v>4</v>
      </c>
      <c r="B560" s="4" t="s">
        <v>5</v>
      </c>
      <c r="C560" s="4" t="s">
        <v>13</v>
      </c>
      <c r="D560" s="4" t="s">
        <v>10</v>
      </c>
      <c r="E560" s="4" t="s">
        <v>27</v>
      </c>
      <c r="F560" s="4" t="s">
        <v>10</v>
      </c>
      <c r="G560" s="4" t="s">
        <v>9</v>
      </c>
      <c r="H560" s="4" t="s">
        <v>9</v>
      </c>
      <c r="I560" s="4" t="s">
        <v>10</v>
      </c>
      <c r="J560" s="4" t="s">
        <v>10</v>
      </c>
      <c r="K560" s="4" t="s">
        <v>9</v>
      </c>
      <c r="L560" s="4" t="s">
        <v>9</v>
      </c>
      <c r="M560" s="4" t="s">
        <v>9</v>
      </c>
      <c r="N560" s="4" t="s">
        <v>9</v>
      </c>
      <c r="O560" s="4" t="s">
        <v>6</v>
      </c>
    </row>
    <row r="561" spans="1:15">
      <c r="A561" t="n">
        <v>7171</v>
      </c>
      <c r="B561" s="10" t="n">
        <v>50</v>
      </c>
      <c r="C561" s="7" t="n">
        <v>0</v>
      </c>
      <c r="D561" s="7" t="n">
        <v>13250</v>
      </c>
      <c r="E561" s="7" t="n">
        <v>1</v>
      </c>
      <c r="F561" s="7" t="n">
        <v>0</v>
      </c>
      <c r="G561" s="7" t="n">
        <v>0</v>
      </c>
      <c r="H561" s="7" t="n">
        <v>0</v>
      </c>
      <c r="I561" s="7" t="n">
        <v>0</v>
      </c>
      <c r="J561" s="7" t="n">
        <v>65533</v>
      </c>
      <c r="K561" s="7" t="n">
        <v>0</v>
      </c>
      <c r="L561" s="7" t="n">
        <v>0</v>
      </c>
      <c r="M561" s="7" t="n">
        <v>0</v>
      </c>
      <c r="N561" s="7" t="n">
        <v>0</v>
      </c>
      <c r="O561" s="7" t="s">
        <v>23</v>
      </c>
    </row>
    <row r="562" spans="1:15">
      <c r="A562" t="s">
        <v>4</v>
      </c>
      <c r="B562" s="4" t="s">
        <v>5</v>
      </c>
      <c r="C562" s="4" t="s">
        <v>13</v>
      </c>
      <c r="D562" s="4" t="s">
        <v>27</v>
      </c>
      <c r="E562" s="4" t="s">
        <v>27</v>
      </c>
      <c r="F562" s="4" t="s">
        <v>27</v>
      </c>
    </row>
    <row r="563" spans="1:15">
      <c r="A563" t="n">
        <v>7210</v>
      </c>
      <c r="B563" s="37" t="n">
        <v>45</v>
      </c>
      <c r="C563" s="7" t="n">
        <v>9</v>
      </c>
      <c r="D563" s="7" t="n">
        <v>0.0399999991059303</v>
      </c>
      <c r="E563" s="7" t="n">
        <v>0.100000001490116</v>
      </c>
      <c r="F563" s="7" t="n">
        <v>0.200000002980232</v>
      </c>
    </row>
    <row r="564" spans="1:15">
      <c r="A564" t="s">
        <v>4</v>
      </c>
      <c r="B564" s="4" t="s">
        <v>5</v>
      </c>
      <c r="C564" s="4" t="s">
        <v>10</v>
      </c>
    </row>
    <row r="565" spans="1:15">
      <c r="A565" t="n">
        <v>7224</v>
      </c>
      <c r="B565" s="27" t="n">
        <v>16</v>
      </c>
      <c r="C565" s="7" t="n">
        <v>1000</v>
      </c>
    </row>
    <row r="566" spans="1:15">
      <c r="A566" t="s">
        <v>4</v>
      </c>
      <c r="B566" s="4" t="s">
        <v>5</v>
      </c>
      <c r="C566" s="4" t="s">
        <v>13</v>
      </c>
      <c r="D566" s="4" t="s">
        <v>10</v>
      </c>
      <c r="E566" s="4" t="s">
        <v>6</v>
      </c>
      <c r="F566" s="4" t="s">
        <v>6</v>
      </c>
      <c r="G566" s="4" t="s">
        <v>13</v>
      </c>
    </row>
    <row r="567" spans="1:15">
      <c r="A567" t="n">
        <v>7227</v>
      </c>
      <c r="B567" s="21" t="n">
        <v>32</v>
      </c>
      <c r="C567" s="7" t="n">
        <v>0</v>
      </c>
      <c r="D567" s="7" t="n">
        <v>65533</v>
      </c>
      <c r="E567" s="7" t="s">
        <v>70</v>
      </c>
      <c r="F567" s="7" t="s">
        <v>59</v>
      </c>
      <c r="G567" s="7" t="n">
        <v>1</v>
      </c>
    </row>
    <row r="568" spans="1:15">
      <c r="A568" t="s">
        <v>4</v>
      </c>
      <c r="B568" s="4" t="s">
        <v>5</v>
      </c>
      <c r="C568" s="4" t="s">
        <v>13</v>
      </c>
      <c r="D568" s="4" t="s">
        <v>10</v>
      </c>
      <c r="E568" s="4" t="s">
        <v>6</v>
      </c>
      <c r="F568" s="4" t="s">
        <v>6</v>
      </c>
      <c r="G568" s="4" t="s">
        <v>13</v>
      </c>
    </row>
    <row r="569" spans="1:15">
      <c r="A569" t="n">
        <v>7246</v>
      </c>
      <c r="B569" s="21" t="n">
        <v>32</v>
      </c>
      <c r="C569" s="7" t="n">
        <v>0</v>
      </c>
      <c r="D569" s="7" t="n">
        <v>65533</v>
      </c>
      <c r="E569" s="7" t="s">
        <v>70</v>
      </c>
      <c r="F569" s="7" t="s">
        <v>71</v>
      </c>
      <c r="G569" s="7" t="n">
        <v>0</v>
      </c>
    </row>
    <row r="570" spans="1:15">
      <c r="A570" t="s">
        <v>4</v>
      </c>
      <c r="B570" s="4" t="s">
        <v>5</v>
      </c>
      <c r="C570" s="4" t="s">
        <v>13</v>
      </c>
      <c r="D570" s="4" t="s">
        <v>10</v>
      </c>
      <c r="E570" s="4" t="s">
        <v>6</v>
      </c>
      <c r="F570" s="4" t="s">
        <v>6</v>
      </c>
      <c r="G570" s="4" t="s">
        <v>13</v>
      </c>
    </row>
    <row r="571" spans="1:15">
      <c r="A571" t="n">
        <v>7263</v>
      </c>
      <c r="B571" s="21" t="n">
        <v>32</v>
      </c>
      <c r="C571" s="7" t="n">
        <v>1</v>
      </c>
      <c r="D571" s="7" t="n">
        <v>65533</v>
      </c>
      <c r="E571" s="7" t="s">
        <v>72</v>
      </c>
      <c r="F571" s="7" t="s">
        <v>73</v>
      </c>
      <c r="G571" s="7" t="n">
        <v>4</v>
      </c>
    </row>
    <row r="572" spans="1:15">
      <c r="A572" t="s">
        <v>4</v>
      </c>
      <c r="B572" s="4" t="s">
        <v>5</v>
      </c>
      <c r="C572" s="4" t="s">
        <v>13</v>
      </c>
      <c r="D572" s="4" t="s">
        <v>10</v>
      </c>
      <c r="E572" s="4" t="s">
        <v>6</v>
      </c>
      <c r="F572" s="4" t="s">
        <v>6</v>
      </c>
      <c r="G572" s="4" t="s">
        <v>13</v>
      </c>
    </row>
    <row r="573" spans="1:15">
      <c r="A573" t="n">
        <v>7277</v>
      </c>
      <c r="B573" s="21" t="n">
        <v>32</v>
      </c>
      <c r="C573" s="7" t="n">
        <v>2</v>
      </c>
      <c r="D573" s="7" t="n">
        <v>65533</v>
      </c>
      <c r="E573" s="7" t="s">
        <v>72</v>
      </c>
      <c r="F573" s="7" t="s">
        <v>74</v>
      </c>
      <c r="G573" s="7" t="n">
        <v>4</v>
      </c>
    </row>
    <row r="574" spans="1:15">
      <c r="A574" t="s">
        <v>4</v>
      </c>
      <c r="B574" s="4" t="s">
        <v>5</v>
      </c>
      <c r="C574" s="4" t="s">
        <v>13</v>
      </c>
      <c r="D574" s="4" t="s">
        <v>10</v>
      </c>
      <c r="E574" s="4" t="s">
        <v>27</v>
      </c>
    </row>
    <row r="575" spans="1:15">
      <c r="A575" t="n">
        <v>7291</v>
      </c>
      <c r="B575" s="30" t="n">
        <v>58</v>
      </c>
      <c r="C575" s="7" t="n">
        <v>101</v>
      </c>
      <c r="D575" s="7" t="n">
        <v>500</v>
      </c>
      <c r="E575" s="7" t="n">
        <v>1</v>
      </c>
    </row>
    <row r="576" spans="1:15">
      <c r="A576" t="s">
        <v>4</v>
      </c>
      <c r="B576" s="4" t="s">
        <v>5</v>
      </c>
      <c r="C576" s="4" t="s">
        <v>13</v>
      </c>
      <c r="D576" s="4" t="s">
        <v>10</v>
      </c>
    </row>
    <row r="577" spans="1:15">
      <c r="A577" t="n">
        <v>7299</v>
      </c>
      <c r="B577" s="30" t="n">
        <v>58</v>
      </c>
      <c r="C577" s="7" t="n">
        <v>254</v>
      </c>
      <c r="D577" s="7" t="n">
        <v>0</v>
      </c>
    </row>
    <row r="578" spans="1:15">
      <c r="A578" t="s">
        <v>4</v>
      </c>
      <c r="B578" s="4" t="s">
        <v>5</v>
      </c>
      <c r="C578" s="4" t="s">
        <v>13</v>
      </c>
      <c r="D578" s="4" t="s">
        <v>13</v>
      </c>
      <c r="E578" s="4" t="s">
        <v>10</v>
      </c>
    </row>
    <row r="579" spans="1:15">
      <c r="A579" t="n">
        <v>7303</v>
      </c>
      <c r="B579" s="37" t="n">
        <v>45</v>
      </c>
      <c r="C579" s="7" t="n">
        <v>8</v>
      </c>
      <c r="D579" s="7" t="n">
        <v>0</v>
      </c>
      <c r="E579" s="7" t="n">
        <v>0</v>
      </c>
    </row>
    <row r="580" spans="1:15">
      <c r="A580" t="s">
        <v>4</v>
      </c>
      <c r="B580" s="4" t="s">
        <v>5</v>
      </c>
      <c r="C580" s="4" t="s">
        <v>13</v>
      </c>
      <c r="D580" s="4" t="s">
        <v>6</v>
      </c>
    </row>
    <row r="581" spans="1:15">
      <c r="A581" t="n">
        <v>7308</v>
      </c>
      <c r="B581" s="8" t="n">
        <v>2</v>
      </c>
      <c r="C581" s="7" t="n">
        <v>10</v>
      </c>
      <c r="D581" s="7" t="s">
        <v>79</v>
      </c>
    </row>
    <row r="582" spans="1:15">
      <c r="A582" t="s">
        <v>4</v>
      </c>
      <c r="B582" s="4" t="s">
        <v>5</v>
      </c>
      <c r="C582" s="4" t="s">
        <v>10</v>
      </c>
    </row>
    <row r="583" spans="1:15">
      <c r="A583" t="n">
        <v>7331</v>
      </c>
      <c r="B583" s="27" t="n">
        <v>16</v>
      </c>
      <c r="C583" s="7" t="n">
        <v>0</v>
      </c>
    </row>
    <row r="584" spans="1:15">
      <c r="A584" t="s">
        <v>4</v>
      </c>
      <c r="B584" s="4" t="s">
        <v>5</v>
      </c>
      <c r="C584" s="4" t="s">
        <v>13</v>
      </c>
      <c r="D584" s="4" t="s">
        <v>6</v>
      </c>
    </row>
    <row r="585" spans="1:15">
      <c r="A585" t="n">
        <v>7334</v>
      </c>
      <c r="B585" s="8" t="n">
        <v>2</v>
      </c>
      <c r="C585" s="7" t="n">
        <v>10</v>
      </c>
      <c r="D585" s="7" t="s">
        <v>80</v>
      </c>
    </row>
    <row r="586" spans="1:15">
      <c r="A586" t="s">
        <v>4</v>
      </c>
      <c r="B586" s="4" t="s">
        <v>5</v>
      </c>
      <c r="C586" s="4" t="s">
        <v>10</v>
      </c>
    </row>
    <row r="587" spans="1:15">
      <c r="A587" t="n">
        <v>7352</v>
      </c>
      <c r="B587" s="27" t="n">
        <v>16</v>
      </c>
      <c r="C587" s="7" t="n">
        <v>0</v>
      </c>
    </row>
    <row r="588" spans="1:15">
      <c r="A588" t="s">
        <v>4</v>
      </c>
      <c r="B588" s="4" t="s">
        <v>5</v>
      </c>
      <c r="C588" s="4" t="s">
        <v>13</v>
      </c>
      <c r="D588" s="4" t="s">
        <v>6</v>
      </c>
    </row>
    <row r="589" spans="1:15">
      <c r="A589" t="n">
        <v>7355</v>
      </c>
      <c r="B589" s="8" t="n">
        <v>2</v>
      </c>
      <c r="C589" s="7" t="n">
        <v>10</v>
      </c>
      <c r="D589" s="7" t="s">
        <v>81</v>
      </c>
    </row>
    <row r="590" spans="1:15">
      <c r="A590" t="s">
        <v>4</v>
      </c>
      <c r="B590" s="4" t="s">
        <v>5</v>
      </c>
      <c r="C590" s="4" t="s">
        <v>10</v>
      </c>
    </row>
    <row r="591" spans="1:15">
      <c r="A591" t="n">
        <v>7374</v>
      </c>
      <c r="B591" s="27" t="n">
        <v>16</v>
      </c>
      <c r="C591" s="7" t="n">
        <v>0</v>
      </c>
    </row>
    <row r="592" spans="1:15">
      <c r="A592" t="s">
        <v>4</v>
      </c>
      <c r="B592" s="4" t="s">
        <v>5</v>
      </c>
      <c r="C592" s="4" t="s">
        <v>13</v>
      </c>
    </row>
    <row r="593" spans="1:5">
      <c r="A593" t="n">
        <v>7377</v>
      </c>
      <c r="B593" s="28" t="n">
        <v>23</v>
      </c>
      <c r="C593" s="7" t="n">
        <v>20</v>
      </c>
    </row>
    <row r="594" spans="1:5">
      <c r="A594" t="s">
        <v>4</v>
      </c>
      <c r="B594" s="4" t="s">
        <v>5</v>
      </c>
    </row>
    <row r="595" spans="1:5">
      <c r="A595" t="n">
        <v>7379</v>
      </c>
      <c r="B595" s="5" t="n">
        <v>1</v>
      </c>
    </row>
    <row r="596" spans="1:5" s="3" customFormat="1" customHeight="0">
      <c r="A596" s="3" t="s">
        <v>2</v>
      </c>
      <c r="B596" s="3" t="s">
        <v>93</v>
      </c>
    </row>
    <row r="597" spans="1:5">
      <c r="A597" t="s">
        <v>4</v>
      </c>
      <c r="B597" s="4" t="s">
        <v>5</v>
      </c>
      <c r="C597" s="4" t="s">
        <v>13</v>
      </c>
      <c r="D597" s="4" t="s">
        <v>10</v>
      </c>
    </row>
    <row r="598" spans="1:5">
      <c r="A598" t="n">
        <v>7380</v>
      </c>
      <c r="B598" s="25" t="n">
        <v>22</v>
      </c>
      <c r="C598" s="7" t="n">
        <v>20</v>
      </c>
      <c r="D598" s="7" t="n">
        <v>0</v>
      </c>
    </row>
    <row r="599" spans="1:5">
      <c r="A599" t="s">
        <v>4</v>
      </c>
      <c r="B599" s="4" t="s">
        <v>5</v>
      </c>
      <c r="C599" s="4" t="s">
        <v>13</v>
      </c>
      <c r="D599" s="4" t="s">
        <v>10</v>
      </c>
    </row>
    <row r="600" spans="1:5">
      <c r="A600" t="n">
        <v>7384</v>
      </c>
      <c r="B600" s="37" t="n">
        <v>45</v>
      </c>
      <c r="C600" s="7" t="n">
        <v>18</v>
      </c>
      <c r="D600" s="7" t="n">
        <v>64</v>
      </c>
    </row>
    <row r="601" spans="1:5">
      <c r="A601" t="s">
        <v>4</v>
      </c>
      <c r="B601" s="4" t="s">
        <v>5</v>
      </c>
      <c r="C601" s="4" t="s">
        <v>13</v>
      </c>
      <c r="D601" s="4" t="s">
        <v>10</v>
      </c>
      <c r="E601" s="4" t="s">
        <v>27</v>
      </c>
      <c r="F601" s="4" t="s">
        <v>10</v>
      </c>
      <c r="G601" s="4" t="s">
        <v>9</v>
      </c>
      <c r="H601" s="4" t="s">
        <v>9</v>
      </c>
      <c r="I601" s="4" t="s">
        <v>10</v>
      </c>
      <c r="J601" s="4" t="s">
        <v>10</v>
      </c>
      <c r="K601" s="4" t="s">
        <v>9</v>
      </c>
      <c r="L601" s="4" t="s">
        <v>9</v>
      </c>
      <c r="M601" s="4" t="s">
        <v>9</v>
      </c>
      <c r="N601" s="4" t="s">
        <v>9</v>
      </c>
      <c r="O601" s="4" t="s">
        <v>6</v>
      </c>
    </row>
    <row r="602" spans="1:5">
      <c r="A602" t="n">
        <v>7388</v>
      </c>
      <c r="B602" s="10" t="n">
        <v>50</v>
      </c>
      <c r="C602" s="7" t="n">
        <v>0</v>
      </c>
      <c r="D602" s="7" t="n">
        <v>13202</v>
      </c>
      <c r="E602" s="7" t="n">
        <v>1</v>
      </c>
      <c r="F602" s="7" t="n">
        <v>0</v>
      </c>
      <c r="G602" s="7" t="n">
        <v>0</v>
      </c>
      <c r="H602" s="7" t="n">
        <v>0</v>
      </c>
      <c r="I602" s="7" t="n">
        <v>0</v>
      </c>
      <c r="J602" s="7" t="n">
        <v>65533</v>
      </c>
      <c r="K602" s="7" t="n">
        <v>0</v>
      </c>
      <c r="L602" s="7" t="n">
        <v>0</v>
      </c>
      <c r="M602" s="7" t="n">
        <v>0</v>
      </c>
      <c r="N602" s="7" t="n">
        <v>0</v>
      </c>
      <c r="O602" s="7" t="s">
        <v>23</v>
      </c>
    </row>
    <row r="603" spans="1:5">
      <c r="A603" t="s">
        <v>4</v>
      </c>
      <c r="B603" s="4" t="s">
        <v>5</v>
      </c>
      <c r="C603" s="4" t="s">
        <v>13</v>
      </c>
      <c r="D603" s="4" t="s">
        <v>10</v>
      </c>
      <c r="E603" s="4" t="s">
        <v>27</v>
      </c>
      <c r="F603" s="4" t="s">
        <v>10</v>
      </c>
      <c r="G603" s="4" t="s">
        <v>9</v>
      </c>
      <c r="H603" s="4" t="s">
        <v>9</v>
      </c>
      <c r="I603" s="4" t="s">
        <v>10</v>
      </c>
      <c r="J603" s="4" t="s">
        <v>10</v>
      </c>
      <c r="K603" s="4" t="s">
        <v>9</v>
      </c>
      <c r="L603" s="4" t="s">
        <v>9</v>
      </c>
      <c r="M603" s="4" t="s">
        <v>9</v>
      </c>
      <c r="N603" s="4" t="s">
        <v>9</v>
      </c>
      <c r="O603" s="4" t="s">
        <v>6</v>
      </c>
    </row>
    <row r="604" spans="1:5">
      <c r="A604" t="n">
        <v>7427</v>
      </c>
      <c r="B604" s="10" t="n">
        <v>50</v>
      </c>
      <c r="C604" s="7" t="n">
        <v>0</v>
      </c>
      <c r="D604" s="7" t="n">
        <v>5025</v>
      </c>
      <c r="E604" s="7" t="n">
        <v>1</v>
      </c>
      <c r="F604" s="7" t="n">
        <v>0</v>
      </c>
      <c r="G604" s="7" t="n">
        <v>0</v>
      </c>
      <c r="H604" s="7" t="n">
        <v>0</v>
      </c>
      <c r="I604" s="7" t="n">
        <v>0</v>
      </c>
      <c r="J604" s="7" t="n">
        <v>65533</v>
      </c>
      <c r="K604" s="7" t="n">
        <v>0</v>
      </c>
      <c r="L604" s="7" t="n">
        <v>0</v>
      </c>
      <c r="M604" s="7" t="n">
        <v>0</v>
      </c>
      <c r="N604" s="7" t="n">
        <v>0</v>
      </c>
      <c r="O604" s="7" t="s">
        <v>23</v>
      </c>
    </row>
    <row r="605" spans="1:5">
      <c r="A605" t="s">
        <v>4</v>
      </c>
      <c r="B605" s="4" t="s">
        <v>5</v>
      </c>
      <c r="C605" s="4" t="s">
        <v>13</v>
      </c>
      <c r="D605" s="4" t="s">
        <v>10</v>
      </c>
      <c r="E605" s="4" t="s">
        <v>13</v>
      </c>
      <c r="F605" s="4" t="s">
        <v>57</v>
      </c>
    </row>
    <row r="606" spans="1:5">
      <c r="A606" t="n">
        <v>7466</v>
      </c>
      <c r="B606" s="17" t="n">
        <v>5</v>
      </c>
      <c r="C606" s="7" t="n">
        <v>30</v>
      </c>
      <c r="D606" s="7" t="n">
        <v>11090</v>
      </c>
      <c r="E606" s="7" t="n">
        <v>1</v>
      </c>
      <c r="F606" s="18" t="n">
        <f t="normal" ca="1">A620</f>
        <v>0</v>
      </c>
    </row>
    <row r="607" spans="1:5">
      <c r="A607" t="s">
        <v>4</v>
      </c>
      <c r="B607" s="4" t="s">
        <v>5</v>
      </c>
      <c r="C607" s="4" t="s">
        <v>6</v>
      </c>
      <c r="D607" s="4" t="s">
        <v>6</v>
      </c>
    </row>
    <row r="608" spans="1:5">
      <c r="A608" t="n">
        <v>7475</v>
      </c>
      <c r="B608" s="20" t="n">
        <v>70</v>
      </c>
      <c r="C608" s="7" t="s">
        <v>58</v>
      </c>
      <c r="D608" s="7" t="s">
        <v>90</v>
      </c>
    </row>
    <row r="609" spans="1:15">
      <c r="A609" t="s">
        <v>4</v>
      </c>
      <c r="B609" s="4" t="s">
        <v>5</v>
      </c>
      <c r="C609" s="4" t="s">
        <v>6</v>
      </c>
      <c r="D609" s="4" t="s">
        <v>6</v>
      </c>
    </row>
    <row r="610" spans="1:15">
      <c r="A610" t="n">
        <v>7494</v>
      </c>
      <c r="B610" s="20" t="n">
        <v>70</v>
      </c>
      <c r="C610" s="7" t="s">
        <v>60</v>
      </c>
      <c r="D610" s="7" t="s">
        <v>90</v>
      </c>
    </row>
    <row r="611" spans="1:15">
      <c r="A611" t="s">
        <v>4</v>
      </c>
      <c r="B611" s="4" t="s">
        <v>5</v>
      </c>
      <c r="C611" s="4" t="s">
        <v>6</v>
      </c>
      <c r="D611" s="4" t="s">
        <v>6</v>
      </c>
    </row>
    <row r="612" spans="1:15">
      <c r="A612" t="n">
        <v>7513</v>
      </c>
      <c r="B612" s="20" t="n">
        <v>70</v>
      </c>
      <c r="C612" s="7" t="s">
        <v>61</v>
      </c>
      <c r="D612" s="7" t="s">
        <v>90</v>
      </c>
    </row>
    <row r="613" spans="1:15">
      <c r="A613" t="s">
        <v>4</v>
      </c>
      <c r="B613" s="4" t="s">
        <v>5</v>
      </c>
      <c r="C613" s="4" t="s">
        <v>6</v>
      </c>
      <c r="D613" s="4" t="s">
        <v>6</v>
      </c>
    </row>
    <row r="614" spans="1:15">
      <c r="A614" t="n">
        <v>7532</v>
      </c>
      <c r="B614" s="20" t="n">
        <v>70</v>
      </c>
      <c r="C614" s="7" t="s">
        <v>62</v>
      </c>
      <c r="D614" s="7" t="s">
        <v>90</v>
      </c>
    </row>
    <row r="615" spans="1:15">
      <c r="A615" t="s">
        <v>4</v>
      </c>
      <c r="B615" s="4" t="s">
        <v>5</v>
      </c>
      <c r="C615" s="4" t="s">
        <v>6</v>
      </c>
      <c r="D615" s="4" t="s">
        <v>6</v>
      </c>
    </row>
    <row r="616" spans="1:15">
      <c r="A616" t="n">
        <v>7551</v>
      </c>
      <c r="B616" s="20" t="n">
        <v>70</v>
      </c>
      <c r="C616" s="7" t="s">
        <v>63</v>
      </c>
      <c r="D616" s="7" t="s">
        <v>90</v>
      </c>
    </row>
    <row r="617" spans="1:15">
      <c r="A617" t="s">
        <v>4</v>
      </c>
      <c r="B617" s="4" t="s">
        <v>5</v>
      </c>
      <c r="C617" s="4" t="s">
        <v>57</v>
      </c>
    </row>
    <row r="618" spans="1:15">
      <c r="A618" t="n">
        <v>7570</v>
      </c>
      <c r="B618" s="19" t="n">
        <v>3</v>
      </c>
      <c r="C618" s="18" t="n">
        <f t="normal" ca="1">A630</f>
        <v>0</v>
      </c>
    </row>
    <row r="619" spans="1:15">
      <c r="A619" t="s">
        <v>4</v>
      </c>
      <c r="B619" s="4" t="s">
        <v>5</v>
      </c>
      <c r="C619" s="4" t="s">
        <v>6</v>
      </c>
      <c r="D619" s="4" t="s">
        <v>6</v>
      </c>
    </row>
    <row r="620" spans="1:15">
      <c r="A620" t="n">
        <v>7575</v>
      </c>
      <c r="B620" s="20" t="n">
        <v>70</v>
      </c>
      <c r="C620" s="7" t="s">
        <v>58</v>
      </c>
      <c r="D620" s="7" t="s">
        <v>91</v>
      </c>
    </row>
    <row r="621" spans="1:15">
      <c r="A621" t="s">
        <v>4</v>
      </c>
      <c r="B621" s="4" t="s">
        <v>5</v>
      </c>
      <c r="C621" s="4" t="s">
        <v>6</v>
      </c>
      <c r="D621" s="4" t="s">
        <v>6</v>
      </c>
    </row>
    <row r="622" spans="1:15">
      <c r="A622" t="n">
        <v>7594</v>
      </c>
      <c r="B622" s="20" t="n">
        <v>70</v>
      </c>
      <c r="C622" s="7" t="s">
        <v>60</v>
      </c>
      <c r="D622" s="7" t="s">
        <v>91</v>
      </c>
    </row>
    <row r="623" spans="1:15">
      <c r="A623" t="s">
        <v>4</v>
      </c>
      <c r="B623" s="4" t="s">
        <v>5</v>
      </c>
      <c r="C623" s="4" t="s">
        <v>6</v>
      </c>
      <c r="D623" s="4" t="s">
        <v>6</v>
      </c>
    </row>
    <row r="624" spans="1:15">
      <c r="A624" t="n">
        <v>7613</v>
      </c>
      <c r="B624" s="20" t="n">
        <v>70</v>
      </c>
      <c r="C624" s="7" t="s">
        <v>61</v>
      </c>
      <c r="D624" s="7" t="s">
        <v>91</v>
      </c>
    </row>
    <row r="625" spans="1:4">
      <c r="A625" t="s">
        <v>4</v>
      </c>
      <c r="B625" s="4" t="s">
        <v>5</v>
      </c>
      <c r="C625" s="4" t="s">
        <v>6</v>
      </c>
      <c r="D625" s="4" t="s">
        <v>6</v>
      </c>
    </row>
    <row r="626" spans="1:4">
      <c r="A626" t="n">
        <v>7632</v>
      </c>
      <c r="B626" s="20" t="n">
        <v>70</v>
      </c>
      <c r="C626" s="7" t="s">
        <v>62</v>
      </c>
      <c r="D626" s="7" t="s">
        <v>91</v>
      </c>
    </row>
    <row r="627" spans="1:4">
      <c r="A627" t="s">
        <v>4</v>
      </c>
      <c r="B627" s="4" t="s">
        <v>5</v>
      </c>
      <c r="C627" s="4" t="s">
        <v>6</v>
      </c>
      <c r="D627" s="4" t="s">
        <v>6</v>
      </c>
    </row>
    <row r="628" spans="1:4">
      <c r="A628" t="n">
        <v>7651</v>
      </c>
      <c r="B628" s="20" t="n">
        <v>70</v>
      </c>
      <c r="C628" s="7" t="s">
        <v>63</v>
      </c>
      <c r="D628" s="7" t="s">
        <v>91</v>
      </c>
    </row>
    <row r="629" spans="1:4">
      <c r="A629" t="s">
        <v>4</v>
      </c>
      <c r="B629" s="4" t="s">
        <v>5</v>
      </c>
      <c r="C629" s="4" t="s">
        <v>10</v>
      </c>
    </row>
    <row r="630" spans="1:4">
      <c r="A630" t="n">
        <v>7670</v>
      </c>
      <c r="B630" s="27" t="n">
        <v>16</v>
      </c>
      <c r="C630" s="7" t="n">
        <v>1000</v>
      </c>
    </row>
    <row r="631" spans="1:4">
      <c r="A631" t="s">
        <v>4</v>
      </c>
      <c r="B631" s="4" t="s">
        <v>5</v>
      </c>
      <c r="C631" s="4" t="s">
        <v>13</v>
      </c>
      <c r="D631" s="4" t="s">
        <v>10</v>
      </c>
      <c r="E631" s="4" t="s">
        <v>27</v>
      </c>
    </row>
    <row r="632" spans="1:4">
      <c r="A632" t="n">
        <v>7673</v>
      </c>
      <c r="B632" s="30" t="n">
        <v>58</v>
      </c>
      <c r="C632" s="7" t="n">
        <v>101</v>
      </c>
      <c r="D632" s="7" t="n">
        <v>1000</v>
      </c>
      <c r="E632" s="7" t="n">
        <v>1</v>
      </c>
    </row>
    <row r="633" spans="1:4">
      <c r="A633" t="s">
        <v>4</v>
      </c>
      <c r="B633" s="4" t="s">
        <v>5</v>
      </c>
      <c r="C633" s="4" t="s">
        <v>13</v>
      </c>
      <c r="D633" s="4" t="s">
        <v>10</v>
      </c>
    </row>
    <row r="634" spans="1:4">
      <c r="A634" t="n">
        <v>7681</v>
      </c>
      <c r="B634" s="30" t="n">
        <v>58</v>
      </c>
      <c r="C634" s="7" t="n">
        <v>254</v>
      </c>
      <c r="D634" s="7" t="n">
        <v>0</v>
      </c>
    </row>
    <row r="635" spans="1:4">
      <c r="A635" t="s">
        <v>4</v>
      </c>
      <c r="B635" s="4" t="s">
        <v>5</v>
      </c>
      <c r="C635" s="4" t="s">
        <v>13</v>
      </c>
    </row>
    <row r="636" spans="1:4">
      <c r="A636" t="n">
        <v>7685</v>
      </c>
      <c r="B636" s="31" t="n">
        <v>64</v>
      </c>
      <c r="C636" s="7" t="n">
        <v>7</v>
      </c>
    </row>
    <row r="637" spans="1:4">
      <c r="A637" t="s">
        <v>4</v>
      </c>
      <c r="B637" s="4" t="s">
        <v>5</v>
      </c>
      <c r="C637" s="4" t="s">
        <v>13</v>
      </c>
      <c r="D637" s="4" t="s">
        <v>13</v>
      </c>
      <c r="E637" s="4" t="s">
        <v>27</v>
      </c>
      <c r="F637" s="4" t="s">
        <v>27</v>
      </c>
      <c r="G637" s="4" t="s">
        <v>27</v>
      </c>
      <c r="H637" s="4" t="s">
        <v>10</v>
      </c>
    </row>
    <row r="638" spans="1:4">
      <c r="A638" t="n">
        <v>7687</v>
      </c>
      <c r="B638" s="37" t="n">
        <v>45</v>
      </c>
      <c r="C638" s="7" t="n">
        <v>2</v>
      </c>
      <c r="D638" s="7" t="n">
        <v>3</v>
      </c>
      <c r="E638" s="7" t="n">
        <v>-19.5400009155273</v>
      </c>
      <c r="F638" s="7" t="n">
        <v>-6.65000009536743</v>
      </c>
      <c r="G638" s="7" t="n">
        <v>-47.9700012207031</v>
      </c>
      <c r="H638" s="7" t="n">
        <v>0</v>
      </c>
    </row>
    <row r="639" spans="1:4">
      <c r="A639" t="s">
        <v>4</v>
      </c>
      <c r="B639" s="4" t="s">
        <v>5</v>
      </c>
      <c r="C639" s="4" t="s">
        <v>13</v>
      </c>
      <c r="D639" s="4" t="s">
        <v>13</v>
      </c>
      <c r="E639" s="4" t="s">
        <v>27</v>
      </c>
      <c r="F639" s="4" t="s">
        <v>27</v>
      </c>
      <c r="G639" s="4" t="s">
        <v>27</v>
      </c>
      <c r="H639" s="4" t="s">
        <v>10</v>
      </c>
      <c r="I639" s="4" t="s">
        <v>13</v>
      </c>
    </row>
    <row r="640" spans="1:4">
      <c r="A640" t="n">
        <v>7704</v>
      </c>
      <c r="B640" s="37" t="n">
        <v>45</v>
      </c>
      <c r="C640" s="7" t="n">
        <v>4</v>
      </c>
      <c r="D640" s="7" t="n">
        <v>3</v>
      </c>
      <c r="E640" s="7" t="n">
        <v>29.4699993133545</v>
      </c>
      <c r="F640" s="7" t="n">
        <v>159.229995727539</v>
      </c>
      <c r="G640" s="7" t="n">
        <v>0</v>
      </c>
      <c r="H640" s="7" t="n">
        <v>0</v>
      </c>
      <c r="I640" s="7" t="n">
        <v>1</v>
      </c>
    </row>
    <row r="641" spans="1:9">
      <c r="A641" t="s">
        <v>4</v>
      </c>
      <c r="B641" s="4" t="s">
        <v>5</v>
      </c>
      <c r="C641" s="4" t="s">
        <v>13</v>
      </c>
      <c r="D641" s="4" t="s">
        <v>13</v>
      </c>
      <c r="E641" s="4" t="s">
        <v>27</v>
      </c>
      <c r="F641" s="4" t="s">
        <v>10</v>
      </c>
    </row>
    <row r="642" spans="1:9">
      <c r="A642" t="n">
        <v>7722</v>
      </c>
      <c r="B642" s="37" t="n">
        <v>45</v>
      </c>
      <c r="C642" s="7" t="n">
        <v>5</v>
      </c>
      <c r="D642" s="7" t="n">
        <v>3</v>
      </c>
      <c r="E642" s="7" t="n">
        <v>5.80000019073486</v>
      </c>
      <c r="F642" s="7" t="n">
        <v>0</v>
      </c>
    </row>
    <row r="643" spans="1:9">
      <c r="A643" t="s">
        <v>4</v>
      </c>
      <c r="B643" s="4" t="s">
        <v>5</v>
      </c>
      <c r="C643" s="4" t="s">
        <v>13</v>
      </c>
      <c r="D643" s="4" t="s">
        <v>13</v>
      </c>
      <c r="E643" s="4" t="s">
        <v>27</v>
      </c>
      <c r="F643" s="4" t="s">
        <v>10</v>
      </c>
    </row>
    <row r="644" spans="1:9">
      <c r="A644" t="n">
        <v>7731</v>
      </c>
      <c r="B644" s="37" t="n">
        <v>45</v>
      </c>
      <c r="C644" s="7" t="n">
        <v>11</v>
      </c>
      <c r="D644" s="7" t="n">
        <v>3</v>
      </c>
      <c r="E644" s="7" t="n">
        <v>38</v>
      </c>
      <c r="F644" s="7" t="n">
        <v>0</v>
      </c>
    </row>
    <row r="645" spans="1:9">
      <c r="A645" t="s">
        <v>4</v>
      </c>
      <c r="B645" s="4" t="s">
        <v>5</v>
      </c>
      <c r="C645" s="4" t="s">
        <v>10</v>
      </c>
    </row>
    <row r="646" spans="1:9">
      <c r="A646" t="n">
        <v>7740</v>
      </c>
      <c r="B646" s="27" t="n">
        <v>16</v>
      </c>
      <c r="C646" s="7" t="n">
        <v>1000</v>
      </c>
    </row>
    <row r="647" spans="1:9">
      <c r="A647" t="s">
        <v>4</v>
      </c>
      <c r="B647" s="4" t="s">
        <v>5</v>
      </c>
      <c r="C647" s="4" t="s">
        <v>13</v>
      </c>
      <c r="D647" s="4" t="s">
        <v>13</v>
      </c>
      <c r="E647" s="4" t="s">
        <v>27</v>
      </c>
      <c r="F647" s="4" t="s">
        <v>27</v>
      </c>
      <c r="G647" s="4" t="s">
        <v>27</v>
      </c>
      <c r="H647" s="4" t="s">
        <v>10</v>
      </c>
    </row>
    <row r="648" spans="1:9">
      <c r="A648" t="n">
        <v>7743</v>
      </c>
      <c r="B648" s="37" t="n">
        <v>45</v>
      </c>
      <c r="C648" s="7" t="n">
        <v>2</v>
      </c>
      <c r="D648" s="7" t="n">
        <v>3</v>
      </c>
      <c r="E648" s="7" t="n">
        <v>-28.6599998474121</v>
      </c>
      <c r="F648" s="7" t="n">
        <v>9.84000015258789</v>
      </c>
      <c r="G648" s="7" t="n">
        <v>-58.4500007629395</v>
      </c>
      <c r="H648" s="7" t="n">
        <v>3000</v>
      </c>
    </row>
    <row r="649" spans="1:9">
      <c r="A649" t="s">
        <v>4</v>
      </c>
      <c r="B649" s="4" t="s">
        <v>5</v>
      </c>
      <c r="C649" s="4" t="s">
        <v>13</v>
      </c>
      <c r="D649" s="4" t="s">
        <v>13</v>
      </c>
      <c r="E649" s="4" t="s">
        <v>27</v>
      </c>
      <c r="F649" s="4" t="s">
        <v>27</v>
      </c>
      <c r="G649" s="4" t="s">
        <v>27</v>
      </c>
      <c r="H649" s="4" t="s">
        <v>10</v>
      </c>
      <c r="I649" s="4" t="s">
        <v>13</v>
      </c>
    </row>
    <row r="650" spans="1:9">
      <c r="A650" t="n">
        <v>7760</v>
      </c>
      <c r="B650" s="37" t="n">
        <v>45</v>
      </c>
      <c r="C650" s="7" t="n">
        <v>4</v>
      </c>
      <c r="D650" s="7" t="n">
        <v>3</v>
      </c>
      <c r="E650" s="7" t="n">
        <v>62.2999992370605</v>
      </c>
      <c r="F650" s="7" t="n">
        <v>118.75</v>
      </c>
      <c r="G650" s="7" t="n">
        <v>0</v>
      </c>
      <c r="H650" s="7" t="n">
        <v>3000</v>
      </c>
      <c r="I650" s="7" t="n">
        <v>1</v>
      </c>
    </row>
    <row r="651" spans="1:9">
      <c r="A651" t="s">
        <v>4</v>
      </c>
      <c r="B651" s="4" t="s">
        <v>5</v>
      </c>
      <c r="C651" s="4" t="s">
        <v>10</v>
      </c>
    </row>
    <row r="652" spans="1:9">
      <c r="A652" t="n">
        <v>7778</v>
      </c>
      <c r="B652" s="27" t="n">
        <v>16</v>
      </c>
      <c r="C652" s="7" t="n">
        <v>3000</v>
      </c>
    </row>
    <row r="653" spans="1:9">
      <c r="A653" t="s">
        <v>4</v>
      </c>
      <c r="B653" s="4" t="s">
        <v>5</v>
      </c>
      <c r="C653" s="4" t="s">
        <v>13</v>
      </c>
      <c r="D653" s="4" t="s">
        <v>10</v>
      </c>
    </row>
    <row r="654" spans="1:9">
      <c r="A654" t="n">
        <v>7781</v>
      </c>
      <c r="B654" s="37" t="n">
        <v>45</v>
      </c>
      <c r="C654" s="7" t="n">
        <v>7</v>
      </c>
      <c r="D654" s="7" t="n">
        <v>255</v>
      </c>
    </row>
    <row r="655" spans="1:9">
      <c r="A655" t="s">
        <v>4</v>
      </c>
      <c r="B655" s="4" t="s">
        <v>5</v>
      </c>
      <c r="C655" s="4" t="s">
        <v>13</v>
      </c>
      <c r="D655" s="4" t="s">
        <v>10</v>
      </c>
      <c r="E655" s="4" t="s">
        <v>13</v>
      </c>
      <c r="F655" s="4" t="s">
        <v>57</v>
      </c>
    </row>
    <row r="656" spans="1:9">
      <c r="A656" t="n">
        <v>7785</v>
      </c>
      <c r="B656" s="17" t="n">
        <v>5</v>
      </c>
      <c r="C656" s="7" t="n">
        <v>30</v>
      </c>
      <c r="D656" s="7" t="n">
        <v>11090</v>
      </c>
      <c r="E656" s="7" t="n">
        <v>1</v>
      </c>
      <c r="F656" s="18" t="n">
        <f t="normal" ca="1">A694</f>
        <v>0</v>
      </c>
    </row>
    <row r="657" spans="1:9">
      <c r="A657" t="s">
        <v>4</v>
      </c>
      <c r="B657" s="4" t="s">
        <v>5</v>
      </c>
      <c r="C657" s="4" t="s">
        <v>10</v>
      </c>
    </row>
    <row r="658" spans="1:9">
      <c r="A658" t="n">
        <v>7794</v>
      </c>
      <c r="B658" s="38" t="n">
        <v>13</v>
      </c>
      <c r="C658" s="7" t="n">
        <v>11090</v>
      </c>
    </row>
    <row r="659" spans="1:9">
      <c r="A659" t="s">
        <v>4</v>
      </c>
      <c r="B659" s="4" t="s">
        <v>5</v>
      </c>
      <c r="C659" s="4" t="s">
        <v>6</v>
      </c>
      <c r="D659" s="4" t="s">
        <v>6</v>
      </c>
    </row>
    <row r="660" spans="1:9">
      <c r="A660" t="n">
        <v>7797</v>
      </c>
      <c r="B660" s="20" t="n">
        <v>70</v>
      </c>
      <c r="C660" s="7" t="s">
        <v>64</v>
      </c>
      <c r="D660" s="7" t="s">
        <v>90</v>
      </c>
    </row>
    <row r="661" spans="1:9">
      <c r="A661" t="s">
        <v>4</v>
      </c>
      <c r="B661" s="4" t="s">
        <v>5</v>
      </c>
      <c r="C661" s="4" t="s">
        <v>6</v>
      </c>
      <c r="D661" s="4" t="s">
        <v>6</v>
      </c>
    </row>
    <row r="662" spans="1:9">
      <c r="A662" t="n">
        <v>7818</v>
      </c>
      <c r="B662" s="20" t="n">
        <v>70</v>
      </c>
      <c r="C662" s="7" t="s">
        <v>65</v>
      </c>
      <c r="D662" s="7" t="s">
        <v>90</v>
      </c>
    </row>
    <row r="663" spans="1:9">
      <c r="A663" t="s">
        <v>4</v>
      </c>
      <c r="B663" s="4" t="s">
        <v>5</v>
      </c>
      <c r="C663" s="4" t="s">
        <v>6</v>
      </c>
      <c r="D663" s="4" t="s">
        <v>6</v>
      </c>
    </row>
    <row r="664" spans="1:9">
      <c r="A664" t="n">
        <v>7839</v>
      </c>
      <c r="B664" s="20" t="n">
        <v>70</v>
      </c>
      <c r="C664" s="7" t="s">
        <v>66</v>
      </c>
      <c r="D664" s="7" t="s">
        <v>90</v>
      </c>
    </row>
    <row r="665" spans="1:9">
      <c r="A665" t="s">
        <v>4</v>
      </c>
      <c r="B665" s="4" t="s">
        <v>5</v>
      </c>
      <c r="C665" s="4" t="s">
        <v>6</v>
      </c>
      <c r="D665" s="4" t="s">
        <v>6</v>
      </c>
    </row>
    <row r="666" spans="1:9">
      <c r="A666" t="n">
        <v>7859</v>
      </c>
      <c r="B666" s="20" t="n">
        <v>70</v>
      </c>
      <c r="C666" s="7" t="s">
        <v>67</v>
      </c>
      <c r="D666" s="7" t="s">
        <v>90</v>
      </c>
    </row>
    <row r="667" spans="1:9">
      <c r="A667" t="s">
        <v>4</v>
      </c>
      <c r="B667" s="4" t="s">
        <v>5</v>
      </c>
      <c r="C667" s="4" t="s">
        <v>6</v>
      </c>
      <c r="D667" s="4" t="s">
        <v>6</v>
      </c>
    </row>
    <row r="668" spans="1:9">
      <c r="A668" t="n">
        <v>7879</v>
      </c>
      <c r="B668" s="20" t="n">
        <v>70</v>
      </c>
      <c r="C668" s="7" t="s">
        <v>68</v>
      </c>
      <c r="D668" s="7" t="s">
        <v>90</v>
      </c>
    </row>
    <row r="669" spans="1:9">
      <c r="A669" t="s">
        <v>4</v>
      </c>
      <c r="B669" s="4" t="s">
        <v>5</v>
      </c>
      <c r="C669" s="4" t="s">
        <v>6</v>
      </c>
      <c r="D669" s="4" t="s">
        <v>6</v>
      </c>
    </row>
    <row r="670" spans="1:9">
      <c r="A670" t="n">
        <v>7899</v>
      </c>
      <c r="B670" s="20" t="n">
        <v>70</v>
      </c>
      <c r="C670" s="7" t="s">
        <v>69</v>
      </c>
      <c r="D670" s="7" t="s">
        <v>90</v>
      </c>
    </row>
    <row r="671" spans="1:9">
      <c r="A671" t="s">
        <v>4</v>
      </c>
      <c r="B671" s="4" t="s">
        <v>5</v>
      </c>
      <c r="C671" s="4" t="s">
        <v>13</v>
      </c>
      <c r="D671" s="4" t="s">
        <v>10</v>
      </c>
      <c r="E671" s="4" t="s">
        <v>27</v>
      </c>
      <c r="F671" s="4" t="s">
        <v>10</v>
      </c>
      <c r="G671" s="4" t="s">
        <v>9</v>
      </c>
      <c r="H671" s="4" t="s">
        <v>9</v>
      </c>
      <c r="I671" s="4" t="s">
        <v>10</v>
      </c>
      <c r="J671" s="4" t="s">
        <v>10</v>
      </c>
      <c r="K671" s="4" t="s">
        <v>9</v>
      </c>
      <c r="L671" s="4" t="s">
        <v>9</v>
      </c>
      <c r="M671" s="4" t="s">
        <v>9</v>
      </c>
      <c r="N671" s="4" t="s">
        <v>9</v>
      </c>
      <c r="O671" s="4" t="s">
        <v>6</v>
      </c>
    </row>
    <row r="672" spans="1:9">
      <c r="A672" t="n">
        <v>7919</v>
      </c>
      <c r="B672" s="10" t="n">
        <v>50</v>
      </c>
      <c r="C672" s="7" t="n">
        <v>0</v>
      </c>
      <c r="D672" s="7" t="n">
        <v>13215</v>
      </c>
      <c r="E672" s="7" t="n">
        <v>1</v>
      </c>
      <c r="F672" s="7" t="n">
        <v>300</v>
      </c>
      <c r="G672" s="7" t="n">
        <v>0</v>
      </c>
      <c r="H672" s="7" t="n">
        <v>0</v>
      </c>
      <c r="I672" s="7" t="n">
        <v>0</v>
      </c>
      <c r="J672" s="7" t="n">
        <v>65533</v>
      </c>
      <c r="K672" s="7" t="n">
        <v>0</v>
      </c>
      <c r="L672" s="7" t="n">
        <v>0</v>
      </c>
      <c r="M672" s="7" t="n">
        <v>0</v>
      </c>
      <c r="N672" s="7" t="n">
        <v>0</v>
      </c>
      <c r="O672" s="7" t="s">
        <v>23</v>
      </c>
    </row>
    <row r="673" spans="1:15">
      <c r="A673" t="s">
        <v>4</v>
      </c>
      <c r="B673" s="4" t="s">
        <v>5</v>
      </c>
      <c r="C673" s="4" t="s">
        <v>10</v>
      </c>
    </row>
    <row r="674" spans="1:15">
      <c r="A674" t="n">
        <v>7958</v>
      </c>
      <c r="B674" s="27" t="n">
        <v>16</v>
      </c>
      <c r="C674" s="7" t="n">
        <v>3000</v>
      </c>
    </row>
    <row r="675" spans="1:15">
      <c r="A675" t="s">
        <v>4</v>
      </c>
      <c r="B675" s="4" t="s">
        <v>5</v>
      </c>
      <c r="C675" s="4" t="s">
        <v>13</v>
      </c>
      <c r="D675" s="4" t="s">
        <v>10</v>
      </c>
      <c r="E675" s="4" t="s">
        <v>10</v>
      </c>
    </row>
    <row r="676" spans="1:15">
      <c r="A676" t="n">
        <v>7961</v>
      </c>
      <c r="B676" s="10" t="n">
        <v>50</v>
      </c>
      <c r="C676" s="7" t="n">
        <v>1</v>
      </c>
      <c r="D676" s="7" t="n">
        <v>13215</v>
      </c>
      <c r="E676" s="7" t="n">
        <v>500</v>
      </c>
    </row>
    <row r="677" spans="1:15">
      <c r="A677" t="s">
        <v>4</v>
      </c>
      <c r="B677" s="4" t="s">
        <v>5</v>
      </c>
      <c r="C677" s="4" t="s">
        <v>13</v>
      </c>
      <c r="D677" s="4" t="s">
        <v>10</v>
      </c>
      <c r="E677" s="4" t="s">
        <v>27</v>
      </c>
      <c r="F677" s="4" t="s">
        <v>10</v>
      </c>
      <c r="G677" s="4" t="s">
        <v>9</v>
      </c>
      <c r="H677" s="4" t="s">
        <v>9</v>
      </c>
      <c r="I677" s="4" t="s">
        <v>10</v>
      </c>
      <c r="J677" s="4" t="s">
        <v>10</v>
      </c>
      <c r="K677" s="4" t="s">
        <v>9</v>
      </c>
      <c r="L677" s="4" t="s">
        <v>9</v>
      </c>
      <c r="M677" s="4" t="s">
        <v>9</v>
      </c>
      <c r="N677" s="4" t="s">
        <v>9</v>
      </c>
      <c r="O677" s="4" t="s">
        <v>6</v>
      </c>
    </row>
    <row r="678" spans="1:15">
      <c r="A678" t="n">
        <v>7967</v>
      </c>
      <c r="B678" s="10" t="n">
        <v>50</v>
      </c>
      <c r="C678" s="7" t="n">
        <v>0</v>
      </c>
      <c r="D678" s="7" t="n">
        <v>13250</v>
      </c>
      <c r="E678" s="7" t="n">
        <v>1</v>
      </c>
      <c r="F678" s="7" t="n">
        <v>0</v>
      </c>
      <c r="G678" s="7" t="n">
        <v>0</v>
      </c>
      <c r="H678" s="7" t="n">
        <v>0</v>
      </c>
      <c r="I678" s="7" t="n">
        <v>0</v>
      </c>
      <c r="J678" s="7" t="n">
        <v>65533</v>
      </c>
      <c r="K678" s="7" t="n">
        <v>0</v>
      </c>
      <c r="L678" s="7" t="n">
        <v>0</v>
      </c>
      <c r="M678" s="7" t="n">
        <v>0</v>
      </c>
      <c r="N678" s="7" t="n">
        <v>0</v>
      </c>
      <c r="O678" s="7" t="s">
        <v>23</v>
      </c>
    </row>
    <row r="679" spans="1:15">
      <c r="A679" t="s">
        <v>4</v>
      </c>
      <c r="B679" s="4" t="s">
        <v>5</v>
      </c>
      <c r="C679" s="4" t="s">
        <v>13</v>
      </c>
      <c r="D679" s="4" t="s">
        <v>27</v>
      </c>
      <c r="E679" s="4" t="s">
        <v>27</v>
      </c>
      <c r="F679" s="4" t="s">
        <v>27</v>
      </c>
    </row>
    <row r="680" spans="1:15">
      <c r="A680" t="n">
        <v>8006</v>
      </c>
      <c r="B680" s="37" t="n">
        <v>45</v>
      </c>
      <c r="C680" s="7" t="n">
        <v>9</v>
      </c>
      <c r="D680" s="7" t="n">
        <v>0</v>
      </c>
      <c r="E680" s="7" t="n">
        <v>0.100000001490116</v>
      </c>
      <c r="F680" s="7" t="n">
        <v>0.200000002980232</v>
      </c>
    </row>
    <row r="681" spans="1:15">
      <c r="A681" t="s">
        <v>4</v>
      </c>
      <c r="B681" s="4" t="s">
        <v>5</v>
      </c>
      <c r="C681" s="4" t="s">
        <v>10</v>
      </c>
    </row>
    <row r="682" spans="1:15">
      <c r="A682" t="n">
        <v>8020</v>
      </c>
      <c r="B682" s="27" t="n">
        <v>16</v>
      </c>
      <c r="C682" s="7" t="n">
        <v>1000</v>
      </c>
    </row>
    <row r="683" spans="1:15">
      <c r="A683" t="s">
        <v>4</v>
      </c>
      <c r="B683" s="4" t="s">
        <v>5</v>
      </c>
      <c r="C683" s="4" t="s">
        <v>13</v>
      </c>
      <c r="D683" s="4" t="s">
        <v>10</v>
      </c>
      <c r="E683" s="4" t="s">
        <v>6</v>
      </c>
      <c r="F683" s="4" t="s">
        <v>6</v>
      </c>
      <c r="G683" s="4" t="s">
        <v>13</v>
      </c>
    </row>
    <row r="684" spans="1:15">
      <c r="A684" t="n">
        <v>8023</v>
      </c>
      <c r="B684" s="21" t="n">
        <v>32</v>
      </c>
      <c r="C684" s="7" t="n">
        <v>0</v>
      </c>
      <c r="D684" s="7" t="n">
        <v>65533</v>
      </c>
      <c r="E684" s="7" t="s">
        <v>70</v>
      </c>
      <c r="F684" s="7" t="s">
        <v>59</v>
      </c>
      <c r="G684" s="7" t="n">
        <v>0</v>
      </c>
    </row>
    <row r="685" spans="1:15">
      <c r="A685" t="s">
        <v>4</v>
      </c>
      <c r="B685" s="4" t="s">
        <v>5</v>
      </c>
      <c r="C685" s="4" t="s">
        <v>13</v>
      </c>
      <c r="D685" s="4" t="s">
        <v>10</v>
      </c>
      <c r="E685" s="4" t="s">
        <v>6</v>
      </c>
      <c r="F685" s="4" t="s">
        <v>6</v>
      </c>
      <c r="G685" s="4" t="s">
        <v>13</v>
      </c>
    </row>
    <row r="686" spans="1:15">
      <c r="A686" t="n">
        <v>8042</v>
      </c>
      <c r="B686" s="21" t="n">
        <v>32</v>
      </c>
      <c r="C686" s="7" t="n">
        <v>0</v>
      </c>
      <c r="D686" s="7" t="n">
        <v>65533</v>
      </c>
      <c r="E686" s="7" t="s">
        <v>70</v>
      </c>
      <c r="F686" s="7" t="s">
        <v>71</v>
      </c>
      <c r="G686" s="7" t="n">
        <v>1</v>
      </c>
    </row>
    <row r="687" spans="1:15">
      <c r="A687" t="s">
        <v>4</v>
      </c>
      <c r="B687" s="4" t="s">
        <v>5</v>
      </c>
      <c r="C687" s="4" t="s">
        <v>13</v>
      </c>
      <c r="D687" s="4" t="s">
        <v>10</v>
      </c>
      <c r="E687" s="4" t="s">
        <v>6</v>
      </c>
      <c r="F687" s="4" t="s">
        <v>6</v>
      </c>
      <c r="G687" s="4" t="s">
        <v>13</v>
      </c>
    </row>
    <row r="688" spans="1:15">
      <c r="A688" t="n">
        <v>8059</v>
      </c>
      <c r="B688" s="21" t="n">
        <v>32</v>
      </c>
      <c r="C688" s="7" t="n">
        <v>2</v>
      </c>
      <c r="D688" s="7" t="n">
        <v>65533</v>
      </c>
      <c r="E688" s="7" t="s">
        <v>72</v>
      </c>
      <c r="F688" s="7" t="s">
        <v>73</v>
      </c>
      <c r="G688" s="7" t="n">
        <v>4</v>
      </c>
    </row>
    <row r="689" spans="1:15">
      <c r="A689" t="s">
        <v>4</v>
      </c>
      <c r="B689" s="4" t="s">
        <v>5</v>
      </c>
      <c r="C689" s="4" t="s">
        <v>13</v>
      </c>
      <c r="D689" s="4" t="s">
        <v>10</v>
      </c>
      <c r="E689" s="4" t="s">
        <v>6</v>
      </c>
      <c r="F689" s="4" t="s">
        <v>6</v>
      </c>
      <c r="G689" s="4" t="s">
        <v>13</v>
      </c>
    </row>
    <row r="690" spans="1:15">
      <c r="A690" t="n">
        <v>8073</v>
      </c>
      <c r="B690" s="21" t="n">
        <v>32</v>
      </c>
      <c r="C690" s="7" t="n">
        <v>1</v>
      </c>
      <c r="D690" s="7" t="n">
        <v>65533</v>
      </c>
      <c r="E690" s="7" t="s">
        <v>72</v>
      </c>
      <c r="F690" s="7" t="s">
        <v>74</v>
      </c>
      <c r="G690" s="7" t="n">
        <v>4</v>
      </c>
    </row>
    <row r="691" spans="1:15">
      <c r="A691" t="s">
        <v>4</v>
      </c>
      <c r="B691" s="4" t="s">
        <v>5</v>
      </c>
      <c r="C691" s="4" t="s">
        <v>57</v>
      </c>
    </row>
    <row r="692" spans="1:15">
      <c r="A692" t="n">
        <v>8087</v>
      </c>
      <c r="B692" s="19" t="n">
        <v>3</v>
      </c>
      <c r="C692" s="18" t="n">
        <f t="normal" ca="1">A728</f>
        <v>0</v>
      </c>
    </row>
    <row r="693" spans="1:15">
      <c r="A693" t="s">
        <v>4</v>
      </c>
      <c r="B693" s="4" t="s">
        <v>5</v>
      </c>
      <c r="C693" s="4" t="s">
        <v>10</v>
      </c>
    </row>
    <row r="694" spans="1:15">
      <c r="A694" t="n">
        <v>8092</v>
      </c>
      <c r="B694" s="14" t="n">
        <v>12</v>
      </c>
      <c r="C694" s="7" t="n">
        <v>11090</v>
      </c>
    </row>
    <row r="695" spans="1:15">
      <c r="A695" t="s">
        <v>4</v>
      </c>
      <c r="B695" s="4" t="s">
        <v>5</v>
      </c>
      <c r="C695" s="4" t="s">
        <v>6</v>
      </c>
      <c r="D695" s="4" t="s">
        <v>6</v>
      </c>
    </row>
    <row r="696" spans="1:15">
      <c r="A696" t="n">
        <v>8095</v>
      </c>
      <c r="B696" s="20" t="n">
        <v>70</v>
      </c>
      <c r="C696" s="7" t="s">
        <v>64</v>
      </c>
      <c r="D696" s="7" t="s">
        <v>91</v>
      </c>
    </row>
    <row r="697" spans="1:15">
      <c r="A697" t="s">
        <v>4</v>
      </c>
      <c r="B697" s="4" t="s">
        <v>5</v>
      </c>
      <c r="C697" s="4" t="s">
        <v>6</v>
      </c>
      <c r="D697" s="4" t="s">
        <v>6</v>
      </c>
    </row>
    <row r="698" spans="1:15">
      <c r="A698" t="n">
        <v>8116</v>
      </c>
      <c r="B698" s="20" t="n">
        <v>70</v>
      </c>
      <c r="C698" s="7" t="s">
        <v>65</v>
      </c>
      <c r="D698" s="7" t="s">
        <v>91</v>
      </c>
    </row>
    <row r="699" spans="1:15">
      <c r="A699" t="s">
        <v>4</v>
      </c>
      <c r="B699" s="4" t="s">
        <v>5</v>
      </c>
      <c r="C699" s="4" t="s">
        <v>6</v>
      </c>
      <c r="D699" s="4" t="s">
        <v>6</v>
      </c>
    </row>
    <row r="700" spans="1:15">
      <c r="A700" t="n">
        <v>8137</v>
      </c>
      <c r="B700" s="20" t="n">
        <v>70</v>
      </c>
      <c r="C700" s="7" t="s">
        <v>66</v>
      </c>
      <c r="D700" s="7" t="s">
        <v>91</v>
      </c>
    </row>
    <row r="701" spans="1:15">
      <c r="A701" t="s">
        <v>4</v>
      </c>
      <c r="B701" s="4" t="s">
        <v>5</v>
      </c>
      <c r="C701" s="4" t="s">
        <v>6</v>
      </c>
      <c r="D701" s="4" t="s">
        <v>6</v>
      </c>
    </row>
    <row r="702" spans="1:15">
      <c r="A702" t="n">
        <v>8157</v>
      </c>
      <c r="B702" s="20" t="n">
        <v>70</v>
      </c>
      <c r="C702" s="7" t="s">
        <v>67</v>
      </c>
      <c r="D702" s="7" t="s">
        <v>91</v>
      </c>
    </row>
    <row r="703" spans="1:15">
      <c r="A703" t="s">
        <v>4</v>
      </c>
      <c r="B703" s="4" t="s">
        <v>5</v>
      </c>
      <c r="C703" s="4" t="s">
        <v>6</v>
      </c>
      <c r="D703" s="4" t="s">
        <v>6</v>
      </c>
    </row>
    <row r="704" spans="1:15">
      <c r="A704" t="n">
        <v>8177</v>
      </c>
      <c r="B704" s="20" t="n">
        <v>70</v>
      </c>
      <c r="C704" s="7" t="s">
        <v>68</v>
      </c>
      <c r="D704" s="7" t="s">
        <v>91</v>
      </c>
    </row>
    <row r="705" spans="1:7">
      <c r="A705" t="s">
        <v>4</v>
      </c>
      <c r="B705" s="4" t="s">
        <v>5</v>
      </c>
      <c r="C705" s="4" t="s">
        <v>6</v>
      </c>
      <c r="D705" s="4" t="s">
        <v>6</v>
      </c>
    </row>
    <row r="706" spans="1:7">
      <c r="A706" t="n">
        <v>8197</v>
      </c>
      <c r="B706" s="20" t="n">
        <v>70</v>
      </c>
      <c r="C706" s="7" t="s">
        <v>69</v>
      </c>
      <c r="D706" s="7" t="s">
        <v>91</v>
      </c>
    </row>
    <row r="707" spans="1:7">
      <c r="A707" t="s">
        <v>4</v>
      </c>
      <c r="B707" s="4" t="s">
        <v>5</v>
      </c>
      <c r="C707" s="4" t="s">
        <v>13</v>
      </c>
      <c r="D707" s="4" t="s">
        <v>10</v>
      </c>
      <c r="E707" s="4" t="s">
        <v>27</v>
      </c>
      <c r="F707" s="4" t="s">
        <v>10</v>
      </c>
      <c r="G707" s="4" t="s">
        <v>9</v>
      </c>
      <c r="H707" s="4" t="s">
        <v>9</v>
      </c>
      <c r="I707" s="4" t="s">
        <v>10</v>
      </c>
      <c r="J707" s="4" t="s">
        <v>10</v>
      </c>
      <c r="K707" s="4" t="s">
        <v>9</v>
      </c>
      <c r="L707" s="4" t="s">
        <v>9</v>
      </c>
      <c r="M707" s="4" t="s">
        <v>9</v>
      </c>
      <c r="N707" s="4" t="s">
        <v>9</v>
      </c>
      <c r="O707" s="4" t="s">
        <v>6</v>
      </c>
    </row>
    <row r="708" spans="1:7">
      <c r="A708" t="n">
        <v>8217</v>
      </c>
      <c r="B708" s="10" t="n">
        <v>50</v>
      </c>
      <c r="C708" s="7" t="n">
        <v>0</v>
      </c>
      <c r="D708" s="7" t="n">
        <v>13215</v>
      </c>
      <c r="E708" s="7" t="n">
        <v>1</v>
      </c>
      <c r="F708" s="7" t="n">
        <v>300</v>
      </c>
      <c r="G708" s="7" t="n">
        <v>0</v>
      </c>
      <c r="H708" s="7" t="n">
        <v>0</v>
      </c>
      <c r="I708" s="7" t="n">
        <v>0</v>
      </c>
      <c r="J708" s="7" t="n">
        <v>65533</v>
      </c>
      <c r="K708" s="7" t="n">
        <v>0</v>
      </c>
      <c r="L708" s="7" t="n">
        <v>0</v>
      </c>
      <c r="M708" s="7" t="n">
        <v>0</v>
      </c>
      <c r="N708" s="7" t="n">
        <v>0</v>
      </c>
      <c r="O708" s="7" t="s">
        <v>23</v>
      </c>
    </row>
    <row r="709" spans="1:7">
      <c r="A709" t="s">
        <v>4</v>
      </c>
      <c r="B709" s="4" t="s">
        <v>5</v>
      </c>
      <c r="C709" s="4" t="s">
        <v>10</v>
      </c>
    </row>
    <row r="710" spans="1:7">
      <c r="A710" t="n">
        <v>8256</v>
      </c>
      <c r="B710" s="27" t="n">
        <v>16</v>
      </c>
      <c r="C710" s="7" t="n">
        <v>3000</v>
      </c>
    </row>
    <row r="711" spans="1:7">
      <c r="A711" t="s">
        <v>4</v>
      </c>
      <c r="B711" s="4" t="s">
        <v>5</v>
      </c>
      <c r="C711" s="4" t="s">
        <v>13</v>
      </c>
      <c r="D711" s="4" t="s">
        <v>10</v>
      </c>
      <c r="E711" s="4" t="s">
        <v>10</v>
      </c>
    </row>
    <row r="712" spans="1:7">
      <c r="A712" t="n">
        <v>8259</v>
      </c>
      <c r="B712" s="10" t="n">
        <v>50</v>
      </c>
      <c r="C712" s="7" t="n">
        <v>1</v>
      </c>
      <c r="D712" s="7" t="n">
        <v>13215</v>
      </c>
      <c r="E712" s="7" t="n">
        <v>500</v>
      </c>
    </row>
    <row r="713" spans="1:7">
      <c r="A713" t="s">
        <v>4</v>
      </c>
      <c r="B713" s="4" t="s">
        <v>5</v>
      </c>
      <c r="C713" s="4" t="s">
        <v>13</v>
      </c>
      <c r="D713" s="4" t="s">
        <v>10</v>
      </c>
      <c r="E713" s="4" t="s">
        <v>27</v>
      </c>
      <c r="F713" s="4" t="s">
        <v>10</v>
      </c>
      <c r="G713" s="4" t="s">
        <v>9</v>
      </c>
      <c r="H713" s="4" t="s">
        <v>9</v>
      </c>
      <c r="I713" s="4" t="s">
        <v>10</v>
      </c>
      <c r="J713" s="4" t="s">
        <v>10</v>
      </c>
      <c r="K713" s="4" t="s">
        <v>9</v>
      </c>
      <c r="L713" s="4" t="s">
        <v>9</v>
      </c>
      <c r="M713" s="4" t="s">
        <v>9</v>
      </c>
      <c r="N713" s="4" t="s">
        <v>9</v>
      </c>
      <c r="O713" s="4" t="s">
        <v>6</v>
      </c>
    </row>
    <row r="714" spans="1:7">
      <c r="A714" t="n">
        <v>8265</v>
      </c>
      <c r="B714" s="10" t="n">
        <v>50</v>
      </c>
      <c r="C714" s="7" t="n">
        <v>0</v>
      </c>
      <c r="D714" s="7" t="n">
        <v>13250</v>
      </c>
      <c r="E714" s="7" t="n">
        <v>1</v>
      </c>
      <c r="F714" s="7" t="n">
        <v>0</v>
      </c>
      <c r="G714" s="7" t="n">
        <v>0</v>
      </c>
      <c r="H714" s="7" t="n">
        <v>0</v>
      </c>
      <c r="I714" s="7" t="n">
        <v>0</v>
      </c>
      <c r="J714" s="7" t="n">
        <v>65533</v>
      </c>
      <c r="K714" s="7" t="n">
        <v>0</v>
      </c>
      <c r="L714" s="7" t="n">
        <v>0</v>
      </c>
      <c r="M714" s="7" t="n">
        <v>0</v>
      </c>
      <c r="N714" s="7" t="n">
        <v>0</v>
      </c>
      <c r="O714" s="7" t="s">
        <v>23</v>
      </c>
    </row>
    <row r="715" spans="1:7">
      <c r="A715" t="s">
        <v>4</v>
      </c>
      <c r="B715" s="4" t="s">
        <v>5</v>
      </c>
      <c r="C715" s="4" t="s">
        <v>13</v>
      </c>
      <c r="D715" s="4" t="s">
        <v>27</v>
      </c>
      <c r="E715" s="4" t="s">
        <v>27</v>
      </c>
      <c r="F715" s="4" t="s">
        <v>27</v>
      </c>
    </row>
    <row r="716" spans="1:7">
      <c r="A716" t="n">
        <v>8304</v>
      </c>
      <c r="B716" s="37" t="n">
        <v>45</v>
      </c>
      <c r="C716" s="7" t="n">
        <v>9</v>
      </c>
      <c r="D716" s="7" t="n">
        <v>0</v>
      </c>
      <c r="E716" s="7" t="n">
        <v>0.100000001490116</v>
      </c>
      <c r="F716" s="7" t="n">
        <v>0.200000002980232</v>
      </c>
    </row>
    <row r="717" spans="1:7">
      <c r="A717" t="s">
        <v>4</v>
      </c>
      <c r="B717" s="4" t="s">
        <v>5</v>
      </c>
      <c r="C717" s="4" t="s">
        <v>10</v>
      </c>
    </row>
    <row r="718" spans="1:7">
      <c r="A718" t="n">
        <v>8318</v>
      </c>
      <c r="B718" s="27" t="n">
        <v>16</v>
      </c>
      <c r="C718" s="7" t="n">
        <v>1000</v>
      </c>
    </row>
    <row r="719" spans="1:7">
      <c r="A719" t="s">
        <v>4</v>
      </c>
      <c r="B719" s="4" t="s">
        <v>5</v>
      </c>
      <c r="C719" s="4" t="s">
        <v>13</v>
      </c>
      <c r="D719" s="4" t="s">
        <v>10</v>
      </c>
      <c r="E719" s="4" t="s">
        <v>6</v>
      </c>
      <c r="F719" s="4" t="s">
        <v>6</v>
      </c>
      <c r="G719" s="4" t="s">
        <v>13</v>
      </c>
    </row>
    <row r="720" spans="1:7">
      <c r="A720" t="n">
        <v>8321</v>
      </c>
      <c r="B720" s="21" t="n">
        <v>32</v>
      </c>
      <c r="C720" s="7" t="n">
        <v>0</v>
      </c>
      <c r="D720" s="7" t="n">
        <v>65533</v>
      </c>
      <c r="E720" s="7" t="s">
        <v>70</v>
      </c>
      <c r="F720" s="7" t="s">
        <v>59</v>
      </c>
      <c r="G720" s="7" t="n">
        <v>1</v>
      </c>
    </row>
    <row r="721" spans="1:15">
      <c r="A721" t="s">
        <v>4</v>
      </c>
      <c r="B721" s="4" t="s">
        <v>5</v>
      </c>
      <c r="C721" s="4" t="s">
        <v>13</v>
      </c>
      <c r="D721" s="4" t="s">
        <v>10</v>
      </c>
      <c r="E721" s="4" t="s">
        <v>6</v>
      </c>
      <c r="F721" s="4" t="s">
        <v>6</v>
      </c>
      <c r="G721" s="4" t="s">
        <v>13</v>
      </c>
    </row>
    <row r="722" spans="1:15">
      <c r="A722" t="n">
        <v>8340</v>
      </c>
      <c r="B722" s="21" t="n">
        <v>32</v>
      </c>
      <c r="C722" s="7" t="n">
        <v>0</v>
      </c>
      <c r="D722" s="7" t="n">
        <v>65533</v>
      </c>
      <c r="E722" s="7" t="s">
        <v>70</v>
      </c>
      <c r="F722" s="7" t="s">
        <v>71</v>
      </c>
      <c r="G722" s="7" t="n">
        <v>0</v>
      </c>
    </row>
    <row r="723" spans="1:15">
      <c r="A723" t="s">
        <v>4</v>
      </c>
      <c r="B723" s="4" t="s">
        <v>5</v>
      </c>
      <c r="C723" s="4" t="s">
        <v>13</v>
      </c>
      <c r="D723" s="4" t="s">
        <v>10</v>
      </c>
      <c r="E723" s="4" t="s">
        <v>6</v>
      </c>
      <c r="F723" s="4" t="s">
        <v>6</v>
      </c>
      <c r="G723" s="4" t="s">
        <v>13</v>
      </c>
    </row>
    <row r="724" spans="1:15">
      <c r="A724" t="n">
        <v>8357</v>
      </c>
      <c r="B724" s="21" t="n">
        <v>32</v>
      </c>
      <c r="C724" s="7" t="n">
        <v>1</v>
      </c>
      <c r="D724" s="7" t="n">
        <v>65533</v>
      </c>
      <c r="E724" s="7" t="s">
        <v>72</v>
      </c>
      <c r="F724" s="7" t="s">
        <v>73</v>
      </c>
      <c r="G724" s="7" t="n">
        <v>4</v>
      </c>
    </row>
    <row r="725" spans="1:15">
      <c r="A725" t="s">
        <v>4</v>
      </c>
      <c r="B725" s="4" t="s">
        <v>5</v>
      </c>
      <c r="C725" s="4" t="s">
        <v>13</v>
      </c>
      <c r="D725" s="4" t="s">
        <v>10</v>
      </c>
      <c r="E725" s="4" t="s">
        <v>6</v>
      </c>
      <c r="F725" s="4" t="s">
        <v>6</v>
      </c>
      <c r="G725" s="4" t="s">
        <v>13</v>
      </c>
    </row>
    <row r="726" spans="1:15">
      <c r="A726" t="n">
        <v>8371</v>
      </c>
      <c r="B726" s="21" t="n">
        <v>32</v>
      </c>
      <c r="C726" s="7" t="n">
        <v>2</v>
      </c>
      <c r="D726" s="7" t="n">
        <v>65533</v>
      </c>
      <c r="E726" s="7" t="s">
        <v>72</v>
      </c>
      <c r="F726" s="7" t="s">
        <v>74</v>
      </c>
      <c r="G726" s="7" t="n">
        <v>4</v>
      </c>
    </row>
    <row r="727" spans="1:15">
      <c r="A727" t="s">
        <v>4</v>
      </c>
      <c r="B727" s="4" t="s">
        <v>5</v>
      </c>
      <c r="C727" s="4" t="s">
        <v>13</v>
      </c>
      <c r="D727" s="4" t="s">
        <v>10</v>
      </c>
      <c r="E727" s="4" t="s">
        <v>27</v>
      </c>
    </row>
    <row r="728" spans="1:15">
      <c r="A728" t="n">
        <v>8385</v>
      </c>
      <c r="B728" s="30" t="n">
        <v>58</v>
      </c>
      <c r="C728" s="7" t="n">
        <v>101</v>
      </c>
      <c r="D728" s="7" t="n">
        <v>500</v>
      </c>
      <c r="E728" s="7" t="n">
        <v>1</v>
      </c>
    </row>
    <row r="729" spans="1:15">
      <c r="A729" t="s">
        <v>4</v>
      </c>
      <c r="B729" s="4" t="s">
        <v>5</v>
      </c>
      <c r="C729" s="4" t="s">
        <v>13</v>
      </c>
      <c r="D729" s="4" t="s">
        <v>10</v>
      </c>
    </row>
    <row r="730" spans="1:15">
      <c r="A730" t="n">
        <v>8393</v>
      </c>
      <c r="B730" s="30" t="n">
        <v>58</v>
      </c>
      <c r="C730" s="7" t="n">
        <v>254</v>
      </c>
      <c r="D730" s="7" t="n">
        <v>0</v>
      </c>
    </row>
    <row r="731" spans="1:15">
      <c r="A731" t="s">
        <v>4</v>
      </c>
      <c r="B731" s="4" t="s">
        <v>5</v>
      </c>
      <c r="C731" s="4" t="s">
        <v>13</v>
      </c>
      <c r="D731" s="4" t="s">
        <v>13</v>
      </c>
      <c r="E731" s="4" t="s">
        <v>10</v>
      </c>
    </row>
    <row r="732" spans="1:15">
      <c r="A732" t="n">
        <v>8397</v>
      </c>
      <c r="B732" s="37" t="n">
        <v>45</v>
      </c>
      <c r="C732" s="7" t="n">
        <v>8</v>
      </c>
      <c r="D732" s="7" t="n">
        <v>0</v>
      </c>
      <c r="E732" s="7" t="n">
        <v>0</v>
      </c>
    </row>
    <row r="733" spans="1:15">
      <c r="A733" t="s">
        <v>4</v>
      </c>
      <c r="B733" s="4" t="s">
        <v>5</v>
      </c>
      <c r="C733" s="4" t="s">
        <v>13</v>
      </c>
      <c r="D733" s="4" t="s">
        <v>6</v>
      </c>
    </row>
    <row r="734" spans="1:15">
      <c r="A734" t="n">
        <v>8402</v>
      </c>
      <c r="B734" s="8" t="n">
        <v>2</v>
      </c>
      <c r="C734" s="7" t="n">
        <v>10</v>
      </c>
      <c r="D734" s="7" t="s">
        <v>79</v>
      </c>
    </row>
    <row r="735" spans="1:15">
      <c r="A735" t="s">
        <v>4</v>
      </c>
      <c r="B735" s="4" t="s">
        <v>5</v>
      </c>
      <c r="C735" s="4" t="s">
        <v>10</v>
      </c>
    </row>
    <row r="736" spans="1:15">
      <c r="A736" t="n">
        <v>8425</v>
      </c>
      <c r="B736" s="27" t="n">
        <v>16</v>
      </c>
      <c r="C736" s="7" t="n">
        <v>0</v>
      </c>
    </row>
    <row r="737" spans="1:7">
      <c r="A737" t="s">
        <v>4</v>
      </c>
      <c r="B737" s="4" t="s">
        <v>5</v>
      </c>
      <c r="C737" s="4" t="s">
        <v>13</v>
      </c>
      <c r="D737" s="4" t="s">
        <v>6</v>
      </c>
    </row>
    <row r="738" spans="1:7">
      <c r="A738" t="n">
        <v>8428</v>
      </c>
      <c r="B738" s="8" t="n">
        <v>2</v>
      </c>
      <c r="C738" s="7" t="n">
        <v>10</v>
      </c>
      <c r="D738" s="7" t="s">
        <v>80</v>
      </c>
    </row>
    <row r="739" spans="1:7">
      <c r="A739" t="s">
        <v>4</v>
      </c>
      <c r="B739" s="4" t="s">
        <v>5</v>
      </c>
      <c r="C739" s="4" t="s">
        <v>10</v>
      </c>
    </row>
    <row r="740" spans="1:7">
      <c r="A740" t="n">
        <v>8446</v>
      </c>
      <c r="B740" s="27" t="n">
        <v>16</v>
      </c>
      <c r="C740" s="7" t="n">
        <v>0</v>
      </c>
    </row>
    <row r="741" spans="1:7">
      <c r="A741" t="s">
        <v>4</v>
      </c>
      <c r="B741" s="4" t="s">
        <v>5</v>
      </c>
      <c r="C741" s="4" t="s">
        <v>13</v>
      </c>
      <c r="D741" s="4" t="s">
        <v>6</v>
      </c>
    </row>
    <row r="742" spans="1:7">
      <c r="A742" t="n">
        <v>8449</v>
      </c>
      <c r="B742" s="8" t="n">
        <v>2</v>
      </c>
      <c r="C742" s="7" t="n">
        <v>10</v>
      </c>
      <c r="D742" s="7" t="s">
        <v>81</v>
      </c>
    </row>
    <row r="743" spans="1:7">
      <c r="A743" t="s">
        <v>4</v>
      </c>
      <c r="B743" s="4" t="s">
        <v>5</v>
      </c>
      <c r="C743" s="4" t="s">
        <v>10</v>
      </c>
    </row>
    <row r="744" spans="1:7">
      <c r="A744" t="n">
        <v>8468</v>
      </c>
      <c r="B744" s="27" t="n">
        <v>16</v>
      </c>
      <c r="C744" s="7" t="n">
        <v>0</v>
      </c>
    </row>
    <row r="745" spans="1:7">
      <c r="A745" t="s">
        <v>4</v>
      </c>
      <c r="B745" s="4" t="s">
        <v>5</v>
      </c>
      <c r="C745" s="4" t="s">
        <v>13</v>
      </c>
    </row>
    <row r="746" spans="1:7">
      <c r="A746" t="n">
        <v>8471</v>
      </c>
      <c r="B746" s="28" t="n">
        <v>23</v>
      </c>
      <c r="C746" s="7" t="n">
        <v>20</v>
      </c>
    </row>
    <row r="747" spans="1:7">
      <c r="A747" t="s">
        <v>4</v>
      </c>
      <c r="B747" s="4" t="s">
        <v>5</v>
      </c>
    </row>
    <row r="748" spans="1:7">
      <c r="A748" t="n">
        <v>8473</v>
      </c>
      <c r="B748" s="5" t="n">
        <v>1</v>
      </c>
    </row>
    <row r="749" spans="1:7" s="3" customFormat="1" customHeight="0">
      <c r="A749" s="3" t="s">
        <v>2</v>
      </c>
      <c r="B749" s="3" t="s">
        <v>94</v>
      </c>
    </row>
    <row r="750" spans="1:7">
      <c r="A750" t="s">
        <v>4</v>
      </c>
      <c r="B750" s="4" t="s">
        <v>5</v>
      </c>
      <c r="C750" s="4" t="s">
        <v>13</v>
      </c>
      <c r="D750" s="4" t="s">
        <v>10</v>
      </c>
    </row>
    <row r="751" spans="1:7">
      <c r="A751" t="n">
        <v>8476</v>
      </c>
      <c r="B751" s="25" t="n">
        <v>22</v>
      </c>
      <c r="C751" s="7" t="n">
        <v>20</v>
      </c>
      <c r="D751" s="7" t="n">
        <v>0</v>
      </c>
    </row>
    <row r="752" spans="1:7">
      <c r="A752" t="s">
        <v>4</v>
      </c>
      <c r="B752" s="4" t="s">
        <v>5</v>
      </c>
      <c r="C752" s="4" t="s">
        <v>13</v>
      </c>
      <c r="D752" s="4" t="s">
        <v>10</v>
      </c>
    </row>
    <row r="753" spans="1:4">
      <c r="A753" t="n">
        <v>8480</v>
      </c>
      <c r="B753" s="37" t="n">
        <v>45</v>
      </c>
      <c r="C753" s="7" t="n">
        <v>18</v>
      </c>
      <c r="D753" s="7" t="n">
        <v>64</v>
      </c>
    </row>
    <row r="754" spans="1:4">
      <c r="A754" t="s">
        <v>4</v>
      </c>
      <c r="B754" s="4" t="s">
        <v>5</v>
      </c>
      <c r="C754" s="4" t="s">
        <v>13</v>
      </c>
      <c r="D754" s="4" t="s">
        <v>10</v>
      </c>
      <c r="E754" s="4" t="s">
        <v>27</v>
      </c>
      <c r="F754" s="4" t="s">
        <v>10</v>
      </c>
      <c r="G754" s="4" t="s">
        <v>9</v>
      </c>
      <c r="H754" s="4" t="s">
        <v>9</v>
      </c>
      <c r="I754" s="4" t="s">
        <v>10</v>
      </c>
      <c r="J754" s="4" t="s">
        <v>10</v>
      </c>
      <c r="K754" s="4" t="s">
        <v>9</v>
      </c>
      <c r="L754" s="4" t="s">
        <v>9</v>
      </c>
      <c r="M754" s="4" t="s">
        <v>9</v>
      </c>
      <c r="N754" s="4" t="s">
        <v>9</v>
      </c>
      <c r="O754" s="4" t="s">
        <v>6</v>
      </c>
    </row>
    <row r="755" spans="1:4">
      <c r="A755" t="n">
        <v>8484</v>
      </c>
      <c r="B755" s="10" t="n">
        <v>50</v>
      </c>
      <c r="C755" s="7" t="n">
        <v>0</v>
      </c>
      <c r="D755" s="7" t="n">
        <v>13202</v>
      </c>
      <c r="E755" s="7" t="n">
        <v>1</v>
      </c>
      <c r="F755" s="7" t="n">
        <v>0</v>
      </c>
      <c r="G755" s="7" t="n">
        <v>0</v>
      </c>
      <c r="H755" s="7" t="n">
        <v>0</v>
      </c>
      <c r="I755" s="7" t="n">
        <v>0</v>
      </c>
      <c r="J755" s="7" t="n">
        <v>65533</v>
      </c>
      <c r="K755" s="7" t="n">
        <v>0</v>
      </c>
      <c r="L755" s="7" t="n">
        <v>0</v>
      </c>
      <c r="M755" s="7" t="n">
        <v>0</v>
      </c>
      <c r="N755" s="7" t="n">
        <v>0</v>
      </c>
      <c r="O755" s="7" t="s">
        <v>23</v>
      </c>
    </row>
    <row r="756" spans="1:4">
      <c r="A756" t="s">
        <v>4</v>
      </c>
      <c r="B756" s="4" t="s">
        <v>5</v>
      </c>
      <c r="C756" s="4" t="s">
        <v>13</v>
      </c>
      <c r="D756" s="4" t="s">
        <v>10</v>
      </c>
      <c r="E756" s="4" t="s">
        <v>27</v>
      </c>
      <c r="F756" s="4" t="s">
        <v>10</v>
      </c>
      <c r="G756" s="4" t="s">
        <v>9</v>
      </c>
      <c r="H756" s="4" t="s">
        <v>9</v>
      </c>
      <c r="I756" s="4" t="s">
        <v>10</v>
      </c>
      <c r="J756" s="4" t="s">
        <v>10</v>
      </c>
      <c r="K756" s="4" t="s">
        <v>9</v>
      </c>
      <c r="L756" s="4" t="s">
        <v>9</v>
      </c>
      <c r="M756" s="4" t="s">
        <v>9</v>
      </c>
      <c r="N756" s="4" t="s">
        <v>9</v>
      </c>
      <c r="O756" s="4" t="s">
        <v>6</v>
      </c>
    </row>
    <row r="757" spans="1:4">
      <c r="A757" t="n">
        <v>8523</v>
      </c>
      <c r="B757" s="10" t="n">
        <v>50</v>
      </c>
      <c r="C757" s="7" t="n">
        <v>0</v>
      </c>
      <c r="D757" s="7" t="n">
        <v>5025</v>
      </c>
      <c r="E757" s="7" t="n">
        <v>1</v>
      </c>
      <c r="F757" s="7" t="n">
        <v>0</v>
      </c>
      <c r="G757" s="7" t="n">
        <v>0</v>
      </c>
      <c r="H757" s="7" t="n">
        <v>0</v>
      </c>
      <c r="I757" s="7" t="n">
        <v>0</v>
      </c>
      <c r="J757" s="7" t="n">
        <v>65533</v>
      </c>
      <c r="K757" s="7" t="n">
        <v>0</v>
      </c>
      <c r="L757" s="7" t="n">
        <v>0</v>
      </c>
      <c r="M757" s="7" t="n">
        <v>0</v>
      </c>
      <c r="N757" s="7" t="n">
        <v>0</v>
      </c>
      <c r="O757" s="7" t="s">
        <v>23</v>
      </c>
    </row>
    <row r="758" spans="1:4">
      <c r="A758" t="s">
        <v>4</v>
      </c>
      <c r="B758" s="4" t="s">
        <v>5</v>
      </c>
      <c r="C758" s="4" t="s">
        <v>13</v>
      </c>
      <c r="D758" s="4" t="s">
        <v>10</v>
      </c>
      <c r="E758" s="4" t="s">
        <v>13</v>
      </c>
      <c r="F758" s="4" t="s">
        <v>57</v>
      </c>
    </row>
    <row r="759" spans="1:4">
      <c r="A759" t="n">
        <v>8562</v>
      </c>
      <c r="B759" s="17" t="n">
        <v>5</v>
      </c>
      <c r="C759" s="7" t="n">
        <v>30</v>
      </c>
      <c r="D759" s="7" t="n">
        <v>11090</v>
      </c>
      <c r="E759" s="7" t="n">
        <v>1</v>
      </c>
      <c r="F759" s="18" t="n">
        <f t="normal" ca="1">A773</f>
        <v>0</v>
      </c>
    </row>
    <row r="760" spans="1:4">
      <c r="A760" t="s">
        <v>4</v>
      </c>
      <c r="B760" s="4" t="s">
        <v>5</v>
      </c>
      <c r="C760" s="4" t="s">
        <v>6</v>
      </c>
      <c r="D760" s="4" t="s">
        <v>6</v>
      </c>
    </row>
    <row r="761" spans="1:4">
      <c r="A761" t="n">
        <v>8571</v>
      </c>
      <c r="B761" s="20" t="n">
        <v>70</v>
      </c>
      <c r="C761" s="7" t="s">
        <v>58</v>
      </c>
      <c r="D761" s="7" t="s">
        <v>90</v>
      </c>
    </row>
    <row r="762" spans="1:4">
      <c r="A762" t="s">
        <v>4</v>
      </c>
      <c r="B762" s="4" t="s">
        <v>5</v>
      </c>
      <c r="C762" s="4" t="s">
        <v>6</v>
      </c>
      <c r="D762" s="4" t="s">
        <v>6</v>
      </c>
    </row>
    <row r="763" spans="1:4">
      <c r="A763" t="n">
        <v>8590</v>
      </c>
      <c r="B763" s="20" t="n">
        <v>70</v>
      </c>
      <c r="C763" s="7" t="s">
        <v>60</v>
      </c>
      <c r="D763" s="7" t="s">
        <v>90</v>
      </c>
    </row>
    <row r="764" spans="1:4">
      <c r="A764" t="s">
        <v>4</v>
      </c>
      <c r="B764" s="4" t="s">
        <v>5</v>
      </c>
      <c r="C764" s="4" t="s">
        <v>6</v>
      </c>
      <c r="D764" s="4" t="s">
        <v>6</v>
      </c>
    </row>
    <row r="765" spans="1:4">
      <c r="A765" t="n">
        <v>8609</v>
      </c>
      <c r="B765" s="20" t="n">
        <v>70</v>
      </c>
      <c r="C765" s="7" t="s">
        <v>61</v>
      </c>
      <c r="D765" s="7" t="s">
        <v>90</v>
      </c>
    </row>
    <row r="766" spans="1:4">
      <c r="A766" t="s">
        <v>4</v>
      </c>
      <c r="B766" s="4" t="s">
        <v>5</v>
      </c>
      <c r="C766" s="4" t="s">
        <v>6</v>
      </c>
      <c r="D766" s="4" t="s">
        <v>6</v>
      </c>
    </row>
    <row r="767" spans="1:4">
      <c r="A767" t="n">
        <v>8628</v>
      </c>
      <c r="B767" s="20" t="n">
        <v>70</v>
      </c>
      <c r="C767" s="7" t="s">
        <v>62</v>
      </c>
      <c r="D767" s="7" t="s">
        <v>90</v>
      </c>
    </row>
    <row r="768" spans="1:4">
      <c r="A768" t="s">
        <v>4</v>
      </c>
      <c r="B768" s="4" t="s">
        <v>5</v>
      </c>
      <c r="C768" s="4" t="s">
        <v>6</v>
      </c>
      <c r="D768" s="4" t="s">
        <v>6</v>
      </c>
    </row>
    <row r="769" spans="1:15">
      <c r="A769" t="n">
        <v>8647</v>
      </c>
      <c r="B769" s="20" t="n">
        <v>70</v>
      </c>
      <c r="C769" s="7" t="s">
        <v>63</v>
      </c>
      <c r="D769" s="7" t="s">
        <v>90</v>
      </c>
    </row>
    <row r="770" spans="1:15">
      <c r="A770" t="s">
        <v>4</v>
      </c>
      <c r="B770" s="4" t="s">
        <v>5</v>
      </c>
      <c r="C770" s="4" t="s">
        <v>57</v>
      </c>
    </row>
    <row r="771" spans="1:15">
      <c r="A771" t="n">
        <v>8666</v>
      </c>
      <c r="B771" s="19" t="n">
        <v>3</v>
      </c>
      <c r="C771" s="18" t="n">
        <f t="normal" ca="1">A783</f>
        <v>0</v>
      </c>
    </row>
    <row r="772" spans="1:15">
      <c r="A772" t="s">
        <v>4</v>
      </c>
      <c r="B772" s="4" t="s">
        <v>5</v>
      </c>
      <c r="C772" s="4" t="s">
        <v>6</v>
      </c>
      <c r="D772" s="4" t="s">
        <v>6</v>
      </c>
    </row>
    <row r="773" spans="1:15">
      <c r="A773" t="n">
        <v>8671</v>
      </c>
      <c r="B773" s="20" t="n">
        <v>70</v>
      </c>
      <c r="C773" s="7" t="s">
        <v>58</v>
      </c>
      <c r="D773" s="7" t="s">
        <v>91</v>
      </c>
    </row>
    <row r="774" spans="1:15">
      <c r="A774" t="s">
        <v>4</v>
      </c>
      <c r="B774" s="4" t="s">
        <v>5</v>
      </c>
      <c r="C774" s="4" t="s">
        <v>6</v>
      </c>
      <c r="D774" s="4" t="s">
        <v>6</v>
      </c>
    </row>
    <row r="775" spans="1:15">
      <c r="A775" t="n">
        <v>8690</v>
      </c>
      <c r="B775" s="20" t="n">
        <v>70</v>
      </c>
      <c r="C775" s="7" t="s">
        <v>60</v>
      </c>
      <c r="D775" s="7" t="s">
        <v>91</v>
      </c>
    </row>
    <row r="776" spans="1:15">
      <c r="A776" t="s">
        <v>4</v>
      </c>
      <c r="B776" s="4" t="s">
        <v>5</v>
      </c>
      <c r="C776" s="4" t="s">
        <v>6</v>
      </c>
      <c r="D776" s="4" t="s">
        <v>6</v>
      </c>
    </row>
    <row r="777" spans="1:15">
      <c r="A777" t="n">
        <v>8709</v>
      </c>
      <c r="B777" s="20" t="n">
        <v>70</v>
      </c>
      <c r="C777" s="7" t="s">
        <v>61</v>
      </c>
      <c r="D777" s="7" t="s">
        <v>91</v>
      </c>
    </row>
    <row r="778" spans="1:15">
      <c r="A778" t="s">
        <v>4</v>
      </c>
      <c r="B778" s="4" t="s">
        <v>5</v>
      </c>
      <c r="C778" s="4" t="s">
        <v>6</v>
      </c>
      <c r="D778" s="4" t="s">
        <v>6</v>
      </c>
    </row>
    <row r="779" spans="1:15">
      <c r="A779" t="n">
        <v>8728</v>
      </c>
      <c r="B779" s="20" t="n">
        <v>70</v>
      </c>
      <c r="C779" s="7" t="s">
        <v>62</v>
      </c>
      <c r="D779" s="7" t="s">
        <v>91</v>
      </c>
    </row>
    <row r="780" spans="1:15">
      <c r="A780" t="s">
        <v>4</v>
      </c>
      <c r="B780" s="4" t="s">
        <v>5</v>
      </c>
      <c r="C780" s="4" t="s">
        <v>6</v>
      </c>
      <c r="D780" s="4" t="s">
        <v>6</v>
      </c>
    </row>
    <row r="781" spans="1:15">
      <c r="A781" t="n">
        <v>8747</v>
      </c>
      <c r="B781" s="20" t="n">
        <v>70</v>
      </c>
      <c r="C781" s="7" t="s">
        <v>63</v>
      </c>
      <c r="D781" s="7" t="s">
        <v>91</v>
      </c>
    </row>
    <row r="782" spans="1:15">
      <c r="A782" t="s">
        <v>4</v>
      </c>
      <c r="B782" s="4" t="s">
        <v>5</v>
      </c>
      <c r="C782" s="4" t="s">
        <v>10</v>
      </c>
    </row>
    <row r="783" spans="1:15">
      <c r="A783" t="n">
        <v>8766</v>
      </c>
      <c r="B783" s="27" t="n">
        <v>16</v>
      </c>
      <c r="C783" s="7" t="n">
        <v>1000</v>
      </c>
    </row>
    <row r="784" spans="1:15">
      <c r="A784" t="s">
        <v>4</v>
      </c>
      <c r="B784" s="4" t="s">
        <v>5</v>
      </c>
      <c r="C784" s="4" t="s">
        <v>13</v>
      </c>
      <c r="D784" s="4" t="s">
        <v>10</v>
      </c>
      <c r="E784" s="4" t="s">
        <v>27</v>
      </c>
    </row>
    <row r="785" spans="1:5">
      <c r="A785" t="n">
        <v>8769</v>
      </c>
      <c r="B785" s="30" t="n">
        <v>58</v>
      </c>
      <c r="C785" s="7" t="n">
        <v>101</v>
      </c>
      <c r="D785" s="7" t="n">
        <v>1000</v>
      </c>
      <c r="E785" s="7" t="n">
        <v>1</v>
      </c>
    </row>
    <row r="786" spans="1:5">
      <c r="A786" t="s">
        <v>4</v>
      </c>
      <c r="B786" s="4" t="s">
        <v>5</v>
      </c>
      <c r="C786" s="4" t="s">
        <v>13</v>
      </c>
      <c r="D786" s="4" t="s">
        <v>10</v>
      </c>
    </row>
    <row r="787" spans="1:5">
      <c r="A787" t="n">
        <v>8777</v>
      </c>
      <c r="B787" s="30" t="n">
        <v>58</v>
      </c>
      <c r="C787" s="7" t="n">
        <v>254</v>
      </c>
      <c r="D787" s="7" t="n">
        <v>0</v>
      </c>
    </row>
    <row r="788" spans="1:5">
      <c r="A788" t="s">
        <v>4</v>
      </c>
      <c r="B788" s="4" t="s">
        <v>5</v>
      </c>
      <c r="C788" s="4" t="s">
        <v>13</v>
      </c>
    </row>
    <row r="789" spans="1:5">
      <c r="A789" t="n">
        <v>8781</v>
      </c>
      <c r="B789" s="31" t="n">
        <v>64</v>
      </c>
      <c r="C789" s="7" t="n">
        <v>7</v>
      </c>
    </row>
    <row r="790" spans="1:5">
      <c r="A790" t="s">
        <v>4</v>
      </c>
      <c r="B790" s="4" t="s">
        <v>5</v>
      </c>
      <c r="C790" s="4" t="s">
        <v>13</v>
      </c>
      <c r="D790" s="4" t="s">
        <v>13</v>
      </c>
      <c r="E790" s="4" t="s">
        <v>27</v>
      </c>
      <c r="F790" s="4" t="s">
        <v>27</v>
      </c>
      <c r="G790" s="4" t="s">
        <v>27</v>
      </c>
      <c r="H790" s="4" t="s">
        <v>10</v>
      </c>
    </row>
    <row r="791" spans="1:5">
      <c r="A791" t="n">
        <v>8783</v>
      </c>
      <c r="B791" s="37" t="n">
        <v>45</v>
      </c>
      <c r="C791" s="7" t="n">
        <v>2</v>
      </c>
      <c r="D791" s="7" t="n">
        <v>3</v>
      </c>
      <c r="E791" s="7" t="n">
        <v>-7.3600001335144</v>
      </c>
      <c r="F791" s="7" t="n">
        <v>1.35000002384186</v>
      </c>
      <c r="G791" s="7" t="n">
        <v>-16.1900005340576</v>
      </c>
      <c r="H791" s="7" t="n">
        <v>0</v>
      </c>
    </row>
    <row r="792" spans="1:5">
      <c r="A792" t="s">
        <v>4</v>
      </c>
      <c r="B792" s="4" t="s">
        <v>5</v>
      </c>
      <c r="C792" s="4" t="s">
        <v>13</v>
      </c>
      <c r="D792" s="4" t="s">
        <v>13</v>
      </c>
      <c r="E792" s="4" t="s">
        <v>27</v>
      </c>
      <c r="F792" s="4" t="s">
        <v>27</v>
      </c>
      <c r="G792" s="4" t="s">
        <v>27</v>
      </c>
      <c r="H792" s="4" t="s">
        <v>10</v>
      </c>
      <c r="I792" s="4" t="s">
        <v>13</v>
      </c>
    </row>
    <row r="793" spans="1:5">
      <c r="A793" t="n">
        <v>8800</v>
      </c>
      <c r="B793" s="37" t="n">
        <v>45</v>
      </c>
      <c r="C793" s="7" t="n">
        <v>4</v>
      </c>
      <c r="D793" s="7" t="n">
        <v>3</v>
      </c>
      <c r="E793" s="7" t="n">
        <v>20.8099994659424</v>
      </c>
      <c r="F793" s="7" t="n">
        <v>169.039993286133</v>
      </c>
      <c r="G793" s="7" t="n">
        <v>0</v>
      </c>
      <c r="H793" s="7" t="n">
        <v>0</v>
      </c>
      <c r="I793" s="7" t="n">
        <v>1</v>
      </c>
    </row>
    <row r="794" spans="1:5">
      <c r="A794" t="s">
        <v>4</v>
      </c>
      <c r="B794" s="4" t="s">
        <v>5</v>
      </c>
      <c r="C794" s="4" t="s">
        <v>13</v>
      </c>
      <c r="D794" s="4" t="s">
        <v>13</v>
      </c>
      <c r="E794" s="4" t="s">
        <v>27</v>
      </c>
      <c r="F794" s="4" t="s">
        <v>10</v>
      </c>
    </row>
    <row r="795" spans="1:5">
      <c r="A795" t="n">
        <v>8818</v>
      </c>
      <c r="B795" s="37" t="n">
        <v>45</v>
      </c>
      <c r="C795" s="7" t="n">
        <v>5</v>
      </c>
      <c r="D795" s="7" t="n">
        <v>3</v>
      </c>
      <c r="E795" s="7" t="n">
        <v>5.59999990463257</v>
      </c>
      <c r="F795" s="7" t="n">
        <v>0</v>
      </c>
    </row>
    <row r="796" spans="1:5">
      <c r="A796" t="s">
        <v>4</v>
      </c>
      <c r="B796" s="4" t="s">
        <v>5</v>
      </c>
      <c r="C796" s="4" t="s">
        <v>13</v>
      </c>
      <c r="D796" s="4" t="s">
        <v>13</v>
      </c>
      <c r="E796" s="4" t="s">
        <v>27</v>
      </c>
      <c r="F796" s="4" t="s">
        <v>10</v>
      </c>
    </row>
    <row r="797" spans="1:5">
      <c r="A797" t="n">
        <v>8827</v>
      </c>
      <c r="B797" s="37" t="n">
        <v>45</v>
      </c>
      <c r="C797" s="7" t="n">
        <v>11</v>
      </c>
      <c r="D797" s="7" t="n">
        <v>3</v>
      </c>
      <c r="E797" s="7" t="n">
        <v>38</v>
      </c>
      <c r="F797" s="7" t="n">
        <v>0</v>
      </c>
    </row>
    <row r="798" spans="1:5">
      <c r="A798" t="s">
        <v>4</v>
      </c>
      <c r="B798" s="4" t="s">
        <v>5</v>
      </c>
      <c r="C798" s="4" t="s">
        <v>10</v>
      </c>
    </row>
    <row r="799" spans="1:5">
      <c r="A799" t="n">
        <v>8836</v>
      </c>
      <c r="B799" s="27" t="n">
        <v>16</v>
      </c>
      <c r="C799" s="7" t="n">
        <v>1000</v>
      </c>
    </row>
    <row r="800" spans="1:5">
      <c r="A800" t="s">
        <v>4</v>
      </c>
      <c r="B800" s="4" t="s">
        <v>5</v>
      </c>
      <c r="C800" s="4" t="s">
        <v>13</v>
      </c>
      <c r="D800" s="4" t="s">
        <v>13</v>
      </c>
      <c r="E800" s="4" t="s">
        <v>27</v>
      </c>
      <c r="F800" s="4" t="s">
        <v>27</v>
      </c>
      <c r="G800" s="4" t="s">
        <v>27</v>
      </c>
      <c r="H800" s="4" t="s">
        <v>10</v>
      </c>
    </row>
    <row r="801" spans="1:9">
      <c r="A801" t="n">
        <v>8839</v>
      </c>
      <c r="B801" s="37" t="n">
        <v>45</v>
      </c>
      <c r="C801" s="7" t="n">
        <v>2</v>
      </c>
      <c r="D801" s="7" t="n">
        <v>3</v>
      </c>
      <c r="E801" s="7" t="n">
        <v>-31.2399997711182</v>
      </c>
      <c r="F801" s="7" t="n">
        <v>7.48000001907349</v>
      </c>
      <c r="G801" s="7" t="n">
        <v>-26.8700008392334</v>
      </c>
      <c r="H801" s="7" t="n">
        <v>4000</v>
      </c>
    </row>
    <row r="802" spans="1:9">
      <c r="A802" t="s">
        <v>4</v>
      </c>
      <c r="B802" s="4" t="s">
        <v>5</v>
      </c>
      <c r="C802" s="4" t="s">
        <v>13</v>
      </c>
      <c r="D802" s="4" t="s">
        <v>13</v>
      </c>
      <c r="E802" s="4" t="s">
        <v>27</v>
      </c>
      <c r="F802" s="4" t="s">
        <v>27</v>
      </c>
      <c r="G802" s="4" t="s">
        <v>27</v>
      </c>
      <c r="H802" s="4" t="s">
        <v>10</v>
      </c>
      <c r="I802" s="4" t="s">
        <v>13</v>
      </c>
    </row>
    <row r="803" spans="1:9">
      <c r="A803" t="n">
        <v>8856</v>
      </c>
      <c r="B803" s="37" t="n">
        <v>45</v>
      </c>
      <c r="C803" s="7" t="n">
        <v>4</v>
      </c>
      <c r="D803" s="7" t="n">
        <v>3</v>
      </c>
      <c r="E803" s="7" t="n">
        <v>61.1199989318848</v>
      </c>
      <c r="F803" s="7" t="n">
        <v>124.790000915527</v>
      </c>
      <c r="G803" s="7" t="n">
        <v>0</v>
      </c>
      <c r="H803" s="7" t="n">
        <v>4000</v>
      </c>
      <c r="I803" s="7" t="n">
        <v>1</v>
      </c>
    </row>
    <row r="804" spans="1:9">
      <c r="A804" t="s">
        <v>4</v>
      </c>
      <c r="B804" s="4" t="s">
        <v>5</v>
      </c>
      <c r="C804" s="4" t="s">
        <v>10</v>
      </c>
    </row>
    <row r="805" spans="1:9">
      <c r="A805" t="n">
        <v>8874</v>
      </c>
      <c r="B805" s="27" t="n">
        <v>16</v>
      </c>
      <c r="C805" s="7" t="n">
        <v>4000</v>
      </c>
    </row>
    <row r="806" spans="1:9">
      <c r="A806" t="s">
        <v>4</v>
      </c>
      <c r="B806" s="4" t="s">
        <v>5</v>
      </c>
      <c r="C806" s="4" t="s">
        <v>13</v>
      </c>
      <c r="D806" s="4" t="s">
        <v>10</v>
      </c>
    </row>
    <row r="807" spans="1:9">
      <c r="A807" t="n">
        <v>8877</v>
      </c>
      <c r="B807" s="37" t="n">
        <v>45</v>
      </c>
      <c r="C807" s="7" t="n">
        <v>7</v>
      </c>
      <c r="D807" s="7" t="n">
        <v>255</v>
      </c>
    </row>
    <row r="808" spans="1:9">
      <c r="A808" t="s">
        <v>4</v>
      </c>
      <c r="B808" s="4" t="s">
        <v>5</v>
      </c>
      <c r="C808" s="4" t="s">
        <v>13</v>
      </c>
      <c r="D808" s="4" t="s">
        <v>10</v>
      </c>
      <c r="E808" s="4" t="s">
        <v>13</v>
      </c>
      <c r="F808" s="4" t="s">
        <v>57</v>
      </c>
    </row>
    <row r="809" spans="1:9">
      <c r="A809" t="n">
        <v>8881</v>
      </c>
      <c r="B809" s="17" t="n">
        <v>5</v>
      </c>
      <c r="C809" s="7" t="n">
        <v>30</v>
      </c>
      <c r="D809" s="7" t="n">
        <v>11090</v>
      </c>
      <c r="E809" s="7" t="n">
        <v>1</v>
      </c>
      <c r="F809" s="18" t="n">
        <f t="normal" ca="1">A847</f>
        <v>0</v>
      </c>
    </row>
    <row r="810" spans="1:9">
      <c r="A810" t="s">
        <v>4</v>
      </c>
      <c r="B810" s="4" t="s">
        <v>5</v>
      </c>
      <c r="C810" s="4" t="s">
        <v>10</v>
      </c>
    </row>
    <row r="811" spans="1:9">
      <c r="A811" t="n">
        <v>8890</v>
      </c>
      <c r="B811" s="38" t="n">
        <v>13</v>
      </c>
      <c r="C811" s="7" t="n">
        <v>11090</v>
      </c>
    </row>
    <row r="812" spans="1:9">
      <c r="A812" t="s">
        <v>4</v>
      </c>
      <c r="B812" s="4" t="s">
        <v>5</v>
      </c>
      <c r="C812" s="4" t="s">
        <v>6</v>
      </c>
      <c r="D812" s="4" t="s">
        <v>6</v>
      </c>
    </row>
    <row r="813" spans="1:9">
      <c r="A813" t="n">
        <v>8893</v>
      </c>
      <c r="B813" s="20" t="n">
        <v>70</v>
      </c>
      <c r="C813" s="7" t="s">
        <v>64</v>
      </c>
      <c r="D813" s="7" t="s">
        <v>90</v>
      </c>
    </row>
    <row r="814" spans="1:9">
      <c r="A814" t="s">
        <v>4</v>
      </c>
      <c r="B814" s="4" t="s">
        <v>5</v>
      </c>
      <c r="C814" s="4" t="s">
        <v>6</v>
      </c>
      <c r="D814" s="4" t="s">
        <v>6</v>
      </c>
    </row>
    <row r="815" spans="1:9">
      <c r="A815" t="n">
        <v>8914</v>
      </c>
      <c r="B815" s="20" t="n">
        <v>70</v>
      </c>
      <c r="C815" s="7" t="s">
        <v>65</v>
      </c>
      <c r="D815" s="7" t="s">
        <v>90</v>
      </c>
    </row>
    <row r="816" spans="1:9">
      <c r="A816" t="s">
        <v>4</v>
      </c>
      <c r="B816" s="4" t="s">
        <v>5</v>
      </c>
      <c r="C816" s="4" t="s">
        <v>6</v>
      </c>
      <c r="D816" s="4" t="s">
        <v>6</v>
      </c>
    </row>
    <row r="817" spans="1:9">
      <c r="A817" t="n">
        <v>8935</v>
      </c>
      <c r="B817" s="20" t="n">
        <v>70</v>
      </c>
      <c r="C817" s="7" t="s">
        <v>66</v>
      </c>
      <c r="D817" s="7" t="s">
        <v>90</v>
      </c>
    </row>
    <row r="818" spans="1:9">
      <c r="A818" t="s">
        <v>4</v>
      </c>
      <c r="B818" s="4" t="s">
        <v>5</v>
      </c>
      <c r="C818" s="4" t="s">
        <v>6</v>
      </c>
      <c r="D818" s="4" t="s">
        <v>6</v>
      </c>
    </row>
    <row r="819" spans="1:9">
      <c r="A819" t="n">
        <v>8955</v>
      </c>
      <c r="B819" s="20" t="n">
        <v>70</v>
      </c>
      <c r="C819" s="7" t="s">
        <v>67</v>
      </c>
      <c r="D819" s="7" t="s">
        <v>90</v>
      </c>
    </row>
    <row r="820" spans="1:9">
      <c r="A820" t="s">
        <v>4</v>
      </c>
      <c r="B820" s="4" t="s">
        <v>5</v>
      </c>
      <c r="C820" s="4" t="s">
        <v>6</v>
      </c>
      <c r="D820" s="4" t="s">
        <v>6</v>
      </c>
    </row>
    <row r="821" spans="1:9">
      <c r="A821" t="n">
        <v>8975</v>
      </c>
      <c r="B821" s="20" t="n">
        <v>70</v>
      </c>
      <c r="C821" s="7" t="s">
        <v>68</v>
      </c>
      <c r="D821" s="7" t="s">
        <v>90</v>
      </c>
    </row>
    <row r="822" spans="1:9">
      <c r="A822" t="s">
        <v>4</v>
      </c>
      <c r="B822" s="4" t="s">
        <v>5</v>
      </c>
      <c r="C822" s="4" t="s">
        <v>6</v>
      </c>
      <c r="D822" s="4" t="s">
        <v>6</v>
      </c>
    </row>
    <row r="823" spans="1:9">
      <c r="A823" t="n">
        <v>8995</v>
      </c>
      <c r="B823" s="20" t="n">
        <v>70</v>
      </c>
      <c r="C823" s="7" t="s">
        <v>69</v>
      </c>
      <c r="D823" s="7" t="s">
        <v>90</v>
      </c>
    </row>
    <row r="824" spans="1:9">
      <c r="A824" t="s">
        <v>4</v>
      </c>
      <c r="B824" s="4" t="s">
        <v>5</v>
      </c>
      <c r="C824" s="4" t="s">
        <v>13</v>
      </c>
      <c r="D824" s="4" t="s">
        <v>10</v>
      </c>
      <c r="E824" s="4" t="s">
        <v>27</v>
      </c>
      <c r="F824" s="4" t="s">
        <v>10</v>
      </c>
      <c r="G824" s="4" t="s">
        <v>9</v>
      </c>
      <c r="H824" s="4" t="s">
        <v>9</v>
      </c>
      <c r="I824" s="4" t="s">
        <v>10</v>
      </c>
      <c r="J824" s="4" t="s">
        <v>10</v>
      </c>
      <c r="K824" s="4" t="s">
        <v>9</v>
      </c>
      <c r="L824" s="4" t="s">
        <v>9</v>
      </c>
      <c r="M824" s="4" t="s">
        <v>9</v>
      </c>
      <c r="N824" s="4" t="s">
        <v>9</v>
      </c>
      <c r="O824" s="4" t="s">
        <v>6</v>
      </c>
    </row>
    <row r="825" spans="1:9">
      <c r="A825" t="n">
        <v>9015</v>
      </c>
      <c r="B825" s="10" t="n">
        <v>50</v>
      </c>
      <c r="C825" s="7" t="n">
        <v>0</v>
      </c>
      <c r="D825" s="7" t="n">
        <v>13215</v>
      </c>
      <c r="E825" s="7" t="n">
        <v>1</v>
      </c>
      <c r="F825" s="7" t="n">
        <v>300</v>
      </c>
      <c r="G825" s="7" t="n">
        <v>0</v>
      </c>
      <c r="H825" s="7" t="n">
        <v>0</v>
      </c>
      <c r="I825" s="7" t="n">
        <v>0</v>
      </c>
      <c r="J825" s="7" t="n">
        <v>65533</v>
      </c>
      <c r="K825" s="7" t="n">
        <v>0</v>
      </c>
      <c r="L825" s="7" t="n">
        <v>0</v>
      </c>
      <c r="M825" s="7" t="n">
        <v>0</v>
      </c>
      <c r="N825" s="7" t="n">
        <v>0</v>
      </c>
      <c r="O825" s="7" t="s">
        <v>23</v>
      </c>
    </row>
    <row r="826" spans="1:9">
      <c r="A826" t="s">
        <v>4</v>
      </c>
      <c r="B826" s="4" t="s">
        <v>5</v>
      </c>
      <c r="C826" s="4" t="s">
        <v>10</v>
      </c>
    </row>
    <row r="827" spans="1:9">
      <c r="A827" t="n">
        <v>9054</v>
      </c>
      <c r="B827" s="27" t="n">
        <v>16</v>
      </c>
      <c r="C827" s="7" t="n">
        <v>3000</v>
      </c>
    </row>
    <row r="828" spans="1:9">
      <c r="A828" t="s">
        <v>4</v>
      </c>
      <c r="B828" s="4" t="s">
        <v>5</v>
      </c>
      <c r="C828" s="4" t="s">
        <v>13</v>
      </c>
      <c r="D828" s="4" t="s">
        <v>10</v>
      </c>
      <c r="E828" s="4" t="s">
        <v>10</v>
      </c>
    </row>
    <row r="829" spans="1:9">
      <c r="A829" t="n">
        <v>9057</v>
      </c>
      <c r="B829" s="10" t="n">
        <v>50</v>
      </c>
      <c r="C829" s="7" t="n">
        <v>1</v>
      </c>
      <c r="D829" s="7" t="n">
        <v>13215</v>
      </c>
      <c r="E829" s="7" t="n">
        <v>500</v>
      </c>
    </row>
    <row r="830" spans="1:9">
      <c r="A830" t="s">
        <v>4</v>
      </c>
      <c r="B830" s="4" t="s">
        <v>5</v>
      </c>
      <c r="C830" s="4" t="s">
        <v>13</v>
      </c>
      <c r="D830" s="4" t="s">
        <v>10</v>
      </c>
      <c r="E830" s="4" t="s">
        <v>27</v>
      </c>
      <c r="F830" s="4" t="s">
        <v>10</v>
      </c>
      <c r="G830" s="4" t="s">
        <v>9</v>
      </c>
      <c r="H830" s="4" t="s">
        <v>9</v>
      </c>
      <c r="I830" s="4" t="s">
        <v>10</v>
      </c>
      <c r="J830" s="4" t="s">
        <v>10</v>
      </c>
      <c r="K830" s="4" t="s">
        <v>9</v>
      </c>
      <c r="L830" s="4" t="s">
        <v>9</v>
      </c>
      <c r="M830" s="4" t="s">
        <v>9</v>
      </c>
      <c r="N830" s="4" t="s">
        <v>9</v>
      </c>
      <c r="O830" s="4" t="s">
        <v>6</v>
      </c>
    </row>
    <row r="831" spans="1:9">
      <c r="A831" t="n">
        <v>9063</v>
      </c>
      <c r="B831" s="10" t="n">
        <v>50</v>
      </c>
      <c r="C831" s="7" t="n">
        <v>0</v>
      </c>
      <c r="D831" s="7" t="n">
        <v>13250</v>
      </c>
      <c r="E831" s="7" t="n">
        <v>1</v>
      </c>
      <c r="F831" s="7" t="n">
        <v>0</v>
      </c>
      <c r="G831" s="7" t="n">
        <v>0</v>
      </c>
      <c r="H831" s="7" t="n">
        <v>0</v>
      </c>
      <c r="I831" s="7" t="n">
        <v>0</v>
      </c>
      <c r="J831" s="7" t="n">
        <v>65533</v>
      </c>
      <c r="K831" s="7" t="n">
        <v>0</v>
      </c>
      <c r="L831" s="7" t="n">
        <v>0</v>
      </c>
      <c r="M831" s="7" t="n">
        <v>0</v>
      </c>
      <c r="N831" s="7" t="n">
        <v>0</v>
      </c>
      <c r="O831" s="7" t="s">
        <v>23</v>
      </c>
    </row>
    <row r="832" spans="1:9">
      <c r="A832" t="s">
        <v>4</v>
      </c>
      <c r="B832" s="4" t="s">
        <v>5</v>
      </c>
      <c r="C832" s="4" t="s">
        <v>13</v>
      </c>
      <c r="D832" s="4" t="s">
        <v>27</v>
      </c>
      <c r="E832" s="4" t="s">
        <v>27</v>
      </c>
      <c r="F832" s="4" t="s">
        <v>27</v>
      </c>
    </row>
    <row r="833" spans="1:15">
      <c r="A833" t="n">
        <v>9102</v>
      </c>
      <c r="B833" s="37" t="n">
        <v>45</v>
      </c>
      <c r="C833" s="7" t="n">
        <v>9</v>
      </c>
      <c r="D833" s="7" t="n">
        <v>0</v>
      </c>
      <c r="E833" s="7" t="n">
        <v>0.100000001490116</v>
      </c>
      <c r="F833" s="7" t="n">
        <v>0.200000002980232</v>
      </c>
    </row>
    <row r="834" spans="1:15">
      <c r="A834" t="s">
        <v>4</v>
      </c>
      <c r="B834" s="4" t="s">
        <v>5</v>
      </c>
      <c r="C834" s="4" t="s">
        <v>10</v>
      </c>
    </row>
    <row r="835" spans="1:15">
      <c r="A835" t="n">
        <v>9116</v>
      </c>
      <c r="B835" s="27" t="n">
        <v>16</v>
      </c>
      <c r="C835" s="7" t="n">
        <v>1000</v>
      </c>
    </row>
    <row r="836" spans="1:15">
      <c r="A836" t="s">
        <v>4</v>
      </c>
      <c r="B836" s="4" t="s">
        <v>5</v>
      </c>
      <c r="C836" s="4" t="s">
        <v>13</v>
      </c>
      <c r="D836" s="4" t="s">
        <v>10</v>
      </c>
      <c r="E836" s="4" t="s">
        <v>6</v>
      </c>
      <c r="F836" s="4" t="s">
        <v>6</v>
      </c>
      <c r="G836" s="4" t="s">
        <v>13</v>
      </c>
    </row>
    <row r="837" spans="1:15">
      <c r="A837" t="n">
        <v>9119</v>
      </c>
      <c r="B837" s="21" t="n">
        <v>32</v>
      </c>
      <c r="C837" s="7" t="n">
        <v>0</v>
      </c>
      <c r="D837" s="7" t="n">
        <v>65533</v>
      </c>
      <c r="E837" s="7" t="s">
        <v>70</v>
      </c>
      <c r="F837" s="7" t="s">
        <v>59</v>
      </c>
      <c r="G837" s="7" t="n">
        <v>0</v>
      </c>
    </row>
    <row r="838" spans="1:15">
      <c r="A838" t="s">
        <v>4</v>
      </c>
      <c r="B838" s="4" t="s">
        <v>5</v>
      </c>
      <c r="C838" s="4" t="s">
        <v>13</v>
      </c>
      <c r="D838" s="4" t="s">
        <v>10</v>
      </c>
      <c r="E838" s="4" t="s">
        <v>6</v>
      </c>
      <c r="F838" s="4" t="s">
        <v>6</v>
      </c>
      <c r="G838" s="4" t="s">
        <v>13</v>
      </c>
    </row>
    <row r="839" spans="1:15">
      <c r="A839" t="n">
        <v>9138</v>
      </c>
      <c r="B839" s="21" t="n">
        <v>32</v>
      </c>
      <c r="C839" s="7" t="n">
        <v>0</v>
      </c>
      <c r="D839" s="7" t="n">
        <v>65533</v>
      </c>
      <c r="E839" s="7" t="s">
        <v>70</v>
      </c>
      <c r="F839" s="7" t="s">
        <v>71</v>
      </c>
      <c r="G839" s="7" t="n">
        <v>1</v>
      </c>
    </row>
    <row r="840" spans="1:15">
      <c r="A840" t="s">
        <v>4</v>
      </c>
      <c r="B840" s="4" t="s">
        <v>5</v>
      </c>
      <c r="C840" s="4" t="s">
        <v>13</v>
      </c>
      <c r="D840" s="4" t="s">
        <v>10</v>
      </c>
      <c r="E840" s="4" t="s">
        <v>6</v>
      </c>
      <c r="F840" s="4" t="s">
        <v>6</v>
      </c>
      <c r="G840" s="4" t="s">
        <v>13</v>
      </c>
    </row>
    <row r="841" spans="1:15">
      <c r="A841" t="n">
        <v>9155</v>
      </c>
      <c r="B841" s="21" t="n">
        <v>32</v>
      </c>
      <c r="C841" s="7" t="n">
        <v>2</v>
      </c>
      <c r="D841" s="7" t="n">
        <v>65533</v>
      </c>
      <c r="E841" s="7" t="s">
        <v>72</v>
      </c>
      <c r="F841" s="7" t="s">
        <v>73</v>
      </c>
      <c r="G841" s="7" t="n">
        <v>4</v>
      </c>
    </row>
    <row r="842" spans="1:15">
      <c r="A842" t="s">
        <v>4</v>
      </c>
      <c r="B842" s="4" t="s">
        <v>5</v>
      </c>
      <c r="C842" s="4" t="s">
        <v>13</v>
      </c>
      <c r="D842" s="4" t="s">
        <v>10</v>
      </c>
      <c r="E842" s="4" t="s">
        <v>6</v>
      </c>
      <c r="F842" s="4" t="s">
        <v>6</v>
      </c>
      <c r="G842" s="4" t="s">
        <v>13</v>
      </c>
    </row>
    <row r="843" spans="1:15">
      <c r="A843" t="n">
        <v>9169</v>
      </c>
      <c r="B843" s="21" t="n">
        <v>32</v>
      </c>
      <c r="C843" s="7" t="n">
        <v>1</v>
      </c>
      <c r="D843" s="7" t="n">
        <v>65533</v>
      </c>
      <c r="E843" s="7" t="s">
        <v>72</v>
      </c>
      <c r="F843" s="7" t="s">
        <v>74</v>
      </c>
      <c r="G843" s="7" t="n">
        <v>4</v>
      </c>
    </row>
    <row r="844" spans="1:15">
      <c r="A844" t="s">
        <v>4</v>
      </c>
      <c r="B844" s="4" t="s">
        <v>5</v>
      </c>
      <c r="C844" s="4" t="s">
        <v>57</v>
      </c>
    </row>
    <row r="845" spans="1:15">
      <c r="A845" t="n">
        <v>9183</v>
      </c>
      <c r="B845" s="19" t="n">
        <v>3</v>
      </c>
      <c r="C845" s="18" t="n">
        <f t="normal" ca="1">A881</f>
        <v>0</v>
      </c>
    </row>
    <row r="846" spans="1:15">
      <c r="A846" t="s">
        <v>4</v>
      </c>
      <c r="B846" s="4" t="s">
        <v>5</v>
      </c>
      <c r="C846" s="4" t="s">
        <v>10</v>
      </c>
    </row>
    <row r="847" spans="1:15">
      <c r="A847" t="n">
        <v>9188</v>
      </c>
      <c r="B847" s="14" t="n">
        <v>12</v>
      </c>
      <c r="C847" s="7" t="n">
        <v>11090</v>
      </c>
    </row>
    <row r="848" spans="1:15">
      <c r="A848" t="s">
        <v>4</v>
      </c>
      <c r="B848" s="4" t="s">
        <v>5</v>
      </c>
      <c r="C848" s="4" t="s">
        <v>6</v>
      </c>
      <c r="D848" s="4" t="s">
        <v>6</v>
      </c>
    </row>
    <row r="849" spans="1:7">
      <c r="A849" t="n">
        <v>9191</v>
      </c>
      <c r="B849" s="20" t="n">
        <v>70</v>
      </c>
      <c r="C849" s="7" t="s">
        <v>64</v>
      </c>
      <c r="D849" s="7" t="s">
        <v>91</v>
      </c>
    </row>
    <row r="850" spans="1:7">
      <c r="A850" t="s">
        <v>4</v>
      </c>
      <c r="B850" s="4" t="s">
        <v>5</v>
      </c>
      <c r="C850" s="4" t="s">
        <v>6</v>
      </c>
      <c r="D850" s="4" t="s">
        <v>6</v>
      </c>
    </row>
    <row r="851" spans="1:7">
      <c r="A851" t="n">
        <v>9212</v>
      </c>
      <c r="B851" s="20" t="n">
        <v>70</v>
      </c>
      <c r="C851" s="7" t="s">
        <v>65</v>
      </c>
      <c r="D851" s="7" t="s">
        <v>91</v>
      </c>
    </row>
    <row r="852" spans="1:7">
      <c r="A852" t="s">
        <v>4</v>
      </c>
      <c r="B852" s="4" t="s">
        <v>5</v>
      </c>
      <c r="C852" s="4" t="s">
        <v>6</v>
      </c>
      <c r="D852" s="4" t="s">
        <v>6</v>
      </c>
    </row>
    <row r="853" spans="1:7">
      <c r="A853" t="n">
        <v>9233</v>
      </c>
      <c r="B853" s="20" t="n">
        <v>70</v>
      </c>
      <c r="C853" s="7" t="s">
        <v>66</v>
      </c>
      <c r="D853" s="7" t="s">
        <v>91</v>
      </c>
    </row>
    <row r="854" spans="1:7">
      <c r="A854" t="s">
        <v>4</v>
      </c>
      <c r="B854" s="4" t="s">
        <v>5</v>
      </c>
      <c r="C854" s="4" t="s">
        <v>6</v>
      </c>
      <c r="D854" s="4" t="s">
        <v>6</v>
      </c>
    </row>
    <row r="855" spans="1:7">
      <c r="A855" t="n">
        <v>9253</v>
      </c>
      <c r="B855" s="20" t="n">
        <v>70</v>
      </c>
      <c r="C855" s="7" t="s">
        <v>67</v>
      </c>
      <c r="D855" s="7" t="s">
        <v>91</v>
      </c>
    </row>
    <row r="856" spans="1:7">
      <c r="A856" t="s">
        <v>4</v>
      </c>
      <c r="B856" s="4" t="s">
        <v>5</v>
      </c>
      <c r="C856" s="4" t="s">
        <v>6</v>
      </c>
      <c r="D856" s="4" t="s">
        <v>6</v>
      </c>
    </row>
    <row r="857" spans="1:7">
      <c r="A857" t="n">
        <v>9273</v>
      </c>
      <c r="B857" s="20" t="n">
        <v>70</v>
      </c>
      <c r="C857" s="7" t="s">
        <v>68</v>
      </c>
      <c r="D857" s="7" t="s">
        <v>91</v>
      </c>
    </row>
    <row r="858" spans="1:7">
      <c r="A858" t="s">
        <v>4</v>
      </c>
      <c r="B858" s="4" t="s">
        <v>5</v>
      </c>
      <c r="C858" s="4" t="s">
        <v>6</v>
      </c>
      <c r="D858" s="4" t="s">
        <v>6</v>
      </c>
    </row>
    <row r="859" spans="1:7">
      <c r="A859" t="n">
        <v>9293</v>
      </c>
      <c r="B859" s="20" t="n">
        <v>70</v>
      </c>
      <c r="C859" s="7" t="s">
        <v>69</v>
      </c>
      <c r="D859" s="7" t="s">
        <v>91</v>
      </c>
    </row>
    <row r="860" spans="1:7">
      <c r="A860" t="s">
        <v>4</v>
      </c>
      <c r="B860" s="4" t="s">
        <v>5</v>
      </c>
      <c r="C860" s="4" t="s">
        <v>13</v>
      </c>
      <c r="D860" s="4" t="s">
        <v>10</v>
      </c>
      <c r="E860" s="4" t="s">
        <v>27</v>
      </c>
      <c r="F860" s="4" t="s">
        <v>10</v>
      </c>
      <c r="G860" s="4" t="s">
        <v>9</v>
      </c>
      <c r="H860" s="4" t="s">
        <v>9</v>
      </c>
      <c r="I860" s="4" t="s">
        <v>10</v>
      </c>
      <c r="J860" s="4" t="s">
        <v>10</v>
      </c>
      <c r="K860" s="4" t="s">
        <v>9</v>
      </c>
      <c r="L860" s="4" t="s">
        <v>9</v>
      </c>
      <c r="M860" s="4" t="s">
        <v>9</v>
      </c>
      <c r="N860" s="4" t="s">
        <v>9</v>
      </c>
      <c r="O860" s="4" t="s">
        <v>6</v>
      </c>
    </row>
    <row r="861" spans="1:7">
      <c r="A861" t="n">
        <v>9313</v>
      </c>
      <c r="B861" s="10" t="n">
        <v>50</v>
      </c>
      <c r="C861" s="7" t="n">
        <v>0</v>
      </c>
      <c r="D861" s="7" t="n">
        <v>13215</v>
      </c>
      <c r="E861" s="7" t="n">
        <v>1</v>
      </c>
      <c r="F861" s="7" t="n">
        <v>300</v>
      </c>
      <c r="G861" s="7" t="n">
        <v>0</v>
      </c>
      <c r="H861" s="7" t="n">
        <v>0</v>
      </c>
      <c r="I861" s="7" t="n">
        <v>0</v>
      </c>
      <c r="J861" s="7" t="n">
        <v>65533</v>
      </c>
      <c r="K861" s="7" t="n">
        <v>0</v>
      </c>
      <c r="L861" s="7" t="n">
        <v>0</v>
      </c>
      <c r="M861" s="7" t="n">
        <v>0</v>
      </c>
      <c r="N861" s="7" t="n">
        <v>0</v>
      </c>
      <c r="O861" s="7" t="s">
        <v>23</v>
      </c>
    </row>
    <row r="862" spans="1:7">
      <c r="A862" t="s">
        <v>4</v>
      </c>
      <c r="B862" s="4" t="s">
        <v>5</v>
      </c>
      <c r="C862" s="4" t="s">
        <v>10</v>
      </c>
    </row>
    <row r="863" spans="1:7">
      <c r="A863" t="n">
        <v>9352</v>
      </c>
      <c r="B863" s="27" t="n">
        <v>16</v>
      </c>
      <c r="C863" s="7" t="n">
        <v>3000</v>
      </c>
    </row>
    <row r="864" spans="1:7">
      <c r="A864" t="s">
        <v>4</v>
      </c>
      <c r="B864" s="4" t="s">
        <v>5</v>
      </c>
      <c r="C864" s="4" t="s">
        <v>13</v>
      </c>
      <c r="D864" s="4" t="s">
        <v>10</v>
      </c>
      <c r="E864" s="4" t="s">
        <v>10</v>
      </c>
    </row>
    <row r="865" spans="1:15">
      <c r="A865" t="n">
        <v>9355</v>
      </c>
      <c r="B865" s="10" t="n">
        <v>50</v>
      </c>
      <c r="C865" s="7" t="n">
        <v>1</v>
      </c>
      <c r="D865" s="7" t="n">
        <v>13215</v>
      </c>
      <c r="E865" s="7" t="n">
        <v>500</v>
      </c>
    </row>
    <row r="866" spans="1:15">
      <c r="A866" t="s">
        <v>4</v>
      </c>
      <c r="B866" s="4" t="s">
        <v>5</v>
      </c>
      <c r="C866" s="4" t="s">
        <v>13</v>
      </c>
      <c r="D866" s="4" t="s">
        <v>10</v>
      </c>
      <c r="E866" s="4" t="s">
        <v>27</v>
      </c>
      <c r="F866" s="4" t="s">
        <v>10</v>
      </c>
      <c r="G866" s="4" t="s">
        <v>9</v>
      </c>
      <c r="H866" s="4" t="s">
        <v>9</v>
      </c>
      <c r="I866" s="4" t="s">
        <v>10</v>
      </c>
      <c r="J866" s="4" t="s">
        <v>10</v>
      </c>
      <c r="K866" s="4" t="s">
        <v>9</v>
      </c>
      <c r="L866" s="4" t="s">
        <v>9</v>
      </c>
      <c r="M866" s="4" t="s">
        <v>9</v>
      </c>
      <c r="N866" s="4" t="s">
        <v>9</v>
      </c>
      <c r="O866" s="4" t="s">
        <v>6</v>
      </c>
    </row>
    <row r="867" spans="1:15">
      <c r="A867" t="n">
        <v>9361</v>
      </c>
      <c r="B867" s="10" t="n">
        <v>50</v>
      </c>
      <c r="C867" s="7" t="n">
        <v>0</v>
      </c>
      <c r="D867" s="7" t="n">
        <v>13250</v>
      </c>
      <c r="E867" s="7" t="n">
        <v>1</v>
      </c>
      <c r="F867" s="7" t="n">
        <v>0</v>
      </c>
      <c r="G867" s="7" t="n">
        <v>0</v>
      </c>
      <c r="H867" s="7" t="n">
        <v>0</v>
      </c>
      <c r="I867" s="7" t="n">
        <v>0</v>
      </c>
      <c r="J867" s="7" t="n">
        <v>65533</v>
      </c>
      <c r="K867" s="7" t="n">
        <v>0</v>
      </c>
      <c r="L867" s="7" t="n">
        <v>0</v>
      </c>
      <c r="M867" s="7" t="n">
        <v>0</v>
      </c>
      <c r="N867" s="7" t="n">
        <v>0</v>
      </c>
      <c r="O867" s="7" t="s">
        <v>23</v>
      </c>
    </row>
    <row r="868" spans="1:15">
      <c r="A868" t="s">
        <v>4</v>
      </c>
      <c r="B868" s="4" t="s">
        <v>5</v>
      </c>
      <c r="C868" s="4" t="s">
        <v>13</v>
      </c>
      <c r="D868" s="4" t="s">
        <v>27</v>
      </c>
      <c r="E868" s="4" t="s">
        <v>27</v>
      </c>
      <c r="F868" s="4" t="s">
        <v>27</v>
      </c>
    </row>
    <row r="869" spans="1:15">
      <c r="A869" t="n">
        <v>9400</v>
      </c>
      <c r="B869" s="37" t="n">
        <v>45</v>
      </c>
      <c r="C869" s="7" t="n">
        <v>9</v>
      </c>
      <c r="D869" s="7" t="n">
        <v>0</v>
      </c>
      <c r="E869" s="7" t="n">
        <v>0.100000001490116</v>
      </c>
      <c r="F869" s="7" t="n">
        <v>0.200000002980232</v>
      </c>
    </row>
    <row r="870" spans="1:15">
      <c r="A870" t="s">
        <v>4</v>
      </c>
      <c r="B870" s="4" t="s">
        <v>5</v>
      </c>
      <c r="C870" s="4" t="s">
        <v>10</v>
      </c>
    </row>
    <row r="871" spans="1:15">
      <c r="A871" t="n">
        <v>9414</v>
      </c>
      <c r="B871" s="27" t="n">
        <v>16</v>
      </c>
      <c r="C871" s="7" t="n">
        <v>1000</v>
      </c>
    </row>
    <row r="872" spans="1:15">
      <c r="A872" t="s">
        <v>4</v>
      </c>
      <c r="B872" s="4" t="s">
        <v>5</v>
      </c>
      <c r="C872" s="4" t="s">
        <v>13</v>
      </c>
      <c r="D872" s="4" t="s">
        <v>10</v>
      </c>
      <c r="E872" s="4" t="s">
        <v>6</v>
      </c>
      <c r="F872" s="4" t="s">
        <v>6</v>
      </c>
      <c r="G872" s="4" t="s">
        <v>13</v>
      </c>
    </row>
    <row r="873" spans="1:15">
      <c r="A873" t="n">
        <v>9417</v>
      </c>
      <c r="B873" s="21" t="n">
        <v>32</v>
      </c>
      <c r="C873" s="7" t="n">
        <v>0</v>
      </c>
      <c r="D873" s="7" t="n">
        <v>65533</v>
      </c>
      <c r="E873" s="7" t="s">
        <v>70</v>
      </c>
      <c r="F873" s="7" t="s">
        <v>59</v>
      </c>
      <c r="G873" s="7" t="n">
        <v>1</v>
      </c>
    </row>
    <row r="874" spans="1:15">
      <c r="A874" t="s">
        <v>4</v>
      </c>
      <c r="B874" s="4" t="s">
        <v>5</v>
      </c>
      <c r="C874" s="4" t="s">
        <v>13</v>
      </c>
      <c r="D874" s="4" t="s">
        <v>10</v>
      </c>
      <c r="E874" s="4" t="s">
        <v>6</v>
      </c>
      <c r="F874" s="4" t="s">
        <v>6</v>
      </c>
      <c r="G874" s="4" t="s">
        <v>13</v>
      </c>
    </row>
    <row r="875" spans="1:15">
      <c r="A875" t="n">
        <v>9436</v>
      </c>
      <c r="B875" s="21" t="n">
        <v>32</v>
      </c>
      <c r="C875" s="7" t="n">
        <v>0</v>
      </c>
      <c r="D875" s="7" t="n">
        <v>65533</v>
      </c>
      <c r="E875" s="7" t="s">
        <v>70</v>
      </c>
      <c r="F875" s="7" t="s">
        <v>71</v>
      </c>
      <c r="G875" s="7" t="n">
        <v>0</v>
      </c>
    </row>
    <row r="876" spans="1:15">
      <c r="A876" t="s">
        <v>4</v>
      </c>
      <c r="B876" s="4" t="s">
        <v>5</v>
      </c>
      <c r="C876" s="4" t="s">
        <v>13</v>
      </c>
      <c r="D876" s="4" t="s">
        <v>10</v>
      </c>
      <c r="E876" s="4" t="s">
        <v>6</v>
      </c>
      <c r="F876" s="4" t="s">
        <v>6</v>
      </c>
      <c r="G876" s="4" t="s">
        <v>13</v>
      </c>
    </row>
    <row r="877" spans="1:15">
      <c r="A877" t="n">
        <v>9453</v>
      </c>
      <c r="B877" s="21" t="n">
        <v>32</v>
      </c>
      <c r="C877" s="7" t="n">
        <v>1</v>
      </c>
      <c r="D877" s="7" t="n">
        <v>65533</v>
      </c>
      <c r="E877" s="7" t="s">
        <v>72</v>
      </c>
      <c r="F877" s="7" t="s">
        <v>73</v>
      </c>
      <c r="G877" s="7" t="n">
        <v>4</v>
      </c>
    </row>
    <row r="878" spans="1:15">
      <c r="A878" t="s">
        <v>4</v>
      </c>
      <c r="B878" s="4" t="s">
        <v>5</v>
      </c>
      <c r="C878" s="4" t="s">
        <v>13</v>
      </c>
      <c r="D878" s="4" t="s">
        <v>10</v>
      </c>
      <c r="E878" s="4" t="s">
        <v>6</v>
      </c>
      <c r="F878" s="4" t="s">
        <v>6</v>
      </c>
      <c r="G878" s="4" t="s">
        <v>13</v>
      </c>
    </row>
    <row r="879" spans="1:15">
      <c r="A879" t="n">
        <v>9467</v>
      </c>
      <c r="B879" s="21" t="n">
        <v>32</v>
      </c>
      <c r="C879" s="7" t="n">
        <v>2</v>
      </c>
      <c r="D879" s="7" t="n">
        <v>65533</v>
      </c>
      <c r="E879" s="7" t="s">
        <v>72</v>
      </c>
      <c r="F879" s="7" t="s">
        <v>74</v>
      </c>
      <c r="G879" s="7" t="n">
        <v>4</v>
      </c>
    </row>
    <row r="880" spans="1:15">
      <c r="A880" t="s">
        <v>4</v>
      </c>
      <c r="B880" s="4" t="s">
        <v>5</v>
      </c>
      <c r="C880" s="4" t="s">
        <v>13</v>
      </c>
      <c r="D880" s="4" t="s">
        <v>10</v>
      </c>
      <c r="E880" s="4" t="s">
        <v>27</v>
      </c>
    </row>
    <row r="881" spans="1:15">
      <c r="A881" t="n">
        <v>9481</v>
      </c>
      <c r="B881" s="30" t="n">
        <v>58</v>
      </c>
      <c r="C881" s="7" t="n">
        <v>101</v>
      </c>
      <c r="D881" s="7" t="n">
        <v>500</v>
      </c>
      <c r="E881" s="7" t="n">
        <v>1</v>
      </c>
    </row>
    <row r="882" spans="1:15">
      <c r="A882" t="s">
        <v>4</v>
      </c>
      <c r="B882" s="4" t="s">
        <v>5</v>
      </c>
      <c r="C882" s="4" t="s">
        <v>13</v>
      </c>
      <c r="D882" s="4" t="s">
        <v>10</v>
      </c>
    </row>
    <row r="883" spans="1:15">
      <c r="A883" t="n">
        <v>9489</v>
      </c>
      <c r="B883" s="30" t="n">
        <v>58</v>
      </c>
      <c r="C883" s="7" t="n">
        <v>254</v>
      </c>
      <c r="D883" s="7" t="n">
        <v>0</v>
      </c>
    </row>
    <row r="884" spans="1:15">
      <c r="A884" t="s">
        <v>4</v>
      </c>
      <c r="B884" s="4" t="s">
        <v>5</v>
      </c>
      <c r="C884" s="4" t="s">
        <v>13</v>
      </c>
      <c r="D884" s="4" t="s">
        <v>13</v>
      </c>
      <c r="E884" s="4" t="s">
        <v>10</v>
      </c>
    </row>
    <row r="885" spans="1:15">
      <c r="A885" t="n">
        <v>9493</v>
      </c>
      <c r="B885" s="37" t="n">
        <v>45</v>
      </c>
      <c r="C885" s="7" t="n">
        <v>8</v>
      </c>
      <c r="D885" s="7" t="n">
        <v>0</v>
      </c>
      <c r="E885" s="7" t="n">
        <v>0</v>
      </c>
    </row>
    <row r="886" spans="1:15">
      <c r="A886" t="s">
        <v>4</v>
      </c>
      <c r="B886" s="4" t="s">
        <v>5</v>
      </c>
      <c r="C886" s="4" t="s">
        <v>13</v>
      </c>
      <c r="D886" s="4" t="s">
        <v>6</v>
      </c>
    </row>
    <row r="887" spans="1:15">
      <c r="A887" t="n">
        <v>9498</v>
      </c>
      <c r="B887" s="8" t="n">
        <v>2</v>
      </c>
      <c r="C887" s="7" t="n">
        <v>10</v>
      </c>
      <c r="D887" s="7" t="s">
        <v>79</v>
      </c>
    </row>
    <row r="888" spans="1:15">
      <c r="A888" t="s">
        <v>4</v>
      </c>
      <c r="B888" s="4" t="s">
        <v>5</v>
      </c>
      <c r="C888" s="4" t="s">
        <v>10</v>
      </c>
    </row>
    <row r="889" spans="1:15">
      <c r="A889" t="n">
        <v>9521</v>
      </c>
      <c r="B889" s="27" t="n">
        <v>16</v>
      </c>
      <c r="C889" s="7" t="n">
        <v>0</v>
      </c>
    </row>
    <row r="890" spans="1:15">
      <c r="A890" t="s">
        <v>4</v>
      </c>
      <c r="B890" s="4" t="s">
        <v>5</v>
      </c>
      <c r="C890" s="4" t="s">
        <v>13</v>
      </c>
      <c r="D890" s="4" t="s">
        <v>6</v>
      </c>
    </row>
    <row r="891" spans="1:15">
      <c r="A891" t="n">
        <v>9524</v>
      </c>
      <c r="B891" s="8" t="n">
        <v>2</v>
      </c>
      <c r="C891" s="7" t="n">
        <v>10</v>
      </c>
      <c r="D891" s="7" t="s">
        <v>80</v>
      </c>
    </row>
    <row r="892" spans="1:15">
      <c r="A892" t="s">
        <v>4</v>
      </c>
      <c r="B892" s="4" t="s">
        <v>5</v>
      </c>
      <c r="C892" s="4" t="s">
        <v>10</v>
      </c>
    </row>
    <row r="893" spans="1:15">
      <c r="A893" t="n">
        <v>9542</v>
      </c>
      <c r="B893" s="27" t="n">
        <v>16</v>
      </c>
      <c r="C893" s="7" t="n">
        <v>0</v>
      </c>
    </row>
    <row r="894" spans="1:15">
      <c r="A894" t="s">
        <v>4</v>
      </c>
      <c r="B894" s="4" t="s">
        <v>5</v>
      </c>
      <c r="C894" s="4" t="s">
        <v>13</v>
      </c>
      <c r="D894" s="4" t="s">
        <v>6</v>
      </c>
    </row>
    <row r="895" spans="1:15">
      <c r="A895" t="n">
        <v>9545</v>
      </c>
      <c r="B895" s="8" t="n">
        <v>2</v>
      </c>
      <c r="C895" s="7" t="n">
        <v>10</v>
      </c>
      <c r="D895" s="7" t="s">
        <v>81</v>
      </c>
    </row>
    <row r="896" spans="1:15">
      <c r="A896" t="s">
        <v>4</v>
      </c>
      <c r="B896" s="4" t="s">
        <v>5</v>
      </c>
      <c r="C896" s="4" t="s">
        <v>10</v>
      </c>
    </row>
    <row r="897" spans="1:5">
      <c r="A897" t="n">
        <v>9564</v>
      </c>
      <c r="B897" s="27" t="n">
        <v>16</v>
      </c>
      <c r="C897" s="7" t="n">
        <v>0</v>
      </c>
    </row>
    <row r="898" spans="1:5">
      <c r="A898" t="s">
        <v>4</v>
      </c>
      <c r="B898" s="4" t="s">
        <v>5</v>
      </c>
      <c r="C898" s="4" t="s">
        <v>13</v>
      </c>
    </row>
    <row r="899" spans="1:5">
      <c r="A899" t="n">
        <v>9567</v>
      </c>
      <c r="B899" s="28" t="n">
        <v>23</v>
      </c>
      <c r="C899" s="7" t="n">
        <v>20</v>
      </c>
    </row>
    <row r="900" spans="1:5">
      <c r="A900" t="s">
        <v>4</v>
      </c>
      <c r="B900" s="4" t="s">
        <v>5</v>
      </c>
    </row>
    <row r="901" spans="1:5">
      <c r="A901" t="n">
        <v>9569</v>
      </c>
      <c r="B901" s="5" t="n">
        <v>1</v>
      </c>
    </row>
    <row r="902" spans="1:5" s="3" customFormat="1" customHeight="0">
      <c r="A902" s="3" t="s">
        <v>2</v>
      </c>
      <c r="B902" s="3" t="s">
        <v>95</v>
      </c>
    </row>
    <row r="903" spans="1:5">
      <c r="A903" t="s">
        <v>4</v>
      </c>
      <c r="B903" s="4" t="s">
        <v>5</v>
      </c>
      <c r="C903" s="4" t="s">
        <v>13</v>
      </c>
      <c r="D903" s="4" t="s">
        <v>10</v>
      </c>
    </row>
    <row r="904" spans="1:5">
      <c r="A904" t="n">
        <v>9572</v>
      </c>
      <c r="B904" s="25" t="n">
        <v>22</v>
      </c>
      <c r="C904" s="7" t="n">
        <v>20</v>
      </c>
      <c r="D904" s="7" t="n">
        <v>0</v>
      </c>
    </row>
    <row r="905" spans="1:5">
      <c r="A905" t="s">
        <v>4</v>
      </c>
      <c r="B905" s="4" t="s">
        <v>5</v>
      </c>
      <c r="C905" s="4" t="s">
        <v>13</v>
      </c>
      <c r="D905" s="4" t="s">
        <v>10</v>
      </c>
    </row>
    <row r="906" spans="1:5">
      <c r="A906" t="n">
        <v>9576</v>
      </c>
      <c r="B906" s="37" t="n">
        <v>45</v>
      </c>
      <c r="C906" s="7" t="n">
        <v>18</v>
      </c>
      <c r="D906" s="7" t="n">
        <v>64</v>
      </c>
    </row>
    <row r="907" spans="1:5">
      <c r="A907" t="s">
        <v>4</v>
      </c>
      <c r="B907" s="4" t="s">
        <v>5</v>
      </c>
      <c r="C907" s="4" t="s">
        <v>13</v>
      </c>
      <c r="D907" s="4" t="s">
        <v>10</v>
      </c>
      <c r="E907" s="4" t="s">
        <v>27</v>
      </c>
      <c r="F907" s="4" t="s">
        <v>10</v>
      </c>
      <c r="G907" s="4" t="s">
        <v>9</v>
      </c>
      <c r="H907" s="4" t="s">
        <v>9</v>
      </c>
      <c r="I907" s="4" t="s">
        <v>10</v>
      </c>
      <c r="J907" s="4" t="s">
        <v>10</v>
      </c>
      <c r="K907" s="4" t="s">
        <v>9</v>
      </c>
      <c r="L907" s="4" t="s">
        <v>9</v>
      </c>
      <c r="M907" s="4" t="s">
        <v>9</v>
      </c>
      <c r="N907" s="4" t="s">
        <v>9</v>
      </c>
      <c r="O907" s="4" t="s">
        <v>6</v>
      </c>
    </row>
    <row r="908" spans="1:5">
      <c r="A908" t="n">
        <v>9580</v>
      </c>
      <c r="B908" s="10" t="n">
        <v>50</v>
      </c>
      <c r="C908" s="7" t="n">
        <v>0</v>
      </c>
      <c r="D908" s="7" t="n">
        <v>13202</v>
      </c>
      <c r="E908" s="7" t="n">
        <v>1</v>
      </c>
      <c r="F908" s="7" t="n">
        <v>0</v>
      </c>
      <c r="G908" s="7" t="n">
        <v>0</v>
      </c>
      <c r="H908" s="7" t="n">
        <v>0</v>
      </c>
      <c r="I908" s="7" t="n">
        <v>0</v>
      </c>
      <c r="J908" s="7" t="n">
        <v>65533</v>
      </c>
      <c r="K908" s="7" t="n">
        <v>0</v>
      </c>
      <c r="L908" s="7" t="n">
        <v>0</v>
      </c>
      <c r="M908" s="7" t="n">
        <v>0</v>
      </c>
      <c r="N908" s="7" t="n">
        <v>0</v>
      </c>
      <c r="O908" s="7" t="s">
        <v>23</v>
      </c>
    </row>
    <row r="909" spans="1:5">
      <c r="A909" t="s">
        <v>4</v>
      </c>
      <c r="B909" s="4" t="s">
        <v>5</v>
      </c>
      <c r="C909" s="4" t="s">
        <v>13</v>
      </c>
      <c r="D909" s="4" t="s">
        <v>10</v>
      </c>
      <c r="E909" s="4" t="s">
        <v>27</v>
      </c>
      <c r="F909" s="4" t="s">
        <v>10</v>
      </c>
      <c r="G909" s="4" t="s">
        <v>9</v>
      </c>
      <c r="H909" s="4" t="s">
        <v>9</v>
      </c>
      <c r="I909" s="4" t="s">
        <v>10</v>
      </c>
      <c r="J909" s="4" t="s">
        <v>10</v>
      </c>
      <c r="K909" s="4" t="s">
        <v>9</v>
      </c>
      <c r="L909" s="4" t="s">
        <v>9</v>
      </c>
      <c r="M909" s="4" t="s">
        <v>9</v>
      </c>
      <c r="N909" s="4" t="s">
        <v>9</v>
      </c>
      <c r="O909" s="4" t="s">
        <v>6</v>
      </c>
    </row>
    <row r="910" spans="1:5">
      <c r="A910" t="n">
        <v>9619</v>
      </c>
      <c r="B910" s="10" t="n">
        <v>50</v>
      </c>
      <c r="C910" s="7" t="n">
        <v>0</v>
      </c>
      <c r="D910" s="7" t="n">
        <v>5025</v>
      </c>
      <c r="E910" s="7" t="n">
        <v>1</v>
      </c>
      <c r="F910" s="7" t="n">
        <v>0</v>
      </c>
      <c r="G910" s="7" t="n">
        <v>0</v>
      </c>
      <c r="H910" s="7" t="n">
        <v>0</v>
      </c>
      <c r="I910" s="7" t="n">
        <v>0</v>
      </c>
      <c r="J910" s="7" t="n">
        <v>65533</v>
      </c>
      <c r="K910" s="7" t="n">
        <v>0</v>
      </c>
      <c r="L910" s="7" t="n">
        <v>0</v>
      </c>
      <c r="M910" s="7" t="n">
        <v>0</v>
      </c>
      <c r="N910" s="7" t="n">
        <v>0</v>
      </c>
      <c r="O910" s="7" t="s">
        <v>23</v>
      </c>
    </row>
    <row r="911" spans="1:5">
      <c r="A911" t="s">
        <v>4</v>
      </c>
      <c r="B911" s="4" t="s">
        <v>5</v>
      </c>
      <c r="C911" s="4" t="s">
        <v>13</v>
      </c>
      <c r="D911" s="4" t="s">
        <v>10</v>
      </c>
      <c r="E911" s="4" t="s">
        <v>13</v>
      </c>
      <c r="F911" s="4" t="s">
        <v>57</v>
      </c>
    </row>
    <row r="912" spans="1:5">
      <c r="A912" t="n">
        <v>9658</v>
      </c>
      <c r="B912" s="17" t="n">
        <v>5</v>
      </c>
      <c r="C912" s="7" t="n">
        <v>30</v>
      </c>
      <c r="D912" s="7" t="n">
        <v>11090</v>
      </c>
      <c r="E912" s="7" t="n">
        <v>1</v>
      </c>
      <c r="F912" s="18" t="n">
        <f t="normal" ca="1">A926</f>
        <v>0</v>
      </c>
    </row>
    <row r="913" spans="1:15">
      <c r="A913" t="s">
        <v>4</v>
      </c>
      <c r="B913" s="4" t="s">
        <v>5</v>
      </c>
      <c r="C913" s="4" t="s">
        <v>6</v>
      </c>
      <c r="D913" s="4" t="s">
        <v>6</v>
      </c>
    </row>
    <row r="914" spans="1:15">
      <c r="A914" t="n">
        <v>9667</v>
      </c>
      <c r="B914" s="20" t="n">
        <v>70</v>
      </c>
      <c r="C914" s="7" t="s">
        <v>58</v>
      </c>
      <c r="D914" s="7" t="s">
        <v>90</v>
      </c>
    </row>
    <row r="915" spans="1:15">
      <c r="A915" t="s">
        <v>4</v>
      </c>
      <c r="B915" s="4" t="s">
        <v>5</v>
      </c>
      <c r="C915" s="4" t="s">
        <v>6</v>
      </c>
      <c r="D915" s="4" t="s">
        <v>6</v>
      </c>
    </row>
    <row r="916" spans="1:15">
      <c r="A916" t="n">
        <v>9686</v>
      </c>
      <c r="B916" s="20" t="n">
        <v>70</v>
      </c>
      <c r="C916" s="7" t="s">
        <v>60</v>
      </c>
      <c r="D916" s="7" t="s">
        <v>90</v>
      </c>
    </row>
    <row r="917" spans="1:15">
      <c r="A917" t="s">
        <v>4</v>
      </c>
      <c r="B917" s="4" t="s">
        <v>5</v>
      </c>
      <c r="C917" s="4" t="s">
        <v>6</v>
      </c>
      <c r="D917" s="4" t="s">
        <v>6</v>
      </c>
    </row>
    <row r="918" spans="1:15">
      <c r="A918" t="n">
        <v>9705</v>
      </c>
      <c r="B918" s="20" t="n">
        <v>70</v>
      </c>
      <c r="C918" s="7" t="s">
        <v>61</v>
      </c>
      <c r="D918" s="7" t="s">
        <v>90</v>
      </c>
    </row>
    <row r="919" spans="1:15">
      <c r="A919" t="s">
        <v>4</v>
      </c>
      <c r="B919" s="4" t="s">
        <v>5</v>
      </c>
      <c r="C919" s="4" t="s">
        <v>6</v>
      </c>
      <c r="D919" s="4" t="s">
        <v>6</v>
      </c>
    </row>
    <row r="920" spans="1:15">
      <c r="A920" t="n">
        <v>9724</v>
      </c>
      <c r="B920" s="20" t="n">
        <v>70</v>
      </c>
      <c r="C920" s="7" t="s">
        <v>62</v>
      </c>
      <c r="D920" s="7" t="s">
        <v>90</v>
      </c>
    </row>
    <row r="921" spans="1:15">
      <c r="A921" t="s">
        <v>4</v>
      </c>
      <c r="B921" s="4" t="s">
        <v>5</v>
      </c>
      <c r="C921" s="4" t="s">
        <v>6</v>
      </c>
      <c r="D921" s="4" t="s">
        <v>6</v>
      </c>
    </row>
    <row r="922" spans="1:15">
      <c r="A922" t="n">
        <v>9743</v>
      </c>
      <c r="B922" s="20" t="n">
        <v>70</v>
      </c>
      <c r="C922" s="7" t="s">
        <v>63</v>
      </c>
      <c r="D922" s="7" t="s">
        <v>90</v>
      </c>
    </row>
    <row r="923" spans="1:15">
      <c r="A923" t="s">
        <v>4</v>
      </c>
      <c r="B923" s="4" t="s">
        <v>5</v>
      </c>
      <c r="C923" s="4" t="s">
        <v>57</v>
      </c>
    </row>
    <row r="924" spans="1:15">
      <c r="A924" t="n">
        <v>9762</v>
      </c>
      <c r="B924" s="19" t="n">
        <v>3</v>
      </c>
      <c r="C924" s="18" t="n">
        <f t="normal" ca="1">A936</f>
        <v>0</v>
      </c>
    </row>
    <row r="925" spans="1:15">
      <c r="A925" t="s">
        <v>4</v>
      </c>
      <c r="B925" s="4" t="s">
        <v>5</v>
      </c>
      <c r="C925" s="4" t="s">
        <v>6</v>
      </c>
      <c r="D925" s="4" t="s">
        <v>6</v>
      </c>
    </row>
    <row r="926" spans="1:15">
      <c r="A926" t="n">
        <v>9767</v>
      </c>
      <c r="B926" s="20" t="n">
        <v>70</v>
      </c>
      <c r="C926" s="7" t="s">
        <v>58</v>
      </c>
      <c r="D926" s="7" t="s">
        <v>91</v>
      </c>
    </row>
    <row r="927" spans="1:15">
      <c r="A927" t="s">
        <v>4</v>
      </c>
      <c r="B927" s="4" t="s">
        <v>5</v>
      </c>
      <c r="C927" s="4" t="s">
        <v>6</v>
      </c>
      <c r="D927" s="4" t="s">
        <v>6</v>
      </c>
    </row>
    <row r="928" spans="1:15">
      <c r="A928" t="n">
        <v>9786</v>
      </c>
      <c r="B928" s="20" t="n">
        <v>70</v>
      </c>
      <c r="C928" s="7" t="s">
        <v>60</v>
      </c>
      <c r="D928" s="7" t="s">
        <v>91</v>
      </c>
    </row>
    <row r="929" spans="1:4">
      <c r="A929" t="s">
        <v>4</v>
      </c>
      <c r="B929" s="4" t="s">
        <v>5</v>
      </c>
      <c r="C929" s="4" t="s">
        <v>6</v>
      </c>
      <c r="D929" s="4" t="s">
        <v>6</v>
      </c>
    </row>
    <row r="930" spans="1:4">
      <c r="A930" t="n">
        <v>9805</v>
      </c>
      <c r="B930" s="20" t="n">
        <v>70</v>
      </c>
      <c r="C930" s="7" t="s">
        <v>61</v>
      </c>
      <c r="D930" s="7" t="s">
        <v>91</v>
      </c>
    </row>
    <row r="931" spans="1:4">
      <c r="A931" t="s">
        <v>4</v>
      </c>
      <c r="B931" s="4" t="s">
        <v>5</v>
      </c>
      <c r="C931" s="4" t="s">
        <v>6</v>
      </c>
      <c r="D931" s="4" t="s">
        <v>6</v>
      </c>
    </row>
    <row r="932" spans="1:4">
      <c r="A932" t="n">
        <v>9824</v>
      </c>
      <c r="B932" s="20" t="n">
        <v>70</v>
      </c>
      <c r="C932" s="7" t="s">
        <v>62</v>
      </c>
      <c r="D932" s="7" t="s">
        <v>91</v>
      </c>
    </row>
    <row r="933" spans="1:4">
      <c r="A933" t="s">
        <v>4</v>
      </c>
      <c r="B933" s="4" t="s">
        <v>5</v>
      </c>
      <c r="C933" s="4" t="s">
        <v>6</v>
      </c>
      <c r="D933" s="4" t="s">
        <v>6</v>
      </c>
    </row>
    <row r="934" spans="1:4">
      <c r="A934" t="n">
        <v>9843</v>
      </c>
      <c r="B934" s="20" t="n">
        <v>70</v>
      </c>
      <c r="C934" s="7" t="s">
        <v>63</v>
      </c>
      <c r="D934" s="7" t="s">
        <v>91</v>
      </c>
    </row>
    <row r="935" spans="1:4">
      <c r="A935" t="s">
        <v>4</v>
      </c>
      <c r="B935" s="4" t="s">
        <v>5</v>
      </c>
      <c r="C935" s="4" t="s">
        <v>10</v>
      </c>
    </row>
    <row r="936" spans="1:4">
      <c r="A936" t="n">
        <v>9862</v>
      </c>
      <c r="B936" s="27" t="n">
        <v>16</v>
      </c>
      <c r="C936" s="7" t="n">
        <v>1000</v>
      </c>
    </row>
    <row r="937" spans="1:4">
      <c r="A937" t="s">
        <v>4</v>
      </c>
      <c r="B937" s="4" t="s">
        <v>5</v>
      </c>
      <c r="C937" s="4" t="s">
        <v>13</v>
      </c>
      <c r="D937" s="4" t="s">
        <v>10</v>
      </c>
      <c r="E937" s="4" t="s">
        <v>27</v>
      </c>
    </row>
    <row r="938" spans="1:4">
      <c r="A938" t="n">
        <v>9865</v>
      </c>
      <c r="B938" s="30" t="n">
        <v>58</v>
      </c>
      <c r="C938" s="7" t="n">
        <v>101</v>
      </c>
      <c r="D938" s="7" t="n">
        <v>1000</v>
      </c>
      <c r="E938" s="7" t="n">
        <v>1</v>
      </c>
    </row>
    <row r="939" spans="1:4">
      <c r="A939" t="s">
        <v>4</v>
      </c>
      <c r="B939" s="4" t="s">
        <v>5</v>
      </c>
      <c r="C939" s="4" t="s">
        <v>13</v>
      </c>
      <c r="D939" s="4" t="s">
        <v>10</v>
      </c>
    </row>
    <row r="940" spans="1:4">
      <c r="A940" t="n">
        <v>9873</v>
      </c>
      <c r="B940" s="30" t="n">
        <v>58</v>
      </c>
      <c r="C940" s="7" t="n">
        <v>254</v>
      </c>
      <c r="D940" s="7" t="n">
        <v>0</v>
      </c>
    </row>
    <row r="941" spans="1:4">
      <c r="A941" t="s">
        <v>4</v>
      </c>
      <c r="B941" s="4" t="s">
        <v>5</v>
      </c>
      <c r="C941" s="4" t="s">
        <v>13</v>
      </c>
    </row>
    <row r="942" spans="1:4">
      <c r="A942" t="n">
        <v>9877</v>
      </c>
      <c r="B942" s="31" t="n">
        <v>64</v>
      </c>
      <c r="C942" s="7" t="n">
        <v>7</v>
      </c>
    </row>
    <row r="943" spans="1:4">
      <c r="A943" t="s">
        <v>4</v>
      </c>
      <c r="B943" s="4" t="s">
        <v>5</v>
      </c>
      <c r="C943" s="4" t="s">
        <v>13</v>
      </c>
      <c r="D943" s="4" t="s">
        <v>13</v>
      </c>
      <c r="E943" s="4" t="s">
        <v>27</v>
      </c>
      <c r="F943" s="4" t="s">
        <v>27</v>
      </c>
      <c r="G943" s="4" t="s">
        <v>27</v>
      </c>
      <c r="H943" s="4" t="s">
        <v>10</v>
      </c>
    </row>
    <row r="944" spans="1:4">
      <c r="A944" t="n">
        <v>9879</v>
      </c>
      <c r="B944" s="37" t="n">
        <v>45</v>
      </c>
      <c r="C944" s="7" t="n">
        <v>2</v>
      </c>
      <c r="D944" s="7" t="n">
        <v>3</v>
      </c>
      <c r="E944" s="7" t="n">
        <v>-66.7699966430664</v>
      </c>
      <c r="F944" s="7" t="n">
        <v>-14.6099996566772</v>
      </c>
      <c r="G944" s="7" t="n">
        <v>16.8199996948242</v>
      </c>
      <c r="H944" s="7" t="n">
        <v>0</v>
      </c>
    </row>
    <row r="945" spans="1:8">
      <c r="A945" t="s">
        <v>4</v>
      </c>
      <c r="B945" s="4" t="s">
        <v>5</v>
      </c>
      <c r="C945" s="4" t="s">
        <v>13</v>
      </c>
      <c r="D945" s="4" t="s">
        <v>13</v>
      </c>
      <c r="E945" s="4" t="s">
        <v>27</v>
      </c>
      <c r="F945" s="4" t="s">
        <v>27</v>
      </c>
      <c r="G945" s="4" t="s">
        <v>27</v>
      </c>
      <c r="H945" s="4" t="s">
        <v>10</v>
      </c>
      <c r="I945" s="4" t="s">
        <v>13</v>
      </c>
    </row>
    <row r="946" spans="1:8">
      <c r="A946" t="n">
        <v>9896</v>
      </c>
      <c r="B946" s="37" t="n">
        <v>45</v>
      </c>
      <c r="C946" s="7" t="n">
        <v>4</v>
      </c>
      <c r="D946" s="7" t="n">
        <v>3</v>
      </c>
      <c r="E946" s="7" t="n">
        <v>25.3999996185303</v>
      </c>
      <c r="F946" s="7" t="n">
        <v>313.679992675781</v>
      </c>
      <c r="G946" s="7" t="n">
        <v>0</v>
      </c>
      <c r="H946" s="7" t="n">
        <v>0</v>
      </c>
      <c r="I946" s="7" t="n">
        <v>1</v>
      </c>
    </row>
    <row r="947" spans="1:8">
      <c r="A947" t="s">
        <v>4</v>
      </c>
      <c r="B947" s="4" t="s">
        <v>5</v>
      </c>
      <c r="C947" s="4" t="s">
        <v>13</v>
      </c>
      <c r="D947" s="4" t="s">
        <v>13</v>
      </c>
      <c r="E947" s="4" t="s">
        <v>27</v>
      </c>
      <c r="F947" s="4" t="s">
        <v>10</v>
      </c>
    </row>
    <row r="948" spans="1:8">
      <c r="A948" t="n">
        <v>9914</v>
      </c>
      <c r="B948" s="37" t="n">
        <v>45</v>
      </c>
      <c r="C948" s="7" t="n">
        <v>5</v>
      </c>
      <c r="D948" s="7" t="n">
        <v>3</v>
      </c>
      <c r="E948" s="7" t="n">
        <v>5.59999990463257</v>
      </c>
      <c r="F948" s="7" t="n">
        <v>0</v>
      </c>
    </row>
    <row r="949" spans="1:8">
      <c r="A949" t="s">
        <v>4</v>
      </c>
      <c r="B949" s="4" t="s">
        <v>5</v>
      </c>
      <c r="C949" s="4" t="s">
        <v>13</v>
      </c>
      <c r="D949" s="4" t="s">
        <v>13</v>
      </c>
      <c r="E949" s="4" t="s">
        <v>27</v>
      </c>
      <c r="F949" s="4" t="s">
        <v>10</v>
      </c>
    </row>
    <row r="950" spans="1:8">
      <c r="A950" t="n">
        <v>9923</v>
      </c>
      <c r="B950" s="37" t="n">
        <v>45</v>
      </c>
      <c r="C950" s="7" t="n">
        <v>11</v>
      </c>
      <c r="D950" s="7" t="n">
        <v>3</v>
      </c>
      <c r="E950" s="7" t="n">
        <v>38</v>
      </c>
      <c r="F950" s="7" t="n">
        <v>0</v>
      </c>
    </row>
    <row r="951" spans="1:8">
      <c r="A951" t="s">
        <v>4</v>
      </c>
      <c r="B951" s="4" t="s">
        <v>5</v>
      </c>
      <c r="C951" s="4" t="s">
        <v>10</v>
      </c>
    </row>
    <row r="952" spans="1:8">
      <c r="A952" t="n">
        <v>9932</v>
      </c>
      <c r="B952" s="27" t="n">
        <v>16</v>
      </c>
      <c r="C952" s="7" t="n">
        <v>1000</v>
      </c>
    </row>
    <row r="953" spans="1:8">
      <c r="A953" t="s">
        <v>4</v>
      </c>
      <c r="B953" s="4" t="s">
        <v>5</v>
      </c>
      <c r="C953" s="4" t="s">
        <v>13</v>
      </c>
      <c r="D953" s="4" t="s">
        <v>13</v>
      </c>
      <c r="E953" s="4" t="s">
        <v>27</v>
      </c>
      <c r="F953" s="4" t="s">
        <v>27</v>
      </c>
      <c r="G953" s="4" t="s">
        <v>27</v>
      </c>
      <c r="H953" s="4" t="s">
        <v>10</v>
      </c>
    </row>
    <row r="954" spans="1:8">
      <c r="A954" t="n">
        <v>9935</v>
      </c>
      <c r="B954" s="37" t="n">
        <v>45</v>
      </c>
      <c r="C954" s="7" t="n">
        <v>2</v>
      </c>
      <c r="D954" s="7" t="n">
        <v>3</v>
      </c>
      <c r="E954" s="7" t="n">
        <v>-69.870002746582</v>
      </c>
      <c r="F954" s="7" t="n">
        <v>-13.5200004577637</v>
      </c>
      <c r="G954" s="7" t="n">
        <v>-0.0700000002980232</v>
      </c>
      <c r="H954" s="7" t="n">
        <v>5000</v>
      </c>
    </row>
    <row r="955" spans="1:8">
      <c r="A955" t="s">
        <v>4</v>
      </c>
      <c r="B955" s="4" t="s">
        <v>5</v>
      </c>
      <c r="C955" s="4" t="s">
        <v>13</v>
      </c>
      <c r="D955" s="4" t="s">
        <v>13</v>
      </c>
      <c r="E955" s="4" t="s">
        <v>27</v>
      </c>
      <c r="F955" s="4" t="s">
        <v>27</v>
      </c>
      <c r="G955" s="4" t="s">
        <v>27</v>
      </c>
      <c r="H955" s="4" t="s">
        <v>10</v>
      </c>
      <c r="I955" s="4" t="s">
        <v>13</v>
      </c>
    </row>
    <row r="956" spans="1:8">
      <c r="A956" t="n">
        <v>9952</v>
      </c>
      <c r="B956" s="37" t="n">
        <v>45</v>
      </c>
      <c r="C956" s="7" t="n">
        <v>4</v>
      </c>
      <c r="D956" s="7" t="n">
        <v>3</v>
      </c>
      <c r="E956" s="7" t="n">
        <v>6.65000009536743</v>
      </c>
      <c r="F956" s="7" t="n">
        <v>90.129997253418</v>
      </c>
      <c r="G956" s="7" t="n">
        <v>0</v>
      </c>
      <c r="H956" s="7" t="n">
        <v>5000</v>
      </c>
      <c r="I956" s="7" t="n">
        <v>1</v>
      </c>
    </row>
    <row r="957" spans="1:8">
      <c r="A957" t="s">
        <v>4</v>
      </c>
      <c r="B957" s="4" t="s">
        <v>5</v>
      </c>
      <c r="C957" s="4" t="s">
        <v>10</v>
      </c>
    </row>
    <row r="958" spans="1:8">
      <c r="A958" t="n">
        <v>9970</v>
      </c>
      <c r="B958" s="27" t="n">
        <v>16</v>
      </c>
      <c r="C958" s="7" t="n">
        <v>5000</v>
      </c>
    </row>
    <row r="959" spans="1:8">
      <c r="A959" t="s">
        <v>4</v>
      </c>
      <c r="B959" s="4" t="s">
        <v>5</v>
      </c>
      <c r="C959" s="4" t="s">
        <v>13</v>
      </c>
      <c r="D959" s="4" t="s">
        <v>10</v>
      </c>
    </row>
    <row r="960" spans="1:8">
      <c r="A960" t="n">
        <v>9973</v>
      </c>
      <c r="B960" s="37" t="n">
        <v>45</v>
      </c>
      <c r="C960" s="7" t="n">
        <v>7</v>
      </c>
      <c r="D960" s="7" t="n">
        <v>255</v>
      </c>
    </row>
    <row r="961" spans="1:9">
      <c r="A961" t="s">
        <v>4</v>
      </c>
      <c r="B961" s="4" t="s">
        <v>5</v>
      </c>
      <c r="C961" s="4" t="s">
        <v>13</v>
      </c>
      <c r="D961" s="4" t="s">
        <v>10</v>
      </c>
      <c r="E961" s="4" t="s">
        <v>13</v>
      </c>
      <c r="F961" s="4" t="s">
        <v>57</v>
      </c>
    </row>
    <row r="962" spans="1:9">
      <c r="A962" t="n">
        <v>9977</v>
      </c>
      <c r="B962" s="17" t="n">
        <v>5</v>
      </c>
      <c r="C962" s="7" t="n">
        <v>30</v>
      </c>
      <c r="D962" s="7" t="n">
        <v>11090</v>
      </c>
      <c r="E962" s="7" t="n">
        <v>1</v>
      </c>
      <c r="F962" s="18" t="n">
        <f t="normal" ca="1">A1000</f>
        <v>0</v>
      </c>
    </row>
    <row r="963" spans="1:9">
      <c r="A963" t="s">
        <v>4</v>
      </c>
      <c r="B963" s="4" t="s">
        <v>5</v>
      </c>
      <c r="C963" s="4" t="s">
        <v>10</v>
      </c>
    </row>
    <row r="964" spans="1:9">
      <c r="A964" t="n">
        <v>9986</v>
      </c>
      <c r="B964" s="38" t="n">
        <v>13</v>
      </c>
      <c r="C964" s="7" t="n">
        <v>11090</v>
      </c>
    </row>
    <row r="965" spans="1:9">
      <c r="A965" t="s">
        <v>4</v>
      </c>
      <c r="B965" s="4" t="s">
        <v>5</v>
      </c>
      <c r="C965" s="4" t="s">
        <v>6</v>
      </c>
      <c r="D965" s="4" t="s">
        <v>6</v>
      </c>
    </row>
    <row r="966" spans="1:9">
      <c r="A966" t="n">
        <v>9989</v>
      </c>
      <c r="B966" s="20" t="n">
        <v>70</v>
      </c>
      <c r="C966" s="7" t="s">
        <v>64</v>
      </c>
      <c r="D966" s="7" t="s">
        <v>90</v>
      </c>
    </row>
    <row r="967" spans="1:9">
      <c r="A967" t="s">
        <v>4</v>
      </c>
      <c r="B967" s="4" t="s">
        <v>5</v>
      </c>
      <c r="C967" s="4" t="s">
        <v>6</v>
      </c>
      <c r="D967" s="4" t="s">
        <v>6</v>
      </c>
    </row>
    <row r="968" spans="1:9">
      <c r="A968" t="n">
        <v>10010</v>
      </c>
      <c r="B968" s="20" t="n">
        <v>70</v>
      </c>
      <c r="C968" s="7" t="s">
        <v>65</v>
      </c>
      <c r="D968" s="7" t="s">
        <v>90</v>
      </c>
    </row>
    <row r="969" spans="1:9">
      <c r="A969" t="s">
        <v>4</v>
      </c>
      <c r="B969" s="4" t="s">
        <v>5</v>
      </c>
      <c r="C969" s="4" t="s">
        <v>6</v>
      </c>
      <c r="D969" s="4" t="s">
        <v>6</v>
      </c>
    </row>
    <row r="970" spans="1:9">
      <c r="A970" t="n">
        <v>10031</v>
      </c>
      <c r="B970" s="20" t="n">
        <v>70</v>
      </c>
      <c r="C970" s="7" t="s">
        <v>66</v>
      </c>
      <c r="D970" s="7" t="s">
        <v>90</v>
      </c>
    </row>
    <row r="971" spans="1:9">
      <c r="A971" t="s">
        <v>4</v>
      </c>
      <c r="B971" s="4" t="s">
        <v>5</v>
      </c>
      <c r="C971" s="4" t="s">
        <v>6</v>
      </c>
      <c r="D971" s="4" t="s">
        <v>6</v>
      </c>
    </row>
    <row r="972" spans="1:9">
      <c r="A972" t="n">
        <v>10051</v>
      </c>
      <c r="B972" s="20" t="n">
        <v>70</v>
      </c>
      <c r="C972" s="7" t="s">
        <v>67</v>
      </c>
      <c r="D972" s="7" t="s">
        <v>90</v>
      </c>
    </row>
    <row r="973" spans="1:9">
      <c r="A973" t="s">
        <v>4</v>
      </c>
      <c r="B973" s="4" t="s">
        <v>5</v>
      </c>
      <c r="C973" s="4" t="s">
        <v>6</v>
      </c>
      <c r="D973" s="4" t="s">
        <v>6</v>
      </c>
    </row>
    <row r="974" spans="1:9">
      <c r="A974" t="n">
        <v>10071</v>
      </c>
      <c r="B974" s="20" t="n">
        <v>70</v>
      </c>
      <c r="C974" s="7" t="s">
        <v>68</v>
      </c>
      <c r="D974" s="7" t="s">
        <v>90</v>
      </c>
    </row>
    <row r="975" spans="1:9">
      <c r="A975" t="s">
        <v>4</v>
      </c>
      <c r="B975" s="4" t="s">
        <v>5</v>
      </c>
      <c r="C975" s="4" t="s">
        <v>6</v>
      </c>
      <c r="D975" s="4" t="s">
        <v>6</v>
      </c>
    </row>
    <row r="976" spans="1:9">
      <c r="A976" t="n">
        <v>10091</v>
      </c>
      <c r="B976" s="20" t="n">
        <v>70</v>
      </c>
      <c r="C976" s="7" t="s">
        <v>69</v>
      </c>
      <c r="D976" s="7" t="s">
        <v>90</v>
      </c>
    </row>
    <row r="977" spans="1:6">
      <c r="A977" t="s">
        <v>4</v>
      </c>
      <c r="B977" s="4" t="s">
        <v>5</v>
      </c>
      <c r="C977" s="4" t="s">
        <v>13</v>
      </c>
      <c r="D977" s="4" t="s">
        <v>10</v>
      </c>
      <c r="E977" s="4" t="s">
        <v>27</v>
      </c>
      <c r="F977" s="4" t="s">
        <v>10</v>
      </c>
      <c r="G977" s="4" t="s">
        <v>9</v>
      </c>
      <c r="H977" s="4" t="s">
        <v>9</v>
      </c>
      <c r="I977" s="4" t="s">
        <v>10</v>
      </c>
      <c r="J977" s="4" t="s">
        <v>10</v>
      </c>
      <c r="K977" s="4" t="s">
        <v>9</v>
      </c>
      <c r="L977" s="4" t="s">
        <v>9</v>
      </c>
      <c r="M977" s="4" t="s">
        <v>9</v>
      </c>
      <c r="N977" s="4" t="s">
        <v>9</v>
      </c>
      <c r="O977" s="4" t="s">
        <v>6</v>
      </c>
    </row>
    <row r="978" spans="1:6">
      <c r="A978" t="n">
        <v>10111</v>
      </c>
      <c r="B978" s="10" t="n">
        <v>50</v>
      </c>
      <c r="C978" s="7" t="n">
        <v>0</v>
      </c>
      <c r="D978" s="7" t="n">
        <v>13215</v>
      </c>
      <c r="E978" s="7" t="n">
        <v>1</v>
      </c>
      <c r="F978" s="7" t="n">
        <v>300</v>
      </c>
      <c r="G978" s="7" t="n">
        <v>0</v>
      </c>
      <c r="H978" s="7" t="n">
        <v>0</v>
      </c>
      <c r="I978" s="7" t="n">
        <v>0</v>
      </c>
      <c r="J978" s="7" t="n">
        <v>65533</v>
      </c>
      <c r="K978" s="7" t="n">
        <v>0</v>
      </c>
      <c r="L978" s="7" t="n">
        <v>0</v>
      </c>
      <c r="M978" s="7" t="n">
        <v>0</v>
      </c>
      <c r="N978" s="7" t="n">
        <v>0</v>
      </c>
      <c r="O978" s="7" t="s">
        <v>23</v>
      </c>
    </row>
    <row r="979" spans="1:6">
      <c r="A979" t="s">
        <v>4</v>
      </c>
      <c r="B979" s="4" t="s">
        <v>5</v>
      </c>
      <c r="C979" s="4" t="s">
        <v>10</v>
      </c>
    </row>
    <row r="980" spans="1:6">
      <c r="A980" t="n">
        <v>10150</v>
      </c>
      <c r="B980" s="27" t="n">
        <v>16</v>
      </c>
      <c r="C980" s="7" t="n">
        <v>3000</v>
      </c>
    </row>
    <row r="981" spans="1:6">
      <c r="A981" t="s">
        <v>4</v>
      </c>
      <c r="B981" s="4" t="s">
        <v>5</v>
      </c>
      <c r="C981" s="4" t="s">
        <v>13</v>
      </c>
      <c r="D981" s="4" t="s">
        <v>10</v>
      </c>
      <c r="E981" s="4" t="s">
        <v>10</v>
      </c>
    </row>
    <row r="982" spans="1:6">
      <c r="A982" t="n">
        <v>10153</v>
      </c>
      <c r="B982" s="10" t="n">
        <v>50</v>
      </c>
      <c r="C982" s="7" t="n">
        <v>1</v>
      </c>
      <c r="D982" s="7" t="n">
        <v>13215</v>
      </c>
      <c r="E982" s="7" t="n">
        <v>500</v>
      </c>
    </row>
    <row r="983" spans="1:6">
      <c r="A983" t="s">
        <v>4</v>
      </c>
      <c r="B983" s="4" t="s">
        <v>5</v>
      </c>
      <c r="C983" s="4" t="s">
        <v>13</v>
      </c>
      <c r="D983" s="4" t="s">
        <v>10</v>
      </c>
      <c r="E983" s="4" t="s">
        <v>27</v>
      </c>
      <c r="F983" s="4" t="s">
        <v>10</v>
      </c>
      <c r="G983" s="4" t="s">
        <v>9</v>
      </c>
      <c r="H983" s="4" t="s">
        <v>9</v>
      </c>
      <c r="I983" s="4" t="s">
        <v>10</v>
      </c>
      <c r="J983" s="4" t="s">
        <v>10</v>
      </c>
      <c r="K983" s="4" t="s">
        <v>9</v>
      </c>
      <c r="L983" s="4" t="s">
        <v>9</v>
      </c>
      <c r="M983" s="4" t="s">
        <v>9</v>
      </c>
      <c r="N983" s="4" t="s">
        <v>9</v>
      </c>
      <c r="O983" s="4" t="s">
        <v>6</v>
      </c>
    </row>
    <row r="984" spans="1:6">
      <c r="A984" t="n">
        <v>10159</v>
      </c>
      <c r="B984" s="10" t="n">
        <v>50</v>
      </c>
      <c r="C984" s="7" t="n">
        <v>0</v>
      </c>
      <c r="D984" s="7" t="n">
        <v>13250</v>
      </c>
      <c r="E984" s="7" t="n">
        <v>1</v>
      </c>
      <c r="F984" s="7" t="n">
        <v>0</v>
      </c>
      <c r="G984" s="7" t="n">
        <v>0</v>
      </c>
      <c r="H984" s="7" t="n">
        <v>0</v>
      </c>
      <c r="I984" s="7" t="n">
        <v>0</v>
      </c>
      <c r="J984" s="7" t="n">
        <v>65533</v>
      </c>
      <c r="K984" s="7" t="n">
        <v>0</v>
      </c>
      <c r="L984" s="7" t="n">
        <v>0</v>
      </c>
      <c r="M984" s="7" t="n">
        <v>0</v>
      </c>
      <c r="N984" s="7" t="n">
        <v>0</v>
      </c>
      <c r="O984" s="7" t="s">
        <v>23</v>
      </c>
    </row>
    <row r="985" spans="1:6">
      <c r="A985" t="s">
        <v>4</v>
      </c>
      <c r="B985" s="4" t="s">
        <v>5</v>
      </c>
      <c r="C985" s="4" t="s">
        <v>13</v>
      </c>
      <c r="D985" s="4" t="s">
        <v>27</v>
      </c>
      <c r="E985" s="4" t="s">
        <v>27</v>
      </c>
      <c r="F985" s="4" t="s">
        <v>27</v>
      </c>
    </row>
    <row r="986" spans="1:6">
      <c r="A986" t="n">
        <v>10198</v>
      </c>
      <c r="B986" s="37" t="n">
        <v>45</v>
      </c>
      <c r="C986" s="7" t="n">
        <v>9</v>
      </c>
      <c r="D986" s="7" t="n">
        <v>0</v>
      </c>
      <c r="E986" s="7" t="n">
        <v>0.100000001490116</v>
      </c>
      <c r="F986" s="7" t="n">
        <v>0.200000002980232</v>
      </c>
    </row>
    <row r="987" spans="1:6">
      <c r="A987" t="s">
        <v>4</v>
      </c>
      <c r="B987" s="4" t="s">
        <v>5</v>
      </c>
      <c r="C987" s="4" t="s">
        <v>10</v>
      </c>
    </row>
    <row r="988" spans="1:6">
      <c r="A988" t="n">
        <v>10212</v>
      </c>
      <c r="B988" s="27" t="n">
        <v>16</v>
      </c>
      <c r="C988" s="7" t="n">
        <v>1000</v>
      </c>
    </row>
    <row r="989" spans="1:6">
      <c r="A989" t="s">
        <v>4</v>
      </c>
      <c r="B989" s="4" t="s">
        <v>5</v>
      </c>
      <c r="C989" s="4" t="s">
        <v>13</v>
      </c>
      <c r="D989" s="4" t="s">
        <v>10</v>
      </c>
      <c r="E989" s="4" t="s">
        <v>6</v>
      </c>
      <c r="F989" s="4" t="s">
        <v>6</v>
      </c>
      <c r="G989" s="4" t="s">
        <v>13</v>
      </c>
    </row>
    <row r="990" spans="1:6">
      <c r="A990" t="n">
        <v>10215</v>
      </c>
      <c r="B990" s="21" t="n">
        <v>32</v>
      </c>
      <c r="C990" s="7" t="n">
        <v>0</v>
      </c>
      <c r="D990" s="7" t="n">
        <v>65533</v>
      </c>
      <c r="E990" s="7" t="s">
        <v>70</v>
      </c>
      <c r="F990" s="7" t="s">
        <v>59</v>
      </c>
      <c r="G990" s="7" t="n">
        <v>0</v>
      </c>
    </row>
    <row r="991" spans="1:6">
      <c r="A991" t="s">
        <v>4</v>
      </c>
      <c r="B991" s="4" t="s">
        <v>5</v>
      </c>
      <c r="C991" s="4" t="s">
        <v>13</v>
      </c>
      <c r="D991" s="4" t="s">
        <v>10</v>
      </c>
      <c r="E991" s="4" t="s">
        <v>6</v>
      </c>
      <c r="F991" s="4" t="s">
        <v>6</v>
      </c>
      <c r="G991" s="4" t="s">
        <v>13</v>
      </c>
    </row>
    <row r="992" spans="1:6">
      <c r="A992" t="n">
        <v>10234</v>
      </c>
      <c r="B992" s="21" t="n">
        <v>32</v>
      </c>
      <c r="C992" s="7" t="n">
        <v>0</v>
      </c>
      <c r="D992" s="7" t="n">
        <v>65533</v>
      </c>
      <c r="E992" s="7" t="s">
        <v>70</v>
      </c>
      <c r="F992" s="7" t="s">
        <v>71</v>
      </c>
      <c r="G992" s="7" t="n">
        <v>1</v>
      </c>
    </row>
    <row r="993" spans="1:15">
      <c r="A993" t="s">
        <v>4</v>
      </c>
      <c r="B993" s="4" t="s">
        <v>5</v>
      </c>
      <c r="C993" s="4" t="s">
        <v>13</v>
      </c>
      <c r="D993" s="4" t="s">
        <v>10</v>
      </c>
      <c r="E993" s="4" t="s">
        <v>6</v>
      </c>
      <c r="F993" s="4" t="s">
        <v>6</v>
      </c>
      <c r="G993" s="4" t="s">
        <v>13</v>
      </c>
    </row>
    <row r="994" spans="1:15">
      <c r="A994" t="n">
        <v>10251</v>
      </c>
      <c r="B994" s="21" t="n">
        <v>32</v>
      </c>
      <c r="C994" s="7" t="n">
        <v>2</v>
      </c>
      <c r="D994" s="7" t="n">
        <v>65533</v>
      </c>
      <c r="E994" s="7" t="s">
        <v>72</v>
      </c>
      <c r="F994" s="7" t="s">
        <v>73</v>
      </c>
      <c r="G994" s="7" t="n">
        <v>4</v>
      </c>
    </row>
    <row r="995" spans="1:15">
      <c r="A995" t="s">
        <v>4</v>
      </c>
      <c r="B995" s="4" t="s">
        <v>5</v>
      </c>
      <c r="C995" s="4" t="s">
        <v>13</v>
      </c>
      <c r="D995" s="4" t="s">
        <v>10</v>
      </c>
      <c r="E995" s="4" t="s">
        <v>6</v>
      </c>
      <c r="F995" s="4" t="s">
        <v>6</v>
      </c>
      <c r="G995" s="4" t="s">
        <v>13</v>
      </c>
    </row>
    <row r="996" spans="1:15">
      <c r="A996" t="n">
        <v>10265</v>
      </c>
      <c r="B996" s="21" t="n">
        <v>32</v>
      </c>
      <c r="C996" s="7" t="n">
        <v>1</v>
      </c>
      <c r="D996" s="7" t="n">
        <v>65533</v>
      </c>
      <c r="E996" s="7" t="s">
        <v>72</v>
      </c>
      <c r="F996" s="7" t="s">
        <v>74</v>
      </c>
      <c r="G996" s="7" t="n">
        <v>4</v>
      </c>
    </row>
    <row r="997" spans="1:15">
      <c r="A997" t="s">
        <v>4</v>
      </c>
      <c r="B997" s="4" t="s">
        <v>5</v>
      </c>
      <c r="C997" s="4" t="s">
        <v>57</v>
      </c>
    </row>
    <row r="998" spans="1:15">
      <c r="A998" t="n">
        <v>10279</v>
      </c>
      <c r="B998" s="19" t="n">
        <v>3</v>
      </c>
      <c r="C998" s="18" t="n">
        <f t="normal" ca="1">A1034</f>
        <v>0</v>
      </c>
    </row>
    <row r="999" spans="1:15">
      <c r="A999" t="s">
        <v>4</v>
      </c>
      <c r="B999" s="4" t="s">
        <v>5</v>
      </c>
      <c r="C999" s="4" t="s">
        <v>10</v>
      </c>
    </row>
    <row r="1000" spans="1:15">
      <c r="A1000" t="n">
        <v>10284</v>
      </c>
      <c r="B1000" s="14" t="n">
        <v>12</v>
      </c>
      <c r="C1000" s="7" t="n">
        <v>11090</v>
      </c>
    </row>
    <row r="1001" spans="1:15">
      <c r="A1001" t="s">
        <v>4</v>
      </c>
      <c r="B1001" s="4" t="s">
        <v>5</v>
      </c>
      <c r="C1001" s="4" t="s">
        <v>6</v>
      </c>
      <c r="D1001" s="4" t="s">
        <v>6</v>
      </c>
    </row>
    <row r="1002" spans="1:15">
      <c r="A1002" t="n">
        <v>10287</v>
      </c>
      <c r="B1002" s="20" t="n">
        <v>70</v>
      </c>
      <c r="C1002" s="7" t="s">
        <v>64</v>
      </c>
      <c r="D1002" s="7" t="s">
        <v>91</v>
      </c>
    </row>
    <row r="1003" spans="1:15">
      <c r="A1003" t="s">
        <v>4</v>
      </c>
      <c r="B1003" s="4" t="s">
        <v>5</v>
      </c>
      <c r="C1003" s="4" t="s">
        <v>6</v>
      </c>
      <c r="D1003" s="4" t="s">
        <v>6</v>
      </c>
    </row>
    <row r="1004" spans="1:15">
      <c r="A1004" t="n">
        <v>10308</v>
      </c>
      <c r="B1004" s="20" t="n">
        <v>70</v>
      </c>
      <c r="C1004" s="7" t="s">
        <v>65</v>
      </c>
      <c r="D1004" s="7" t="s">
        <v>91</v>
      </c>
    </row>
    <row r="1005" spans="1:15">
      <c r="A1005" t="s">
        <v>4</v>
      </c>
      <c r="B1005" s="4" t="s">
        <v>5</v>
      </c>
      <c r="C1005" s="4" t="s">
        <v>6</v>
      </c>
      <c r="D1005" s="4" t="s">
        <v>6</v>
      </c>
    </row>
    <row r="1006" spans="1:15">
      <c r="A1006" t="n">
        <v>10329</v>
      </c>
      <c r="B1006" s="20" t="n">
        <v>70</v>
      </c>
      <c r="C1006" s="7" t="s">
        <v>66</v>
      </c>
      <c r="D1006" s="7" t="s">
        <v>91</v>
      </c>
    </row>
    <row r="1007" spans="1:15">
      <c r="A1007" t="s">
        <v>4</v>
      </c>
      <c r="B1007" s="4" t="s">
        <v>5</v>
      </c>
      <c r="C1007" s="4" t="s">
        <v>6</v>
      </c>
      <c r="D1007" s="4" t="s">
        <v>6</v>
      </c>
    </row>
    <row r="1008" spans="1:15">
      <c r="A1008" t="n">
        <v>10349</v>
      </c>
      <c r="B1008" s="20" t="n">
        <v>70</v>
      </c>
      <c r="C1008" s="7" t="s">
        <v>67</v>
      </c>
      <c r="D1008" s="7" t="s">
        <v>91</v>
      </c>
    </row>
    <row r="1009" spans="1:7">
      <c r="A1009" t="s">
        <v>4</v>
      </c>
      <c r="B1009" s="4" t="s">
        <v>5</v>
      </c>
      <c r="C1009" s="4" t="s">
        <v>6</v>
      </c>
      <c r="D1009" s="4" t="s">
        <v>6</v>
      </c>
    </row>
    <row r="1010" spans="1:7">
      <c r="A1010" t="n">
        <v>10369</v>
      </c>
      <c r="B1010" s="20" t="n">
        <v>70</v>
      </c>
      <c r="C1010" s="7" t="s">
        <v>68</v>
      </c>
      <c r="D1010" s="7" t="s">
        <v>91</v>
      </c>
    </row>
    <row r="1011" spans="1:7">
      <c r="A1011" t="s">
        <v>4</v>
      </c>
      <c r="B1011" s="4" t="s">
        <v>5</v>
      </c>
      <c r="C1011" s="4" t="s">
        <v>6</v>
      </c>
      <c r="D1011" s="4" t="s">
        <v>6</v>
      </c>
    </row>
    <row r="1012" spans="1:7">
      <c r="A1012" t="n">
        <v>10389</v>
      </c>
      <c r="B1012" s="20" t="n">
        <v>70</v>
      </c>
      <c r="C1012" s="7" t="s">
        <v>69</v>
      </c>
      <c r="D1012" s="7" t="s">
        <v>91</v>
      </c>
    </row>
    <row r="1013" spans="1:7">
      <c r="A1013" t="s">
        <v>4</v>
      </c>
      <c r="B1013" s="4" t="s">
        <v>5</v>
      </c>
      <c r="C1013" s="4" t="s">
        <v>13</v>
      </c>
      <c r="D1013" s="4" t="s">
        <v>10</v>
      </c>
      <c r="E1013" s="4" t="s">
        <v>27</v>
      </c>
      <c r="F1013" s="4" t="s">
        <v>10</v>
      </c>
      <c r="G1013" s="4" t="s">
        <v>9</v>
      </c>
      <c r="H1013" s="4" t="s">
        <v>9</v>
      </c>
      <c r="I1013" s="4" t="s">
        <v>10</v>
      </c>
      <c r="J1013" s="4" t="s">
        <v>10</v>
      </c>
      <c r="K1013" s="4" t="s">
        <v>9</v>
      </c>
      <c r="L1013" s="4" t="s">
        <v>9</v>
      </c>
      <c r="M1013" s="4" t="s">
        <v>9</v>
      </c>
      <c r="N1013" s="4" t="s">
        <v>9</v>
      </c>
      <c r="O1013" s="4" t="s">
        <v>6</v>
      </c>
    </row>
    <row r="1014" spans="1:7">
      <c r="A1014" t="n">
        <v>10409</v>
      </c>
      <c r="B1014" s="10" t="n">
        <v>50</v>
      </c>
      <c r="C1014" s="7" t="n">
        <v>0</v>
      </c>
      <c r="D1014" s="7" t="n">
        <v>13215</v>
      </c>
      <c r="E1014" s="7" t="n">
        <v>1</v>
      </c>
      <c r="F1014" s="7" t="n">
        <v>300</v>
      </c>
      <c r="G1014" s="7" t="n">
        <v>0</v>
      </c>
      <c r="H1014" s="7" t="n">
        <v>0</v>
      </c>
      <c r="I1014" s="7" t="n">
        <v>0</v>
      </c>
      <c r="J1014" s="7" t="n">
        <v>65533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s">
        <v>23</v>
      </c>
    </row>
    <row r="1015" spans="1:7">
      <c r="A1015" t="s">
        <v>4</v>
      </c>
      <c r="B1015" s="4" t="s">
        <v>5</v>
      </c>
      <c r="C1015" s="4" t="s">
        <v>10</v>
      </c>
    </row>
    <row r="1016" spans="1:7">
      <c r="A1016" t="n">
        <v>10448</v>
      </c>
      <c r="B1016" s="27" t="n">
        <v>16</v>
      </c>
      <c r="C1016" s="7" t="n">
        <v>3000</v>
      </c>
    </row>
    <row r="1017" spans="1:7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10</v>
      </c>
    </row>
    <row r="1018" spans="1:7">
      <c r="A1018" t="n">
        <v>10451</v>
      </c>
      <c r="B1018" s="10" t="n">
        <v>50</v>
      </c>
      <c r="C1018" s="7" t="n">
        <v>1</v>
      </c>
      <c r="D1018" s="7" t="n">
        <v>13215</v>
      </c>
      <c r="E1018" s="7" t="n">
        <v>500</v>
      </c>
    </row>
    <row r="1019" spans="1:7">
      <c r="A1019" t="s">
        <v>4</v>
      </c>
      <c r="B1019" s="4" t="s">
        <v>5</v>
      </c>
      <c r="C1019" s="4" t="s">
        <v>13</v>
      </c>
      <c r="D1019" s="4" t="s">
        <v>10</v>
      </c>
      <c r="E1019" s="4" t="s">
        <v>27</v>
      </c>
      <c r="F1019" s="4" t="s">
        <v>10</v>
      </c>
      <c r="G1019" s="4" t="s">
        <v>9</v>
      </c>
      <c r="H1019" s="4" t="s">
        <v>9</v>
      </c>
      <c r="I1019" s="4" t="s">
        <v>10</v>
      </c>
      <c r="J1019" s="4" t="s">
        <v>10</v>
      </c>
      <c r="K1019" s="4" t="s">
        <v>9</v>
      </c>
      <c r="L1019" s="4" t="s">
        <v>9</v>
      </c>
      <c r="M1019" s="4" t="s">
        <v>9</v>
      </c>
      <c r="N1019" s="4" t="s">
        <v>9</v>
      </c>
      <c r="O1019" s="4" t="s">
        <v>6</v>
      </c>
    </row>
    <row r="1020" spans="1:7">
      <c r="A1020" t="n">
        <v>10457</v>
      </c>
      <c r="B1020" s="10" t="n">
        <v>50</v>
      </c>
      <c r="C1020" s="7" t="n">
        <v>0</v>
      </c>
      <c r="D1020" s="7" t="n">
        <v>13250</v>
      </c>
      <c r="E1020" s="7" t="n">
        <v>1</v>
      </c>
      <c r="F1020" s="7" t="n">
        <v>0</v>
      </c>
      <c r="G1020" s="7" t="n">
        <v>0</v>
      </c>
      <c r="H1020" s="7" t="n">
        <v>0</v>
      </c>
      <c r="I1020" s="7" t="n">
        <v>0</v>
      </c>
      <c r="J1020" s="7" t="n">
        <v>65533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s">
        <v>23</v>
      </c>
    </row>
    <row r="1021" spans="1:7">
      <c r="A1021" t="s">
        <v>4</v>
      </c>
      <c r="B1021" s="4" t="s">
        <v>5</v>
      </c>
      <c r="C1021" s="4" t="s">
        <v>13</v>
      </c>
      <c r="D1021" s="4" t="s">
        <v>27</v>
      </c>
      <c r="E1021" s="4" t="s">
        <v>27</v>
      </c>
      <c r="F1021" s="4" t="s">
        <v>27</v>
      </c>
    </row>
    <row r="1022" spans="1:7">
      <c r="A1022" t="n">
        <v>10496</v>
      </c>
      <c r="B1022" s="37" t="n">
        <v>45</v>
      </c>
      <c r="C1022" s="7" t="n">
        <v>9</v>
      </c>
      <c r="D1022" s="7" t="n">
        <v>0</v>
      </c>
      <c r="E1022" s="7" t="n">
        <v>0.100000001490116</v>
      </c>
      <c r="F1022" s="7" t="n">
        <v>0.200000002980232</v>
      </c>
    </row>
    <row r="1023" spans="1:7">
      <c r="A1023" t="s">
        <v>4</v>
      </c>
      <c r="B1023" s="4" t="s">
        <v>5</v>
      </c>
      <c r="C1023" s="4" t="s">
        <v>10</v>
      </c>
    </row>
    <row r="1024" spans="1:7">
      <c r="A1024" t="n">
        <v>10510</v>
      </c>
      <c r="B1024" s="27" t="n">
        <v>16</v>
      </c>
      <c r="C1024" s="7" t="n">
        <v>1000</v>
      </c>
    </row>
    <row r="1025" spans="1:15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6</v>
      </c>
      <c r="F1025" s="4" t="s">
        <v>6</v>
      </c>
      <c r="G1025" s="4" t="s">
        <v>13</v>
      </c>
    </row>
    <row r="1026" spans="1:15">
      <c r="A1026" t="n">
        <v>10513</v>
      </c>
      <c r="B1026" s="21" t="n">
        <v>32</v>
      </c>
      <c r="C1026" s="7" t="n">
        <v>0</v>
      </c>
      <c r="D1026" s="7" t="n">
        <v>65533</v>
      </c>
      <c r="E1026" s="7" t="s">
        <v>70</v>
      </c>
      <c r="F1026" s="7" t="s">
        <v>59</v>
      </c>
      <c r="G1026" s="7" t="n">
        <v>1</v>
      </c>
    </row>
    <row r="1027" spans="1:15">
      <c r="A1027" t="s">
        <v>4</v>
      </c>
      <c r="B1027" s="4" t="s">
        <v>5</v>
      </c>
      <c r="C1027" s="4" t="s">
        <v>13</v>
      </c>
      <c r="D1027" s="4" t="s">
        <v>10</v>
      </c>
      <c r="E1027" s="4" t="s">
        <v>6</v>
      </c>
      <c r="F1027" s="4" t="s">
        <v>6</v>
      </c>
      <c r="G1027" s="4" t="s">
        <v>13</v>
      </c>
    </row>
    <row r="1028" spans="1:15">
      <c r="A1028" t="n">
        <v>10532</v>
      </c>
      <c r="B1028" s="21" t="n">
        <v>32</v>
      </c>
      <c r="C1028" s="7" t="n">
        <v>0</v>
      </c>
      <c r="D1028" s="7" t="n">
        <v>65533</v>
      </c>
      <c r="E1028" s="7" t="s">
        <v>70</v>
      </c>
      <c r="F1028" s="7" t="s">
        <v>71</v>
      </c>
      <c r="G1028" s="7" t="n">
        <v>0</v>
      </c>
    </row>
    <row r="1029" spans="1:15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  <c r="F1029" s="4" t="s">
        <v>6</v>
      </c>
      <c r="G1029" s="4" t="s">
        <v>13</v>
      </c>
    </row>
    <row r="1030" spans="1:15">
      <c r="A1030" t="n">
        <v>10549</v>
      </c>
      <c r="B1030" s="21" t="n">
        <v>32</v>
      </c>
      <c r="C1030" s="7" t="n">
        <v>1</v>
      </c>
      <c r="D1030" s="7" t="n">
        <v>65533</v>
      </c>
      <c r="E1030" s="7" t="s">
        <v>72</v>
      </c>
      <c r="F1030" s="7" t="s">
        <v>73</v>
      </c>
      <c r="G1030" s="7" t="n">
        <v>4</v>
      </c>
    </row>
    <row r="1031" spans="1:15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6</v>
      </c>
      <c r="F1031" s="4" t="s">
        <v>6</v>
      </c>
      <c r="G1031" s="4" t="s">
        <v>13</v>
      </c>
    </row>
    <row r="1032" spans="1:15">
      <c r="A1032" t="n">
        <v>10563</v>
      </c>
      <c r="B1032" s="21" t="n">
        <v>32</v>
      </c>
      <c r="C1032" s="7" t="n">
        <v>2</v>
      </c>
      <c r="D1032" s="7" t="n">
        <v>65533</v>
      </c>
      <c r="E1032" s="7" t="s">
        <v>72</v>
      </c>
      <c r="F1032" s="7" t="s">
        <v>74</v>
      </c>
      <c r="G1032" s="7" t="n">
        <v>4</v>
      </c>
    </row>
    <row r="1033" spans="1:15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27</v>
      </c>
    </row>
    <row r="1034" spans="1:15">
      <c r="A1034" t="n">
        <v>10577</v>
      </c>
      <c r="B1034" s="30" t="n">
        <v>58</v>
      </c>
      <c r="C1034" s="7" t="n">
        <v>101</v>
      </c>
      <c r="D1034" s="7" t="n">
        <v>500</v>
      </c>
      <c r="E1034" s="7" t="n">
        <v>1</v>
      </c>
    </row>
    <row r="1035" spans="1:15">
      <c r="A1035" t="s">
        <v>4</v>
      </c>
      <c r="B1035" s="4" t="s">
        <v>5</v>
      </c>
      <c r="C1035" s="4" t="s">
        <v>13</v>
      </c>
      <c r="D1035" s="4" t="s">
        <v>10</v>
      </c>
    </row>
    <row r="1036" spans="1:15">
      <c r="A1036" t="n">
        <v>10585</v>
      </c>
      <c r="B1036" s="30" t="n">
        <v>58</v>
      </c>
      <c r="C1036" s="7" t="n">
        <v>254</v>
      </c>
      <c r="D1036" s="7" t="n">
        <v>0</v>
      </c>
    </row>
    <row r="1037" spans="1:15">
      <c r="A1037" t="s">
        <v>4</v>
      </c>
      <c r="B1037" s="4" t="s">
        <v>5</v>
      </c>
      <c r="C1037" s="4" t="s">
        <v>13</v>
      </c>
      <c r="D1037" s="4" t="s">
        <v>13</v>
      </c>
      <c r="E1037" s="4" t="s">
        <v>10</v>
      </c>
    </row>
    <row r="1038" spans="1:15">
      <c r="A1038" t="n">
        <v>10589</v>
      </c>
      <c r="B1038" s="37" t="n">
        <v>45</v>
      </c>
      <c r="C1038" s="7" t="n">
        <v>8</v>
      </c>
      <c r="D1038" s="7" t="n">
        <v>0</v>
      </c>
      <c r="E1038" s="7" t="n">
        <v>0</v>
      </c>
    </row>
    <row r="1039" spans="1:15">
      <c r="A1039" t="s">
        <v>4</v>
      </c>
      <c r="B1039" s="4" t="s">
        <v>5</v>
      </c>
      <c r="C1039" s="4" t="s">
        <v>13</v>
      </c>
      <c r="D1039" s="4" t="s">
        <v>6</v>
      </c>
    </row>
    <row r="1040" spans="1:15">
      <c r="A1040" t="n">
        <v>10594</v>
      </c>
      <c r="B1040" s="8" t="n">
        <v>2</v>
      </c>
      <c r="C1040" s="7" t="n">
        <v>10</v>
      </c>
      <c r="D1040" s="7" t="s">
        <v>79</v>
      </c>
    </row>
    <row r="1041" spans="1:7">
      <c r="A1041" t="s">
        <v>4</v>
      </c>
      <c r="B1041" s="4" t="s">
        <v>5</v>
      </c>
      <c r="C1041" s="4" t="s">
        <v>10</v>
      </c>
    </row>
    <row r="1042" spans="1:7">
      <c r="A1042" t="n">
        <v>10617</v>
      </c>
      <c r="B1042" s="27" t="n">
        <v>16</v>
      </c>
      <c r="C1042" s="7" t="n">
        <v>0</v>
      </c>
    </row>
    <row r="1043" spans="1:7">
      <c r="A1043" t="s">
        <v>4</v>
      </c>
      <c r="B1043" s="4" t="s">
        <v>5</v>
      </c>
      <c r="C1043" s="4" t="s">
        <v>13</v>
      </c>
      <c r="D1043" s="4" t="s">
        <v>6</v>
      </c>
    </row>
    <row r="1044" spans="1:7">
      <c r="A1044" t="n">
        <v>10620</v>
      </c>
      <c r="B1044" s="8" t="n">
        <v>2</v>
      </c>
      <c r="C1044" s="7" t="n">
        <v>10</v>
      </c>
      <c r="D1044" s="7" t="s">
        <v>80</v>
      </c>
    </row>
    <row r="1045" spans="1:7">
      <c r="A1045" t="s">
        <v>4</v>
      </c>
      <c r="B1045" s="4" t="s">
        <v>5</v>
      </c>
      <c r="C1045" s="4" t="s">
        <v>10</v>
      </c>
    </row>
    <row r="1046" spans="1:7">
      <c r="A1046" t="n">
        <v>10638</v>
      </c>
      <c r="B1046" s="27" t="n">
        <v>16</v>
      </c>
      <c r="C1046" s="7" t="n">
        <v>0</v>
      </c>
    </row>
    <row r="1047" spans="1:7">
      <c r="A1047" t="s">
        <v>4</v>
      </c>
      <c r="B1047" s="4" t="s">
        <v>5</v>
      </c>
      <c r="C1047" s="4" t="s">
        <v>13</v>
      </c>
      <c r="D1047" s="4" t="s">
        <v>6</v>
      </c>
    </row>
    <row r="1048" spans="1:7">
      <c r="A1048" t="n">
        <v>10641</v>
      </c>
      <c r="B1048" s="8" t="n">
        <v>2</v>
      </c>
      <c r="C1048" s="7" t="n">
        <v>10</v>
      </c>
      <c r="D1048" s="7" t="s">
        <v>81</v>
      </c>
    </row>
    <row r="1049" spans="1:7">
      <c r="A1049" t="s">
        <v>4</v>
      </c>
      <c r="B1049" s="4" t="s">
        <v>5</v>
      </c>
      <c r="C1049" s="4" t="s">
        <v>10</v>
      </c>
    </row>
    <row r="1050" spans="1:7">
      <c r="A1050" t="n">
        <v>10660</v>
      </c>
      <c r="B1050" s="27" t="n">
        <v>16</v>
      </c>
      <c r="C1050" s="7" t="n">
        <v>0</v>
      </c>
    </row>
    <row r="1051" spans="1:7">
      <c r="A1051" t="s">
        <v>4</v>
      </c>
      <c r="B1051" s="4" t="s">
        <v>5</v>
      </c>
      <c r="C1051" s="4" t="s">
        <v>13</v>
      </c>
    </row>
    <row r="1052" spans="1:7">
      <c r="A1052" t="n">
        <v>10663</v>
      </c>
      <c r="B1052" s="28" t="n">
        <v>23</v>
      </c>
      <c r="C1052" s="7" t="n">
        <v>20</v>
      </c>
    </row>
    <row r="1053" spans="1:7">
      <c r="A1053" t="s">
        <v>4</v>
      </c>
      <c r="B1053" s="4" t="s">
        <v>5</v>
      </c>
    </row>
    <row r="1054" spans="1:7">
      <c r="A1054" t="n">
        <v>10665</v>
      </c>
      <c r="B1054" s="5" t="n">
        <v>1</v>
      </c>
    </row>
    <row r="1055" spans="1:7" s="3" customFormat="1" customHeight="0">
      <c r="A1055" s="3" t="s">
        <v>2</v>
      </c>
      <c r="B1055" s="3" t="s">
        <v>96</v>
      </c>
    </row>
    <row r="1056" spans="1:7">
      <c r="A1056" t="s">
        <v>4</v>
      </c>
      <c r="B1056" s="4" t="s">
        <v>5</v>
      </c>
      <c r="C1056" s="4" t="s">
        <v>13</v>
      </c>
      <c r="D1056" s="4" t="s">
        <v>10</v>
      </c>
      <c r="E1056" s="4" t="s">
        <v>13</v>
      </c>
      <c r="F1056" s="4" t="s">
        <v>13</v>
      </c>
      <c r="G1056" s="4" t="s">
        <v>57</v>
      </c>
    </row>
    <row r="1057" spans="1:7">
      <c r="A1057" t="n">
        <v>10668</v>
      </c>
      <c r="B1057" s="17" t="n">
        <v>5</v>
      </c>
      <c r="C1057" s="7" t="n">
        <v>30</v>
      </c>
      <c r="D1057" s="7" t="n">
        <v>11090</v>
      </c>
      <c r="E1057" s="7" t="n">
        <v>8</v>
      </c>
      <c r="F1057" s="7" t="n">
        <v>1</v>
      </c>
      <c r="G1057" s="18" t="n">
        <f t="normal" ca="1">A1061</f>
        <v>0</v>
      </c>
    </row>
    <row r="1058" spans="1:7">
      <c r="A1058" t="s">
        <v>4</v>
      </c>
      <c r="B1058" s="4" t="s">
        <v>5</v>
      </c>
      <c r="C1058" s="4" t="s">
        <v>10</v>
      </c>
      <c r="D1058" s="4" t="s">
        <v>13</v>
      </c>
      <c r="E1058" s="4" t="s">
        <v>9</v>
      </c>
    </row>
    <row r="1059" spans="1:7">
      <c r="A1059" t="n">
        <v>10678</v>
      </c>
      <c r="B1059" s="12" t="n">
        <v>106</v>
      </c>
      <c r="C1059" s="7" t="n">
        <v>112</v>
      </c>
      <c r="D1059" s="7" t="n">
        <v>0</v>
      </c>
      <c r="E1059" s="7" t="n">
        <v>0</v>
      </c>
    </row>
    <row r="1060" spans="1:7">
      <c r="A1060" t="s">
        <v>4</v>
      </c>
      <c r="B1060" s="4" t="s">
        <v>5</v>
      </c>
      <c r="C1060" s="4" t="s">
        <v>13</v>
      </c>
      <c r="D1060" s="4" t="s">
        <v>6</v>
      </c>
      <c r="E1060" s="4" t="s">
        <v>10</v>
      </c>
    </row>
    <row r="1061" spans="1:7">
      <c r="A1061" t="n">
        <v>10686</v>
      </c>
      <c r="B1061" s="39" t="n">
        <v>62</v>
      </c>
      <c r="C1061" s="7" t="n">
        <v>1</v>
      </c>
      <c r="D1061" s="7" t="s">
        <v>97</v>
      </c>
      <c r="E1061" s="7" t="n">
        <v>128</v>
      </c>
    </row>
    <row r="1062" spans="1:7">
      <c r="A1062" t="s">
        <v>4</v>
      </c>
      <c r="B1062" s="4" t="s">
        <v>5</v>
      </c>
    </row>
    <row r="1063" spans="1:7">
      <c r="A1063" t="n">
        <v>10699</v>
      </c>
      <c r="B1063" s="5" t="n">
        <v>1</v>
      </c>
    </row>
    <row r="1064" spans="1:7" s="3" customFormat="1" customHeight="0">
      <c r="A1064" s="3" t="s">
        <v>2</v>
      </c>
      <c r="B1064" s="3" t="s">
        <v>98</v>
      </c>
    </row>
    <row r="1065" spans="1:7">
      <c r="A1065" t="s">
        <v>4</v>
      </c>
      <c r="B1065" s="4" t="s">
        <v>5</v>
      </c>
      <c r="C1065" s="4" t="s">
        <v>13</v>
      </c>
      <c r="D1065" s="4" t="s">
        <v>13</v>
      </c>
      <c r="E1065" s="4" t="s">
        <v>13</v>
      </c>
      <c r="F1065" s="4" t="s">
        <v>13</v>
      </c>
    </row>
    <row r="1066" spans="1:7">
      <c r="A1066" t="n">
        <v>10700</v>
      </c>
      <c r="B1066" s="40" t="n">
        <v>14</v>
      </c>
      <c r="C1066" s="7" t="n">
        <v>2</v>
      </c>
      <c r="D1066" s="7" t="n">
        <v>0</v>
      </c>
      <c r="E1066" s="7" t="n">
        <v>0</v>
      </c>
      <c r="F1066" s="7" t="n">
        <v>0</v>
      </c>
    </row>
    <row r="1067" spans="1:7">
      <c r="A1067" t="s">
        <v>4</v>
      </c>
      <c r="B1067" s="4" t="s">
        <v>5</v>
      </c>
      <c r="C1067" s="4" t="s">
        <v>13</v>
      </c>
      <c r="D1067" s="41" t="s">
        <v>99</v>
      </c>
      <c r="E1067" s="4" t="s">
        <v>5</v>
      </c>
      <c r="F1067" s="4" t="s">
        <v>13</v>
      </c>
      <c r="G1067" s="4" t="s">
        <v>10</v>
      </c>
      <c r="H1067" s="41" t="s">
        <v>100</v>
      </c>
      <c r="I1067" s="4" t="s">
        <v>13</v>
      </c>
      <c r="J1067" s="4" t="s">
        <v>9</v>
      </c>
      <c r="K1067" s="4" t="s">
        <v>13</v>
      </c>
      <c r="L1067" s="4" t="s">
        <v>13</v>
      </c>
      <c r="M1067" s="41" t="s">
        <v>99</v>
      </c>
      <c r="N1067" s="4" t="s">
        <v>5</v>
      </c>
      <c r="O1067" s="4" t="s">
        <v>13</v>
      </c>
      <c r="P1067" s="4" t="s">
        <v>10</v>
      </c>
      <c r="Q1067" s="41" t="s">
        <v>100</v>
      </c>
      <c r="R1067" s="4" t="s">
        <v>13</v>
      </c>
      <c r="S1067" s="4" t="s">
        <v>9</v>
      </c>
      <c r="T1067" s="4" t="s">
        <v>13</v>
      </c>
      <c r="U1067" s="4" t="s">
        <v>13</v>
      </c>
      <c r="V1067" s="4" t="s">
        <v>13</v>
      </c>
      <c r="W1067" s="4" t="s">
        <v>57</v>
      </c>
    </row>
    <row r="1068" spans="1:7">
      <c r="A1068" t="n">
        <v>10705</v>
      </c>
      <c r="B1068" s="17" t="n">
        <v>5</v>
      </c>
      <c r="C1068" s="7" t="n">
        <v>28</v>
      </c>
      <c r="D1068" s="41" t="s">
        <v>3</v>
      </c>
      <c r="E1068" s="9" t="n">
        <v>162</v>
      </c>
      <c r="F1068" s="7" t="n">
        <v>3</v>
      </c>
      <c r="G1068" s="7" t="n">
        <v>20488</v>
      </c>
      <c r="H1068" s="41" t="s">
        <v>3</v>
      </c>
      <c r="I1068" s="7" t="n">
        <v>0</v>
      </c>
      <c r="J1068" s="7" t="n">
        <v>1</v>
      </c>
      <c r="K1068" s="7" t="n">
        <v>2</v>
      </c>
      <c r="L1068" s="7" t="n">
        <v>28</v>
      </c>
      <c r="M1068" s="41" t="s">
        <v>3</v>
      </c>
      <c r="N1068" s="9" t="n">
        <v>162</v>
      </c>
      <c r="O1068" s="7" t="n">
        <v>3</v>
      </c>
      <c r="P1068" s="7" t="n">
        <v>20488</v>
      </c>
      <c r="Q1068" s="41" t="s">
        <v>3</v>
      </c>
      <c r="R1068" s="7" t="n">
        <v>0</v>
      </c>
      <c r="S1068" s="7" t="n">
        <v>2</v>
      </c>
      <c r="T1068" s="7" t="n">
        <v>2</v>
      </c>
      <c r="U1068" s="7" t="n">
        <v>11</v>
      </c>
      <c r="V1068" s="7" t="n">
        <v>1</v>
      </c>
      <c r="W1068" s="18" t="n">
        <f t="normal" ca="1">A1072</f>
        <v>0</v>
      </c>
    </row>
    <row r="1069" spans="1:7">
      <c r="A1069" t="s">
        <v>4</v>
      </c>
      <c r="B1069" s="4" t="s">
        <v>5</v>
      </c>
      <c r="C1069" s="4" t="s">
        <v>13</v>
      </c>
      <c r="D1069" s="4" t="s">
        <v>10</v>
      </c>
      <c r="E1069" s="4" t="s">
        <v>27</v>
      </c>
    </row>
    <row r="1070" spans="1:7">
      <c r="A1070" t="n">
        <v>10734</v>
      </c>
      <c r="B1070" s="30" t="n">
        <v>58</v>
      </c>
      <c r="C1070" s="7" t="n">
        <v>0</v>
      </c>
      <c r="D1070" s="7" t="n">
        <v>0</v>
      </c>
      <c r="E1070" s="7" t="n">
        <v>1</v>
      </c>
    </row>
    <row r="1071" spans="1:7">
      <c r="A1071" t="s">
        <v>4</v>
      </c>
      <c r="B1071" s="4" t="s">
        <v>5</v>
      </c>
      <c r="C1071" s="4" t="s">
        <v>13</v>
      </c>
      <c r="D1071" s="41" t="s">
        <v>99</v>
      </c>
      <c r="E1071" s="4" t="s">
        <v>5</v>
      </c>
      <c r="F1071" s="4" t="s">
        <v>13</v>
      </c>
      <c r="G1071" s="4" t="s">
        <v>10</v>
      </c>
      <c r="H1071" s="41" t="s">
        <v>100</v>
      </c>
      <c r="I1071" s="4" t="s">
        <v>13</v>
      </c>
      <c r="J1071" s="4" t="s">
        <v>9</v>
      </c>
      <c r="K1071" s="4" t="s">
        <v>13</v>
      </c>
      <c r="L1071" s="4" t="s">
        <v>13</v>
      </c>
      <c r="M1071" s="41" t="s">
        <v>99</v>
      </c>
      <c r="N1071" s="4" t="s">
        <v>5</v>
      </c>
      <c r="O1071" s="4" t="s">
        <v>13</v>
      </c>
      <c r="P1071" s="4" t="s">
        <v>10</v>
      </c>
      <c r="Q1071" s="41" t="s">
        <v>100</v>
      </c>
      <c r="R1071" s="4" t="s">
        <v>13</v>
      </c>
      <c r="S1071" s="4" t="s">
        <v>9</v>
      </c>
      <c r="T1071" s="4" t="s">
        <v>13</v>
      </c>
      <c r="U1071" s="4" t="s">
        <v>13</v>
      </c>
      <c r="V1071" s="4" t="s">
        <v>13</v>
      </c>
      <c r="W1071" s="4" t="s">
        <v>57</v>
      </c>
    </row>
    <row r="1072" spans="1:7">
      <c r="A1072" t="n">
        <v>10742</v>
      </c>
      <c r="B1072" s="17" t="n">
        <v>5</v>
      </c>
      <c r="C1072" s="7" t="n">
        <v>28</v>
      </c>
      <c r="D1072" s="41" t="s">
        <v>3</v>
      </c>
      <c r="E1072" s="9" t="n">
        <v>162</v>
      </c>
      <c r="F1072" s="7" t="n">
        <v>3</v>
      </c>
      <c r="G1072" s="7" t="n">
        <v>20488</v>
      </c>
      <c r="H1072" s="41" t="s">
        <v>3</v>
      </c>
      <c r="I1072" s="7" t="n">
        <v>0</v>
      </c>
      <c r="J1072" s="7" t="n">
        <v>1</v>
      </c>
      <c r="K1072" s="7" t="n">
        <v>3</v>
      </c>
      <c r="L1072" s="7" t="n">
        <v>28</v>
      </c>
      <c r="M1072" s="41" t="s">
        <v>3</v>
      </c>
      <c r="N1072" s="9" t="n">
        <v>162</v>
      </c>
      <c r="O1072" s="7" t="n">
        <v>3</v>
      </c>
      <c r="P1072" s="7" t="n">
        <v>20488</v>
      </c>
      <c r="Q1072" s="41" t="s">
        <v>3</v>
      </c>
      <c r="R1072" s="7" t="n">
        <v>0</v>
      </c>
      <c r="S1072" s="7" t="n">
        <v>2</v>
      </c>
      <c r="T1072" s="7" t="n">
        <v>3</v>
      </c>
      <c r="U1072" s="7" t="n">
        <v>9</v>
      </c>
      <c r="V1072" s="7" t="n">
        <v>1</v>
      </c>
      <c r="W1072" s="18" t="n">
        <f t="normal" ca="1">A1082</f>
        <v>0</v>
      </c>
    </row>
    <row r="1073" spans="1:23">
      <c r="A1073" t="s">
        <v>4</v>
      </c>
      <c r="B1073" s="4" t="s">
        <v>5</v>
      </c>
      <c r="C1073" s="4" t="s">
        <v>13</v>
      </c>
      <c r="D1073" s="41" t="s">
        <v>99</v>
      </c>
      <c r="E1073" s="4" t="s">
        <v>5</v>
      </c>
      <c r="F1073" s="4" t="s">
        <v>10</v>
      </c>
      <c r="G1073" s="4" t="s">
        <v>13</v>
      </c>
      <c r="H1073" s="4" t="s">
        <v>13</v>
      </c>
      <c r="I1073" s="4" t="s">
        <v>6</v>
      </c>
      <c r="J1073" s="41" t="s">
        <v>100</v>
      </c>
      <c r="K1073" s="4" t="s">
        <v>13</v>
      </c>
      <c r="L1073" s="4" t="s">
        <v>13</v>
      </c>
      <c r="M1073" s="41" t="s">
        <v>99</v>
      </c>
      <c r="N1073" s="4" t="s">
        <v>5</v>
      </c>
      <c r="O1073" s="4" t="s">
        <v>13</v>
      </c>
      <c r="P1073" s="41" t="s">
        <v>100</v>
      </c>
      <c r="Q1073" s="4" t="s">
        <v>13</v>
      </c>
      <c r="R1073" s="4" t="s">
        <v>9</v>
      </c>
      <c r="S1073" s="4" t="s">
        <v>13</v>
      </c>
      <c r="T1073" s="4" t="s">
        <v>13</v>
      </c>
      <c r="U1073" s="4" t="s">
        <v>13</v>
      </c>
      <c r="V1073" s="41" t="s">
        <v>99</v>
      </c>
      <c r="W1073" s="4" t="s">
        <v>5</v>
      </c>
      <c r="X1073" s="4" t="s">
        <v>13</v>
      </c>
      <c r="Y1073" s="41" t="s">
        <v>100</v>
      </c>
      <c r="Z1073" s="4" t="s">
        <v>13</v>
      </c>
      <c r="AA1073" s="4" t="s">
        <v>9</v>
      </c>
      <c r="AB1073" s="4" t="s">
        <v>13</v>
      </c>
      <c r="AC1073" s="4" t="s">
        <v>13</v>
      </c>
      <c r="AD1073" s="4" t="s">
        <v>13</v>
      </c>
      <c r="AE1073" s="4" t="s">
        <v>57</v>
      </c>
    </row>
    <row r="1074" spans="1:23">
      <c r="A1074" t="n">
        <v>10771</v>
      </c>
      <c r="B1074" s="17" t="n">
        <v>5</v>
      </c>
      <c r="C1074" s="7" t="n">
        <v>28</v>
      </c>
      <c r="D1074" s="41" t="s">
        <v>3</v>
      </c>
      <c r="E1074" s="42" t="n">
        <v>47</v>
      </c>
      <c r="F1074" s="7" t="n">
        <v>61456</v>
      </c>
      <c r="G1074" s="7" t="n">
        <v>2</v>
      </c>
      <c r="H1074" s="7" t="n">
        <v>0</v>
      </c>
      <c r="I1074" s="7" t="s">
        <v>101</v>
      </c>
      <c r="J1074" s="41" t="s">
        <v>3</v>
      </c>
      <c r="K1074" s="7" t="n">
        <v>8</v>
      </c>
      <c r="L1074" s="7" t="n">
        <v>28</v>
      </c>
      <c r="M1074" s="41" t="s">
        <v>3</v>
      </c>
      <c r="N1074" s="11" t="n">
        <v>74</v>
      </c>
      <c r="O1074" s="7" t="n">
        <v>65</v>
      </c>
      <c r="P1074" s="41" t="s">
        <v>3</v>
      </c>
      <c r="Q1074" s="7" t="n">
        <v>0</v>
      </c>
      <c r="R1074" s="7" t="n">
        <v>1</v>
      </c>
      <c r="S1074" s="7" t="n">
        <v>3</v>
      </c>
      <c r="T1074" s="7" t="n">
        <v>9</v>
      </c>
      <c r="U1074" s="7" t="n">
        <v>28</v>
      </c>
      <c r="V1074" s="41" t="s">
        <v>3</v>
      </c>
      <c r="W1074" s="11" t="n">
        <v>74</v>
      </c>
      <c r="X1074" s="7" t="n">
        <v>65</v>
      </c>
      <c r="Y1074" s="41" t="s">
        <v>3</v>
      </c>
      <c r="Z1074" s="7" t="n">
        <v>0</v>
      </c>
      <c r="AA1074" s="7" t="n">
        <v>2</v>
      </c>
      <c r="AB1074" s="7" t="n">
        <v>3</v>
      </c>
      <c r="AC1074" s="7" t="n">
        <v>9</v>
      </c>
      <c r="AD1074" s="7" t="n">
        <v>1</v>
      </c>
      <c r="AE1074" s="18" t="n">
        <f t="normal" ca="1">A1078</f>
        <v>0</v>
      </c>
    </row>
    <row r="1075" spans="1:23">
      <c r="A1075" t="s">
        <v>4</v>
      </c>
      <c r="B1075" s="4" t="s">
        <v>5</v>
      </c>
      <c r="C1075" s="4" t="s">
        <v>10</v>
      </c>
      <c r="D1075" s="4" t="s">
        <v>13</v>
      </c>
      <c r="E1075" s="4" t="s">
        <v>13</v>
      </c>
      <c r="F1075" s="4" t="s">
        <v>6</v>
      </c>
    </row>
    <row r="1076" spans="1:23">
      <c r="A1076" t="n">
        <v>10819</v>
      </c>
      <c r="B1076" s="42" t="n">
        <v>47</v>
      </c>
      <c r="C1076" s="7" t="n">
        <v>61456</v>
      </c>
      <c r="D1076" s="7" t="n">
        <v>0</v>
      </c>
      <c r="E1076" s="7" t="n">
        <v>0</v>
      </c>
      <c r="F1076" s="7" t="s">
        <v>102</v>
      </c>
    </row>
    <row r="1077" spans="1:23">
      <c r="A1077" t="s">
        <v>4</v>
      </c>
      <c r="B1077" s="4" t="s">
        <v>5</v>
      </c>
      <c r="C1077" s="4" t="s">
        <v>13</v>
      </c>
      <c r="D1077" s="4" t="s">
        <v>10</v>
      </c>
      <c r="E1077" s="4" t="s">
        <v>27</v>
      </c>
    </row>
    <row r="1078" spans="1:23">
      <c r="A1078" t="n">
        <v>10832</v>
      </c>
      <c r="B1078" s="30" t="n">
        <v>58</v>
      </c>
      <c r="C1078" s="7" t="n">
        <v>0</v>
      </c>
      <c r="D1078" s="7" t="n">
        <v>300</v>
      </c>
      <c r="E1078" s="7" t="n">
        <v>1</v>
      </c>
    </row>
    <row r="1079" spans="1:23">
      <c r="A1079" t="s">
        <v>4</v>
      </c>
      <c r="B1079" s="4" t="s">
        <v>5</v>
      </c>
      <c r="C1079" s="4" t="s">
        <v>13</v>
      </c>
      <c r="D1079" s="4" t="s">
        <v>10</v>
      </c>
    </row>
    <row r="1080" spans="1:23">
      <c r="A1080" t="n">
        <v>10840</v>
      </c>
      <c r="B1080" s="30" t="n">
        <v>58</v>
      </c>
      <c r="C1080" s="7" t="n">
        <v>255</v>
      </c>
      <c r="D1080" s="7" t="n">
        <v>0</v>
      </c>
    </row>
    <row r="1081" spans="1:23">
      <c r="A1081" t="s">
        <v>4</v>
      </c>
      <c r="B1081" s="4" t="s">
        <v>5</v>
      </c>
      <c r="C1081" s="4" t="s">
        <v>13</v>
      </c>
      <c r="D1081" s="4" t="s">
        <v>13</v>
      </c>
      <c r="E1081" s="4" t="s">
        <v>13</v>
      </c>
      <c r="F1081" s="4" t="s">
        <v>13</v>
      </c>
    </row>
    <row r="1082" spans="1:23">
      <c r="A1082" t="n">
        <v>10844</v>
      </c>
      <c r="B1082" s="40" t="n">
        <v>14</v>
      </c>
      <c r="C1082" s="7" t="n">
        <v>0</v>
      </c>
      <c r="D1082" s="7" t="n">
        <v>0</v>
      </c>
      <c r="E1082" s="7" t="n">
        <v>0</v>
      </c>
      <c r="F1082" s="7" t="n">
        <v>64</v>
      </c>
    </row>
    <row r="1083" spans="1:23">
      <c r="A1083" t="s">
        <v>4</v>
      </c>
      <c r="B1083" s="4" t="s">
        <v>5</v>
      </c>
      <c r="C1083" s="4" t="s">
        <v>13</v>
      </c>
      <c r="D1083" s="4" t="s">
        <v>10</v>
      </c>
    </row>
    <row r="1084" spans="1:23">
      <c r="A1084" t="n">
        <v>10849</v>
      </c>
      <c r="B1084" s="25" t="n">
        <v>22</v>
      </c>
      <c r="C1084" s="7" t="n">
        <v>0</v>
      </c>
      <c r="D1084" s="7" t="n">
        <v>20488</v>
      </c>
    </row>
    <row r="1085" spans="1:23">
      <c r="A1085" t="s">
        <v>4</v>
      </c>
      <c r="B1085" s="4" t="s">
        <v>5</v>
      </c>
      <c r="C1085" s="4" t="s">
        <v>13</v>
      </c>
      <c r="D1085" s="4" t="s">
        <v>10</v>
      </c>
    </row>
    <row r="1086" spans="1:23">
      <c r="A1086" t="n">
        <v>10853</v>
      </c>
      <c r="B1086" s="30" t="n">
        <v>58</v>
      </c>
      <c r="C1086" s="7" t="n">
        <v>5</v>
      </c>
      <c r="D1086" s="7" t="n">
        <v>300</v>
      </c>
    </row>
    <row r="1087" spans="1:23">
      <c r="A1087" t="s">
        <v>4</v>
      </c>
      <c r="B1087" s="4" t="s">
        <v>5</v>
      </c>
      <c r="C1087" s="4" t="s">
        <v>27</v>
      </c>
      <c r="D1087" s="4" t="s">
        <v>10</v>
      </c>
    </row>
    <row r="1088" spans="1:23">
      <c r="A1088" t="n">
        <v>10857</v>
      </c>
      <c r="B1088" s="43" t="n">
        <v>103</v>
      </c>
      <c r="C1088" s="7" t="n">
        <v>0</v>
      </c>
      <c r="D1088" s="7" t="n">
        <v>300</v>
      </c>
    </row>
    <row r="1089" spans="1:31">
      <c r="A1089" t="s">
        <v>4</v>
      </c>
      <c r="B1089" s="4" t="s">
        <v>5</v>
      </c>
      <c r="C1089" s="4" t="s">
        <v>13</v>
      </c>
    </row>
    <row r="1090" spans="1:31">
      <c r="A1090" t="n">
        <v>10864</v>
      </c>
      <c r="B1090" s="31" t="n">
        <v>64</v>
      </c>
      <c r="C1090" s="7" t="n">
        <v>7</v>
      </c>
    </row>
    <row r="1091" spans="1:31">
      <c r="A1091" t="s">
        <v>4</v>
      </c>
      <c r="B1091" s="4" t="s">
        <v>5</v>
      </c>
      <c r="C1091" s="4" t="s">
        <v>13</v>
      </c>
      <c r="D1091" s="4" t="s">
        <v>10</v>
      </c>
    </row>
    <row r="1092" spans="1:31">
      <c r="A1092" t="n">
        <v>10866</v>
      </c>
      <c r="B1092" s="44" t="n">
        <v>72</v>
      </c>
      <c r="C1092" s="7" t="n">
        <v>5</v>
      </c>
      <c r="D1092" s="7" t="n">
        <v>0</v>
      </c>
    </row>
    <row r="1093" spans="1:31">
      <c r="A1093" t="s">
        <v>4</v>
      </c>
      <c r="B1093" s="4" t="s">
        <v>5</v>
      </c>
      <c r="C1093" s="4" t="s">
        <v>13</v>
      </c>
      <c r="D1093" s="41" t="s">
        <v>99</v>
      </c>
      <c r="E1093" s="4" t="s">
        <v>5</v>
      </c>
      <c r="F1093" s="4" t="s">
        <v>13</v>
      </c>
      <c r="G1093" s="4" t="s">
        <v>10</v>
      </c>
      <c r="H1093" s="41" t="s">
        <v>100</v>
      </c>
      <c r="I1093" s="4" t="s">
        <v>13</v>
      </c>
      <c r="J1093" s="4" t="s">
        <v>9</v>
      </c>
      <c r="K1093" s="4" t="s">
        <v>13</v>
      </c>
      <c r="L1093" s="4" t="s">
        <v>13</v>
      </c>
      <c r="M1093" s="4" t="s">
        <v>57</v>
      </c>
    </row>
    <row r="1094" spans="1:31">
      <c r="A1094" t="n">
        <v>10870</v>
      </c>
      <c r="B1094" s="17" t="n">
        <v>5</v>
      </c>
      <c r="C1094" s="7" t="n">
        <v>28</v>
      </c>
      <c r="D1094" s="41" t="s">
        <v>3</v>
      </c>
      <c r="E1094" s="9" t="n">
        <v>162</v>
      </c>
      <c r="F1094" s="7" t="n">
        <v>4</v>
      </c>
      <c r="G1094" s="7" t="n">
        <v>20488</v>
      </c>
      <c r="H1094" s="41" t="s">
        <v>3</v>
      </c>
      <c r="I1094" s="7" t="n">
        <v>0</v>
      </c>
      <c r="J1094" s="7" t="n">
        <v>1</v>
      </c>
      <c r="K1094" s="7" t="n">
        <v>2</v>
      </c>
      <c r="L1094" s="7" t="n">
        <v>1</v>
      </c>
      <c r="M1094" s="18" t="n">
        <f t="normal" ca="1">A1100</f>
        <v>0</v>
      </c>
    </row>
    <row r="1095" spans="1:31">
      <c r="A1095" t="s">
        <v>4</v>
      </c>
      <c r="B1095" s="4" t="s">
        <v>5</v>
      </c>
      <c r="C1095" s="4" t="s">
        <v>13</v>
      </c>
      <c r="D1095" s="4" t="s">
        <v>6</v>
      </c>
    </row>
    <row r="1096" spans="1:31">
      <c r="A1096" t="n">
        <v>10887</v>
      </c>
      <c r="B1096" s="8" t="n">
        <v>2</v>
      </c>
      <c r="C1096" s="7" t="n">
        <v>10</v>
      </c>
      <c r="D1096" s="7" t="s">
        <v>103</v>
      </c>
    </row>
    <row r="1097" spans="1:31">
      <c r="A1097" t="s">
        <v>4</v>
      </c>
      <c r="B1097" s="4" t="s">
        <v>5</v>
      </c>
      <c r="C1097" s="4" t="s">
        <v>10</v>
      </c>
    </row>
    <row r="1098" spans="1:31">
      <c r="A1098" t="n">
        <v>10904</v>
      </c>
      <c r="B1098" s="27" t="n">
        <v>16</v>
      </c>
      <c r="C1098" s="7" t="n">
        <v>0</v>
      </c>
    </row>
    <row r="1099" spans="1:31">
      <c r="A1099" t="s">
        <v>4</v>
      </c>
      <c r="B1099" s="4" t="s">
        <v>5</v>
      </c>
      <c r="C1099" s="4" t="s">
        <v>10</v>
      </c>
      <c r="D1099" s="4" t="s">
        <v>27</v>
      </c>
      <c r="E1099" s="4" t="s">
        <v>27</v>
      </c>
      <c r="F1099" s="4" t="s">
        <v>27</v>
      </c>
      <c r="G1099" s="4" t="s">
        <v>27</v>
      </c>
    </row>
    <row r="1100" spans="1:31">
      <c r="A1100" t="n">
        <v>10907</v>
      </c>
      <c r="B1100" s="45" t="n">
        <v>46</v>
      </c>
      <c r="C1100" s="7" t="n">
        <v>20</v>
      </c>
      <c r="D1100" s="7" t="n">
        <v>32.0999984741211</v>
      </c>
      <c r="E1100" s="7" t="n">
        <v>-24</v>
      </c>
      <c r="F1100" s="7" t="n">
        <v>15.1199998855591</v>
      </c>
      <c r="G1100" s="7" t="n">
        <v>90</v>
      </c>
    </row>
    <row r="1101" spans="1:31">
      <c r="A1101" t="s">
        <v>4</v>
      </c>
      <c r="B1101" s="4" t="s">
        <v>5</v>
      </c>
      <c r="C1101" s="4" t="s">
        <v>10</v>
      </c>
      <c r="D1101" s="4" t="s">
        <v>27</v>
      </c>
      <c r="E1101" s="4" t="s">
        <v>27</v>
      </c>
      <c r="F1101" s="4" t="s">
        <v>27</v>
      </c>
      <c r="G1101" s="4" t="s">
        <v>27</v>
      </c>
    </row>
    <row r="1102" spans="1:31">
      <c r="A1102" t="n">
        <v>10926</v>
      </c>
      <c r="B1102" s="45" t="n">
        <v>46</v>
      </c>
      <c r="C1102" s="7" t="n">
        <v>21</v>
      </c>
      <c r="D1102" s="7" t="n">
        <v>32.3199996948242</v>
      </c>
      <c r="E1102" s="7" t="n">
        <v>-24</v>
      </c>
      <c r="F1102" s="7" t="n">
        <v>16.6800003051758</v>
      </c>
      <c r="G1102" s="7" t="n">
        <v>90</v>
      </c>
    </row>
    <row r="1103" spans="1:31">
      <c r="A1103" t="s">
        <v>4</v>
      </c>
      <c r="B1103" s="4" t="s">
        <v>5</v>
      </c>
      <c r="C1103" s="4" t="s">
        <v>10</v>
      </c>
      <c r="D1103" s="4" t="s">
        <v>6</v>
      </c>
      <c r="E1103" s="4" t="s">
        <v>6</v>
      </c>
      <c r="F1103" s="4" t="s">
        <v>6</v>
      </c>
      <c r="G1103" s="4" t="s">
        <v>13</v>
      </c>
      <c r="H1103" s="4" t="s">
        <v>9</v>
      </c>
      <c r="I1103" s="4" t="s">
        <v>27</v>
      </c>
      <c r="J1103" s="4" t="s">
        <v>27</v>
      </c>
      <c r="K1103" s="4" t="s">
        <v>27</v>
      </c>
      <c r="L1103" s="4" t="s">
        <v>27</v>
      </c>
      <c r="M1103" s="4" t="s">
        <v>27</v>
      </c>
      <c r="N1103" s="4" t="s">
        <v>27</v>
      </c>
      <c r="O1103" s="4" t="s">
        <v>27</v>
      </c>
      <c r="P1103" s="4" t="s">
        <v>6</v>
      </c>
      <c r="Q1103" s="4" t="s">
        <v>6</v>
      </c>
      <c r="R1103" s="4" t="s">
        <v>9</v>
      </c>
      <c r="S1103" s="4" t="s">
        <v>13</v>
      </c>
      <c r="T1103" s="4" t="s">
        <v>9</v>
      </c>
      <c r="U1103" s="4" t="s">
        <v>9</v>
      </c>
      <c r="V1103" s="4" t="s">
        <v>10</v>
      </c>
    </row>
    <row r="1104" spans="1:31">
      <c r="A1104" t="n">
        <v>10945</v>
      </c>
      <c r="B1104" s="13" t="n">
        <v>19</v>
      </c>
      <c r="C1104" s="7" t="n">
        <v>1660</v>
      </c>
      <c r="D1104" s="7" t="s">
        <v>104</v>
      </c>
      <c r="E1104" s="7" t="s">
        <v>105</v>
      </c>
      <c r="F1104" s="7" t="s">
        <v>23</v>
      </c>
      <c r="G1104" s="7" t="n">
        <v>0</v>
      </c>
      <c r="H1104" s="7" t="n">
        <v>1</v>
      </c>
      <c r="I1104" s="7" t="n">
        <v>41.2799987792969</v>
      </c>
      <c r="J1104" s="7" t="n">
        <v>-24</v>
      </c>
      <c r="K1104" s="7" t="n">
        <v>14.3500003814697</v>
      </c>
      <c r="L1104" s="7" t="n">
        <v>270</v>
      </c>
      <c r="M1104" s="7" t="n">
        <v>1</v>
      </c>
      <c r="N1104" s="7" t="n">
        <v>1.60000002384186</v>
      </c>
      <c r="O1104" s="7" t="n">
        <v>0.0900000035762787</v>
      </c>
      <c r="P1104" s="7" t="s">
        <v>21</v>
      </c>
      <c r="Q1104" s="7" t="s">
        <v>23</v>
      </c>
      <c r="R1104" s="7" t="n">
        <v>-1</v>
      </c>
      <c r="S1104" s="7" t="n">
        <v>0</v>
      </c>
      <c r="T1104" s="7" t="n">
        <v>0</v>
      </c>
      <c r="U1104" s="7" t="n">
        <v>0</v>
      </c>
      <c r="V1104" s="7" t="n">
        <v>0</v>
      </c>
    </row>
    <row r="1105" spans="1:22">
      <c r="A1105" t="s">
        <v>4</v>
      </c>
      <c r="B1105" s="4" t="s">
        <v>5</v>
      </c>
      <c r="C1105" s="4" t="s">
        <v>10</v>
      </c>
      <c r="D1105" s="4" t="s">
        <v>6</v>
      </c>
      <c r="E1105" s="4" t="s">
        <v>6</v>
      </c>
      <c r="F1105" s="4" t="s">
        <v>6</v>
      </c>
      <c r="G1105" s="4" t="s">
        <v>13</v>
      </c>
      <c r="H1105" s="4" t="s">
        <v>9</v>
      </c>
      <c r="I1105" s="4" t="s">
        <v>27</v>
      </c>
      <c r="J1105" s="4" t="s">
        <v>27</v>
      </c>
      <c r="K1105" s="4" t="s">
        <v>27</v>
      </c>
      <c r="L1105" s="4" t="s">
        <v>27</v>
      </c>
      <c r="M1105" s="4" t="s">
        <v>27</v>
      </c>
      <c r="N1105" s="4" t="s">
        <v>27</v>
      </c>
      <c r="O1105" s="4" t="s">
        <v>27</v>
      </c>
      <c r="P1105" s="4" t="s">
        <v>6</v>
      </c>
      <c r="Q1105" s="4" t="s">
        <v>6</v>
      </c>
      <c r="R1105" s="4" t="s">
        <v>9</v>
      </c>
      <c r="S1105" s="4" t="s">
        <v>13</v>
      </c>
      <c r="T1105" s="4" t="s">
        <v>9</v>
      </c>
      <c r="U1105" s="4" t="s">
        <v>9</v>
      </c>
      <c r="V1105" s="4" t="s">
        <v>10</v>
      </c>
    </row>
    <row r="1106" spans="1:22">
      <c r="A1106" t="n">
        <v>11032</v>
      </c>
      <c r="B1106" s="13" t="n">
        <v>19</v>
      </c>
      <c r="C1106" s="7" t="n">
        <v>1661</v>
      </c>
      <c r="D1106" s="7" t="s">
        <v>104</v>
      </c>
      <c r="E1106" s="7" t="s">
        <v>105</v>
      </c>
      <c r="F1106" s="7" t="s">
        <v>23</v>
      </c>
      <c r="G1106" s="7" t="n">
        <v>0</v>
      </c>
      <c r="H1106" s="7" t="n">
        <v>1</v>
      </c>
      <c r="I1106" s="7" t="n">
        <v>41.3300018310547</v>
      </c>
      <c r="J1106" s="7" t="n">
        <v>-24</v>
      </c>
      <c r="K1106" s="7" t="n">
        <v>17.7399997711182</v>
      </c>
      <c r="L1106" s="7" t="n">
        <v>270</v>
      </c>
      <c r="M1106" s="7" t="n">
        <v>1</v>
      </c>
      <c r="N1106" s="7" t="n">
        <v>1.60000002384186</v>
      </c>
      <c r="O1106" s="7" t="n">
        <v>0.0900000035762787</v>
      </c>
      <c r="P1106" s="7" t="s">
        <v>21</v>
      </c>
      <c r="Q1106" s="7" t="s">
        <v>23</v>
      </c>
      <c r="R1106" s="7" t="n">
        <v>-1</v>
      </c>
      <c r="S1106" s="7" t="n">
        <v>0</v>
      </c>
      <c r="T1106" s="7" t="n">
        <v>0</v>
      </c>
      <c r="U1106" s="7" t="n">
        <v>0</v>
      </c>
      <c r="V1106" s="7" t="n">
        <v>0</v>
      </c>
    </row>
    <row r="1107" spans="1:22">
      <c r="A1107" t="s">
        <v>4</v>
      </c>
      <c r="B1107" s="4" t="s">
        <v>5</v>
      </c>
      <c r="C1107" s="4" t="s">
        <v>10</v>
      </c>
      <c r="D1107" s="4" t="s">
        <v>13</v>
      </c>
      <c r="E1107" s="4" t="s">
        <v>13</v>
      </c>
      <c r="F1107" s="4" t="s">
        <v>6</v>
      </c>
    </row>
    <row r="1108" spans="1:22">
      <c r="A1108" t="n">
        <v>11119</v>
      </c>
      <c r="B1108" s="23" t="n">
        <v>20</v>
      </c>
      <c r="C1108" s="7" t="n">
        <v>20</v>
      </c>
      <c r="D1108" s="7" t="n">
        <v>3</v>
      </c>
      <c r="E1108" s="7" t="n">
        <v>10</v>
      </c>
      <c r="F1108" s="7" t="s">
        <v>106</v>
      </c>
    </row>
    <row r="1109" spans="1:22">
      <c r="A1109" t="s">
        <v>4</v>
      </c>
      <c r="B1109" s="4" t="s">
        <v>5</v>
      </c>
      <c r="C1109" s="4" t="s">
        <v>10</v>
      </c>
    </row>
    <row r="1110" spans="1:22">
      <c r="A1110" t="n">
        <v>11137</v>
      </c>
      <c r="B1110" s="27" t="n">
        <v>16</v>
      </c>
      <c r="C1110" s="7" t="n">
        <v>0</v>
      </c>
    </row>
    <row r="1111" spans="1:22">
      <c r="A1111" t="s">
        <v>4</v>
      </c>
      <c r="B1111" s="4" t="s">
        <v>5</v>
      </c>
      <c r="C1111" s="4" t="s">
        <v>10</v>
      </c>
      <c r="D1111" s="4" t="s">
        <v>13</v>
      </c>
      <c r="E1111" s="4" t="s">
        <v>13</v>
      </c>
      <c r="F1111" s="4" t="s">
        <v>6</v>
      </c>
    </row>
    <row r="1112" spans="1:22">
      <c r="A1112" t="n">
        <v>11140</v>
      </c>
      <c r="B1112" s="23" t="n">
        <v>20</v>
      </c>
      <c r="C1112" s="7" t="n">
        <v>21</v>
      </c>
      <c r="D1112" s="7" t="n">
        <v>3</v>
      </c>
      <c r="E1112" s="7" t="n">
        <v>10</v>
      </c>
      <c r="F1112" s="7" t="s">
        <v>106</v>
      </c>
    </row>
    <row r="1113" spans="1:22">
      <c r="A1113" t="s">
        <v>4</v>
      </c>
      <c r="B1113" s="4" t="s">
        <v>5</v>
      </c>
      <c r="C1113" s="4" t="s">
        <v>10</v>
      </c>
    </row>
    <row r="1114" spans="1:22">
      <c r="A1114" t="n">
        <v>11158</v>
      </c>
      <c r="B1114" s="27" t="n">
        <v>16</v>
      </c>
      <c r="C1114" s="7" t="n">
        <v>0</v>
      </c>
    </row>
    <row r="1115" spans="1:22">
      <c r="A1115" t="s">
        <v>4</v>
      </c>
      <c r="B1115" s="4" t="s">
        <v>5</v>
      </c>
      <c r="C1115" s="4" t="s">
        <v>10</v>
      </c>
      <c r="D1115" s="4" t="s">
        <v>13</v>
      </c>
      <c r="E1115" s="4" t="s">
        <v>13</v>
      </c>
      <c r="F1115" s="4" t="s">
        <v>6</v>
      </c>
    </row>
    <row r="1116" spans="1:22">
      <c r="A1116" t="n">
        <v>11161</v>
      </c>
      <c r="B1116" s="23" t="n">
        <v>20</v>
      </c>
      <c r="C1116" s="7" t="n">
        <v>1660</v>
      </c>
      <c r="D1116" s="7" t="n">
        <v>3</v>
      </c>
      <c r="E1116" s="7" t="n">
        <v>10</v>
      </c>
      <c r="F1116" s="7" t="s">
        <v>106</v>
      </c>
    </row>
    <row r="1117" spans="1:22">
      <c r="A1117" t="s">
        <v>4</v>
      </c>
      <c r="B1117" s="4" t="s">
        <v>5</v>
      </c>
      <c r="C1117" s="4" t="s">
        <v>10</v>
      </c>
    </row>
    <row r="1118" spans="1:22">
      <c r="A1118" t="n">
        <v>11179</v>
      </c>
      <c r="B1118" s="27" t="n">
        <v>16</v>
      </c>
      <c r="C1118" s="7" t="n">
        <v>0</v>
      </c>
    </row>
    <row r="1119" spans="1:22">
      <c r="A1119" t="s">
        <v>4</v>
      </c>
      <c r="B1119" s="4" t="s">
        <v>5</v>
      </c>
      <c r="C1119" s="4" t="s">
        <v>10</v>
      </c>
      <c r="D1119" s="4" t="s">
        <v>13</v>
      </c>
      <c r="E1119" s="4" t="s">
        <v>13</v>
      </c>
      <c r="F1119" s="4" t="s">
        <v>6</v>
      </c>
    </row>
    <row r="1120" spans="1:22">
      <c r="A1120" t="n">
        <v>11182</v>
      </c>
      <c r="B1120" s="23" t="n">
        <v>20</v>
      </c>
      <c r="C1120" s="7" t="n">
        <v>1661</v>
      </c>
      <c r="D1120" s="7" t="n">
        <v>3</v>
      </c>
      <c r="E1120" s="7" t="n">
        <v>10</v>
      </c>
      <c r="F1120" s="7" t="s">
        <v>106</v>
      </c>
    </row>
    <row r="1121" spans="1:22">
      <c r="A1121" t="s">
        <v>4</v>
      </c>
      <c r="B1121" s="4" t="s">
        <v>5</v>
      </c>
      <c r="C1121" s="4" t="s">
        <v>10</v>
      </c>
    </row>
    <row r="1122" spans="1:22">
      <c r="A1122" t="n">
        <v>11200</v>
      </c>
      <c r="B1122" s="27" t="n">
        <v>16</v>
      </c>
      <c r="C1122" s="7" t="n">
        <v>0</v>
      </c>
    </row>
    <row r="1123" spans="1:22">
      <c r="A1123" t="s">
        <v>4</v>
      </c>
      <c r="B1123" s="4" t="s">
        <v>5</v>
      </c>
      <c r="C1123" s="4" t="s">
        <v>13</v>
      </c>
      <c r="D1123" s="4" t="s">
        <v>10</v>
      </c>
      <c r="E1123" s="4" t="s">
        <v>13</v>
      </c>
      <c r="F1123" s="4" t="s">
        <v>6</v>
      </c>
      <c r="G1123" s="4" t="s">
        <v>6</v>
      </c>
      <c r="H1123" s="4" t="s">
        <v>6</v>
      </c>
      <c r="I1123" s="4" t="s">
        <v>6</v>
      </c>
      <c r="J1123" s="4" t="s">
        <v>6</v>
      </c>
      <c r="K1123" s="4" t="s">
        <v>6</v>
      </c>
      <c r="L1123" s="4" t="s">
        <v>6</v>
      </c>
      <c r="M1123" s="4" t="s">
        <v>6</v>
      </c>
      <c r="N1123" s="4" t="s">
        <v>6</v>
      </c>
      <c r="O1123" s="4" t="s">
        <v>6</v>
      </c>
      <c r="P1123" s="4" t="s">
        <v>6</v>
      </c>
      <c r="Q1123" s="4" t="s">
        <v>6</v>
      </c>
      <c r="R1123" s="4" t="s">
        <v>6</v>
      </c>
      <c r="S1123" s="4" t="s">
        <v>6</v>
      </c>
      <c r="T1123" s="4" t="s">
        <v>6</v>
      </c>
      <c r="U1123" s="4" t="s">
        <v>6</v>
      </c>
    </row>
    <row r="1124" spans="1:22">
      <c r="A1124" t="n">
        <v>11203</v>
      </c>
      <c r="B1124" s="46" t="n">
        <v>36</v>
      </c>
      <c r="C1124" s="7" t="n">
        <v>8</v>
      </c>
      <c r="D1124" s="7" t="n">
        <v>20</v>
      </c>
      <c r="E1124" s="7" t="n">
        <v>0</v>
      </c>
      <c r="F1124" s="7" t="s">
        <v>107</v>
      </c>
      <c r="G1124" s="7" t="s">
        <v>23</v>
      </c>
      <c r="H1124" s="7" t="s">
        <v>23</v>
      </c>
      <c r="I1124" s="7" t="s">
        <v>23</v>
      </c>
      <c r="J1124" s="7" t="s">
        <v>23</v>
      </c>
      <c r="K1124" s="7" t="s">
        <v>23</v>
      </c>
      <c r="L1124" s="7" t="s">
        <v>23</v>
      </c>
      <c r="M1124" s="7" t="s">
        <v>23</v>
      </c>
      <c r="N1124" s="7" t="s">
        <v>23</v>
      </c>
      <c r="O1124" s="7" t="s">
        <v>23</v>
      </c>
      <c r="P1124" s="7" t="s">
        <v>23</v>
      </c>
      <c r="Q1124" s="7" t="s">
        <v>23</v>
      </c>
      <c r="R1124" s="7" t="s">
        <v>23</v>
      </c>
      <c r="S1124" s="7" t="s">
        <v>23</v>
      </c>
      <c r="T1124" s="7" t="s">
        <v>23</v>
      </c>
      <c r="U1124" s="7" t="s">
        <v>23</v>
      </c>
    </row>
    <row r="1125" spans="1:22">
      <c r="A1125" t="s">
        <v>4</v>
      </c>
      <c r="B1125" s="4" t="s">
        <v>5</v>
      </c>
      <c r="C1125" s="4" t="s">
        <v>13</v>
      </c>
      <c r="D1125" s="4" t="s">
        <v>10</v>
      </c>
      <c r="E1125" s="4" t="s">
        <v>13</v>
      </c>
      <c r="F1125" s="4" t="s">
        <v>6</v>
      </c>
      <c r="G1125" s="4" t="s">
        <v>6</v>
      </c>
      <c r="H1125" s="4" t="s">
        <v>6</v>
      </c>
      <c r="I1125" s="4" t="s">
        <v>6</v>
      </c>
      <c r="J1125" s="4" t="s">
        <v>6</v>
      </c>
      <c r="K1125" s="4" t="s">
        <v>6</v>
      </c>
      <c r="L1125" s="4" t="s">
        <v>6</v>
      </c>
      <c r="M1125" s="4" t="s">
        <v>6</v>
      </c>
      <c r="N1125" s="4" t="s">
        <v>6</v>
      </c>
      <c r="O1125" s="4" t="s">
        <v>6</v>
      </c>
      <c r="P1125" s="4" t="s">
        <v>6</v>
      </c>
      <c r="Q1125" s="4" t="s">
        <v>6</v>
      </c>
      <c r="R1125" s="4" t="s">
        <v>6</v>
      </c>
      <c r="S1125" s="4" t="s">
        <v>6</v>
      </c>
      <c r="T1125" s="4" t="s">
        <v>6</v>
      </c>
      <c r="U1125" s="4" t="s">
        <v>6</v>
      </c>
    </row>
    <row r="1126" spans="1:22">
      <c r="A1126" t="n">
        <v>11233</v>
      </c>
      <c r="B1126" s="46" t="n">
        <v>36</v>
      </c>
      <c r="C1126" s="7" t="n">
        <v>8</v>
      </c>
      <c r="D1126" s="7" t="n">
        <v>21</v>
      </c>
      <c r="E1126" s="7" t="n">
        <v>0</v>
      </c>
      <c r="F1126" s="7" t="s">
        <v>107</v>
      </c>
      <c r="G1126" s="7" t="s">
        <v>23</v>
      </c>
      <c r="H1126" s="7" t="s">
        <v>23</v>
      </c>
      <c r="I1126" s="7" t="s">
        <v>23</v>
      </c>
      <c r="J1126" s="7" t="s">
        <v>23</v>
      </c>
      <c r="K1126" s="7" t="s">
        <v>23</v>
      </c>
      <c r="L1126" s="7" t="s">
        <v>23</v>
      </c>
      <c r="M1126" s="7" t="s">
        <v>23</v>
      </c>
      <c r="N1126" s="7" t="s">
        <v>23</v>
      </c>
      <c r="O1126" s="7" t="s">
        <v>23</v>
      </c>
      <c r="P1126" s="7" t="s">
        <v>23</v>
      </c>
      <c r="Q1126" s="7" t="s">
        <v>23</v>
      </c>
      <c r="R1126" s="7" t="s">
        <v>23</v>
      </c>
      <c r="S1126" s="7" t="s">
        <v>23</v>
      </c>
      <c r="T1126" s="7" t="s">
        <v>23</v>
      </c>
      <c r="U1126" s="7" t="s">
        <v>23</v>
      </c>
    </row>
    <row r="1127" spans="1:22">
      <c r="A1127" t="s">
        <v>4</v>
      </c>
      <c r="B1127" s="4" t="s">
        <v>5</v>
      </c>
      <c r="C1127" s="4" t="s">
        <v>10</v>
      </c>
      <c r="D1127" s="4" t="s">
        <v>9</v>
      </c>
    </row>
    <row r="1128" spans="1:22">
      <c r="A1128" t="n">
        <v>11263</v>
      </c>
      <c r="B1128" s="47" t="n">
        <v>43</v>
      </c>
      <c r="C1128" s="7" t="n">
        <v>1660</v>
      </c>
      <c r="D1128" s="7" t="n">
        <v>544</v>
      </c>
    </row>
    <row r="1129" spans="1:22">
      <c r="A1129" t="s">
        <v>4</v>
      </c>
      <c r="B1129" s="4" t="s">
        <v>5</v>
      </c>
      <c r="C1129" s="4" t="s">
        <v>10</v>
      </c>
      <c r="D1129" s="4" t="s">
        <v>9</v>
      </c>
    </row>
    <row r="1130" spans="1:22">
      <c r="A1130" t="n">
        <v>11270</v>
      </c>
      <c r="B1130" s="47" t="n">
        <v>43</v>
      </c>
      <c r="C1130" s="7" t="n">
        <v>1661</v>
      </c>
      <c r="D1130" s="7" t="n">
        <v>544</v>
      </c>
    </row>
    <row r="1131" spans="1:22">
      <c r="A1131" t="s">
        <v>4</v>
      </c>
      <c r="B1131" s="4" t="s">
        <v>5</v>
      </c>
      <c r="C1131" s="4" t="s">
        <v>10</v>
      </c>
      <c r="D1131" s="4" t="s">
        <v>27</v>
      </c>
      <c r="E1131" s="4" t="s">
        <v>27</v>
      </c>
      <c r="F1131" s="4" t="s">
        <v>27</v>
      </c>
      <c r="G1131" s="4" t="s">
        <v>27</v>
      </c>
    </row>
    <row r="1132" spans="1:22">
      <c r="A1132" t="n">
        <v>11277</v>
      </c>
      <c r="B1132" s="45" t="n">
        <v>46</v>
      </c>
      <c r="C1132" s="7" t="n">
        <v>1660</v>
      </c>
      <c r="D1132" s="7" t="n">
        <v>37.5</v>
      </c>
      <c r="E1132" s="7" t="n">
        <v>-18.7000007629395</v>
      </c>
      <c r="F1132" s="7" t="n">
        <v>14.3500003814697</v>
      </c>
      <c r="G1132" s="7" t="n">
        <v>270</v>
      </c>
    </row>
    <row r="1133" spans="1:22">
      <c r="A1133" t="s">
        <v>4</v>
      </c>
      <c r="B1133" s="4" t="s">
        <v>5</v>
      </c>
      <c r="C1133" s="4" t="s">
        <v>10</v>
      </c>
      <c r="D1133" s="4" t="s">
        <v>27</v>
      </c>
      <c r="E1133" s="4" t="s">
        <v>27</v>
      </c>
      <c r="F1133" s="4" t="s">
        <v>27</v>
      </c>
      <c r="G1133" s="4" t="s">
        <v>27</v>
      </c>
    </row>
    <row r="1134" spans="1:22">
      <c r="A1134" t="n">
        <v>11296</v>
      </c>
      <c r="B1134" s="45" t="n">
        <v>46</v>
      </c>
      <c r="C1134" s="7" t="n">
        <v>1661</v>
      </c>
      <c r="D1134" s="7" t="n">
        <v>37.5</v>
      </c>
      <c r="E1134" s="7" t="n">
        <v>-18.1000003814697</v>
      </c>
      <c r="F1134" s="7" t="n">
        <v>17.7399997711182</v>
      </c>
      <c r="G1134" s="7" t="n">
        <v>270</v>
      </c>
    </row>
    <row r="1135" spans="1:22">
      <c r="A1135" t="s">
        <v>4</v>
      </c>
      <c r="B1135" s="4" t="s">
        <v>5</v>
      </c>
      <c r="C1135" s="4" t="s">
        <v>13</v>
      </c>
      <c r="D1135" s="4" t="s">
        <v>13</v>
      </c>
      <c r="E1135" s="4" t="s">
        <v>27</v>
      </c>
      <c r="F1135" s="4" t="s">
        <v>27</v>
      </c>
      <c r="G1135" s="4" t="s">
        <v>27</v>
      </c>
      <c r="H1135" s="4" t="s">
        <v>10</v>
      </c>
    </row>
    <row r="1136" spans="1:22">
      <c r="A1136" t="n">
        <v>11315</v>
      </c>
      <c r="B1136" s="37" t="n">
        <v>45</v>
      </c>
      <c r="C1136" s="7" t="n">
        <v>2</v>
      </c>
      <c r="D1136" s="7" t="n">
        <v>3</v>
      </c>
      <c r="E1136" s="7" t="n">
        <v>34.0999984741211</v>
      </c>
      <c r="F1136" s="7" t="n">
        <v>-20.3899993896484</v>
      </c>
      <c r="G1136" s="7" t="n">
        <v>14.8999996185303</v>
      </c>
      <c r="H1136" s="7" t="n">
        <v>0</v>
      </c>
    </row>
    <row r="1137" spans="1:21">
      <c r="A1137" t="s">
        <v>4</v>
      </c>
      <c r="B1137" s="4" t="s">
        <v>5</v>
      </c>
      <c r="C1137" s="4" t="s">
        <v>13</v>
      </c>
      <c r="D1137" s="4" t="s">
        <v>13</v>
      </c>
      <c r="E1137" s="4" t="s">
        <v>27</v>
      </c>
      <c r="F1137" s="4" t="s">
        <v>27</v>
      </c>
      <c r="G1137" s="4" t="s">
        <v>27</v>
      </c>
      <c r="H1137" s="4" t="s">
        <v>10</v>
      </c>
      <c r="I1137" s="4" t="s">
        <v>13</v>
      </c>
    </row>
    <row r="1138" spans="1:21">
      <c r="A1138" t="n">
        <v>11332</v>
      </c>
      <c r="B1138" s="37" t="n">
        <v>45</v>
      </c>
      <c r="C1138" s="7" t="n">
        <v>4</v>
      </c>
      <c r="D1138" s="7" t="n">
        <v>3</v>
      </c>
      <c r="E1138" s="7" t="n">
        <v>10.0200004577637</v>
      </c>
      <c r="F1138" s="7" t="n">
        <v>239.270004272461</v>
      </c>
      <c r="G1138" s="7" t="n">
        <v>352</v>
      </c>
      <c r="H1138" s="7" t="n">
        <v>0</v>
      </c>
      <c r="I1138" s="7" t="n">
        <v>0</v>
      </c>
    </row>
    <row r="1139" spans="1:21">
      <c r="A1139" t="s">
        <v>4</v>
      </c>
      <c r="B1139" s="4" t="s">
        <v>5</v>
      </c>
      <c r="C1139" s="4" t="s">
        <v>13</v>
      </c>
      <c r="D1139" s="4" t="s">
        <v>13</v>
      </c>
      <c r="E1139" s="4" t="s">
        <v>27</v>
      </c>
      <c r="F1139" s="4" t="s">
        <v>10</v>
      </c>
    </row>
    <row r="1140" spans="1:21">
      <c r="A1140" t="n">
        <v>11350</v>
      </c>
      <c r="B1140" s="37" t="n">
        <v>45</v>
      </c>
      <c r="C1140" s="7" t="n">
        <v>5</v>
      </c>
      <c r="D1140" s="7" t="n">
        <v>3</v>
      </c>
      <c r="E1140" s="7" t="n">
        <v>4.59999990463257</v>
      </c>
      <c r="F1140" s="7" t="n">
        <v>0</v>
      </c>
    </row>
    <row r="1141" spans="1:21">
      <c r="A1141" t="s">
        <v>4</v>
      </c>
      <c r="B1141" s="4" t="s">
        <v>5</v>
      </c>
      <c r="C1141" s="4" t="s">
        <v>13</v>
      </c>
      <c r="D1141" s="4" t="s">
        <v>13</v>
      </c>
      <c r="E1141" s="4" t="s">
        <v>27</v>
      </c>
      <c r="F1141" s="4" t="s">
        <v>10</v>
      </c>
    </row>
    <row r="1142" spans="1:21">
      <c r="A1142" t="n">
        <v>11359</v>
      </c>
      <c r="B1142" s="37" t="n">
        <v>45</v>
      </c>
      <c r="C1142" s="7" t="n">
        <v>11</v>
      </c>
      <c r="D1142" s="7" t="n">
        <v>3</v>
      </c>
      <c r="E1142" s="7" t="n">
        <v>38</v>
      </c>
      <c r="F1142" s="7" t="n">
        <v>0</v>
      </c>
    </row>
    <row r="1143" spans="1:21">
      <c r="A1143" t="s">
        <v>4</v>
      </c>
      <c r="B1143" s="4" t="s">
        <v>5</v>
      </c>
      <c r="C1143" s="4" t="s">
        <v>10</v>
      </c>
      <c r="D1143" s="4" t="s">
        <v>10</v>
      </c>
      <c r="E1143" s="4" t="s">
        <v>27</v>
      </c>
      <c r="F1143" s="4" t="s">
        <v>27</v>
      </c>
      <c r="G1143" s="4" t="s">
        <v>27</v>
      </c>
      <c r="H1143" s="4" t="s">
        <v>27</v>
      </c>
      <c r="I1143" s="4" t="s">
        <v>13</v>
      </c>
      <c r="J1143" s="4" t="s">
        <v>10</v>
      </c>
    </row>
    <row r="1144" spans="1:21">
      <c r="A1144" t="n">
        <v>11368</v>
      </c>
      <c r="B1144" s="48" t="n">
        <v>55</v>
      </c>
      <c r="C1144" s="7" t="n">
        <v>1660</v>
      </c>
      <c r="D1144" s="7" t="n">
        <v>65533</v>
      </c>
      <c r="E1144" s="7" t="n">
        <v>37.5</v>
      </c>
      <c r="F1144" s="7" t="n">
        <v>-24</v>
      </c>
      <c r="G1144" s="7" t="n">
        <v>14.3500003814697</v>
      </c>
      <c r="H1144" s="7" t="n">
        <v>1.5</v>
      </c>
      <c r="I1144" s="7" t="n">
        <v>0</v>
      </c>
      <c r="J1144" s="7" t="n">
        <v>1</v>
      </c>
    </row>
    <row r="1145" spans="1:21">
      <c r="A1145" t="s">
        <v>4</v>
      </c>
      <c r="B1145" s="4" t="s">
        <v>5</v>
      </c>
      <c r="C1145" s="4" t="s">
        <v>10</v>
      </c>
    </row>
    <row r="1146" spans="1:21">
      <c r="A1146" t="n">
        <v>11392</v>
      </c>
      <c r="B1146" s="27" t="n">
        <v>16</v>
      </c>
      <c r="C1146" s="7" t="n">
        <v>200</v>
      </c>
    </row>
    <row r="1147" spans="1:21">
      <c r="A1147" t="s">
        <v>4</v>
      </c>
      <c r="B1147" s="4" t="s">
        <v>5</v>
      </c>
      <c r="C1147" s="4" t="s">
        <v>10</v>
      </c>
      <c r="D1147" s="4" t="s">
        <v>10</v>
      </c>
      <c r="E1147" s="4" t="s">
        <v>27</v>
      </c>
      <c r="F1147" s="4" t="s">
        <v>27</v>
      </c>
      <c r="G1147" s="4" t="s">
        <v>27</v>
      </c>
      <c r="H1147" s="4" t="s">
        <v>27</v>
      </c>
      <c r="I1147" s="4" t="s">
        <v>13</v>
      </c>
      <c r="J1147" s="4" t="s">
        <v>10</v>
      </c>
    </row>
    <row r="1148" spans="1:21">
      <c r="A1148" t="n">
        <v>11395</v>
      </c>
      <c r="B1148" s="48" t="n">
        <v>55</v>
      </c>
      <c r="C1148" s="7" t="n">
        <v>1661</v>
      </c>
      <c r="D1148" s="7" t="n">
        <v>65533</v>
      </c>
      <c r="E1148" s="7" t="n">
        <v>37.5</v>
      </c>
      <c r="F1148" s="7" t="n">
        <v>-24</v>
      </c>
      <c r="G1148" s="7" t="n">
        <v>17.7399997711182</v>
      </c>
      <c r="H1148" s="7" t="n">
        <v>1.5</v>
      </c>
      <c r="I1148" s="7" t="n">
        <v>0</v>
      </c>
      <c r="J1148" s="7" t="n">
        <v>1</v>
      </c>
    </row>
    <row r="1149" spans="1:21">
      <c r="A1149" t="s">
        <v>4</v>
      </c>
      <c r="B1149" s="4" t="s">
        <v>5</v>
      </c>
      <c r="C1149" s="4" t="s">
        <v>10</v>
      </c>
      <c r="D1149" s="4" t="s">
        <v>10</v>
      </c>
      <c r="E1149" s="4" t="s">
        <v>10</v>
      </c>
    </row>
    <row r="1150" spans="1:21">
      <c r="A1150" t="n">
        <v>11419</v>
      </c>
      <c r="B1150" s="49" t="n">
        <v>61</v>
      </c>
      <c r="C1150" s="7" t="n">
        <v>20</v>
      </c>
      <c r="D1150" s="7" t="n">
        <v>1660</v>
      </c>
      <c r="E1150" s="7" t="n">
        <v>1000</v>
      </c>
    </row>
    <row r="1151" spans="1:21">
      <c r="A1151" t="s">
        <v>4</v>
      </c>
      <c r="B1151" s="4" t="s">
        <v>5</v>
      </c>
      <c r="C1151" s="4" t="s">
        <v>10</v>
      </c>
      <c r="D1151" s="4" t="s">
        <v>10</v>
      </c>
      <c r="E1151" s="4" t="s">
        <v>10</v>
      </c>
    </row>
    <row r="1152" spans="1:21">
      <c r="A1152" t="n">
        <v>11426</v>
      </c>
      <c r="B1152" s="49" t="n">
        <v>61</v>
      </c>
      <c r="C1152" s="7" t="n">
        <v>21</v>
      </c>
      <c r="D1152" s="7" t="n">
        <v>1661</v>
      </c>
      <c r="E1152" s="7" t="n">
        <v>1000</v>
      </c>
    </row>
    <row r="1153" spans="1:10">
      <c r="A1153" t="s">
        <v>4</v>
      </c>
      <c r="B1153" s="4" t="s">
        <v>5</v>
      </c>
      <c r="C1153" s="4" t="s">
        <v>13</v>
      </c>
      <c r="D1153" s="4" t="s">
        <v>13</v>
      </c>
      <c r="E1153" s="4" t="s">
        <v>27</v>
      </c>
      <c r="F1153" s="4" t="s">
        <v>27</v>
      </c>
      <c r="G1153" s="4" t="s">
        <v>27</v>
      </c>
      <c r="H1153" s="4" t="s">
        <v>10</v>
      </c>
    </row>
    <row r="1154" spans="1:10">
      <c r="A1154" t="n">
        <v>11433</v>
      </c>
      <c r="B1154" s="37" t="n">
        <v>45</v>
      </c>
      <c r="C1154" s="7" t="n">
        <v>2</v>
      </c>
      <c r="D1154" s="7" t="n">
        <v>3</v>
      </c>
      <c r="E1154" s="7" t="n">
        <v>32.6599998474121</v>
      </c>
      <c r="F1154" s="7" t="n">
        <v>-22.1100006103516</v>
      </c>
      <c r="G1154" s="7" t="n">
        <v>14.8699998855591</v>
      </c>
      <c r="H1154" s="7" t="n">
        <v>4000</v>
      </c>
    </row>
    <row r="1155" spans="1:10">
      <c r="A1155" t="s">
        <v>4</v>
      </c>
      <c r="B1155" s="4" t="s">
        <v>5</v>
      </c>
      <c r="C1155" s="4" t="s">
        <v>13</v>
      </c>
      <c r="D1155" s="4" t="s">
        <v>13</v>
      </c>
      <c r="E1155" s="4" t="s">
        <v>27</v>
      </c>
      <c r="F1155" s="4" t="s">
        <v>27</v>
      </c>
      <c r="G1155" s="4" t="s">
        <v>27</v>
      </c>
      <c r="H1155" s="4" t="s">
        <v>10</v>
      </c>
      <c r="I1155" s="4" t="s">
        <v>13</v>
      </c>
    </row>
    <row r="1156" spans="1:10">
      <c r="A1156" t="n">
        <v>11450</v>
      </c>
      <c r="B1156" s="37" t="n">
        <v>45</v>
      </c>
      <c r="C1156" s="7" t="n">
        <v>4</v>
      </c>
      <c r="D1156" s="7" t="n">
        <v>3</v>
      </c>
      <c r="E1156" s="7" t="n">
        <v>351.700012207031</v>
      </c>
      <c r="F1156" s="7" t="n">
        <v>239.270004272461</v>
      </c>
      <c r="G1156" s="7" t="n">
        <v>352</v>
      </c>
      <c r="H1156" s="7" t="n">
        <v>4000</v>
      </c>
      <c r="I1156" s="7" t="n">
        <v>1</v>
      </c>
    </row>
    <row r="1157" spans="1:10">
      <c r="A1157" t="s">
        <v>4</v>
      </c>
      <c r="B1157" s="4" t="s">
        <v>5</v>
      </c>
      <c r="C1157" s="4" t="s">
        <v>13</v>
      </c>
      <c r="D1157" s="4" t="s">
        <v>13</v>
      </c>
      <c r="E1157" s="4" t="s">
        <v>27</v>
      </c>
      <c r="F1157" s="4" t="s">
        <v>10</v>
      </c>
    </row>
    <row r="1158" spans="1:10">
      <c r="A1158" t="n">
        <v>11468</v>
      </c>
      <c r="B1158" s="37" t="n">
        <v>45</v>
      </c>
      <c r="C1158" s="7" t="n">
        <v>5</v>
      </c>
      <c r="D1158" s="7" t="n">
        <v>3</v>
      </c>
      <c r="E1158" s="7" t="n">
        <v>5.19999980926514</v>
      </c>
      <c r="F1158" s="7" t="n">
        <v>4000</v>
      </c>
    </row>
    <row r="1159" spans="1:10">
      <c r="A1159" t="s">
        <v>4</v>
      </c>
      <c r="B1159" s="4" t="s">
        <v>5</v>
      </c>
      <c r="C1159" s="4" t="s">
        <v>13</v>
      </c>
      <c r="D1159" s="4" t="s">
        <v>13</v>
      </c>
      <c r="E1159" s="4" t="s">
        <v>27</v>
      </c>
      <c r="F1159" s="4" t="s">
        <v>10</v>
      </c>
    </row>
    <row r="1160" spans="1:10">
      <c r="A1160" t="n">
        <v>11477</v>
      </c>
      <c r="B1160" s="37" t="n">
        <v>45</v>
      </c>
      <c r="C1160" s="7" t="n">
        <v>11</v>
      </c>
      <c r="D1160" s="7" t="n">
        <v>3</v>
      </c>
      <c r="E1160" s="7" t="n">
        <v>38</v>
      </c>
      <c r="F1160" s="7" t="n">
        <v>4000</v>
      </c>
    </row>
    <row r="1161" spans="1:10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27</v>
      </c>
      <c r="F1161" s="4" t="s">
        <v>10</v>
      </c>
      <c r="G1161" s="4" t="s">
        <v>9</v>
      </c>
      <c r="H1161" s="4" t="s">
        <v>9</v>
      </c>
      <c r="I1161" s="4" t="s">
        <v>10</v>
      </c>
      <c r="J1161" s="4" t="s">
        <v>10</v>
      </c>
      <c r="K1161" s="4" t="s">
        <v>9</v>
      </c>
      <c r="L1161" s="4" t="s">
        <v>9</v>
      </c>
      <c r="M1161" s="4" t="s">
        <v>9</v>
      </c>
      <c r="N1161" s="4" t="s">
        <v>9</v>
      </c>
      <c r="O1161" s="4" t="s">
        <v>6</v>
      </c>
    </row>
    <row r="1162" spans="1:10">
      <c r="A1162" t="n">
        <v>11486</v>
      </c>
      <c r="B1162" s="10" t="n">
        <v>50</v>
      </c>
      <c r="C1162" s="7" t="n">
        <v>0</v>
      </c>
      <c r="D1162" s="7" t="n">
        <v>2221</v>
      </c>
      <c r="E1162" s="7" t="n">
        <v>0.600000023841858</v>
      </c>
      <c r="F1162" s="7" t="n">
        <v>1000</v>
      </c>
      <c r="G1162" s="7" t="n">
        <v>0</v>
      </c>
      <c r="H1162" s="7" t="n">
        <v>-1061158912</v>
      </c>
      <c r="I1162" s="7" t="n">
        <v>0</v>
      </c>
      <c r="J1162" s="7" t="n">
        <v>65533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s">
        <v>23</v>
      </c>
    </row>
    <row r="1163" spans="1:10">
      <c r="A1163" t="s">
        <v>4</v>
      </c>
      <c r="B1163" s="4" t="s">
        <v>5</v>
      </c>
      <c r="C1163" s="4" t="s">
        <v>13</v>
      </c>
      <c r="D1163" s="4" t="s">
        <v>10</v>
      </c>
      <c r="E1163" s="4" t="s">
        <v>27</v>
      </c>
    </row>
    <row r="1164" spans="1:10">
      <c r="A1164" t="n">
        <v>11525</v>
      </c>
      <c r="B1164" s="30" t="n">
        <v>58</v>
      </c>
      <c r="C1164" s="7" t="n">
        <v>100</v>
      </c>
      <c r="D1164" s="7" t="n">
        <v>1000</v>
      </c>
      <c r="E1164" s="7" t="n">
        <v>1</v>
      </c>
    </row>
    <row r="1165" spans="1:10">
      <c r="A1165" t="s">
        <v>4</v>
      </c>
      <c r="B1165" s="4" t="s">
        <v>5</v>
      </c>
      <c r="C1165" s="4" t="s">
        <v>13</v>
      </c>
      <c r="D1165" s="4" t="s">
        <v>10</v>
      </c>
    </row>
    <row r="1166" spans="1:10">
      <c r="A1166" t="n">
        <v>11533</v>
      </c>
      <c r="B1166" s="30" t="n">
        <v>58</v>
      </c>
      <c r="C1166" s="7" t="n">
        <v>255</v>
      </c>
      <c r="D1166" s="7" t="n">
        <v>0</v>
      </c>
    </row>
    <row r="1167" spans="1:10">
      <c r="A1167" t="s">
        <v>4</v>
      </c>
      <c r="B1167" s="4" t="s">
        <v>5</v>
      </c>
      <c r="C1167" s="4" t="s">
        <v>10</v>
      </c>
    </row>
    <row r="1168" spans="1:10">
      <c r="A1168" t="n">
        <v>11537</v>
      </c>
      <c r="B1168" s="27" t="n">
        <v>16</v>
      </c>
      <c r="C1168" s="7" t="n">
        <v>500</v>
      </c>
    </row>
    <row r="1169" spans="1:15">
      <c r="A1169" t="s">
        <v>4</v>
      </c>
      <c r="B1169" s="4" t="s">
        <v>5</v>
      </c>
      <c r="C1169" s="4" t="s">
        <v>10</v>
      </c>
      <c r="D1169" s="4" t="s">
        <v>13</v>
      </c>
      <c r="E1169" s="4" t="s">
        <v>27</v>
      </c>
      <c r="F1169" s="4" t="s">
        <v>10</v>
      </c>
    </row>
    <row r="1170" spans="1:15">
      <c r="A1170" t="n">
        <v>11540</v>
      </c>
      <c r="B1170" s="50" t="n">
        <v>59</v>
      </c>
      <c r="C1170" s="7" t="n">
        <v>20</v>
      </c>
      <c r="D1170" s="7" t="n">
        <v>1</v>
      </c>
      <c r="E1170" s="7" t="n">
        <v>0.150000005960464</v>
      </c>
      <c r="F1170" s="7" t="n">
        <v>0</v>
      </c>
    </row>
    <row r="1171" spans="1:15">
      <c r="A1171" t="s">
        <v>4</v>
      </c>
      <c r="B1171" s="4" t="s">
        <v>5</v>
      </c>
      <c r="C1171" s="4" t="s">
        <v>10</v>
      </c>
      <c r="D1171" s="4" t="s">
        <v>13</v>
      </c>
      <c r="E1171" s="4" t="s">
        <v>27</v>
      </c>
      <c r="F1171" s="4" t="s">
        <v>10</v>
      </c>
    </row>
    <row r="1172" spans="1:15">
      <c r="A1172" t="n">
        <v>11550</v>
      </c>
      <c r="B1172" s="50" t="n">
        <v>59</v>
      </c>
      <c r="C1172" s="7" t="n">
        <v>21</v>
      </c>
      <c r="D1172" s="7" t="n">
        <v>1</v>
      </c>
      <c r="E1172" s="7" t="n">
        <v>0.150000005960464</v>
      </c>
      <c r="F1172" s="7" t="n">
        <v>0</v>
      </c>
    </row>
    <row r="1173" spans="1:15">
      <c r="A1173" t="s">
        <v>4</v>
      </c>
      <c r="B1173" s="4" t="s">
        <v>5</v>
      </c>
      <c r="C1173" s="4" t="s">
        <v>10</v>
      </c>
    </row>
    <row r="1174" spans="1:15">
      <c r="A1174" t="n">
        <v>11560</v>
      </c>
      <c r="B1174" s="27" t="n">
        <v>16</v>
      </c>
      <c r="C1174" s="7" t="n">
        <v>1000</v>
      </c>
    </row>
    <row r="1175" spans="1:15">
      <c r="A1175" t="s">
        <v>4</v>
      </c>
      <c r="B1175" s="4" t="s">
        <v>5</v>
      </c>
      <c r="C1175" s="4" t="s">
        <v>10</v>
      </c>
      <c r="D1175" s="4" t="s">
        <v>13</v>
      </c>
      <c r="E1175" s="4" t="s">
        <v>6</v>
      </c>
      <c r="F1175" s="4" t="s">
        <v>27</v>
      </c>
      <c r="G1175" s="4" t="s">
        <v>27</v>
      </c>
      <c r="H1175" s="4" t="s">
        <v>27</v>
      </c>
    </row>
    <row r="1176" spans="1:15">
      <c r="A1176" t="n">
        <v>11563</v>
      </c>
      <c r="B1176" s="51" t="n">
        <v>48</v>
      </c>
      <c r="C1176" s="7" t="n">
        <v>20</v>
      </c>
      <c r="D1176" s="7" t="n">
        <v>0</v>
      </c>
      <c r="E1176" s="7" t="s">
        <v>107</v>
      </c>
      <c r="F1176" s="7" t="n">
        <v>-1</v>
      </c>
      <c r="G1176" s="7" t="n">
        <v>1</v>
      </c>
      <c r="H1176" s="7" t="n">
        <v>0</v>
      </c>
    </row>
    <row r="1177" spans="1:15">
      <c r="A1177" t="s">
        <v>4</v>
      </c>
      <c r="B1177" s="4" t="s">
        <v>5</v>
      </c>
      <c r="C1177" s="4" t="s">
        <v>10</v>
      </c>
      <c r="D1177" s="4" t="s">
        <v>13</v>
      </c>
      <c r="E1177" s="4" t="s">
        <v>6</v>
      </c>
      <c r="F1177" s="4" t="s">
        <v>27</v>
      </c>
      <c r="G1177" s="4" t="s">
        <v>27</v>
      </c>
      <c r="H1177" s="4" t="s">
        <v>27</v>
      </c>
    </row>
    <row r="1178" spans="1:15">
      <c r="A1178" t="n">
        <v>11589</v>
      </c>
      <c r="B1178" s="51" t="n">
        <v>48</v>
      </c>
      <c r="C1178" s="7" t="n">
        <v>21</v>
      </c>
      <c r="D1178" s="7" t="n">
        <v>0</v>
      </c>
      <c r="E1178" s="7" t="s">
        <v>107</v>
      </c>
      <c r="F1178" s="7" t="n">
        <v>-1</v>
      </c>
      <c r="G1178" s="7" t="n">
        <v>1</v>
      </c>
      <c r="H1178" s="7" t="n">
        <v>0</v>
      </c>
    </row>
    <row r="1179" spans="1:15">
      <c r="A1179" t="s">
        <v>4</v>
      </c>
      <c r="B1179" s="4" t="s">
        <v>5</v>
      </c>
      <c r="C1179" s="4" t="s">
        <v>13</v>
      </c>
      <c r="D1179" s="4" t="s">
        <v>10</v>
      </c>
      <c r="E1179" s="4" t="s">
        <v>27</v>
      </c>
      <c r="F1179" s="4" t="s">
        <v>10</v>
      </c>
      <c r="G1179" s="4" t="s">
        <v>9</v>
      </c>
      <c r="H1179" s="4" t="s">
        <v>9</v>
      </c>
      <c r="I1179" s="4" t="s">
        <v>10</v>
      </c>
      <c r="J1179" s="4" t="s">
        <v>10</v>
      </c>
      <c r="K1179" s="4" t="s">
        <v>9</v>
      </c>
      <c r="L1179" s="4" t="s">
        <v>9</v>
      </c>
      <c r="M1179" s="4" t="s">
        <v>9</v>
      </c>
      <c r="N1179" s="4" t="s">
        <v>9</v>
      </c>
      <c r="O1179" s="4" t="s">
        <v>6</v>
      </c>
    </row>
    <row r="1180" spans="1:15">
      <c r="A1180" t="n">
        <v>11615</v>
      </c>
      <c r="B1180" s="10" t="n">
        <v>50</v>
      </c>
      <c r="C1180" s="7" t="n">
        <v>0</v>
      </c>
      <c r="D1180" s="7" t="n">
        <v>2221</v>
      </c>
      <c r="E1180" s="7" t="n">
        <v>0.800000011920929</v>
      </c>
      <c r="F1180" s="7" t="n">
        <v>0</v>
      </c>
      <c r="G1180" s="7" t="n">
        <v>0</v>
      </c>
      <c r="H1180" s="7" t="n">
        <v>-1061158912</v>
      </c>
      <c r="I1180" s="7" t="n">
        <v>0</v>
      </c>
      <c r="J1180" s="7" t="n">
        <v>65533</v>
      </c>
      <c r="K1180" s="7" t="n">
        <v>0</v>
      </c>
      <c r="L1180" s="7" t="n">
        <v>0</v>
      </c>
      <c r="M1180" s="7" t="n">
        <v>0</v>
      </c>
      <c r="N1180" s="7" t="n">
        <v>0</v>
      </c>
      <c r="O1180" s="7" t="s">
        <v>23</v>
      </c>
    </row>
    <row r="1181" spans="1:15">
      <c r="A1181" t="s">
        <v>4</v>
      </c>
      <c r="B1181" s="4" t="s">
        <v>5</v>
      </c>
      <c r="C1181" s="4" t="s">
        <v>13</v>
      </c>
      <c r="D1181" s="4" t="s">
        <v>10</v>
      </c>
    </row>
    <row r="1182" spans="1:15">
      <c r="A1182" t="n">
        <v>11654</v>
      </c>
      <c r="B1182" s="37" t="n">
        <v>45</v>
      </c>
      <c r="C1182" s="7" t="n">
        <v>7</v>
      </c>
      <c r="D1182" s="7" t="n">
        <v>255</v>
      </c>
    </row>
    <row r="1183" spans="1:15">
      <c r="A1183" t="s">
        <v>4</v>
      </c>
      <c r="B1183" s="4" t="s">
        <v>5</v>
      </c>
      <c r="C1183" s="4" t="s">
        <v>13</v>
      </c>
      <c r="D1183" s="4" t="s">
        <v>13</v>
      </c>
      <c r="E1183" s="4" t="s">
        <v>13</v>
      </c>
      <c r="F1183" s="4" t="s">
        <v>13</v>
      </c>
    </row>
    <row r="1184" spans="1:15">
      <c r="A1184" t="n">
        <v>11658</v>
      </c>
      <c r="B1184" s="40" t="n">
        <v>14</v>
      </c>
      <c r="C1184" s="7" t="n">
        <v>0</v>
      </c>
      <c r="D1184" s="7" t="n">
        <v>4</v>
      </c>
      <c r="E1184" s="7" t="n">
        <v>0</v>
      </c>
      <c r="F1184" s="7" t="n">
        <v>0</v>
      </c>
    </row>
    <row r="1185" spans="1:15">
      <c r="A1185" t="s">
        <v>4</v>
      </c>
      <c r="B1185" s="4" t="s">
        <v>5</v>
      </c>
      <c r="C1185" s="4" t="s">
        <v>10</v>
      </c>
      <c r="D1185" s="4" t="s">
        <v>10</v>
      </c>
      <c r="E1185" s="4" t="s">
        <v>27</v>
      </c>
      <c r="F1185" s="4" t="s">
        <v>27</v>
      </c>
      <c r="G1185" s="4" t="s">
        <v>27</v>
      </c>
      <c r="H1185" s="4" t="s">
        <v>27</v>
      </c>
      <c r="I1185" s="4" t="s">
        <v>13</v>
      </c>
      <c r="J1185" s="4" t="s">
        <v>10</v>
      </c>
    </row>
    <row r="1186" spans="1:15">
      <c r="A1186" t="n">
        <v>11663</v>
      </c>
      <c r="B1186" s="48" t="n">
        <v>55</v>
      </c>
      <c r="C1186" s="7" t="n">
        <v>1660</v>
      </c>
      <c r="D1186" s="7" t="n">
        <v>65533</v>
      </c>
      <c r="E1186" s="7" t="n">
        <v>35.5</v>
      </c>
      <c r="F1186" s="7" t="n">
        <v>-24</v>
      </c>
      <c r="G1186" s="7" t="n">
        <v>14.3500003814697</v>
      </c>
      <c r="H1186" s="7" t="n">
        <v>1.5</v>
      </c>
      <c r="I1186" s="7" t="n">
        <v>1</v>
      </c>
      <c r="J1186" s="7" t="n">
        <v>0</v>
      </c>
    </row>
    <row r="1187" spans="1:15">
      <c r="A1187" t="s">
        <v>4</v>
      </c>
      <c r="B1187" s="4" t="s">
        <v>5</v>
      </c>
      <c r="C1187" s="4" t="s">
        <v>10</v>
      </c>
      <c r="D1187" s="4" t="s">
        <v>10</v>
      </c>
      <c r="E1187" s="4" t="s">
        <v>27</v>
      </c>
      <c r="F1187" s="4" t="s">
        <v>27</v>
      </c>
      <c r="G1187" s="4" t="s">
        <v>27</v>
      </c>
      <c r="H1187" s="4" t="s">
        <v>27</v>
      </c>
      <c r="I1187" s="4" t="s">
        <v>13</v>
      </c>
      <c r="J1187" s="4" t="s">
        <v>10</v>
      </c>
    </row>
    <row r="1188" spans="1:15">
      <c r="A1188" t="n">
        <v>11687</v>
      </c>
      <c r="B1188" s="48" t="n">
        <v>55</v>
      </c>
      <c r="C1188" s="7" t="n">
        <v>1661</v>
      </c>
      <c r="D1188" s="7" t="n">
        <v>65533</v>
      </c>
      <c r="E1188" s="7" t="n">
        <v>35.5</v>
      </c>
      <c r="F1188" s="7" t="n">
        <v>-24</v>
      </c>
      <c r="G1188" s="7" t="n">
        <v>17.7399997711182</v>
      </c>
      <c r="H1188" s="7" t="n">
        <v>1.5</v>
      </c>
      <c r="I1188" s="7" t="n">
        <v>1</v>
      </c>
      <c r="J1188" s="7" t="n">
        <v>0</v>
      </c>
    </row>
    <row r="1189" spans="1:15">
      <c r="A1189" t="s">
        <v>4</v>
      </c>
      <c r="B1189" s="4" t="s">
        <v>5</v>
      </c>
      <c r="C1189" s="4" t="s">
        <v>13</v>
      </c>
      <c r="D1189" s="4" t="s">
        <v>13</v>
      </c>
      <c r="E1189" s="4" t="s">
        <v>27</v>
      </c>
      <c r="F1189" s="4" t="s">
        <v>27</v>
      </c>
      <c r="G1189" s="4" t="s">
        <v>27</v>
      </c>
      <c r="H1189" s="4" t="s">
        <v>10</v>
      </c>
    </row>
    <row r="1190" spans="1:15">
      <c r="A1190" t="n">
        <v>11711</v>
      </c>
      <c r="B1190" s="37" t="n">
        <v>45</v>
      </c>
      <c r="C1190" s="7" t="n">
        <v>2</v>
      </c>
      <c r="D1190" s="7" t="n">
        <v>3</v>
      </c>
      <c r="E1190" s="7" t="n">
        <v>32.6599998474121</v>
      </c>
      <c r="F1190" s="7" t="n">
        <v>-22.1100006103516</v>
      </c>
      <c r="G1190" s="7" t="n">
        <v>14.8699998855591</v>
      </c>
      <c r="H1190" s="7" t="n">
        <v>1000</v>
      </c>
    </row>
    <row r="1191" spans="1:15">
      <c r="A1191" t="s">
        <v>4</v>
      </c>
      <c r="B1191" s="4" t="s">
        <v>5</v>
      </c>
      <c r="C1191" s="4" t="s">
        <v>13</v>
      </c>
      <c r="D1191" s="4" t="s">
        <v>13</v>
      </c>
      <c r="E1191" s="4" t="s">
        <v>27</v>
      </c>
      <c r="F1191" s="4" t="s">
        <v>27</v>
      </c>
      <c r="G1191" s="4" t="s">
        <v>27</v>
      </c>
      <c r="H1191" s="4" t="s">
        <v>10</v>
      </c>
      <c r="I1191" s="4" t="s">
        <v>13</v>
      </c>
    </row>
    <row r="1192" spans="1:15">
      <c r="A1192" t="n">
        <v>11728</v>
      </c>
      <c r="B1192" s="37" t="n">
        <v>45</v>
      </c>
      <c r="C1192" s="7" t="n">
        <v>4</v>
      </c>
      <c r="D1192" s="7" t="n">
        <v>3</v>
      </c>
      <c r="E1192" s="7" t="n">
        <v>351.700012207031</v>
      </c>
      <c r="F1192" s="7" t="n">
        <v>239.270004272461</v>
      </c>
      <c r="G1192" s="7" t="n">
        <v>352</v>
      </c>
      <c r="H1192" s="7" t="n">
        <v>2000</v>
      </c>
      <c r="I1192" s="7" t="n">
        <v>1</v>
      </c>
    </row>
    <row r="1193" spans="1:15">
      <c r="A1193" t="s">
        <v>4</v>
      </c>
      <c r="B1193" s="4" t="s">
        <v>5</v>
      </c>
      <c r="C1193" s="4" t="s">
        <v>13</v>
      </c>
      <c r="D1193" s="4" t="s">
        <v>13</v>
      </c>
      <c r="E1193" s="4" t="s">
        <v>27</v>
      </c>
      <c r="F1193" s="4" t="s">
        <v>10</v>
      </c>
    </row>
    <row r="1194" spans="1:15">
      <c r="A1194" t="n">
        <v>11746</v>
      </c>
      <c r="B1194" s="37" t="n">
        <v>45</v>
      </c>
      <c r="C1194" s="7" t="n">
        <v>5</v>
      </c>
      <c r="D1194" s="7" t="n">
        <v>3</v>
      </c>
      <c r="E1194" s="7" t="n">
        <v>5</v>
      </c>
      <c r="F1194" s="7" t="n">
        <v>2000</v>
      </c>
    </row>
    <row r="1195" spans="1:15">
      <c r="A1195" t="s">
        <v>4</v>
      </c>
      <c r="B1195" s="4" t="s">
        <v>5</v>
      </c>
      <c r="C1195" s="4" t="s">
        <v>13</v>
      </c>
      <c r="D1195" s="4" t="s">
        <v>13</v>
      </c>
      <c r="E1195" s="4" t="s">
        <v>27</v>
      </c>
      <c r="F1195" s="4" t="s">
        <v>10</v>
      </c>
    </row>
    <row r="1196" spans="1:15">
      <c r="A1196" t="n">
        <v>11755</v>
      </c>
      <c r="B1196" s="37" t="n">
        <v>45</v>
      </c>
      <c r="C1196" s="7" t="n">
        <v>11</v>
      </c>
      <c r="D1196" s="7" t="n">
        <v>3</v>
      </c>
      <c r="E1196" s="7" t="n">
        <v>38</v>
      </c>
      <c r="F1196" s="7" t="n">
        <v>2000</v>
      </c>
    </row>
    <row r="1197" spans="1:15">
      <c r="A1197" t="s">
        <v>4</v>
      </c>
      <c r="B1197" s="4" t="s">
        <v>5</v>
      </c>
      <c r="C1197" s="4" t="s">
        <v>10</v>
      </c>
    </row>
    <row r="1198" spans="1:15">
      <c r="A1198" t="n">
        <v>11764</v>
      </c>
      <c r="B1198" s="27" t="n">
        <v>16</v>
      </c>
      <c r="C1198" s="7" t="n">
        <v>1000</v>
      </c>
    </row>
    <row r="1199" spans="1:15">
      <c r="A1199" t="s">
        <v>4</v>
      </c>
      <c r="B1199" s="4" t="s">
        <v>5</v>
      </c>
      <c r="C1199" s="4" t="s">
        <v>9</v>
      </c>
    </row>
    <row r="1200" spans="1:15">
      <c r="A1200" t="n">
        <v>11767</v>
      </c>
      <c r="B1200" s="52" t="n">
        <v>15</v>
      </c>
      <c r="C1200" s="7" t="n">
        <v>1024</v>
      </c>
    </row>
    <row r="1201" spans="1:10">
      <c r="A1201" t="s">
        <v>4</v>
      </c>
      <c r="B1201" s="4" t="s">
        <v>5</v>
      </c>
      <c r="C1201" s="4" t="s">
        <v>10</v>
      </c>
    </row>
    <row r="1202" spans="1:10">
      <c r="A1202" t="n">
        <v>11772</v>
      </c>
      <c r="B1202" s="14" t="n">
        <v>12</v>
      </c>
      <c r="C1202" s="7" t="n">
        <v>6465</v>
      </c>
    </row>
    <row r="1203" spans="1:10">
      <c r="A1203" t="s">
        <v>4</v>
      </c>
      <c r="B1203" s="4" t="s">
        <v>5</v>
      </c>
      <c r="C1203" s="4" t="s">
        <v>13</v>
      </c>
      <c r="D1203" s="4" t="s">
        <v>9</v>
      </c>
      <c r="E1203" s="4" t="s">
        <v>13</v>
      </c>
      <c r="F1203" s="4" t="s">
        <v>13</v>
      </c>
      <c r="G1203" s="4" t="s">
        <v>9</v>
      </c>
      <c r="H1203" s="4" t="s">
        <v>13</v>
      </c>
      <c r="I1203" s="4" t="s">
        <v>9</v>
      </c>
      <c r="J1203" s="4" t="s">
        <v>13</v>
      </c>
    </row>
    <row r="1204" spans="1:10">
      <c r="A1204" t="n">
        <v>11775</v>
      </c>
      <c r="B1204" s="29" t="n">
        <v>33</v>
      </c>
      <c r="C1204" s="7" t="n">
        <v>0</v>
      </c>
      <c r="D1204" s="7" t="n">
        <v>3</v>
      </c>
      <c r="E1204" s="7" t="n">
        <v>0</v>
      </c>
      <c r="F1204" s="7" t="n">
        <v>0</v>
      </c>
      <c r="G1204" s="7" t="n">
        <v>-1</v>
      </c>
      <c r="H1204" s="7" t="n">
        <v>0</v>
      </c>
      <c r="I1204" s="7" t="n">
        <v>-1</v>
      </c>
      <c r="J1204" s="7" t="n">
        <v>0</v>
      </c>
    </row>
    <row r="1205" spans="1:10">
      <c r="A1205" t="s">
        <v>4</v>
      </c>
      <c r="B1205" s="4" t="s">
        <v>5</v>
      </c>
    </row>
    <row r="1206" spans="1:10">
      <c r="A1206" t="n">
        <v>11793</v>
      </c>
      <c r="B1206" s="5" t="n">
        <v>1</v>
      </c>
    </row>
    <row r="1207" spans="1:10" s="3" customFormat="1" customHeight="0">
      <c r="A1207" s="3" t="s">
        <v>2</v>
      </c>
      <c r="B1207" s="3" t="s">
        <v>108</v>
      </c>
    </row>
    <row r="1208" spans="1:10">
      <c r="A1208" t="s">
        <v>4</v>
      </c>
      <c r="B1208" s="4" t="s">
        <v>5</v>
      </c>
      <c r="C1208" s="4" t="s">
        <v>13</v>
      </c>
      <c r="D1208" s="4" t="s">
        <v>13</v>
      </c>
      <c r="E1208" s="4" t="s">
        <v>13</v>
      </c>
      <c r="F1208" s="4" t="s">
        <v>13</v>
      </c>
    </row>
    <row r="1209" spans="1:10">
      <c r="A1209" t="n">
        <v>11796</v>
      </c>
      <c r="B1209" s="40" t="n">
        <v>14</v>
      </c>
      <c r="C1209" s="7" t="n">
        <v>2</v>
      </c>
      <c r="D1209" s="7" t="n">
        <v>0</v>
      </c>
      <c r="E1209" s="7" t="n">
        <v>0</v>
      </c>
      <c r="F1209" s="7" t="n">
        <v>0</v>
      </c>
    </row>
    <row r="1210" spans="1:10">
      <c r="A1210" t="s">
        <v>4</v>
      </c>
      <c r="B1210" s="4" t="s">
        <v>5</v>
      </c>
      <c r="C1210" s="4" t="s">
        <v>13</v>
      </c>
      <c r="D1210" s="41" t="s">
        <v>99</v>
      </c>
      <c r="E1210" s="4" t="s">
        <v>5</v>
      </c>
      <c r="F1210" s="4" t="s">
        <v>13</v>
      </c>
      <c r="G1210" s="4" t="s">
        <v>10</v>
      </c>
      <c r="H1210" s="41" t="s">
        <v>100</v>
      </c>
      <c r="I1210" s="4" t="s">
        <v>13</v>
      </c>
      <c r="J1210" s="4" t="s">
        <v>9</v>
      </c>
      <c r="K1210" s="4" t="s">
        <v>13</v>
      </c>
      <c r="L1210" s="4" t="s">
        <v>13</v>
      </c>
      <c r="M1210" s="41" t="s">
        <v>99</v>
      </c>
      <c r="N1210" s="4" t="s">
        <v>5</v>
      </c>
      <c r="O1210" s="4" t="s">
        <v>13</v>
      </c>
      <c r="P1210" s="4" t="s">
        <v>10</v>
      </c>
      <c r="Q1210" s="41" t="s">
        <v>100</v>
      </c>
      <c r="R1210" s="4" t="s">
        <v>13</v>
      </c>
      <c r="S1210" s="4" t="s">
        <v>9</v>
      </c>
      <c r="T1210" s="4" t="s">
        <v>13</v>
      </c>
      <c r="U1210" s="4" t="s">
        <v>13</v>
      </c>
      <c r="V1210" s="4" t="s">
        <v>13</v>
      </c>
      <c r="W1210" s="4" t="s">
        <v>57</v>
      </c>
    </row>
    <row r="1211" spans="1:10">
      <c r="A1211" t="n">
        <v>11801</v>
      </c>
      <c r="B1211" s="17" t="n">
        <v>5</v>
      </c>
      <c r="C1211" s="7" t="n">
        <v>28</v>
      </c>
      <c r="D1211" s="41" t="s">
        <v>3</v>
      </c>
      <c r="E1211" s="9" t="n">
        <v>162</v>
      </c>
      <c r="F1211" s="7" t="n">
        <v>3</v>
      </c>
      <c r="G1211" s="7" t="n">
        <v>20489</v>
      </c>
      <c r="H1211" s="41" t="s">
        <v>3</v>
      </c>
      <c r="I1211" s="7" t="n">
        <v>0</v>
      </c>
      <c r="J1211" s="7" t="n">
        <v>1</v>
      </c>
      <c r="K1211" s="7" t="n">
        <v>2</v>
      </c>
      <c r="L1211" s="7" t="n">
        <v>28</v>
      </c>
      <c r="M1211" s="41" t="s">
        <v>3</v>
      </c>
      <c r="N1211" s="9" t="n">
        <v>162</v>
      </c>
      <c r="O1211" s="7" t="n">
        <v>3</v>
      </c>
      <c r="P1211" s="7" t="n">
        <v>20489</v>
      </c>
      <c r="Q1211" s="41" t="s">
        <v>3</v>
      </c>
      <c r="R1211" s="7" t="n">
        <v>0</v>
      </c>
      <c r="S1211" s="7" t="n">
        <v>2</v>
      </c>
      <c r="T1211" s="7" t="n">
        <v>2</v>
      </c>
      <c r="U1211" s="7" t="n">
        <v>11</v>
      </c>
      <c r="V1211" s="7" t="n">
        <v>1</v>
      </c>
      <c r="W1211" s="18" t="n">
        <f t="normal" ca="1">A1215</f>
        <v>0</v>
      </c>
    </row>
    <row r="1212" spans="1:10">
      <c r="A1212" t="s">
        <v>4</v>
      </c>
      <c r="B1212" s="4" t="s">
        <v>5</v>
      </c>
      <c r="C1212" s="4" t="s">
        <v>13</v>
      </c>
      <c r="D1212" s="4" t="s">
        <v>10</v>
      </c>
      <c r="E1212" s="4" t="s">
        <v>27</v>
      </c>
    </row>
    <row r="1213" spans="1:10">
      <c r="A1213" t="n">
        <v>11830</v>
      </c>
      <c r="B1213" s="30" t="n">
        <v>58</v>
      </c>
      <c r="C1213" s="7" t="n">
        <v>0</v>
      </c>
      <c r="D1213" s="7" t="n">
        <v>0</v>
      </c>
      <c r="E1213" s="7" t="n">
        <v>1</v>
      </c>
    </row>
    <row r="1214" spans="1:10">
      <c r="A1214" t="s">
        <v>4</v>
      </c>
      <c r="B1214" s="4" t="s">
        <v>5</v>
      </c>
      <c r="C1214" s="4" t="s">
        <v>13</v>
      </c>
      <c r="D1214" s="41" t="s">
        <v>99</v>
      </c>
      <c r="E1214" s="4" t="s">
        <v>5</v>
      </c>
      <c r="F1214" s="4" t="s">
        <v>13</v>
      </c>
      <c r="G1214" s="4" t="s">
        <v>10</v>
      </c>
      <c r="H1214" s="41" t="s">
        <v>100</v>
      </c>
      <c r="I1214" s="4" t="s">
        <v>13</v>
      </c>
      <c r="J1214" s="4" t="s">
        <v>9</v>
      </c>
      <c r="K1214" s="4" t="s">
        <v>13</v>
      </c>
      <c r="L1214" s="4" t="s">
        <v>13</v>
      </c>
      <c r="M1214" s="41" t="s">
        <v>99</v>
      </c>
      <c r="N1214" s="4" t="s">
        <v>5</v>
      </c>
      <c r="O1214" s="4" t="s">
        <v>13</v>
      </c>
      <c r="P1214" s="4" t="s">
        <v>10</v>
      </c>
      <c r="Q1214" s="41" t="s">
        <v>100</v>
      </c>
      <c r="R1214" s="4" t="s">
        <v>13</v>
      </c>
      <c r="S1214" s="4" t="s">
        <v>9</v>
      </c>
      <c r="T1214" s="4" t="s">
        <v>13</v>
      </c>
      <c r="U1214" s="4" t="s">
        <v>13</v>
      </c>
      <c r="V1214" s="4" t="s">
        <v>13</v>
      </c>
      <c r="W1214" s="4" t="s">
        <v>57</v>
      </c>
    </row>
    <row r="1215" spans="1:10">
      <c r="A1215" t="n">
        <v>11838</v>
      </c>
      <c r="B1215" s="17" t="n">
        <v>5</v>
      </c>
      <c r="C1215" s="7" t="n">
        <v>28</v>
      </c>
      <c r="D1215" s="41" t="s">
        <v>3</v>
      </c>
      <c r="E1215" s="9" t="n">
        <v>162</v>
      </c>
      <c r="F1215" s="7" t="n">
        <v>3</v>
      </c>
      <c r="G1215" s="7" t="n">
        <v>20489</v>
      </c>
      <c r="H1215" s="41" t="s">
        <v>3</v>
      </c>
      <c r="I1215" s="7" t="n">
        <v>0</v>
      </c>
      <c r="J1215" s="7" t="n">
        <v>1</v>
      </c>
      <c r="K1215" s="7" t="n">
        <v>3</v>
      </c>
      <c r="L1215" s="7" t="n">
        <v>28</v>
      </c>
      <c r="M1215" s="41" t="s">
        <v>3</v>
      </c>
      <c r="N1215" s="9" t="n">
        <v>162</v>
      </c>
      <c r="O1215" s="7" t="n">
        <v>3</v>
      </c>
      <c r="P1215" s="7" t="n">
        <v>20489</v>
      </c>
      <c r="Q1215" s="41" t="s">
        <v>3</v>
      </c>
      <c r="R1215" s="7" t="n">
        <v>0</v>
      </c>
      <c r="S1215" s="7" t="n">
        <v>2</v>
      </c>
      <c r="T1215" s="7" t="n">
        <v>3</v>
      </c>
      <c r="U1215" s="7" t="n">
        <v>9</v>
      </c>
      <c r="V1215" s="7" t="n">
        <v>1</v>
      </c>
      <c r="W1215" s="18" t="n">
        <f t="normal" ca="1">A1225</f>
        <v>0</v>
      </c>
    </row>
    <row r="1216" spans="1:10">
      <c r="A1216" t="s">
        <v>4</v>
      </c>
      <c r="B1216" s="4" t="s">
        <v>5</v>
      </c>
      <c r="C1216" s="4" t="s">
        <v>13</v>
      </c>
      <c r="D1216" s="41" t="s">
        <v>99</v>
      </c>
      <c r="E1216" s="4" t="s">
        <v>5</v>
      </c>
      <c r="F1216" s="4" t="s">
        <v>10</v>
      </c>
      <c r="G1216" s="4" t="s">
        <v>13</v>
      </c>
      <c r="H1216" s="4" t="s">
        <v>13</v>
      </c>
      <c r="I1216" s="4" t="s">
        <v>6</v>
      </c>
      <c r="J1216" s="41" t="s">
        <v>100</v>
      </c>
      <c r="K1216" s="4" t="s">
        <v>13</v>
      </c>
      <c r="L1216" s="4" t="s">
        <v>13</v>
      </c>
      <c r="M1216" s="41" t="s">
        <v>99</v>
      </c>
      <c r="N1216" s="4" t="s">
        <v>5</v>
      </c>
      <c r="O1216" s="4" t="s">
        <v>13</v>
      </c>
      <c r="P1216" s="41" t="s">
        <v>100</v>
      </c>
      <c r="Q1216" s="4" t="s">
        <v>13</v>
      </c>
      <c r="R1216" s="4" t="s">
        <v>9</v>
      </c>
      <c r="S1216" s="4" t="s">
        <v>13</v>
      </c>
      <c r="T1216" s="4" t="s">
        <v>13</v>
      </c>
      <c r="U1216" s="4" t="s">
        <v>13</v>
      </c>
      <c r="V1216" s="41" t="s">
        <v>99</v>
      </c>
      <c r="W1216" s="4" t="s">
        <v>5</v>
      </c>
      <c r="X1216" s="4" t="s">
        <v>13</v>
      </c>
      <c r="Y1216" s="41" t="s">
        <v>100</v>
      </c>
      <c r="Z1216" s="4" t="s">
        <v>13</v>
      </c>
      <c r="AA1216" s="4" t="s">
        <v>9</v>
      </c>
      <c r="AB1216" s="4" t="s">
        <v>13</v>
      </c>
      <c r="AC1216" s="4" t="s">
        <v>13</v>
      </c>
      <c r="AD1216" s="4" t="s">
        <v>13</v>
      </c>
      <c r="AE1216" s="4" t="s">
        <v>57</v>
      </c>
    </row>
    <row r="1217" spans="1:31">
      <c r="A1217" t="n">
        <v>11867</v>
      </c>
      <c r="B1217" s="17" t="n">
        <v>5</v>
      </c>
      <c r="C1217" s="7" t="n">
        <v>28</v>
      </c>
      <c r="D1217" s="41" t="s">
        <v>3</v>
      </c>
      <c r="E1217" s="42" t="n">
        <v>47</v>
      </c>
      <c r="F1217" s="7" t="n">
        <v>61456</v>
      </c>
      <c r="G1217" s="7" t="n">
        <v>2</v>
      </c>
      <c r="H1217" s="7" t="n">
        <v>0</v>
      </c>
      <c r="I1217" s="7" t="s">
        <v>101</v>
      </c>
      <c r="J1217" s="41" t="s">
        <v>3</v>
      </c>
      <c r="K1217" s="7" t="n">
        <v>8</v>
      </c>
      <c r="L1217" s="7" t="n">
        <v>28</v>
      </c>
      <c r="M1217" s="41" t="s">
        <v>3</v>
      </c>
      <c r="N1217" s="11" t="n">
        <v>74</v>
      </c>
      <c r="O1217" s="7" t="n">
        <v>65</v>
      </c>
      <c r="P1217" s="41" t="s">
        <v>3</v>
      </c>
      <c r="Q1217" s="7" t="n">
        <v>0</v>
      </c>
      <c r="R1217" s="7" t="n">
        <v>1</v>
      </c>
      <c r="S1217" s="7" t="n">
        <v>3</v>
      </c>
      <c r="T1217" s="7" t="n">
        <v>9</v>
      </c>
      <c r="U1217" s="7" t="n">
        <v>28</v>
      </c>
      <c r="V1217" s="41" t="s">
        <v>3</v>
      </c>
      <c r="W1217" s="11" t="n">
        <v>74</v>
      </c>
      <c r="X1217" s="7" t="n">
        <v>65</v>
      </c>
      <c r="Y1217" s="41" t="s">
        <v>3</v>
      </c>
      <c r="Z1217" s="7" t="n">
        <v>0</v>
      </c>
      <c r="AA1217" s="7" t="n">
        <v>2</v>
      </c>
      <c r="AB1217" s="7" t="n">
        <v>3</v>
      </c>
      <c r="AC1217" s="7" t="n">
        <v>9</v>
      </c>
      <c r="AD1217" s="7" t="n">
        <v>1</v>
      </c>
      <c r="AE1217" s="18" t="n">
        <f t="normal" ca="1">A1221</f>
        <v>0</v>
      </c>
    </row>
    <row r="1218" spans="1:31">
      <c r="A1218" t="s">
        <v>4</v>
      </c>
      <c r="B1218" s="4" t="s">
        <v>5</v>
      </c>
      <c r="C1218" s="4" t="s">
        <v>10</v>
      </c>
      <c r="D1218" s="4" t="s">
        <v>13</v>
      </c>
      <c r="E1218" s="4" t="s">
        <v>13</v>
      </c>
      <c r="F1218" s="4" t="s">
        <v>6</v>
      </c>
    </row>
    <row r="1219" spans="1:31">
      <c r="A1219" t="n">
        <v>11915</v>
      </c>
      <c r="B1219" s="42" t="n">
        <v>47</v>
      </c>
      <c r="C1219" s="7" t="n">
        <v>61456</v>
      </c>
      <c r="D1219" s="7" t="n">
        <v>0</v>
      </c>
      <c r="E1219" s="7" t="n">
        <v>0</v>
      </c>
      <c r="F1219" s="7" t="s">
        <v>102</v>
      </c>
    </row>
    <row r="1220" spans="1:31">
      <c r="A1220" t="s">
        <v>4</v>
      </c>
      <c r="B1220" s="4" t="s">
        <v>5</v>
      </c>
      <c r="C1220" s="4" t="s">
        <v>13</v>
      </c>
      <c r="D1220" s="4" t="s">
        <v>10</v>
      </c>
      <c r="E1220" s="4" t="s">
        <v>27</v>
      </c>
    </row>
    <row r="1221" spans="1:31">
      <c r="A1221" t="n">
        <v>11928</v>
      </c>
      <c r="B1221" s="30" t="n">
        <v>58</v>
      </c>
      <c r="C1221" s="7" t="n">
        <v>0</v>
      </c>
      <c r="D1221" s="7" t="n">
        <v>300</v>
      </c>
      <c r="E1221" s="7" t="n">
        <v>1</v>
      </c>
    </row>
    <row r="1222" spans="1:31">
      <c r="A1222" t="s">
        <v>4</v>
      </c>
      <c r="B1222" s="4" t="s">
        <v>5</v>
      </c>
      <c r="C1222" s="4" t="s">
        <v>13</v>
      </c>
      <c r="D1222" s="4" t="s">
        <v>10</v>
      </c>
    </row>
    <row r="1223" spans="1:31">
      <c r="A1223" t="n">
        <v>11936</v>
      </c>
      <c r="B1223" s="30" t="n">
        <v>58</v>
      </c>
      <c r="C1223" s="7" t="n">
        <v>255</v>
      </c>
      <c r="D1223" s="7" t="n">
        <v>0</v>
      </c>
    </row>
    <row r="1224" spans="1:31">
      <c r="A1224" t="s">
        <v>4</v>
      </c>
      <c r="B1224" s="4" t="s">
        <v>5</v>
      </c>
      <c r="C1224" s="4" t="s">
        <v>13</v>
      </c>
      <c r="D1224" s="4" t="s">
        <v>13</v>
      </c>
      <c r="E1224" s="4" t="s">
        <v>13</v>
      </c>
      <c r="F1224" s="4" t="s">
        <v>13</v>
      </c>
    </row>
    <row r="1225" spans="1:31">
      <c r="A1225" t="n">
        <v>11940</v>
      </c>
      <c r="B1225" s="40" t="n">
        <v>14</v>
      </c>
      <c r="C1225" s="7" t="n">
        <v>0</v>
      </c>
      <c r="D1225" s="7" t="n">
        <v>0</v>
      </c>
      <c r="E1225" s="7" t="n">
        <v>0</v>
      </c>
      <c r="F1225" s="7" t="n">
        <v>64</v>
      </c>
    </row>
    <row r="1226" spans="1:31">
      <c r="A1226" t="s">
        <v>4</v>
      </c>
      <c r="B1226" s="4" t="s">
        <v>5</v>
      </c>
      <c r="C1226" s="4" t="s">
        <v>13</v>
      </c>
      <c r="D1226" s="4" t="s">
        <v>10</v>
      </c>
    </row>
    <row r="1227" spans="1:31">
      <c r="A1227" t="n">
        <v>11945</v>
      </c>
      <c r="B1227" s="25" t="n">
        <v>22</v>
      </c>
      <c r="C1227" s="7" t="n">
        <v>0</v>
      </c>
      <c r="D1227" s="7" t="n">
        <v>20489</v>
      </c>
    </row>
    <row r="1228" spans="1:31">
      <c r="A1228" t="s">
        <v>4</v>
      </c>
      <c r="B1228" s="4" t="s">
        <v>5</v>
      </c>
      <c r="C1228" s="4" t="s">
        <v>13</v>
      </c>
      <c r="D1228" s="4" t="s">
        <v>10</v>
      </c>
    </row>
    <row r="1229" spans="1:31">
      <c r="A1229" t="n">
        <v>11949</v>
      </c>
      <c r="B1229" s="30" t="n">
        <v>58</v>
      </c>
      <c r="C1229" s="7" t="n">
        <v>5</v>
      </c>
      <c r="D1229" s="7" t="n">
        <v>300</v>
      </c>
    </row>
    <row r="1230" spans="1:31">
      <c r="A1230" t="s">
        <v>4</v>
      </c>
      <c r="B1230" s="4" t="s">
        <v>5</v>
      </c>
      <c r="C1230" s="4" t="s">
        <v>27</v>
      </c>
      <c r="D1230" s="4" t="s">
        <v>10</v>
      </c>
    </row>
    <row r="1231" spans="1:31">
      <c r="A1231" t="n">
        <v>11953</v>
      </c>
      <c r="B1231" s="43" t="n">
        <v>103</v>
      </c>
      <c r="C1231" s="7" t="n">
        <v>0</v>
      </c>
      <c r="D1231" s="7" t="n">
        <v>300</v>
      </c>
    </row>
    <row r="1232" spans="1:31">
      <c r="A1232" t="s">
        <v>4</v>
      </c>
      <c r="B1232" s="4" t="s">
        <v>5</v>
      </c>
      <c r="C1232" s="4" t="s">
        <v>13</v>
      </c>
    </row>
    <row r="1233" spans="1:31">
      <c r="A1233" t="n">
        <v>11960</v>
      </c>
      <c r="B1233" s="31" t="n">
        <v>64</v>
      </c>
      <c r="C1233" s="7" t="n">
        <v>7</v>
      </c>
    </row>
    <row r="1234" spans="1:31">
      <c r="A1234" t="s">
        <v>4</v>
      </c>
      <c r="B1234" s="4" t="s">
        <v>5</v>
      </c>
      <c r="C1234" s="4" t="s">
        <v>13</v>
      </c>
      <c r="D1234" s="4" t="s">
        <v>10</v>
      </c>
    </row>
    <row r="1235" spans="1:31">
      <c r="A1235" t="n">
        <v>11962</v>
      </c>
      <c r="B1235" s="44" t="n">
        <v>72</v>
      </c>
      <c r="C1235" s="7" t="n">
        <v>5</v>
      </c>
      <c r="D1235" s="7" t="n">
        <v>0</v>
      </c>
    </row>
    <row r="1236" spans="1:31">
      <c r="A1236" t="s">
        <v>4</v>
      </c>
      <c r="B1236" s="4" t="s">
        <v>5</v>
      </c>
      <c r="C1236" s="4" t="s">
        <v>13</v>
      </c>
      <c r="D1236" s="41" t="s">
        <v>99</v>
      </c>
      <c r="E1236" s="4" t="s">
        <v>5</v>
      </c>
      <c r="F1236" s="4" t="s">
        <v>13</v>
      </c>
      <c r="G1236" s="4" t="s">
        <v>10</v>
      </c>
      <c r="H1236" s="41" t="s">
        <v>100</v>
      </c>
      <c r="I1236" s="4" t="s">
        <v>13</v>
      </c>
      <c r="J1236" s="4" t="s">
        <v>9</v>
      </c>
      <c r="K1236" s="4" t="s">
        <v>13</v>
      </c>
      <c r="L1236" s="4" t="s">
        <v>13</v>
      </c>
      <c r="M1236" s="4" t="s">
        <v>57</v>
      </c>
    </row>
    <row r="1237" spans="1:31">
      <c r="A1237" t="n">
        <v>11966</v>
      </c>
      <c r="B1237" s="17" t="n">
        <v>5</v>
      </c>
      <c r="C1237" s="7" t="n">
        <v>28</v>
      </c>
      <c r="D1237" s="41" t="s">
        <v>3</v>
      </c>
      <c r="E1237" s="9" t="n">
        <v>162</v>
      </c>
      <c r="F1237" s="7" t="n">
        <v>4</v>
      </c>
      <c r="G1237" s="7" t="n">
        <v>20489</v>
      </c>
      <c r="H1237" s="41" t="s">
        <v>3</v>
      </c>
      <c r="I1237" s="7" t="n">
        <v>0</v>
      </c>
      <c r="J1237" s="7" t="n">
        <v>1</v>
      </c>
      <c r="K1237" s="7" t="n">
        <v>2</v>
      </c>
      <c r="L1237" s="7" t="n">
        <v>1</v>
      </c>
      <c r="M1237" s="18" t="n">
        <f t="normal" ca="1">A1243</f>
        <v>0</v>
      </c>
    </row>
    <row r="1238" spans="1:31">
      <c r="A1238" t="s">
        <v>4</v>
      </c>
      <c r="B1238" s="4" t="s">
        <v>5</v>
      </c>
      <c r="C1238" s="4" t="s">
        <v>13</v>
      </c>
      <c r="D1238" s="4" t="s">
        <v>6</v>
      </c>
    </row>
    <row r="1239" spans="1:31">
      <c r="A1239" t="n">
        <v>11983</v>
      </c>
      <c r="B1239" s="8" t="n">
        <v>2</v>
      </c>
      <c r="C1239" s="7" t="n">
        <v>10</v>
      </c>
      <c r="D1239" s="7" t="s">
        <v>103</v>
      </c>
    </row>
    <row r="1240" spans="1:31">
      <c r="A1240" t="s">
        <v>4</v>
      </c>
      <c r="B1240" s="4" t="s">
        <v>5</v>
      </c>
      <c r="C1240" s="4" t="s">
        <v>10</v>
      </c>
    </row>
    <row r="1241" spans="1:31">
      <c r="A1241" t="n">
        <v>12000</v>
      </c>
      <c r="B1241" s="27" t="n">
        <v>16</v>
      </c>
      <c r="C1241" s="7" t="n">
        <v>0</v>
      </c>
    </row>
    <row r="1242" spans="1:31">
      <c r="A1242" t="s">
        <v>4</v>
      </c>
      <c r="B1242" s="4" t="s">
        <v>5</v>
      </c>
      <c r="C1242" s="4" t="s">
        <v>10</v>
      </c>
      <c r="D1242" s="4" t="s">
        <v>27</v>
      </c>
      <c r="E1242" s="4" t="s">
        <v>27</v>
      </c>
      <c r="F1242" s="4" t="s">
        <v>27</v>
      </c>
      <c r="G1242" s="4" t="s">
        <v>27</v>
      </c>
    </row>
    <row r="1243" spans="1:31">
      <c r="A1243" t="n">
        <v>12003</v>
      </c>
      <c r="B1243" s="45" t="n">
        <v>46</v>
      </c>
      <c r="C1243" s="7" t="n">
        <v>20</v>
      </c>
      <c r="D1243" s="7" t="n">
        <v>32.6800003051758</v>
      </c>
      <c r="E1243" s="7" t="n">
        <v>-24</v>
      </c>
      <c r="F1243" s="7" t="n">
        <v>15.5</v>
      </c>
      <c r="G1243" s="7" t="n">
        <v>90</v>
      </c>
    </row>
    <row r="1244" spans="1:31">
      <c r="A1244" t="s">
        <v>4</v>
      </c>
      <c r="B1244" s="4" t="s">
        <v>5</v>
      </c>
      <c r="C1244" s="4" t="s">
        <v>10</v>
      </c>
      <c r="D1244" s="4" t="s">
        <v>27</v>
      </c>
      <c r="E1244" s="4" t="s">
        <v>27</v>
      </c>
      <c r="F1244" s="4" t="s">
        <v>27</v>
      </c>
      <c r="G1244" s="4" t="s">
        <v>27</v>
      </c>
    </row>
    <row r="1245" spans="1:31">
      <c r="A1245" t="n">
        <v>12022</v>
      </c>
      <c r="B1245" s="45" t="n">
        <v>46</v>
      </c>
      <c r="C1245" s="7" t="n">
        <v>21</v>
      </c>
      <c r="D1245" s="7" t="n">
        <v>32.2799987792969</v>
      </c>
      <c r="E1245" s="7" t="n">
        <v>-24</v>
      </c>
      <c r="F1245" s="7" t="n">
        <v>16.8099994659424</v>
      </c>
      <c r="G1245" s="7" t="n">
        <v>90</v>
      </c>
    </row>
    <row r="1246" spans="1:31">
      <c r="A1246" t="s">
        <v>4</v>
      </c>
      <c r="B1246" s="4" t="s">
        <v>5</v>
      </c>
      <c r="C1246" s="4" t="s">
        <v>10</v>
      </c>
      <c r="D1246" s="4" t="s">
        <v>13</v>
      </c>
      <c r="E1246" s="4" t="s">
        <v>13</v>
      </c>
      <c r="F1246" s="4" t="s">
        <v>6</v>
      </c>
    </row>
    <row r="1247" spans="1:31">
      <c r="A1247" t="n">
        <v>12041</v>
      </c>
      <c r="B1247" s="23" t="n">
        <v>20</v>
      </c>
      <c r="C1247" s="7" t="n">
        <v>20</v>
      </c>
      <c r="D1247" s="7" t="n">
        <v>3</v>
      </c>
      <c r="E1247" s="7" t="n">
        <v>10</v>
      </c>
      <c r="F1247" s="7" t="s">
        <v>106</v>
      </c>
    </row>
    <row r="1248" spans="1:31">
      <c r="A1248" t="s">
        <v>4</v>
      </c>
      <c r="B1248" s="4" t="s">
        <v>5</v>
      </c>
      <c r="C1248" s="4" t="s">
        <v>10</v>
      </c>
    </row>
    <row r="1249" spans="1:13">
      <c r="A1249" t="n">
        <v>12059</v>
      </c>
      <c r="B1249" s="27" t="n">
        <v>16</v>
      </c>
      <c r="C1249" s="7" t="n">
        <v>0</v>
      </c>
    </row>
    <row r="1250" spans="1:13">
      <c r="A1250" t="s">
        <v>4</v>
      </c>
      <c r="B1250" s="4" t="s">
        <v>5</v>
      </c>
      <c r="C1250" s="4" t="s">
        <v>10</v>
      </c>
      <c r="D1250" s="4" t="s">
        <v>13</v>
      </c>
      <c r="E1250" s="4" t="s">
        <v>13</v>
      </c>
      <c r="F1250" s="4" t="s">
        <v>6</v>
      </c>
    </row>
    <row r="1251" spans="1:13">
      <c r="A1251" t="n">
        <v>12062</v>
      </c>
      <c r="B1251" s="23" t="n">
        <v>20</v>
      </c>
      <c r="C1251" s="7" t="n">
        <v>21</v>
      </c>
      <c r="D1251" s="7" t="n">
        <v>3</v>
      </c>
      <c r="E1251" s="7" t="n">
        <v>10</v>
      </c>
      <c r="F1251" s="7" t="s">
        <v>106</v>
      </c>
    </row>
    <row r="1252" spans="1:13">
      <c r="A1252" t="s">
        <v>4</v>
      </c>
      <c r="B1252" s="4" t="s">
        <v>5</v>
      </c>
      <c r="C1252" s="4" t="s">
        <v>10</v>
      </c>
    </row>
    <row r="1253" spans="1:13">
      <c r="A1253" t="n">
        <v>12080</v>
      </c>
      <c r="B1253" s="27" t="n">
        <v>16</v>
      </c>
      <c r="C1253" s="7" t="n">
        <v>0</v>
      </c>
    </row>
    <row r="1254" spans="1:13">
      <c r="A1254" t="s">
        <v>4</v>
      </c>
      <c r="B1254" s="4" t="s">
        <v>5</v>
      </c>
      <c r="C1254" s="4" t="s">
        <v>10</v>
      </c>
      <c r="D1254" s="4" t="s">
        <v>9</v>
      </c>
    </row>
    <row r="1255" spans="1:13">
      <c r="A1255" t="n">
        <v>12083</v>
      </c>
      <c r="B1255" s="47" t="n">
        <v>43</v>
      </c>
      <c r="C1255" s="7" t="n">
        <v>20</v>
      </c>
      <c r="D1255" s="7" t="n">
        <v>16</v>
      </c>
    </row>
    <row r="1256" spans="1:13">
      <c r="A1256" t="s">
        <v>4</v>
      </c>
      <c r="B1256" s="4" t="s">
        <v>5</v>
      </c>
      <c r="C1256" s="4" t="s">
        <v>10</v>
      </c>
      <c r="D1256" s="4" t="s">
        <v>13</v>
      </c>
      <c r="E1256" s="4" t="s">
        <v>13</v>
      </c>
      <c r="F1256" s="4" t="s">
        <v>6</v>
      </c>
    </row>
    <row r="1257" spans="1:13">
      <c r="A1257" t="n">
        <v>12090</v>
      </c>
      <c r="B1257" s="42" t="n">
        <v>47</v>
      </c>
      <c r="C1257" s="7" t="n">
        <v>20</v>
      </c>
      <c r="D1257" s="7" t="n">
        <v>0</v>
      </c>
      <c r="E1257" s="7" t="n">
        <v>0</v>
      </c>
      <c r="F1257" s="7" t="s">
        <v>109</v>
      </c>
    </row>
    <row r="1258" spans="1:13">
      <c r="A1258" t="s">
        <v>4</v>
      </c>
      <c r="B1258" s="4" t="s">
        <v>5</v>
      </c>
      <c r="C1258" s="4" t="s">
        <v>10</v>
      </c>
    </row>
    <row r="1259" spans="1:13">
      <c r="A1259" t="n">
        <v>12112</v>
      </c>
      <c r="B1259" s="27" t="n">
        <v>16</v>
      </c>
      <c r="C1259" s="7" t="n">
        <v>0</v>
      </c>
    </row>
    <row r="1260" spans="1:13">
      <c r="A1260" t="s">
        <v>4</v>
      </c>
      <c r="B1260" s="4" t="s">
        <v>5</v>
      </c>
      <c r="C1260" s="4" t="s">
        <v>10</v>
      </c>
      <c r="D1260" s="4" t="s">
        <v>13</v>
      </c>
      <c r="E1260" s="4" t="s">
        <v>6</v>
      </c>
      <c r="F1260" s="4" t="s">
        <v>27</v>
      </c>
      <c r="G1260" s="4" t="s">
        <v>27</v>
      </c>
      <c r="H1260" s="4" t="s">
        <v>27</v>
      </c>
    </row>
    <row r="1261" spans="1:13">
      <c r="A1261" t="n">
        <v>12115</v>
      </c>
      <c r="B1261" s="51" t="n">
        <v>48</v>
      </c>
      <c r="C1261" s="7" t="n">
        <v>20</v>
      </c>
      <c r="D1261" s="7" t="n">
        <v>0</v>
      </c>
      <c r="E1261" s="7" t="s">
        <v>102</v>
      </c>
      <c r="F1261" s="7" t="n">
        <v>0</v>
      </c>
      <c r="G1261" s="7" t="n">
        <v>1</v>
      </c>
      <c r="H1261" s="7" t="n">
        <v>0</v>
      </c>
    </row>
    <row r="1262" spans="1:13">
      <c r="A1262" t="s">
        <v>4</v>
      </c>
      <c r="B1262" s="4" t="s">
        <v>5</v>
      </c>
      <c r="C1262" s="4" t="s">
        <v>10</v>
      </c>
      <c r="D1262" s="4" t="s">
        <v>9</v>
      </c>
    </row>
    <row r="1263" spans="1:13">
      <c r="A1263" t="n">
        <v>12139</v>
      </c>
      <c r="B1263" s="47" t="n">
        <v>43</v>
      </c>
      <c r="C1263" s="7" t="n">
        <v>21</v>
      </c>
      <c r="D1263" s="7" t="n">
        <v>16</v>
      </c>
    </row>
    <row r="1264" spans="1:13">
      <c r="A1264" t="s">
        <v>4</v>
      </c>
      <c r="B1264" s="4" t="s">
        <v>5</v>
      </c>
      <c r="C1264" s="4" t="s">
        <v>10</v>
      </c>
      <c r="D1264" s="4" t="s">
        <v>13</v>
      </c>
      <c r="E1264" s="4" t="s">
        <v>13</v>
      </c>
      <c r="F1264" s="4" t="s">
        <v>6</v>
      </c>
    </row>
    <row r="1265" spans="1:8">
      <c r="A1265" t="n">
        <v>12146</v>
      </c>
      <c r="B1265" s="42" t="n">
        <v>47</v>
      </c>
      <c r="C1265" s="7" t="n">
        <v>21</v>
      </c>
      <c r="D1265" s="7" t="n">
        <v>0</v>
      </c>
      <c r="E1265" s="7" t="n">
        <v>0</v>
      </c>
      <c r="F1265" s="7" t="s">
        <v>109</v>
      </c>
    </row>
    <row r="1266" spans="1:8">
      <c r="A1266" t="s">
        <v>4</v>
      </c>
      <c r="B1266" s="4" t="s">
        <v>5</v>
      </c>
      <c r="C1266" s="4" t="s">
        <v>10</v>
      </c>
    </row>
    <row r="1267" spans="1:8">
      <c r="A1267" t="n">
        <v>12168</v>
      </c>
      <c r="B1267" s="27" t="n">
        <v>16</v>
      </c>
      <c r="C1267" s="7" t="n">
        <v>0</v>
      </c>
    </row>
    <row r="1268" spans="1:8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6</v>
      </c>
      <c r="F1268" s="4" t="s">
        <v>27</v>
      </c>
      <c r="G1268" s="4" t="s">
        <v>27</v>
      </c>
      <c r="H1268" s="4" t="s">
        <v>27</v>
      </c>
    </row>
    <row r="1269" spans="1:8">
      <c r="A1269" t="n">
        <v>12171</v>
      </c>
      <c r="B1269" s="51" t="n">
        <v>48</v>
      </c>
      <c r="C1269" s="7" t="n">
        <v>21</v>
      </c>
      <c r="D1269" s="7" t="n">
        <v>0</v>
      </c>
      <c r="E1269" s="7" t="s">
        <v>102</v>
      </c>
      <c r="F1269" s="7" t="n">
        <v>0</v>
      </c>
      <c r="G1269" s="7" t="n">
        <v>1</v>
      </c>
      <c r="H1269" s="7" t="n">
        <v>0</v>
      </c>
    </row>
    <row r="1270" spans="1:8">
      <c r="A1270" t="s">
        <v>4</v>
      </c>
      <c r="B1270" s="4" t="s">
        <v>5</v>
      </c>
      <c r="C1270" s="4" t="s">
        <v>13</v>
      </c>
      <c r="D1270" s="4" t="s">
        <v>10</v>
      </c>
      <c r="E1270" s="4" t="s">
        <v>13</v>
      </c>
      <c r="F1270" s="4" t="s">
        <v>6</v>
      </c>
      <c r="G1270" s="4" t="s">
        <v>6</v>
      </c>
      <c r="H1270" s="4" t="s">
        <v>6</v>
      </c>
      <c r="I1270" s="4" t="s">
        <v>6</v>
      </c>
      <c r="J1270" s="4" t="s">
        <v>6</v>
      </c>
      <c r="K1270" s="4" t="s">
        <v>6</v>
      </c>
      <c r="L1270" s="4" t="s">
        <v>6</v>
      </c>
      <c r="M1270" s="4" t="s">
        <v>6</v>
      </c>
      <c r="N1270" s="4" t="s">
        <v>6</v>
      </c>
      <c r="O1270" s="4" t="s">
        <v>6</v>
      </c>
      <c r="P1270" s="4" t="s">
        <v>6</v>
      </c>
      <c r="Q1270" s="4" t="s">
        <v>6</v>
      </c>
      <c r="R1270" s="4" t="s">
        <v>6</v>
      </c>
      <c r="S1270" s="4" t="s">
        <v>6</v>
      </c>
      <c r="T1270" s="4" t="s">
        <v>6</v>
      </c>
      <c r="U1270" s="4" t="s">
        <v>6</v>
      </c>
    </row>
    <row r="1271" spans="1:8">
      <c r="A1271" t="n">
        <v>12195</v>
      </c>
      <c r="B1271" s="46" t="n">
        <v>36</v>
      </c>
      <c r="C1271" s="7" t="n">
        <v>8</v>
      </c>
      <c r="D1271" s="7" t="n">
        <v>20</v>
      </c>
      <c r="E1271" s="7" t="n">
        <v>0</v>
      </c>
      <c r="F1271" s="7" t="s">
        <v>110</v>
      </c>
      <c r="G1271" s="7" t="s">
        <v>111</v>
      </c>
      <c r="H1271" s="7" t="s">
        <v>112</v>
      </c>
      <c r="I1271" s="7" t="s">
        <v>23</v>
      </c>
      <c r="J1271" s="7" t="s">
        <v>23</v>
      </c>
      <c r="K1271" s="7" t="s">
        <v>23</v>
      </c>
      <c r="L1271" s="7" t="s">
        <v>23</v>
      </c>
      <c r="M1271" s="7" t="s">
        <v>23</v>
      </c>
      <c r="N1271" s="7" t="s">
        <v>23</v>
      </c>
      <c r="O1271" s="7" t="s">
        <v>23</v>
      </c>
      <c r="P1271" s="7" t="s">
        <v>23</v>
      </c>
      <c r="Q1271" s="7" t="s">
        <v>23</v>
      </c>
      <c r="R1271" s="7" t="s">
        <v>23</v>
      </c>
      <c r="S1271" s="7" t="s">
        <v>23</v>
      </c>
      <c r="T1271" s="7" t="s">
        <v>23</v>
      </c>
      <c r="U1271" s="7" t="s">
        <v>23</v>
      </c>
    </row>
    <row r="1272" spans="1:8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13</v>
      </c>
      <c r="F1272" s="4" t="s">
        <v>6</v>
      </c>
      <c r="G1272" s="4" t="s">
        <v>6</v>
      </c>
      <c r="H1272" s="4" t="s">
        <v>6</v>
      </c>
      <c r="I1272" s="4" t="s">
        <v>6</v>
      </c>
      <c r="J1272" s="4" t="s">
        <v>6</v>
      </c>
      <c r="K1272" s="4" t="s">
        <v>6</v>
      </c>
      <c r="L1272" s="4" t="s">
        <v>6</v>
      </c>
      <c r="M1272" s="4" t="s">
        <v>6</v>
      </c>
      <c r="N1272" s="4" t="s">
        <v>6</v>
      </c>
      <c r="O1272" s="4" t="s">
        <v>6</v>
      </c>
      <c r="P1272" s="4" t="s">
        <v>6</v>
      </c>
      <c r="Q1272" s="4" t="s">
        <v>6</v>
      </c>
      <c r="R1272" s="4" t="s">
        <v>6</v>
      </c>
      <c r="S1272" s="4" t="s">
        <v>6</v>
      </c>
      <c r="T1272" s="4" t="s">
        <v>6</v>
      </c>
      <c r="U1272" s="4" t="s">
        <v>6</v>
      </c>
    </row>
    <row r="1273" spans="1:8">
      <c r="A1273" t="n">
        <v>12247</v>
      </c>
      <c r="B1273" s="46" t="n">
        <v>36</v>
      </c>
      <c r="C1273" s="7" t="n">
        <v>8</v>
      </c>
      <c r="D1273" s="7" t="n">
        <v>21</v>
      </c>
      <c r="E1273" s="7" t="n">
        <v>0</v>
      </c>
      <c r="F1273" s="7" t="s">
        <v>113</v>
      </c>
      <c r="G1273" s="7" t="s">
        <v>23</v>
      </c>
      <c r="H1273" s="7" t="s">
        <v>23</v>
      </c>
      <c r="I1273" s="7" t="s">
        <v>23</v>
      </c>
      <c r="J1273" s="7" t="s">
        <v>23</v>
      </c>
      <c r="K1273" s="7" t="s">
        <v>23</v>
      </c>
      <c r="L1273" s="7" t="s">
        <v>23</v>
      </c>
      <c r="M1273" s="7" t="s">
        <v>23</v>
      </c>
      <c r="N1273" s="7" t="s">
        <v>23</v>
      </c>
      <c r="O1273" s="7" t="s">
        <v>23</v>
      </c>
      <c r="P1273" s="7" t="s">
        <v>23</v>
      </c>
      <c r="Q1273" s="7" t="s">
        <v>23</v>
      </c>
      <c r="R1273" s="7" t="s">
        <v>23</v>
      </c>
      <c r="S1273" s="7" t="s">
        <v>23</v>
      </c>
      <c r="T1273" s="7" t="s">
        <v>23</v>
      </c>
      <c r="U1273" s="7" t="s">
        <v>23</v>
      </c>
    </row>
    <row r="1274" spans="1:8">
      <c r="A1274" t="s">
        <v>4</v>
      </c>
      <c r="B1274" s="4" t="s">
        <v>5</v>
      </c>
      <c r="C1274" s="4" t="s">
        <v>10</v>
      </c>
    </row>
    <row r="1275" spans="1:8">
      <c r="A1275" t="n">
        <v>12281</v>
      </c>
      <c r="B1275" s="38" t="n">
        <v>13</v>
      </c>
      <c r="C1275" s="7" t="n">
        <v>6465</v>
      </c>
    </row>
    <row r="1276" spans="1:8">
      <c r="A1276" t="s">
        <v>4</v>
      </c>
      <c r="B1276" s="4" t="s">
        <v>5</v>
      </c>
      <c r="C1276" s="4" t="s">
        <v>13</v>
      </c>
    </row>
    <row r="1277" spans="1:8">
      <c r="A1277" t="n">
        <v>12284</v>
      </c>
      <c r="B1277" s="53" t="n">
        <v>116</v>
      </c>
      <c r="C1277" s="7" t="n">
        <v>0</v>
      </c>
    </row>
    <row r="1278" spans="1:8">
      <c r="A1278" t="s">
        <v>4</v>
      </c>
      <c r="B1278" s="4" t="s">
        <v>5</v>
      </c>
      <c r="C1278" s="4" t="s">
        <v>13</v>
      </c>
      <c r="D1278" s="4" t="s">
        <v>10</v>
      </c>
    </row>
    <row r="1279" spans="1:8">
      <c r="A1279" t="n">
        <v>12286</v>
      </c>
      <c r="B1279" s="53" t="n">
        <v>116</v>
      </c>
      <c r="C1279" s="7" t="n">
        <v>2</v>
      </c>
      <c r="D1279" s="7" t="n">
        <v>1</v>
      </c>
    </row>
    <row r="1280" spans="1:8">
      <c r="A1280" t="s">
        <v>4</v>
      </c>
      <c r="B1280" s="4" t="s">
        <v>5</v>
      </c>
      <c r="C1280" s="4" t="s">
        <v>13</v>
      </c>
      <c r="D1280" s="4" t="s">
        <v>9</v>
      </c>
    </row>
    <row r="1281" spans="1:21">
      <c r="A1281" t="n">
        <v>12290</v>
      </c>
      <c r="B1281" s="53" t="n">
        <v>116</v>
      </c>
      <c r="C1281" s="7" t="n">
        <v>5</v>
      </c>
      <c r="D1281" s="7" t="n">
        <v>1106247680</v>
      </c>
    </row>
    <row r="1282" spans="1:21">
      <c r="A1282" t="s">
        <v>4</v>
      </c>
      <c r="B1282" s="4" t="s">
        <v>5</v>
      </c>
      <c r="C1282" s="4" t="s">
        <v>13</v>
      </c>
      <c r="D1282" s="4" t="s">
        <v>10</v>
      </c>
    </row>
    <row r="1283" spans="1:21">
      <c r="A1283" t="n">
        <v>12296</v>
      </c>
      <c r="B1283" s="53" t="n">
        <v>116</v>
      </c>
      <c r="C1283" s="7" t="n">
        <v>6</v>
      </c>
      <c r="D1283" s="7" t="n">
        <v>1</v>
      </c>
    </row>
    <row r="1284" spans="1:21">
      <c r="A1284" t="s">
        <v>4</v>
      </c>
      <c r="B1284" s="4" t="s">
        <v>5</v>
      </c>
      <c r="C1284" s="4" t="s">
        <v>13</v>
      </c>
      <c r="D1284" s="4" t="s">
        <v>13</v>
      </c>
      <c r="E1284" s="4" t="s">
        <v>27</v>
      </c>
      <c r="F1284" s="4" t="s">
        <v>27</v>
      </c>
      <c r="G1284" s="4" t="s">
        <v>27</v>
      </c>
      <c r="H1284" s="4" t="s">
        <v>10</v>
      </c>
    </row>
    <row r="1285" spans="1:21">
      <c r="A1285" t="n">
        <v>12300</v>
      </c>
      <c r="B1285" s="37" t="n">
        <v>45</v>
      </c>
      <c r="C1285" s="7" t="n">
        <v>2</v>
      </c>
      <c r="D1285" s="7" t="n">
        <v>3</v>
      </c>
      <c r="E1285" s="7" t="n">
        <v>32.3499984741211</v>
      </c>
      <c r="F1285" s="7" t="n">
        <v>-22.8799991607666</v>
      </c>
      <c r="G1285" s="7" t="n">
        <v>16.1100006103516</v>
      </c>
      <c r="H1285" s="7" t="n">
        <v>0</v>
      </c>
    </row>
    <row r="1286" spans="1:21">
      <c r="A1286" t="s">
        <v>4</v>
      </c>
      <c r="B1286" s="4" t="s">
        <v>5</v>
      </c>
      <c r="C1286" s="4" t="s">
        <v>13</v>
      </c>
      <c r="D1286" s="4" t="s">
        <v>13</v>
      </c>
      <c r="E1286" s="4" t="s">
        <v>27</v>
      </c>
      <c r="F1286" s="4" t="s">
        <v>27</v>
      </c>
      <c r="G1286" s="4" t="s">
        <v>27</v>
      </c>
      <c r="H1286" s="4" t="s">
        <v>10</v>
      </c>
      <c r="I1286" s="4" t="s">
        <v>13</v>
      </c>
    </row>
    <row r="1287" spans="1:21">
      <c r="A1287" t="n">
        <v>12317</v>
      </c>
      <c r="B1287" s="37" t="n">
        <v>45</v>
      </c>
      <c r="C1287" s="7" t="n">
        <v>4</v>
      </c>
      <c r="D1287" s="7" t="n">
        <v>3</v>
      </c>
      <c r="E1287" s="7" t="n">
        <v>7.15000009536743</v>
      </c>
      <c r="F1287" s="7" t="n">
        <v>109.639999389648</v>
      </c>
      <c r="G1287" s="7" t="n">
        <v>4</v>
      </c>
      <c r="H1287" s="7" t="n">
        <v>0</v>
      </c>
      <c r="I1287" s="7" t="n">
        <v>0</v>
      </c>
    </row>
    <row r="1288" spans="1:21">
      <c r="A1288" t="s">
        <v>4</v>
      </c>
      <c r="B1288" s="4" t="s">
        <v>5</v>
      </c>
      <c r="C1288" s="4" t="s">
        <v>13</v>
      </c>
      <c r="D1288" s="4" t="s">
        <v>13</v>
      </c>
      <c r="E1288" s="4" t="s">
        <v>27</v>
      </c>
      <c r="F1288" s="4" t="s">
        <v>10</v>
      </c>
    </row>
    <row r="1289" spans="1:21">
      <c r="A1289" t="n">
        <v>12335</v>
      </c>
      <c r="B1289" s="37" t="n">
        <v>45</v>
      </c>
      <c r="C1289" s="7" t="n">
        <v>5</v>
      </c>
      <c r="D1289" s="7" t="n">
        <v>3</v>
      </c>
      <c r="E1289" s="7" t="n">
        <v>3.40000009536743</v>
      </c>
      <c r="F1289" s="7" t="n">
        <v>0</v>
      </c>
    </row>
    <row r="1290" spans="1:21">
      <c r="A1290" t="s">
        <v>4</v>
      </c>
      <c r="B1290" s="4" t="s">
        <v>5</v>
      </c>
      <c r="C1290" s="4" t="s">
        <v>13</v>
      </c>
      <c r="D1290" s="4" t="s">
        <v>13</v>
      </c>
      <c r="E1290" s="4" t="s">
        <v>27</v>
      </c>
      <c r="F1290" s="4" t="s">
        <v>10</v>
      </c>
    </row>
    <row r="1291" spans="1:21">
      <c r="A1291" t="n">
        <v>12344</v>
      </c>
      <c r="B1291" s="37" t="n">
        <v>45</v>
      </c>
      <c r="C1291" s="7" t="n">
        <v>11</v>
      </c>
      <c r="D1291" s="7" t="n">
        <v>3</v>
      </c>
      <c r="E1291" s="7" t="n">
        <v>38</v>
      </c>
      <c r="F1291" s="7" t="n">
        <v>0</v>
      </c>
    </row>
    <row r="1292" spans="1:21">
      <c r="A1292" t="s">
        <v>4</v>
      </c>
      <c r="B1292" s="4" t="s">
        <v>5</v>
      </c>
      <c r="C1292" s="4" t="s">
        <v>13</v>
      </c>
      <c r="D1292" s="4" t="s">
        <v>13</v>
      </c>
      <c r="E1292" s="4" t="s">
        <v>27</v>
      </c>
      <c r="F1292" s="4" t="s">
        <v>27</v>
      </c>
      <c r="G1292" s="4" t="s">
        <v>27</v>
      </c>
      <c r="H1292" s="4" t="s">
        <v>10</v>
      </c>
    </row>
    <row r="1293" spans="1:21">
      <c r="A1293" t="n">
        <v>12353</v>
      </c>
      <c r="B1293" s="37" t="n">
        <v>45</v>
      </c>
      <c r="C1293" s="7" t="n">
        <v>2</v>
      </c>
      <c r="D1293" s="7" t="n">
        <v>3</v>
      </c>
      <c r="E1293" s="7" t="n">
        <v>32.3400001525879</v>
      </c>
      <c r="F1293" s="7" t="n">
        <v>-22.6399993896484</v>
      </c>
      <c r="G1293" s="7" t="n">
        <v>16.0599994659424</v>
      </c>
      <c r="H1293" s="7" t="n">
        <v>4000</v>
      </c>
    </row>
    <row r="1294" spans="1:21">
      <c r="A1294" t="s">
        <v>4</v>
      </c>
      <c r="B1294" s="4" t="s">
        <v>5</v>
      </c>
      <c r="C1294" s="4" t="s">
        <v>13</v>
      </c>
      <c r="D1294" s="4" t="s">
        <v>13</v>
      </c>
      <c r="E1294" s="4" t="s">
        <v>27</v>
      </c>
      <c r="F1294" s="4" t="s">
        <v>27</v>
      </c>
      <c r="G1294" s="4" t="s">
        <v>27</v>
      </c>
      <c r="H1294" s="4" t="s">
        <v>10</v>
      </c>
      <c r="I1294" s="4" t="s">
        <v>13</v>
      </c>
    </row>
    <row r="1295" spans="1:21">
      <c r="A1295" t="n">
        <v>12370</v>
      </c>
      <c r="B1295" s="37" t="n">
        <v>45</v>
      </c>
      <c r="C1295" s="7" t="n">
        <v>4</v>
      </c>
      <c r="D1295" s="7" t="n">
        <v>3</v>
      </c>
      <c r="E1295" s="7" t="n">
        <v>8.38000011444092</v>
      </c>
      <c r="F1295" s="7" t="n">
        <v>121.830001831055</v>
      </c>
      <c r="G1295" s="7" t="n">
        <v>4</v>
      </c>
      <c r="H1295" s="7" t="n">
        <v>4000</v>
      </c>
      <c r="I1295" s="7" t="n">
        <v>0</v>
      </c>
    </row>
    <row r="1296" spans="1:21">
      <c r="A1296" t="s">
        <v>4</v>
      </c>
      <c r="B1296" s="4" t="s">
        <v>5</v>
      </c>
      <c r="C1296" s="4" t="s">
        <v>13</v>
      </c>
      <c r="D1296" s="4" t="s">
        <v>13</v>
      </c>
      <c r="E1296" s="4" t="s">
        <v>27</v>
      </c>
      <c r="F1296" s="4" t="s">
        <v>10</v>
      </c>
    </row>
    <row r="1297" spans="1:9">
      <c r="A1297" t="n">
        <v>12388</v>
      </c>
      <c r="B1297" s="37" t="n">
        <v>45</v>
      </c>
      <c r="C1297" s="7" t="n">
        <v>5</v>
      </c>
      <c r="D1297" s="7" t="n">
        <v>3</v>
      </c>
      <c r="E1297" s="7" t="n">
        <v>2.09999990463257</v>
      </c>
      <c r="F1297" s="7" t="n">
        <v>4000</v>
      </c>
    </row>
    <row r="1298" spans="1:9">
      <c r="A1298" t="s">
        <v>4</v>
      </c>
      <c r="B1298" s="4" t="s">
        <v>5</v>
      </c>
      <c r="C1298" s="4" t="s">
        <v>13</v>
      </c>
      <c r="D1298" s="4" t="s">
        <v>13</v>
      </c>
      <c r="E1298" s="4" t="s">
        <v>27</v>
      </c>
      <c r="F1298" s="4" t="s">
        <v>10</v>
      </c>
    </row>
    <row r="1299" spans="1:9">
      <c r="A1299" t="n">
        <v>12397</v>
      </c>
      <c r="B1299" s="37" t="n">
        <v>45</v>
      </c>
      <c r="C1299" s="7" t="n">
        <v>11</v>
      </c>
      <c r="D1299" s="7" t="n">
        <v>3</v>
      </c>
      <c r="E1299" s="7" t="n">
        <v>38</v>
      </c>
      <c r="F1299" s="7" t="n">
        <v>4000</v>
      </c>
    </row>
    <row r="1300" spans="1:9">
      <c r="A1300" t="s">
        <v>4</v>
      </c>
      <c r="B1300" s="4" t="s">
        <v>5</v>
      </c>
      <c r="C1300" s="4" t="s">
        <v>13</v>
      </c>
      <c r="D1300" s="4" t="s">
        <v>10</v>
      </c>
      <c r="E1300" s="4" t="s">
        <v>27</v>
      </c>
    </row>
    <row r="1301" spans="1:9">
      <c r="A1301" t="n">
        <v>12406</v>
      </c>
      <c r="B1301" s="30" t="n">
        <v>58</v>
      </c>
      <c r="C1301" s="7" t="n">
        <v>100</v>
      </c>
      <c r="D1301" s="7" t="n">
        <v>1000</v>
      </c>
      <c r="E1301" s="7" t="n">
        <v>1</v>
      </c>
    </row>
    <row r="1302" spans="1:9">
      <c r="A1302" t="s">
        <v>4</v>
      </c>
      <c r="B1302" s="4" t="s">
        <v>5</v>
      </c>
      <c r="C1302" s="4" t="s">
        <v>13</v>
      </c>
      <c r="D1302" s="4" t="s">
        <v>10</v>
      </c>
    </row>
    <row r="1303" spans="1:9">
      <c r="A1303" t="n">
        <v>12414</v>
      </c>
      <c r="B1303" s="30" t="n">
        <v>58</v>
      </c>
      <c r="C1303" s="7" t="n">
        <v>255</v>
      </c>
      <c r="D1303" s="7" t="n">
        <v>0</v>
      </c>
    </row>
    <row r="1304" spans="1:9">
      <c r="A1304" t="s">
        <v>4</v>
      </c>
      <c r="B1304" s="4" t="s">
        <v>5</v>
      </c>
      <c r="C1304" s="4" t="s">
        <v>10</v>
      </c>
      <c r="D1304" s="4" t="s">
        <v>13</v>
      </c>
      <c r="E1304" s="4" t="s">
        <v>13</v>
      </c>
      <c r="F1304" s="4" t="s">
        <v>6</v>
      </c>
    </row>
    <row r="1305" spans="1:9">
      <c r="A1305" t="n">
        <v>12418</v>
      </c>
      <c r="B1305" s="42" t="n">
        <v>47</v>
      </c>
      <c r="C1305" s="7" t="n">
        <v>20</v>
      </c>
      <c r="D1305" s="7" t="n">
        <v>0</v>
      </c>
      <c r="E1305" s="7" t="n">
        <v>0</v>
      </c>
      <c r="F1305" s="7" t="s">
        <v>114</v>
      </c>
    </row>
    <row r="1306" spans="1:9">
      <c r="A1306" t="s">
        <v>4</v>
      </c>
      <c r="B1306" s="4" t="s">
        <v>5</v>
      </c>
      <c r="C1306" s="4" t="s">
        <v>10</v>
      </c>
      <c r="D1306" s="4" t="s">
        <v>13</v>
      </c>
      <c r="E1306" s="4" t="s">
        <v>13</v>
      </c>
      <c r="F1306" s="4" t="s">
        <v>6</v>
      </c>
    </row>
    <row r="1307" spans="1:9">
      <c r="A1307" t="n">
        <v>12438</v>
      </c>
      <c r="B1307" s="42" t="n">
        <v>47</v>
      </c>
      <c r="C1307" s="7" t="n">
        <v>21</v>
      </c>
      <c r="D1307" s="7" t="n">
        <v>0</v>
      </c>
      <c r="E1307" s="7" t="n">
        <v>0</v>
      </c>
      <c r="F1307" s="7" t="s">
        <v>114</v>
      </c>
    </row>
    <row r="1308" spans="1:9">
      <c r="A1308" t="s">
        <v>4</v>
      </c>
      <c r="B1308" s="4" t="s">
        <v>5</v>
      </c>
      <c r="C1308" s="4" t="s">
        <v>10</v>
      </c>
    </row>
    <row r="1309" spans="1:9">
      <c r="A1309" t="n">
        <v>12458</v>
      </c>
      <c r="B1309" s="27" t="n">
        <v>16</v>
      </c>
      <c r="C1309" s="7" t="n">
        <v>3000</v>
      </c>
    </row>
    <row r="1310" spans="1:9">
      <c r="A1310" t="s">
        <v>4</v>
      </c>
      <c r="B1310" s="4" t="s">
        <v>5</v>
      </c>
      <c r="C1310" s="4" t="s">
        <v>13</v>
      </c>
      <c r="D1310" s="4" t="s">
        <v>10</v>
      </c>
    </row>
    <row r="1311" spans="1:9">
      <c r="A1311" t="n">
        <v>12461</v>
      </c>
      <c r="B1311" s="37" t="n">
        <v>45</v>
      </c>
      <c r="C1311" s="7" t="n">
        <v>7</v>
      </c>
      <c r="D1311" s="7" t="n">
        <v>255</v>
      </c>
    </row>
    <row r="1312" spans="1:9">
      <c r="A1312" t="s">
        <v>4</v>
      </c>
      <c r="B1312" s="4" t="s">
        <v>5</v>
      </c>
      <c r="C1312" s="4" t="s">
        <v>13</v>
      </c>
      <c r="D1312" s="4" t="s">
        <v>10</v>
      </c>
      <c r="E1312" s="4" t="s">
        <v>6</v>
      </c>
    </row>
    <row r="1313" spans="1:6">
      <c r="A1313" t="n">
        <v>12465</v>
      </c>
      <c r="B1313" s="54" t="n">
        <v>51</v>
      </c>
      <c r="C1313" s="7" t="n">
        <v>4</v>
      </c>
      <c r="D1313" s="7" t="n">
        <v>20</v>
      </c>
      <c r="E1313" s="7" t="s">
        <v>115</v>
      </c>
    </row>
    <row r="1314" spans="1:6">
      <c r="A1314" t="s">
        <v>4</v>
      </c>
      <c r="B1314" s="4" t="s">
        <v>5</v>
      </c>
      <c r="C1314" s="4" t="s">
        <v>10</v>
      </c>
    </row>
    <row r="1315" spans="1:6">
      <c r="A1315" t="n">
        <v>12479</v>
      </c>
      <c r="B1315" s="27" t="n">
        <v>16</v>
      </c>
      <c r="C1315" s="7" t="n">
        <v>0</v>
      </c>
    </row>
    <row r="1316" spans="1:6">
      <c r="A1316" t="s">
        <v>4</v>
      </c>
      <c r="B1316" s="4" t="s">
        <v>5</v>
      </c>
      <c r="C1316" s="4" t="s">
        <v>10</v>
      </c>
      <c r="D1316" s="4" t="s">
        <v>13</v>
      </c>
      <c r="E1316" s="4" t="s">
        <v>9</v>
      </c>
      <c r="F1316" s="4" t="s">
        <v>86</v>
      </c>
      <c r="G1316" s="4" t="s">
        <v>13</v>
      </c>
      <c r="H1316" s="4" t="s">
        <v>13</v>
      </c>
    </row>
    <row r="1317" spans="1:6">
      <c r="A1317" t="n">
        <v>12482</v>
      </c>
      <c r="B1317" s="55" t="n">
        <v>26</v>
      </c>
      <c r="C1317" s="7" t="n">
        <v>20</v>
      </c>
      <c r="D1317" s="7" t="n">
        <v>17</v>
      </c>
      <c r="E1317" s="7" t="n">
        <v>64945</v>
      </c>
      <c r="F1317" s="7" t="s">
        <v>116</v>
      </c>
      <c r="G1317" s="7" t="n">
        <v>2</v>
      </c>
      <c r="H1317" s="7" t="n">
        <v>0</v>
      </c>
    </row>
    <row r="1318" spans="1:6">
      <c r="A1318" t="s">
        <v>4</v>
      </c>
      <c r="B1318" s="4" t="s">
        <v>5</v>
      </c>
    </row>
    <row r="1319" spans="1:6">
      <c r="A1319" t="n">
        <v>12516</v>
      </c>
      <c r="B1319" s="35" t="n">
        <v>28</v>
      </c>
    </row>
    <row r="1320" spans="1:6">
      <c r="A1320" t="s">
        <v>4</v>
      </c>
      <c r="B1320" s="4" t="s">
        <v>5</v>
      </c>
      <c r="C1320" s="4" t="s">
        <v>10</v>
      </c>
      <c r="D1320" s="4" t="s">
        <v>10</v>
      </c>
      <c r="E1320" s="4" t="s">
        <v>10</v>
      </c>
    </row>
    <row r="1321" spans="1:6">
      <c r="A1321" t="n">
        <v>12517</v>
      </c>
      <c r="B1321" s="49" t="n">
        <v>61</v>
      </c>
      <c r="C1321" s="7" t="n">
        <v>20</v>
      </c>
      <c r="D1321" s="7" t="n">
        <v>21</v>
      </c>
      <c r="E1321" s="7" t="n">
        <v>1000</v>
      </c>
    </row>
    <row r="1322" spans="1:6">
      <c r="A1322" t="s">
        <v>4</v>
      </c>
      <c r="B1322" s="4" t="s">
        <v>5</v>
      </c>
      <c r="C1322" s="4" t="s">
        <v>10</v>
      </c>
    </row>
    <row r="1323" spans="1:6">
      <c r="A1323" t="n">
        <v>12524</v>
      </c>
      <c r="B1323" s="27" t="n">
        <v>16</v>
      </c>
      <c r="C1323" s="7" t="n">
        <v>300</v>
      </c>
    </row>
    <row r="1324" spans="1:6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6</v>
      </c>
    </row>
    <row r="1325" spans="1:6">
      <c r="A1325" t="n">
        <v>12527</v>
      </c>
      <c r="B1325" s="54" t="n">
        <v>51</v>
      </c>
      <c r="C1325" s="7" t="n">
        <v>4</v>
      </c>
      <c r="D1325" s="7" t="n">
        <v>20</v>
      </c>
      <c r="E1325" s="7" t="s">
        <v>117</v>
      </c>
    </row>
    <row r="1326" spans="1:6">
      <c r="A1326" t="s">
        <v>4</v>
      </c>
      <c r="B1326" s="4" t="s">
        <v>5</v>
      </c>
      <c r="C1326" s="4" t="s">
        <v>10</v>
      </c>
    </row>
    <row r="1327" spans="1:6">
      <c r="A1327" t="n">
        <v>12540</v>
      </c>
      <c r="B1327" s="27" t="n">
        <v>16</v>
      </c>
      <c r="C1327" s="7" t="n">
        <v>0</v>
      </c>
    </row>
    <row r="1328" spans="1:6">
      <c r="A1328" t="s">
        <v>4</v>
      </c>
      <c r="B1328" s="4" t="s">
        <v>5</v>
      </c>
      <c r="C1328" s="4" t="s">
        <v>10</v>
      </c>
      <c r="D1328" s="4" t="s">
        <v>13</v>
      </c>
      <c r="E1328" s="4" t="s">
        <v>9</v>
      </c>
      <c r="F1328" s="4" t="s">
        <v>86</v>
      </c>
      <c r="G1328" s="4" t="s">
        <v>13</v>
      </c>
      <c r="H1328" s="4" t="s">
        <v>13</v>
      </c>
    </row>
    <row r="1329" spans="1:8">
      <c r="A1329" t="n">
        <v>12543</v>
      </c>
      <c r="B1329" s="55" t="n">
        <v>26</v>
      </c>
      <c r="C1329" s="7" t="n">
        <v>20</v>
      </c>
      <c r="D1329" s="7" t="n">
        <v>17</v>
      </c>
      <c r="E1329" s="7" t="n">
        <v>64946</v>
      </c>
      <c r="F1329" s="7" t="s">
        <v>118</v>
      </c>
      <c r="G1329" s="7" t="n">
        <v>2</v>
      </c>
      <c r="H1329" s="7" t="n">
        <v>0</v>
      </c>
    </row>
    <row r="1330" spans="1:8">
      <c r="A1330" t="s">
        <v>4</v>
      </c>
      <c r="B1330" s="4" t="s">
        <v>5</v>
      </c>
    </row>
    <row r="1331" spans="1:8">
      <c r="A1331" t="n">
        <v>12596</v>
      </c>
      <c r="B1331" s="35" t="n">
        <v>28</v>
      </c>
    </row>
    <row r="1332" spans="1:8">
      <c r="A1332" t="s">
        <v>4</v>
      </c>
      <c r="B1332" s="4" t="s">
        <v>5</v>
      </c>
      <c r="C1332" s="4" t="s">
        <v>10</v>
      </c>
      <c r="D1332" s="4" t="s">
        <v>10</v>
      </c>
      <c r="E1332" s="4" t="s">
        <v>10</v>
      </c>
    </row>
    <row r="1333" spans="1:8">
      <c r="A1333" t="n">
        <v>12597</v>
      </c>
      <c r="B1333" s="49" t="n">
        <v>61</v>
      </c>
      <c r="C1333" s="7" t="n">
        <v>21</v>
      </c>
      <c r="D1333" s="7" t="n">
        <v>20</v>
      </c>
      <c r="E1333" s="7" t="n">
        <v>1000</v>
      </c>
    </row>
    <row r="1334" spans="1:8">
      <c r="A1334" t="s">
        <v>4</v>
      </c>
      <c r="B1334" s="4" t="s">
        <v>5</v>
      </c>
      <c r="C1334" s="4" t="s">
        <v>10</v>
      </c>
    </row>
    <row r="1335" spans="1:8">
      <c r="A1335" t="n">
        <v>12604</v>
      </c>
      <c r="B1335" s="27" t="n">
        <v>16</v>
      </c>
      <c r="C1335" s="7" t="n">
        <v>300</v>
      </c>
    </row>
    <row r="1336" spans="1:8">
      <c r="A1336" t="s">
        <v>4</v>
      </c>
      <c r="B1336" s="4" t="s">
        <v>5</v>
      </c>
      <c r="C1336" s="4" t="s">
        <v>13</v>
      </c>
      <c r="D1336" s="4" t="s">
        <v>10</v>
      </c>
      <c r="E1336" s="4" t="s">
        <v>6</v>
      </c>
    </row>
    <row r="1337" spans="1:8">
      <c r="A1337" t="n">
        <v>12607</v>
      </c>
      <c r="B1337" s="54" t="n">
        <v>51</v>
      </c>
      <c r="C1337" s="7" t="n">
        <v>4</v>
      </c>
      <c r="D1337" s="7" t="n">
        <v>21</v>
      </c>
      <c r="E1337" s="7" t="s">
        <v>119</v>
      </c>
    </row>
    <row r="1338" spans="1:8">
      <c r="A1338" t="s">
        <v>4</v>
      </c>
      <c r="B1338" s="4" t="s">
        <v>5</v>
      </c>
      <c r="C1338" s="4" t="s">
        <v>10</v>
      </c>
    </row>
    <row r="1339" spans="1:8">
      <c r="A1339" t="n">
        <v>12621</v>
      </c>
      <c r="B1339" s="27" t="n">
        <v>16</v>
      </c>
      <c r="C1339" s="7" t="n">
        <v>0</v>
      </c>
    </row>
    <row r="1340" spans="1:8">
      <c r="A1340" t="s">
        <v>4</v>
      </c>
      <c r="B1340" s="4" t="s">
        <v>5</v>
      </c>
      <c r="C1340" s="4" t="s">
        <v>10</v>
      </c>
      <c r="D1340" s="4" t="s">
        <v>13</v>
      </c>
      <c r="E1340" s="4" t="s">
        <v>9</v>
      </c>
      <c r="F1340" s="4" t="s">
        <v>86</v>
      </c>
      <c r="G1340" s="4" t="s">
        <v>13</v>
      </c>
      <c r="H1340" s="4" t="s">
        <v>13</v>
      </c>
      <c r="I1340" s="4" t="s">
        <v>13</v>
      </c>
      <c r="J1340" s="4" t="s">
        <v>9</v>
      </c>
      <c r="K1340" s="4" t="s">
        <v>86</v>
      </c>
      <c r="L1340" s="4" t="s">
        <v>13</v>
      </c>
      <c r="M1340" s="4" t="s">
        <v>13</v>
      </c>
      <c r="N1340" s="4" t="s">
        <v>13</v>
      </c>
      <c r="O1340" s="4" t="s">
        <v>9</v>
      </c>
      <c r="P1340" s="4" t="s">
        <v>86</v>
      </c>
      <c r="Q1340" s="4" t="s">
        <v>13</v>
      </c>
      <c r="R1340" s="4" t="s">
        <v>13</v>
      </c>
    </row>
    <row r="1341" spans="1:8">
      <c r="A1341" t="n">
        <v>12624</v>
      </c>
      <c r="B1341" s="55" t="n">
        <v>26</v>
      </c>
      <c r="C1341" s="7" t="n">
        <v>21</v>
      </c>
      <c r="D1341" s="7" t="n">
        <v>17</v>
      </c>
      <c r="E1341" s="7" t="n">
        <v>64947</v>
      </c>
      <c r="F1341" s="7" t="s">
        <v>120</v>
      </c>
      <c r="G1341" s="7" t="n">
        <v>2</v>
      </c>
      <c r="H1341" s="7" t="n">
        <v>3</v>
      </c>
      <c r="I1341" s="7" t="n">
        <v>17</v>
      </c>
      <c r="J1341" s="7" t="n">
        <v>64948</v>
      </c>
      <c r="K1341" s="7" t="s">
        <v>121</v>
      </c>
      <c r="L1341" s="7" t="n">
        <v>2</v>
      </c>
      <c r="M1341" s="7" t="n">
        <v>3</v>
      </c>
      <c r="N1341" s="7" t="n">
        <v>17</v>
      </c>
      <c r="O1341" s="7" t="n">
        <v>64949</v>
      </c>
      <c r="P1341" s="7" t="s">
        <v>122</v>
      </c>
      <c r="Q1341" s="7" t="n">
        <v>2</v>
      </c>
      <c r="R1341" s="7" t="n">
        <v>0</v>
      </c>
    </row>
    <row r="1342" spans="1:8">
      <c r="A1342" t="s">
        <v>4</v>
      </c>
      <c r="B1342" s="4" t="s">
        <v>5</v>
      </c>
    </row>
    <row r="1343" spans="1:8">
      <c r="A1343" t="n">
        <v>12848</v>
      </c>
      <c r="B1343" s="35" t="n">
        <v>28</v>
      </c>
    </row>
    <row r="1344" spans="1:8">
      <c r="A1344" t="s">
        <v>4</v>
      </c>
      <c r="B1344" s="4" t="s">
        <v>5</v>
      </c>
      <c r="C1344" s="4" t="s">
        <v>10</v>
      </c>
      <c r="D1344" s="4" t="s">
        <v>13</v>
      </c>
    </row>
    <row r="1345" spans="1:18">
      <c r="A1345" t="n">
        <v>12849</v>
      </c>
      <c r="B1345" s="56" t="n">
        <v>89</v>
      </c>
      <c r="C1345" s="7" t="n">
        <v>65533</v>
      </c>
      <c r="D1345" s="7" t="n">
        <v>1</v>
      </c>
    </row>
    <row r="1346" spans="1:18">
      <c r="A1346" t="s">
        <v>4</v>
      </c>
      <c r="B1346" s="4" t="s">
        <v>5</v>
      </c>
      <c r="C1346" s="4" t="s">
        <v>13</v>
      </c>
      <c r="D1346" s="4" t="s">
        <v>10</v>
      </c>
      <c r="E1346" s="4" t="s">
        <v>27</v>
      </c>
    </row>
    <row r="1347" spans="1:18">
      <c r="A1347" t="n">
        <v>12853</v>
      </c>
      <c r="B1347" s="30" t="n">
        <v>58</v>
      </c>
      <c r="C1347" s="7" t="n">
        <v>101</v>
      </c>
      <c r="D1347" s="7" t="n">
        <v>500</v>
      </c>
      <c r="E1347" s="7" t="n">
        <v>1</v>
      </c>
    </row>
    <row r="1348" spans="1:18">
      <c r="A1348" t="s">
        <v>4</v>
      </c>
      <c r="B1348" s="4" t="s">
        <v>5</v>
      </c>
      <c r="C1348" s="4" t="s">
        <v>13</v>
      </c>
      <c r="D1348" s="4" t="s">
        <v>10</v>
      </c>
    </row>
    <row r="1349" spans="1:18">
      <c r="A1349" t="n">
        <v>12861</v>
      </c>
      <c r="B1349" s="30" t="n">
        <v>58</v>
      </c>
      <c r="C1349" s="7" t="n">
        <v>254</v>
      </c>
      <c r="D1349" s="7" t="n">
        <v>0</v>
      </c>
    </row>
    <row r="1350" spans="1:18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27</v>
      </c>
      <c r="F1350" s="4" t="s">
        <v>27</v>
      </c>
      <c r="G1350" s="4" t="s">
        <v>27</v>
      </c>
      <c r="H1350" s="4" t="s">
        <v>10</v>
      </c>
    </row>
    <row r="1351" spans="1:18">
      <c r="A1351" t="n">
        <v>12865</v>
      </c>
      <c r="B1351" s="37" t="n">
        <v>45</v>
      </c>
      <c r="C1351" s="7" t="n">
        <v>2</v>
      </c>
      <c r="D1351" s="7" t="n">
        <v>3</v>
      </c>
      <c r="E1351" s="7" t="n">
        <v>31.9799995422363</v>
      </c>
      <c r="F1351" s="7" t="n">
        <v>-22.6599998474121</v>
      </c>
      <c r="G1351" s="7" t="n">
        <v>15.8100004196167</v>
      </c>
      <c r="H1351" s="7" t="n">
        <v>0</v>
      </c>
    </row>
    <row r="1352" spans="1:18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27</v>
      </c>
      <c r="F1352" s="4" t="s">
        <v>27</v>
      </c>
      <c r="G1352" s="4" t="s">
        <v>27</v>
      </c>
      <c r="H1352" s="4" t="s">
        <v>10</v>
      </c>
      <c r="I1352" s="4" t="s">
        <v>13</v>
      </c>
    </row>
    <row r="1353" spans="1:18">
      <c r="A1353" t="n">
        <v>12882</v>
      </c>
      <c r="B1353" s="37" t="n">
        <v>45</v>
      </c>
      <c r="C1353" s="7" t="n">
        <v>4</v>
      </c>
      <c r="D1353" s="7" t="n">
        <v>3</v>
      </c>
      <c r="E1353" s="7" t="n">
        <v>6.1399998664856</v>
      </c>
      <c r="F1353" s="7" t="n">
        <v>25.5100002288818</v>
      </c>
      <c r="G1353" s="7" t="n">
        <v>0</v>
      </c>
      <c r="H1353" s="7" t="n">
        <v>0</v>
      </c>
      <c r="I1353" s="7" t="n">
        <v>0</v>
      </c>
    </row>
    <row r="1354" spans="1:18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27</v>
      </c>
      <c r="F1354" s="4" t="s">
        <v>10</v>
      </c>
    </row>
    <row r="1355" spans="1:18">
      <c r="A1355" t="n">
        <v>12900</v>
      </c>
      <c r="B1355" s="37" t="n">
        <v>45</v>
      </c>
      <c r="C1355" s="7" t="n">
        <v>5</v>
      </c>
      <c r="D1355" s="7" t="n">
        <v>3</v>
      </c>
      <c r="E1355" s="7" t="n">
        <v>2</v>
      </c>
      <c r="F1355" s="7" t="n">
        <v>0</v>
      </c>
    </row>
    <row r="1356" spans="1:18">
      <c r="A1356" t="s">
        <v>4</v>
      </c>
      <c r="B1356" s="4" t="s">
        <v>5</v>
      </c>
      <c r="C1356" s="4" t="s">
        <v>13</v>
      </c>
      <c r="D1356" s="4" t="s">
        <v>13</v>
      </c>
      <c r="E1356" s="4" t="s">
        <v>27</v>
      </c>
      <c r="F1356" s="4" t="s">
        <v>10</v>
      </c>
    </row>
    <row r="1357" spans="1:18">
      <c r="A1357" t="n">
        <v>12909</v>
      </c>
      <c r="B1357" s="37" t="n">
        <v>45</v>
      </c>
      <c r="C1357" s="7" t="n">
        <v>11</v>
      </c>
      <c r="D1357" s="7" t="n">
        <v>3</v>
      </c>
      <c r="E1357" s="7" t="n">
        <v>38</v>
      </c>
      <c r="F1357" s="7" t="n">
        <v>0</v>
      </c>
    </row>
    <row r="1358" spans="1:18">
      <c r="A1358" t="s">
        <v>4</v>
      </c>
      <c r="B1358" s="4" t="s">
        <v>5</v>
      </c>
      <c r="C1358" s="4" t="s">
        <v>10</v>
      </c>
      <c r="D1358" s="4" t="s">
        <v>27</v>
      </c>
      <c r="E1358" s="4" t="s">
        <v>27</v>
      </c>
      <c r="F1358" s="4" t="s">
        <v>27</v>
      </c>
      <c r="G1358" s="4" t="s">
        <v>27</v>
      </c>
    </row>
    <row r="1359" spans="1:18">
      <c r="A1359" t="n">
        <v>12918</v>
      </c>
      <c r="B1359" s="45" t="n">
        <v>46</v>
      </c>
      <c r="C1359" s="7" t="n">
        <v>20</v>
      </c>
      <c r="D1359" s="7" t="n">
        <v>32.560001373291</v>
      </c>
      <c r="E1359" s="7" t="n">
        <v>-24</v>
      </c>
      <c r="F1359" s="7" t="n">
        <v>15.8100004196167</v>
      </c>
      <c r="G1359" s="7" t="n">
        <v>38.5</v>
      </c>
    </row>
    <row r="1360" spans="1:18">
      <c r="A1360" t="s">
        <v>4</v>
      </c>
      <c r="B1360" s="4" t="s">
        <v>5</v>
      </c>
      <c r="C1360" s="4" t="s">
        <v>10</v>
      </c>
      <c r="D1360" s="4" t="s">
        <v>27</v>
      </c>
      <c r="E1360" s="4" t="s">
        <v>27</v>
      </c>
      <c r="F1360" s="4" t="s">
        <v>27</v>
      </c>
      <c r="G1360" s="4" t="s">
        <v>27</v>
      </c>
    </row>
    <row r="1361" spans="1:9">
      <c r="A1361" t="n">
        <v>12937</v>
      </c>
      <c r="B1361" s="45" t="n">
        <v>46</v>
      </c>
      <c r="C1361" s="7" t="n">
        <v>21</v>
      </c>
      <c r="D1361" s="7" t="n">
        <v>32.2799987792969</v>
      </c>
      <c r="E1361" s="7" t="n">
        <v>-24</v>
      </c>
      <c r="F1361" s="7" t="n">
        <v>16.8099994659424</v>
      </c>
      <c r="G1361" s="7" t="n">
        <v>101.5</v>
      </c>
    </row>
    <row r="1362" spans="1:9">
      <c r="A1362" t="s">
        <v>4</v>
      </c>
      <c r="B1362" s="4" t="s">
        <v>5</v>
      </c>
      <c r="C1362" s="4" t="s">
        <v>10</v>
      </c>
    </row>
    <row r="1363" spans="1:9">
      <c r="A1363" t="n">
        <v>12956</v>
      </c>
      <c r="B1363" s="27" t="n">
        <v>16</v>
      </c>
      <c r="C1363" s="7" t="n">
        <v>0</v>
      </c>
    </row>
    <row r="1364" spans="1:9">
      <c r="A1364" t="s">
        <v>4</v>
      </c>
      <c r="B1364" s="4" t="s">
        <v>5</v>
      </c>
      <c r="C1364" s="4" t="s">
        <v>10</v>
      </c>
      <c r="D1364" s="4" t="s">
        <v>10</v>
      </c>
      <c r="E1364" s="4" t="s">
        <v>10</v>
      </c>
    </row>
    <row r="1365" spans="1:9">
      <c r="A1365" t="n">
        <v>12959</v>
      </c>
      <c r="B1365" s="49" t="n">
        <v>61</v>
      </c>
      <c r="C1365" s="7" t="n">
        <v>20</v>
      </c>
      <c r="D1365" s="7" t="n">
        <v>65533</v>
      </c>
      <c r="E1365" s="7" t="n">
        <v>0</v>
      </c>
    </row>
    <row r="1366" spans="1:9">
      <c r="A1366" t="s">
        <v>4</v>
      </c>
      <c r="B1366" s="4" t="s">
        <v>5</v>
      </c>
      <c r="C1366" s="4" t="s">
        <v>10</v>
      </c>
      <c r="D1366" s="4" t="s">
        <v>10</v>
      </c>
      <c r="E1366" s="4" t="s">
        <v>10</v>
      </c>
    </row>
    <row r="1367" spans="1:9">
      <c r="A1367" t="n">
        <v>12966</v>
      </c>
      <c r="B1367" s="49" t="n">
        <v>61</v>
      </c>
      <c r="C1367" s="7" t="n">
        <v>21</v>
      </c>
      <c r="D1367" s="7" t="n">
        <v>20</v>
      </c>
      <c r="E1367" s="7" t="n">
        <v>0</v>
      </c>
    </row>
    <row r="1368" spans="1:9">
      <c r="A1368" t="s">
        <v>4</v>
      </c>
      <c r="B1368" s="4" t="s">
        <v>5</v>
      </c>
      <c r="C1368" s="4" t="s">
        <v>10</v>
      </c>
      <c r="D1368" s="4" t="s">
        <v>13</v>
      </c>
      <c r="E1368" s="4" t="s">
        <v>6</v>
      </c>
      <c r="F1368" s="4" t="s">
        <v>27</v>
      </c>
      <c r="G1368" s="4" t="s">
        <v>27</v>
      </c>
      <c r="H1368" s="4" t="s">
        <v>27</v>
      </c>
    </row>
    <row r="1369" spans="1:9">
      <c r="A1369" t="n">
        <v>12973</v>
      </c>
      <c r="B1369" s="51" t="n">
        <v>48</v>
      </c>
      <c r="C1369" s="7" t="n">
        <v>21</v>
      </c>
      <c r="D1369" s="7" t="n">
        <v>0</v>
      </c>
      <c r="E1369" s="7" t="s">
        <v>123</v>
      </c>
      <c r="F1369" s="7" t="n">
        <v>0</v>
      </c>
      <c r="G1369" s="7" t="n">
        <v>1</v>
      </c>
      <c r="H1369" s="7" t="n">
        <v>0</v>
      </c>
    </row>
    <row r="1370" spans="1:9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6</v>
      </c>
      <c r="F1370" s="4" t="s">
        <v>27</v>
      </c>
      <c r="G1370" s="4" t="s">
        <v>27</v>
      </c>
      <c r="H1370" s="4" t="s">
        <v>27</v>
      </c>
    </row>
    <row r="1371" spans="1:9">
      <c r="A1371" t="n">
        <v>12999</v>
      </c>
      <c r="B1371" s="51" t="n">
        <v>48</v>
      </c>
      <c r="C1371" s="7" t="n">
        <v>20</v>
      </c>
      <c r="D1371" s="7" t="n">
        <v>0</v>
      </c>
      <c r="E1371" s="7" t="s">
        <v>110</v>
      </c>
      <c r="F1371" s="7" t="n">
        <v>0</v>
      </c>
      <c r="G1371" s="7" t="n">
        <v>1</v>
      </c>
      <c r="H1371" s="7" t="n">
        <v>0</v>
      </c>
    </row>
    <row r="1372" spans="1:9">
      <c r="A1372" t="s">
        <v>4</v>
      </c>
      <c r="B1372" s="4" t="s">
        <v>5</v>
      </c>
      <c r="C1372" s="4" t="s">
        <v>13</v>
      </c>
      <c r="D1372" s="4" t="s">
        <v>10</v>
      </c>
      <c r="E1372" s="4" t="s">
        <v>6</v>
      </c>
      <c r="F1372" s="4" t="s">
        <v>6</v>
      </c>
      <c r="G1372" s="4" t="s">
        <v>6</v>
      </c>
      <c r="H1372" s="4" t="s">
        <v>6</v>
      </c>
    </row>
    <row r="1373" spans="1:9">
      <c r="A1373" t="n">
        <v>13028</v>
      </c>
      <c r="B1373" s="54" t="n">
        <v>51</v>
      </c>
      <c r="C1373" s="7" t="n">
        <v>3</v>
      </c>
      <c r="D1373" s="7" t="n">
        <v>20</v>
      </c>
      <c r="E1373" s="7" t="s">
        <v>124</v>
      </c>
      <c r="F1373" s="7" t="s">
        <v>125</v>
      </c>
      <c r="G1373" s="7" t="s">
        <v>126</v>
      </c>
      <c r="H1373" s="7" t="s">
        <v>125</v>
      </c>
    </row>
    <row r="1374" spans="1:9">
      <c r="A1374" t="s">
        <v>4</v>
      </c>
      <c r="B1374" s="4" t="s">
        <v>5</v>
      </c>
      <c r="C1374" s="4" t="s">
        <v>13</v>
      </c>
      <c r="D1374" s="4" t="s">
        <v>10</v>
      </c>
    </row>
    <row r="1375" spans="1:9">
      <c r="A1375" t="n">
        <v>13041</v>
      </c>
      <c r="B1375" s="30" t="n">
        <v>58</v>
      </c>
      <c r="C1375" s="7" t="n">
        <v>255</v>
      </c>
      <c r="D1375" s="7" t="n">
        <v>0</v>
      </c>
    </row>
    <row r="1376" spans="1:9">
      <c r="A1376" t="s">
        <v>4</v>
      </c>
      <c r="B1376" s="4" t="s">
        <v>5</v>
      </c>
      <c r="C1376" s="4" t="s">
        <v>10</v>
      </c>
    </row>
    <row r="1377" spans="1:8">
      <c r="A1377" t="n">
        <v>13045</v>
      </c>
      <c r="B1377" s="27" t="n">
        <v>16</v>
      </c>
      <c r="C1377" s="7" t="n">
        <v>500</v>
      </c>
    </row>
    <row r="1378" spans="1:8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6</v>
      </c>
    </row>
    <row r="1379" spans="1:8">
      <c r="A1379" t="n">
        <v>13048</v>
      </c>
      <c r="B1379" s="54" t="n">
        <v>51</v>
      </c>
      <c r="C1379" s="7" t="n">
        <v>4</v>
      </c>
      <c r="D1379" s="7" t="n">
        <v>20</v>
      </c>
      <c r="E1379" s="7" t="s">
        <v>127</v>
      </c>
    </row>
    <row r="1380" spans="1:8">
      <c r="A1380" t="s">
        <v>4</v>
      </c>
      <c r="B1380" s="4" t="s">
        <v>5</v>
      </c>
      <c r="C1380" s="4" t="s">
        <v>10</v>
      </c>
    </row>
    <row r="1381" spans="1:8">
      <c r="A1381" t="n">
        <v>13062</v>
      </c>
      <c r="B1381" s="27" t="n">
        <v>16</v>
      </c>
      <c r="C1381" s="7" t="n">
        <v>0</v>
      </c>
    </row>
    <row r="1382" spans="1:8">
      <c r="A1382" t="s">
        <v>4</v>
      </c>
      <c r="B1382" s="4" t="s">
        <v>5</v>
      </c>
      <c r="C1382" s="4" t="s">
        <v>10</v>
      </c>
      <c r="D1382" s="4" t="s">
        <v>13</v>
      </c>
      <c r="E1382" s="4" t="s">
        <v>9</v>
      </c>
      <c r="F1382" s="4" t="s">
        <v>86</v>
      </c>
      <c r="G1382" s="4" t="s">
        <v>13</v>
      </c>
      <c r="H1382" s="4" t="s">
        <v>13</v>
      </c>
      <c r="I1382" s="4" t="s">
        <v>13</v>
      </c>
      <c r="J1382" s="4" t="s">
        <v>9</v>
      </c>
      <c r="K1382" s="4" t="s">
        <v>86</v>
      </c>
      <c r="L1382" s="4" t="s">
        <v>13</v>
      </c>
      <c r="M1382" s="4" t="s">
        <v>13</v>
      </c>
      <c r="N1382" s="4" t="s">
        <v>13</v>
      </c>
      <c r="O1382" s="4" t="s">
        <v>9</v>
      </c>
      <c r="P1382" s="4" t="s">
        <v>86</v>
      </c>
      <c r="Q1382" s="4" t="s">
        <v>13</v>
      </c>
      <c r="R1382" s="4" t="s">
        <v>13</v>
      </c>
    </row>
    <row r="1383" spans="1:8">
      <c r="A1383" t="n">
        <v>13065</v>
      </c>
      <c r="B1383" s="55" t="n">
        <v>26</v>
      </c>
      <c r="C1383" s="7" t="n">
        <v>20</v>
      </c>
      <c r="D1383" s="7" t="n">
        <v>17</v>
      </c>
      <c r="E1383" s="7" t="n">
        <v>64950</v>
      </c>
      <c r="F1383" s="7" t="s">
        <v>128</v>
      </c>
      <c r="G1383" s="7" t="n">
        <v>2</v>
      </c>
      <c r="H1383" s="7" t="n">
        <v>3</v>
      </c>
      <c r="I1383" s="7" t="n">
        <v>17</v>
      </c>
      <c r="J1383" s="7" t="n">
        <v>64951</v>
      </c>
      <c r="K1383" s="7" t="s">
        <v>129</v>
      </c>
      <c r="L1383" s="7" t="n">
        <v>2</v>
      </c>
      <c r="M1383" s="7" t="n">
        <v>3</v>
      </c>
      <c r="N1383" s="7" t="n">
        <v>17</v>
      </c>
      <c r="O1383" s="7" t="n">
        <v>64952</v>
      </c>
      <c r="P1383" s="7" t="s">
        <v>130</v>
      </c>
      <c r="Q1383" s="7" t="n">
        <v>2</v>
      </c>
      <c r="R1383" s="7" t="n">
        <v>0</v>
      </c>
    </row>
    <row r="1384" spans="1:8">
      <c r="A1384" t="s">
        <v>4</v>
      </c>
      <c r="B1384" s="4" t="s">
        <v>5</v>
      </c>
    </row>
    <row r="1385" spans="1:8">
      <c r="A1385" t="n">
        <v>13336</v>
      </c>
      <c r="B1385" s="35" t="n">
        <v>28</v>
      </c>
    </row>
    <row r="1386" spans="1:8">
      <c r="A1386" t="s">
        <v>4</v>
      </c>
      <c r="B1386" s="4" t="s">
        <v>5</v>
      </c>
      <c r="C1386" s="4" t="s">
        <v>13</v>
      </c>
      <c r="D1386" s="4" t="s">
        <v>10</v>
      </c>
      <c r="E1386" s="4" t="s">
        <v>6</v>
      </c>
    </row>
    <row r="1387" spans="1:8">
      <c r="A1387" t="n">
        <v>13337</v>
      </c>
      <c r="B1387" s="54" t="n">
        <v>51</v>
      </c>
      <c r="C1387" s="7" t="n">
        <v>4</v>
      </c>
      <c r="D1387" s="7" t="n">
        <v>21</v>
      </c>
      <c r="E1387" s="7" t="s">
        <v>131</v>
      </c>
    </row>
    <row r="1388" spans="1:8">
      <c r="A1388" t="s">
        <v>4</v>
      </c>
      <c r="B1388" s="4" t="s">
        <v>5</v>
      </c>
      <c r="C1388" s="4" t="s">
        <v>10</v>
      </c>
    </row>
    <row r="1389" spans="1:8">
      <c r="A1389" t="n">
        <v>13350</v>
      </c>
      <c r="B1389" s="27" t="n">
        <v>16</v>
      </c>
      <c r="C1389" s="7" t="n">
        <v>0</v>
      </c>
    </row>
    <row r="1390" spans="1:8">
      <c r="A1390" t="s">
        <v>4</v>
      </c>
      <c r="B1390" s="4" t="s">
        <v>5</v>
      </c>
      <c r="C1390" s="4" t="s">
        <v>10</v>
      </c>
      <c r="D1390" s="4" t="s">
        <v>13</v>
      </c>
      <c r="E1390" s="4" t="s">
        <v>9</v>
      </c>
      <c r="F1390" s="4" t="s">
        <v>86</v>
      </c>
      <c r="G1390" s="4" t="s">
        <v>13</v>
      </c>
      <c r="H1390" s="4" t="s">
        <v>13</v>
      </c>
    </row>
    <row r="1391" spans="1:8">
      <c r="A1391" t="n">
        <v>13353</v>
      </c>
      <c r="B1391" s="55" t="n">
        <v>26</v>
      </c>
      <c r="C1391" s="7" t="n">
        <v>21</v>
      </c>
      <c r="D1391" s="7" t="n">
        <v>17</v>
      </c>
      <c r="E1391" s="7" t="n">
        <v>64953</v>
      </c>
      <c r="F1391" s="7" t="s">
        <v>132</v>
      </c>
      <c r="G1391" s="7" t="n">
        <v>2</v>
      </c>
      <c r="H1391" s="7" t="n">
        <v>0</v>
      </c>
    </row>
    <row r="1392" spans="1:8">
      <c r="A1392" t="s">
        <v>4</v>
      </c>
      <c r="B1392" s="4" t="s">
        <v>5</v>
      </c>
    </row>
    <row r="1393" spans="1:18">
      <c r="A1393" t="n">
        <v>13388</v>
      </c>
      <c r="B1393" s="35" t="n">
        <v>28</v>
      </c>
    </row>
    <row r="1394" spans="1:18">
      <c r="A1394" t="s">
        <v>4</v>
      </c>
      <c r="B1394" s="4" t="s">
        <v>5</v>
      </c>
      <c r="C1394" s="4" t="s">
        <v>13</v>
      </c>
      <c r="D1394" s="4" t="s">
        <v>10</v>
      </c>
      <c r="E1394" s="4" t="s">
        <v>6</v>
      </c>
      <c r="F1394" s="4" t="s">
        <v>6</v>
      </c>
      <c r="G1394" s="4" t="s">
        <v>6</v>
      </c>
      <c r="H1394" s="4" t="s">
        <v>6</v>
      </c>
    </row>
    <row r="1395" spans="1:18">
      <c r="A1395" t="n">
        <v>13389</v>
      </c>
      <c r="B1395" s="54" t="n">
        <v>51</v>
      </c>
      <c r="C1395" s="7" t="n">
        <v>3</v>
      </c>
      <c r="D1395" s="7" t="n">
        <v>20</v>
      </c>
      <c r="E1395" s="7" t="s">
        <v>133</v>
      </c>
      <c r="F1395" s="7" t="s">
        <v>125</v>
      </c>
      <c r="G1395" s="7" t="s">
        <v>126</v>
      </c>
      <c r="H1395" s="7" t="s">
        <v>125</v>
      </c>
    </row>
    <row r="1396" spans="1:18">
      <c r="A1396" t="s">
        <v>4</v>
      </c>
      <c r="B1396" s="4" t="s">
        <v>5</v>
      </c>
      <c r="C1396" s="4" t="s">
        <v>10</v>
      </c>
      <c r="D1396" s="4" t="s">
        <v>13</v>
      </c>
      <c r="E1396" s="4" t="s">
        <v>13</v>
      </c>
      <c r="F1396" s="4" t="s">
        <v>6</v>
      </c>
    </row>
    <row r="1397" spans="1:18">
      <c r="A1397" t="n">
        <v>13402</v>
      </c>
      <c r="B1397" s="23" t="n">
        <v>20</v>
      </c>
      <c r="C1397" s="7" t="n">
        <v>20</v>
      </c>
      <c r="D1397" s="7" t="n">
        <v>2</v>
      </c>
      <c r="E1397" s="7" t="n">
        <v>10</v>
      </c>
      <c r="F1397" s="7" t="s">
        <v>134</v>
      </c>
    </row>
    <row r="1398" spans="1:18">
      <c r="A1398" t="s">
        <v>4</v>
      </c>
      <c r="B1398" s="4" t="s">
        <v>5</v>
      </c>
      <c r="C1398" s="4" t="s">
        <v>10</v>
      </c>
    </row>
    <row r="1399" spans="1:18">
      <c r="A1399" t="n">
        <v>13422</v>
      </c>
      <c r="B1399" s="27" t="n">
        <v>16</v>
      </c>
      <c r="C1399" s="7" t="n">
        <v>1000</v>
      </c>
    </row>
    <row r="1400" spans="1:18">
      <c r="A1400" t="s">
        <v>4</v>
      </c>
      <c r="B1400" s="4" t="s">
        <v>5</v>
      </c>
      <c r="C1400" s="4" t="s">
        <v>13</v>
      </c>
      <c r="D1400" s="4" t="s">
        <v>10</v>
      </c>
      <c r="E1400" s="4" t="s">
        <v>6</v>
      </c>
    </row>
    <row r="1401" spans="1:18">
      <c r="A1401" t="n">
        <v>13425</v>
      </c>
      <c r="B1401" s="54" t="n">
        <v>51</v>
      </c>
      <c r="C1401" s="7" t="n">
        <v>4</v>
      </c>
      <c r="D1401" s="7" t="n">
        <v>20</v>
      </c>
      <c r="E1401" s="7" t="s">
        <v>115</v>
      </c>
    </row>
    <row r="1402" spans="1:18">
      <c r="A1402" t="s">
        <v>4</v>
      </c>
      <c r="B1402" s="4" t="s">
        <v>5</v>
      </c>
      <c r="C1402" s="4" t="s">
        <v>10</v>
      </c>
    </row>
    <row r="1403" spans="1:18">
      <c r="A1403" t="n">
        <v>13439</v>
      </c>
      <c r="B1403" s="27" t="n">
        <v>16</v>
      </c>
      <c r="C1403" s="7" t="n">
        <v>0</v>
      </c>
    </row>
    <row r="1404" spans="1:18">
      <c r="A1404" t="s">
        <v>4</v>
      </c>
      <c r="B1404" s="4" t="s">
        <v>5</v>
      </c>
      <c r="C1404" s="4" t="s">
        <v>10</v>
      </c>
      <c r="D1404" s="4" t="s">
        <v>13</v>
      </c>
      <c r="E1404" s="4" t="s">
        <v>9</v>
      </c>
      <c r="F1404" s="4" t="s">
        <v>86</v>
      </c>
      <c r="G1404" s="4" t="s">
        <v>13</v>
      </c>
      <c r="H1404" s="4" t="s">
        <v>13</v>
      </c>
      <c r="I1404" s="4" t="s">
        <v>13</v>
      </c>
      <c r="J1404" s="4" t="s">
        <v>9</v>
      </c>
      <c r="K1404" s="4" t="s">
        <v>86</v>
      </c>
      <c r="L1404" s="4" t="s">
        <v>13</v>
      </c>
      <c r="M1404" s="4" t="s">
        <v>13</v>
      </c>
    </row>
    <row r="1405" spans="1:18">
      <c r="A1405" t="n">
        <v>13442</v>
      </c>
      <c r="B1405" s="55" t="n">
        <v>26</v>
      </c>
      <c r="C1405" s="7" t="n">
        <v>20</v>
      </c>
      <c r="D1405" s="7" t="n">
        <v>17</v>
      </c>
      <c r="E1405" s="7" t="n">
        <v>64954</v>
      </c>
      <c r="F1405" s="7" t="s">
        <v>135</v>
      </c>
      <c r="G1405" s="7" t="n">
        <v>2</v>
      </c>
      <c r="H1405" s="7" t="n">
        <v>3</v>
      </c>
      <c r="I1405" s="7" t="n">
        <v>17</v>
      </c>
      <c r="J1405" s="7" t="n">
        <v>64955</v>
      </c>
      <c r="K1405" s="7" t="s">
        <v>136</v>
      </c>
      <c r="L1405" s="7" t="n">
        <v>2</v>
      </c>
      <c r="M1405" s="7" t="n">
        <v>0</v>
      </c>
    </row>
    <row r="1406" spans="1:18">
      <c r="A1406" t="s">
        <v>4</v>
      </c>
      <c r="B1406" s="4" t="s">
        <v>5</v>
      </c>
    </row>
    <row r="1407" spans="1:18">
      <c r="A1407" t="n">
        <v>13653</v>
      </c>
      <c r="B1407" s="35" t="n">
        <v>28</v>
      </c>
    </row>
    <row r="1408" spans="1:18">
      <c r="A1408" t="s">
        <v>4</v>
      </c>
      <c r="B1408" s="4" t="s">
        <v>5</v>
      </c>
      <c r="C1408" s="4" t="s">
        <v>10</v>
      </c>
      <c r="D1408" s="4" t="s">
        <v>13</v>
      </c>
    </row>
    <row r="1409" spans="1:13">
      <c r="A1409" t="n">
        <v>13654</v>
      </c>
      <c r="B1409" s="56" t="n">
        <v>89</v>
      </c>
      <c r="C1409" s="7" t="n">
        <v>65533</v>
      </c>
      <c r="D1409" s="7" t="n">
        <v>1</v>
      </c>
    </row>
    <row r="1410" spans="1:13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27</v>
      </c>
    </row>
    <row r="1411" spans="1:13">
      <c r="A1411" t="n">
        <v>13658</v>
      </c>
      <c r="B1411" s="30" t="n">
        <v>58</v>
      </c>
      <c r="C1411" s="7" t="n">
        <v>101</v>
      </c>
      <c r="D1411" s="7" t="n">
        <v>500</v>
      </c>
      <c r="E1411" s="7" t="n">
        <v>1</v>
      </c>
    </row>
    <row r="1412" spans="1:13">
      <c r="A1412" t="s">
        <v>4</v>
      </c>
      <c r="B1412" s="4" t="s">
        <v>5</v>
      </c>
      <c r="C1412" s="4" t="s">
        <v>13</v>
      </c>
      <c r="D1412" s="4" t="s">
        <v>10</v>
      </c>
    </row>
    <row r="1413" spans="1:13">
      <c r="A1413" t="n">
        <v>13666</v>
      </c>
      <c r="B1413" s="30" t="n">
        <v>58</v>
      </c>
      <c r="C1413" s="7" t="n">
        <v>254</v>
      </c>
      <c r="D1413" s="7" t="n">
        <v>0</v>
      </c>
    </row>
    <row r="1414" spans="1:13">
      <c r="A1414" t="s">
        <v>4</v>
      </c>
      <c r="B1414" s="4" t="s">
        <v>5</v>
      </c>
      <c r="C1414" s="4" t="s">
        <v>10</v>
      </c>
      <c r="D1414" s="4" t="s">
        <v>10</v>
      </c>
      <c r="E1414" s="4" t="s">
        <v>10</v>
      </c>
    </row>
    <row r="1415" spans="1:13">
      <c r="A1415" t="n">
        <v>13670</v>
      </c>
      <c r="B1415" s="49" t="n">
        <v>61</v>
      </c>
      <c r="C1415" s="7" t="n">
        <v>20</v>
      </c>
      <c r="D1415" s="7" t="n">
        <v>65533</v>
      </c>
      <c r="E1415" s="7" t="n">
        <v>0</v>
      </c>
    </row>
    <row r="1416" spans="1:13">
      <c r="A1416" t="s">
        <v>4</v>
      </c>
      <c r="B1416" s="4" t="s">
        <v>5</v>
      </c>
      <c r="C1416" s="4" t="s">
        <v>13</v>
      </c>
      <c r="D1416" s="4" t="s">
        <v>13</v>
      </c>
      <c r="E1416" s="4" t="s">
        <v>27</v>
      </c>
      <c r="F1416" s="4" t="s">
        <v>27</v>
      </c>
      <c r="G1416" s="4" t="s">
        <v>27</v>
      </c>
      <c r="H1416" s="4" t="s">
        <v>10</v>
      </c>
    </row>
    <row r="1417" spans="1:13">
      <c r="A1417" t="n">
        <v>13677</v>
      </c>
      <c r="B1417" s="37" t="n">
        <v>45</v>
      </c>
      <c r="C1417" s="7" t="n">
        <v>2</v>
      </c>
      <c r="D1417" s="7" t="n">
        <v>3</v>
      </c>
      <c r="E1417" s="7" t="n">
        <v>32.5099983215332</v>
      </c>
      <c r="F1417" s="7" t="n">
        <v>-22.5300006866455</v>
      </c>
      <c r="G1417" s="7" t="n">
        <v>15.789999961853</v>
      </c>
      <c r="H1417" s="7" t="n">
        <v>0</v>
      </c>
    </row>
    <row r="1418" spans="1:13">
      <c r="A1418" t="s">
        <v>4</v>
      </c>
      <c r="B1418" s="4" t="s">
        <v>5</v>
      </c>
      <c r="C1418" s="4" t="s">
        <v>13</v>
      </c>
      <c r="D1418" s="4" t="s">
        <v>13</v>
      </c>
      <c r="E1418" s="4" t="s">
        <v>27</v>
      </c>
      <c r="F1418" s="4" t="s">
        <v>27</v>
      </c>
      <c r="G1418" s="4" t="s">
        <v>27</v>
      </c>
      <c r="H1418" s="4" t="s">
        <v>10</v>
      </c>
      <c r="I1418" s="4" t="s">
        <v>13</v>
      </c>
    </row>
    <row r="1419" spans="1:13">
      <c r="A1419" t="n">
        <v>13694</v>
      </c>
      <c r="B1419" s="37" t="n">
        <v>45</v>
      </c>
      <c r="C1419" s="7" t="n">
        <v>4</v>
      </c>
      <c r="D1419" s="7" t="n">
        <v>3</v>
      </c>
      <c r="E1419" s="7" t="n">
        <v>6.71999979019165</v>
      </c>
      <c r="F1419" s="7" t="n">
        <v>13.289999961853</v>
      </c>
      <c r="G1419" s="7" t="n">
        <v>4</v>
      </c>
      <c r="H1419" s="7" t="n">
        <v>0</v>
      </c>
      <c r="I1419" s="7" t="n">
        <v>0</v>
      </c>
    </row>
    <row r="1420" spans="1:13">
      <c r="A1420" t="s">
        <v>4</v>
      </c>
      <c r="B1420" s="4" t="s">
        <v>5</v>
      </c>
      <c r="C1420" s="4" t="s">
        <v>13</v>
      </c>
      <c r="D1420" s="4" t="s">
        <v>13</v>
      </c>
      <c r="E1420" s="4" t="s">
        <v>27</v>
      </c>
      <c r="F1420" s="4" t="s">
        <v>10</v>
      </c>
    </row>
    <row r="1421" spans="1:13">
      <c r="A1421" t="n">
        <v>13712</v>
      </c>
      <c r="B1421" s="37" t="n">
        <v>45</v>
      </c>
      <c r="C1421" s="7" t="n">
        <v>5</v>
      </c>
      <c r="D1421" s="7" t="n">
        <v>3</v>
      </c>
      <c r="E1421" s="7" t="n">
        <v>1.29999995231628</v>
      </c>
      <c r="F1421" s="7" t="n">
        <v>0</v>
      </c>
    </row>
    <row r="1422" spans="1:13">
      <c r="A1422" t="s">
        <v>4</v>
      </c>
      <c r="B1422" s="4" t="s">
        <v>5</v>
      </c>
      <c r="C1422" s="4" t="s">
        <v>13</v>
      </c>
      <c r="D1422" s="4" t="s">
        <v>13</v>
      </c>
      <c r="E1422" s="4" t="s">
        <v>27</v>
      </c>
      <c r="F1422" s="4" t="s">
        <v>10</v>
      </c>
    </row>
    <row r="1423" spans="1:13">
      <c r="A1423" t="n">
        <v>13721</v>
      </c>
      <c r="B1423" s="37" t="n">
        <v>45</v>
      </c>
      <c r="C1423" s="7" t="n">
        <v>11</v>
      </c>
      <c r="D1423" s="7" t="n">
        <v>3</v>
      </c>
      <c r="E1423" s="7" t="n">
        <v>38</v>
      </c>
      <c r="F1423" s="7" t="n">
        <v>0</v>
      </c>
    </row>
    <row r="1424" spans="1:13">
      <c r="A1424" t="s">
        <v>4</v>
      </c>
      <c r="B1424" s="4" t="s">
        <v>5</v>
      </c>
      <c r="C1424" s="4" t="s">
        <v>13</v>
      </c>
      <c r="D1424" s="4" t="s">
        <v>13</v>
      </c>
      <c r="E1424" s="4" t="s">
        <v>27</v>
      </c>
      <c r="F1424" s="4" t="s">
        <v>10</v>
      </c>
    </row>
    <row r="1425" spans="1:9">
      <c r="A1425" t="n">
        <v>13730</v>
      </c>
      <c r="B1425" s="37" t="n">
        <v>45</v>
      </c>
      <c r="C1425" s="7" t="n">
        <v>5</v>
      </c>
      <c r="D1425" s="7" t="n">
        <v>3</v>
      </c>
      <c r="E1425" s="7" t="n">
        <v>1.10000002384186</v>
      </c>
      <c r="F1425" s="7" t="n">
        <v>12000</v>
      </c>
    </row>
    <row r="1426" spans="1:9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6</v>
      </c>
      <c r="F1426" s="4" t="s">
        <v>6</v>
      </c>
      <c r="G1426" s="4" t="s">
        <v>6</v>
      </c>
      <c r="H1426" s="4" t="s">
        <v>6</v>
      </c>
    </row>
    <row r="1427" spans="1:9">
      <c r="A1427" t="n">
        <v>13739</v>
      </c>
      <c r="B1427" s="54" t="n">
        <v>51</v>
      </c>
      <c r="C1427" s="7" t="n">
        <v>3</v>
      </c>
      <c r="D1427" s="7" t="n">
        <v>20</v>
      </c>
      <c r="E1427" s="7" t="s">
        <v>133</v>
      </c>
      <c r="F1427" s="7" t="s">
        <v>137</v>
      </c>
      <c r="G1427" s="7" t="s">
        <v>126</v>
      </c>
      <c r="H1427" s="7" t="s">
        <v>125</v>
      </c>
    </row>
    <row r="1428" spans="1:9">
      <c r="A1428" t="s">
        <v>4</v>
      </c>
      <c r="B1428" s="4" t="s">
        <v>5</v>
      </c>
      <c r="C1428" s="4" t="s">
        <v>13</v>
      </c>
      <c r="D1428" s="4" t="s">
        <v>10</v>
      </c>
      <c r="E1428" s="4" t="s">
        <v>6</v>
      </c>
      <c r="F1428" s="4" t="s">
        <v>6</v>
      </c>
      <c r="G1428" s="4" t="s">
        <v>6</v>
      </c>
      <c r="H1428" s="4" t="s">
        <v>6</v>
      </c>
    </row>
    <row r="1429" spans="1:9">
      <c r="A1429" t="n">
        <v>13752</v>
      </c>
      <c r="B1429" s="54" t="n">
        <v>51</v>
      </c>
      <c r="C1429" s="7" t="n">
        <v>3</v>
      </c>
      <c r="D1429" s="7" t="n">
        <v>21</v>
      </c>
      <c r="E1429" s="7" t="s">
        <v>125</v>
      </c>
      <c r="F1429" s="7" t="s">
        <v>125</v>
      </c>
      <c r="G1429" s="7" t="s">
        <v>126</v>
      </c>
      <c r="H1429" s="7" t="s">
        <v>125</v>
      </c>
    </row>
    <row r="1430" spans="1:9">
      <c r="A1430" t="s">
        <v>4</v>
      </c>
      <c r="B1430" s="4" t="s">
        <v>5</v>
      </c>
      <c r="C1430" s="4" t="s">
        <v>13</v>
      </c>
      <c r="D1430" s="4" t="s">
        <v>10</v>
      </c>
    </row>
    <row r="1431" spans="1:9">
      <c r="A1431" t="n">
        <v>13765</v>
      </c>
      <c r="B1431" s="30" t="n">
        <v>58</v>
      </c>
      <c r="C1431" s="7" t="n">
        <v>255</v>
      </c>
      <c r="D1431" s="7" t="n">
        <v>0</v>
      </c>
    </row>
    <row r="1432" spans="1:9">
      <c r="A1432" t="s">
        <v>4</v>
      </c>
      <c r="B1432" s="4" t="s">
        <v>5</v>
      </c>
      <c r="C1432" s="4" t="s">
        <v>10</v>
      </c>
    </row>
    <row r="1433" spans="1:9">
      <c r="A1433" t="n">
        <v>13769</v>
      </c>
      <c r="B1433" s="27" t="n">
        <v>16</v>
      </c>
      <c r="C1433" s="7" t="n">
        <v>500</v>
      </c>
    </row>
    <row r="1434" spans="1:9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6</v>
      </c>
    </row>
    <row r="1435" spans="1:9">
      <c r="A1435" t="n">
        <v>13772</v>
      </c>
      <c r="B1435" s="54" t="n">
        <v>51</v>
      </c>
      <c r="C1435" s="7" t="n">
        <v>4</v>
      </c>
      <c r="D1435" s="7" t="n">
        <v>20</v>
      </c>
      <c r="E1435" s="7" t="s">
        <v>138</v>
      </c>
    </row>
    <row r="1436" spans="1:9">
      <c r="A1436" t="s">
        <v>4</v>
      </c>
      <c r="B1436" s="4" t="s">
        <v>5</v>
      </c>
      <c r="C1436" s="4" t="s">
        <v>10</v>
      </c>
    </row>
    <row r="1437" spans="1:9">
      <c r="A1437" t="n">
        <v>13786</v>
      </c>
      <c r="B1437" s="27" t="n">
        <v>16</v>
      </c>
      <c r="C1437" s="7" t="n">
        <v>0</v>
      </c>
    </row>
    <row r="1438" spans="1:9">
      <c r="A1438" t="s">
        <v>4</v>
      </c>
      <c r="B1438" s="4" t="s">
        <v>5</v>
      </c>
      <c r="C1438" s="4" t="s">
        <v>10</v>
      </c>
      <c r="D1438" s="4" t="s">
        <v>13</v>
      </c>
      <c r="E1438" s="4" t="s">
        <v>9</v>
      </c>
      <c r="F1438" s="4" t="s">
        <v>86</v>
      </c>
      <c r="G1438" s="4" t="s">
        <v>13</v>
      </c>
      <c r="H1438" s="4" t="s">
        <v>13</v>
      </c>
      <c r="I1438" s="4" t="s">
        <v>13</v>
      </c>
      <c r="J1438" s="4" t="s">
        <v>9</v>
      </c>
      <c r="K1438" s="4" t="s">
        <v>86</v>
      </c>
      <c r="L1438" s="4" t="s">
        <v>13</v>
      </c>
      <c r="M1438" s="4" t="s">
        <v>13</v>
      </c>
      <c r="N1438" s="4" t="s">
        <v>13</v>
      </c>
      <c r="O1438" s="4" t="s">
        <v>9</v>
      </c>
      <c r="P1438" s="4" t="s">
        <v>86</v>
      </c>
      <c r="Q1438" s="4" t="s">
        <v>13</v>
      </c>
      <c r="R1438" s="4" t="s">
        <v>13</v>
      </c>
    </row>
    <row r="1439" spans="1:9">
      <c r="A1439" t="n">
        <v>13789</v>
      </c>
      <c r="B1439" s="55" t="n">
        <v>26</v>
      </c>
      <c r="C1439" s="7" t="n">
        <v>20</v>
      </c>
      <c r="D1439" s="7" t="n">
        <v>17</v>
      </c>
      <c r="E1439" s="7" t="n">
        <v>64956</v>
      </c>
      <c r="F1439" s="7" t="s">
        <v>139</v>
      </c>
      <c r="G1439" s="7" t="n">
        <v>2</v>
      </c>
      <c r="H1439" s="7" t="n">
        <v>3</v>
      </c>
      <c r="I1439" s="7" t="n">
        <v>17</v>
      </c>
      <c r="J1439" s="7" t="n">
        <v>64957</v>
      </c>
      <c r="K1439" s="7" t="s">
        <v>140</v>
      </c>
      <c r="L1439" s="7" t="n">
        <v>2</v>
      </c>
      <c r="M1439" s="7" t="n">
        <v>3</v>
      </c>
      <c r="N1439" s="7" t="n">
        <v>17</v>
      </c>
      <c r="O1439" s="7" t="n">
        <v>64958</v>
      </c>
      <c r="P1439" s="7" t="s">
        <v>141</v>
      </c>
      <c r="Q1439" s="7" t="n">
        <v>2</v>
      </c>
      <c r="R1439" s="7" t="n">
        <v>0</v>
      </c>
    </row>
    <row r="1440" spans="1:9">
      <c r="A1440" t="s">
        <v>4</v>
      </c>
      <c r="B1440" s="4" t="s">
        <v>5</v>
      </c>
    </row>
    <row r="1441" spans="1:18">
      <c r="A1441" t="n">
        <v>14050</v>
      </c>
      <c r="B1441" s="35" t="n">
        <v>28</v>
      </c>
    </row>
    <row r="1442" spans="1:18">
      <c r="A1442" t="s">
        <v>4</v>
      </c>
      <c r="B1442" s="4" t="s">
        <v>5</v>
      </c>
      <c r="C1442" s="4" t="s">
        <v>10</v>
      </c>
      <c r="D1442" s="4" t="s">
        <v>13</v>
      </c>
      <c r="E1442" s="4" t="s">
        <v>6</v>
      </c>
      <c r="F1442" s="4" t="s">
        <v>27</v>
      </c>
      <c r="G1442" s="4" t="s">
        <v>27</v>
      </c>
      <c r="H1442" s="4" t="s">
        <v>27</v>
      </c>
    </row>
    <row r="1443" spans="1:18">
      <c r="A1443" t="n">
        <v>14051</v>
      </c>
      <c r="B1443" s="51" t="n">
        <v>48</v>
      </c>
      <c r="C1443" s="7" t="n">
        <v>20</v>
      </c>
      <c r="D1443" s="7" t="n">
        <v>0</v>
      </c>
      <c r="E1443" s="7" t="s">
        <v>111</v>
      </c>
      <c r="F1443" s="7" t="n">
        <v>-1</v>
      </c>
      <c r="G1443" s="7" t="n">
        <v>1</v>
      </c>
      <c r="H1443" s="7" t="n">
        <v>0</v>
      </c>
    </row>
    <row r="1444" spans="1:18">
      <c r="A1444" t="s">
        <v>4</v>
      </c>
      <c r="B1444" s="4" t="s">
        <v>5</v>
      </c>
      <c r="C1444" s="4" t="s">
        <v>10</v>
      </c>
    </row>
    <row r="1445" spans="1:18">
      <c r="A1445" t="n">
        <v>14076</v>
      </c>
      <c r="B1445" s="27" t="n">
        <v>16</v>
      </c>
      <c r="C1445" s="7" t="n">
        <v>500</v>
      </c>
    </row>
    <row r="1446" spans="1:18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6</v>
      </c>
    </row>
    <row r="1447" spans="1:18">
      <c r="A1447" t="n">
        <v>14079</v>
      </c>
      <c r="B1447" s="54" t="n">
        <v>51</v>
      </c>
      <c r="C1447" s="7" t="n">
        <v>4</v>
      </c>
      <c r="D1447" s="7" t="n">
        <v>20</v>
      </c>
      <c r="E1447" s="7" t="s">
        <v>142</v>
      </c>
    </row>
    <row r="1448" spans="1:18">
      <c r="A1448" t="s">
        <v>4</v>
      </c>
      <c r="B1448" s="4" t="s">
        <v>5</v>
      </c>
      <c r="C1448" s="4" t="s">
        <v>10</v>
      </c>
    </row>
    <row r="1449" spans="1:18">
      <c r="A1449" t="n">
        <v>14092</v>
      </c>
      <c r="B1449" s="27" t="n">
        <v>16</v>
      </c>
      <c r="C1449" s="7" t="n">
        <v>0</v>
      </c>
    </row>
    <row r="1450" spans="1:18">
      <c r="A1450" t="s">
        <v>4</v>
      </c>
      <c r="B1450" s="4" t="s">
        <v>5</v>
      </c>
      <c r="C1450" s="4" t="s">
        <v>10</v>
      </c>
      <c r="D1450" s="4" t="s">
        <v>13</v>
      </c>
      <c r="E1450" s="4" t="s">
        <v>9</v>
      </c>
      <c r="F1450" s="4" t="s">
        <v>86</v>
      </c>
      <c r="G1450" s="4" t="s">
        <v>13</v>
      </c>
      <c r="H1450" s="4" t="s">
        <v>13</v>
      </c>
    </row>
    <row r="1451" spans="1:18">
      <c r="A1451" t="n">
        <v>14095</v>
      </c>
      <c r="B1451" s="55" t="n">
        <v>26</v>
      </c>
      <c r="C1451" s="7" t="n">
        <v>20</v>
      </c>
      <c r="D1451" s="7" t="n">
        <v>17</v>
      </c>
      <c r="E1451" s="7" t="n">
        <v>64959</v>
      </c>
      <c r="F1451" s="7" t="s">
        <v>143</v>
      </c>
      <c r="G1451" s="7" t="n">
        <v>2</v>
      </c>
      <c r="H1451" s="7" t="n">
        <v>0</v>
      </c>
    </row>
    <row r="1452" spans="1:18">
      <c r="A1452" t="s">
        <v>4</v>
      </c>
      <c r="B1452" s="4" t="s">
        <v>5</v>
      </c>
    </row>
    <row r="1453" spans="1:18">
      <c r="A1453" t="n">
        <v>14218</v>
      </c>
      <c r="B1453" s="35" t="n">
        <v>28</v>
      </c>
    </row>
    <row r="1454" spans="1:18">
      <c r="A1454" t="s">
        <v>4</v>
      </c>
      <c r="B1454" s="4" t="s">
        <v>5</v>
      </c>
      <c r="C1454" s="4" t="s">
        <v>13</v>
      </c>
      <c r="D1454" s="4" t="s">
        <v>10</v>
      </c>
      <c r="E1454" s="4" t="s">
        <v>6</v>
      </c>
    </row>
    <row r="1455" spans="1:18">
      <c r="A1455" t="n">
        <v>14219</v>
      </c>
      <c r="B1455" s="54" t="n">
        <v>51</v>
      </c>
      <c r="C1455" s="7" t="n">
        <v>4</v>
      </c>
      <c r="D1455" s="7" t="n">
        <v>20</v>
      </c>
      <c r="E1455" s="7" t="s">
        <v>138</v>
      </c>
    </row>
    <row r="1456" spans="1:18">
      <c r="A1456" t="s">
        <v>4</v>
      </c>
      <c r="B1456" s="4" t="s">
        <v>5</v>
      </c>
      <c r="C1456" s="4" t="s">
        <v>10</v>
      </c>
    </row>
    <row r="1457" spans="1:8">
      <c r="A1457" t="n">
        <v>14233</v>
      </c>
      <c r="B1457" s="27" t="n">
        <v>16</v>
      </c>
      <c r="C1457" s="7" t="n">
        <v>0</v>
      </c>
    </row>
    <row r="1458" spans="1:8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9</v>
      </c>
      <c r="F1458" s="4" t="s">
        <v>86</v>
      </c>
      <c r="G1458" s="4" t="s">
        <v>13</v>
      </c>
      <c r="H1458" s="4" t="s">
        <v>13</v>
      </c>
    </row>
    <row r="1459" spans="1:8">
      <c r="A1459" t="n">
        <v>14236</v>
      </c>
      <c r="B1459" s="55" t="n">
        <v>26</v>
      </c>
      <c r="C1459" s="7" t="n">
        <v>20</v>
      </c>
      <c r="D1459" s="7" t="n">
        <v>17</v>
      </c>
      <c r="E1459" s="7" t="n">
        <v>64960</v>
      </c>
      <c r="F1459" s="7" t="s">
        <v>144</v>
      </c>
      <c r="G1459" s="7" t="n">
        <v>2</v>
      </c>
      <c r="H1459" s="7" t="n">
        <v>0</v>
      </c>
    </row>
    <row r="1460" spans="1:8">
      <c r="A1460" t="s">
        <v>4</v>
      </c>
      <c r="B1460" s="4" t="s">
        <v>5</v>
      </c>
    </row>
    <row r="1461" spans="1:8">
      <c r="A1461" t="n">
        <v>14355</v>
      </c>
      <c r="B1461" s="35" t="n">
        <v>28</v>
      </c>
    </row>
    <row r="1462" spans="1:8">
      <c r="A1462" t="s">
        <v>4</v>
      </c>
      <c r="B1462" s="4" t="s">
        <v>5</v>
      </c>
      <c r="C1462" s="4" t="s">
        <v>10</v>
      </c>
      <c r="D1462" s="4" t="s">
        <v>13</v>
      </c>
    </row>
    <row r="1463" spans="1:8">
      <c r="A1463" t="n">
        <v>14356</v>
      </c>
      <c r="B1463" s="56" t="n">
        <v>89</v>
      </c>
      <c r="C1463" s="7" t="n">
        <v>65533</v>
      </c>
      <c r="D1463" s="7" t="n">
        <v>1</v>
      </c>
    </row>
    <row r="1464" spans="1:8">
      <c r="A1464" t="s">
        <v>4</v>
      </c>
      <c r="B1464" s="4" t="s">
        <v>5</v>
      </c>
      <c r="C1464" s="4" t="s">
        <v>13</v>
      </c>
      <c r="D1464" s="4" t="s">
        <v>10</v>
      </c>
      <c r="E1464" s="4" t="s">
        <v>10</v>
      </c>
      <c r="F1464" s="4" t="s">
        <v>13</v>
      </c>
    </row>
    <row r="1465" spans="1:8">
      <c r="A1465" t="n">
        <v>14360</v>
      </c>
      <c r="B1465" s="33" t="n">
        <v>25</v>
      </c>
      <c r="C1465" s="7" t="n">
        <v>1</v>
      </c>
      <c r="D1465" s="7" t="n">
        <v>60</v>
      </c>
      <c r="E1465" s="7" t="n">
        <v>640</v>
      </c>
      <c r="F1465" s="7" t="n">
        <v>1</v>
      </c>
    </row>
    <row r="1466" spans="1:8">
      <c r="A1466" t="s">
        <v>4</v>
      </c>
      <c r="B1466" s="4" t="s">
        <v>5</v>
      </c>
      <c r="C1466" s="4" t="s">
        <v>13</v>
      </c>
      <c r="D1466" s="4" t="s">
        <v>10</v>
      </c>
      <c r="E1466" s="4" t="s">
        <v>6</v>
      </c>
    </row>
    <row r="1467" spans="1:8">
      <c r="A1467" t="n">
        <v>14367</v>
      </c>
      <c r="B1467" s="54" t="n">
        <v>51</v>
      </c>
      <c r="C1467" s="7" t="n">
        <v>4</v>
      </c>
      <c r="D1467" s="7" t="n">
        <v>21</v>
      </c>
      <c r="E1467" s="7" t="s">
        <v>145</v>
      </c>
    </row>
    <row r="1468" spans="1:8">
      <c r="A1468" t="s">
        <v>4</v>
      </c>
      <c r="B1468" s="4" t="s">
        <v>5</v>
      </c>
      <c r="C1468" s="4" t="s">
        <v>10</v>
      </c>
    </row>
    <row r="1469" spans="1:8">
      <c r="A1469" t="n">
        <v>14381</v>
      </c>
      <c r="B1469" s="27" t="n">
        <v>16</v>
      </c>
      <c r="C1469" s="7" t="n">
        <v>0</v>
      </c>
    </row>
    <row r="1470" spans="1:8">
      <c r="A1470" t="s">
        <v>4</v>
      </c>
      <c r="B1470" s="4" t="s">
        <v>5</v>
      </c>
      <c r="C1470" s="4" t="s">
        <v>10</v>
      </c>
      <c r="D1470" s="4" t="s">
        <v>13</v>
      </c>
      <c r="E1470" s="4" t="s">
        <v>9</v>
      </c>
      <c r="F1470" s="4" t="s">
        <v>86</v>
      </c>
      <c r="G1470" s="4" t="s">
        <v>13</v>
      </c>
      <c r="H1470" s="4" t="s">
        <v>13</v>
      </c>
      <c r="I1470" s="4" t="s">
        <v>13</v>
      </c>
      <c r="J1470" s="4" t="s">
        <v>9</v>
      </c>
      <c r="K1470" s="4" t="s">
        <v>86</v>
      </c>
      <c r="L1470" s="4" t="s">
        <v>13</v>
      </c>
      <c r="M1470" s="4" t="s">
        <v>13</v>
      </c>
    </row>
    <row r="1471" spans="1:8">
      <c r="A1471" t="n">
        <v>14384</v>
      </c>
      <c r="B1471" s="55" t="n">
        <v>26</v>
      </c>
      <c r="C1471" s="7" t="n">
        <v>21</v>
      </c>
      <c r="D1471" s="7" t="n">
        <v>17</v>
      </c>
      <c r="E1471" s="7" t="n">
        <v>64961</v>
      </c>
      <c r="F1471" s="7" t="s">
        <v>146</v>
      </c>
      <c r="G1471" s="7" t="n">
        <v>2</v>
      </c>
      <c r="H1471" s="7" t="n">
        <v>3</v>
      </c>
      <c r="I1471" s="7" t="n">
        <v>17</v>
      </c>
      <c r="J1471" s="7" t="n">
        <v>64962</v>
      </c>
      <c r="K1471" s="7" t="s">
        <v>147</v>
      </c>
      <c r="L1471" s="7" t="n">
        <v>2</v>
      </c>
      <c r="M1471" s="7" t="n">
        <v>0</v>
      </c>
    </row>
    <row r="1472" spans="1:8">
      <c r="A1472" t="s">
        <v>4</v>
      </c>
      <c r="B1472" s="4" t="s">
        <v>5</v>
      </c>
    </row>
    <row r="1473" spans="1:13">
      <c r="A1473" t="n">
        <v>14473</v>
      </c>
      <c r="B1473" s="35" t="n">
        <v>28</v>
      </c>
    </row>
    <row r="1474" spans="1:13">
      <c r="A1474" t="s">
        <v>4</v>
      </c>
      <c r="B1474" s="4" t="s">
        <v>5</v>
      </c>
      <c r="C1474" s="4" t="s">
        <v>13</v>
      </c>
      <c r="D1474" s="4" t="s">
        <v>10</v>
      </c>
      <c r="E1474" s="4" t="s">
        <v>10</v>
      </c>
      <c r="F1474" s="4" t="s">
        <v>13</v>
      </c>
    </row>
    <row r="1475" spans="1:13">
      <c r="A1475" t="n">
        <v>14474</v>
      </c>
      <c r="B1475" s="33" t="n">
        <v>25</v>
      </c>
      <c r="C1475" s="7" t="n">
        <v>1</v>
      </c>
      <c r="D1475" s="7" t="n">
        <v>65535</v>
      </c>
      <c r="E1475" s="7" t="n">
        <v>65535</v>
      </c>
      <c r="F1475" s="7" t="n">
        <v>0</v>
      </c>
    </row>
    <row r="1476" spans="1:13">
      <c r="A1476" t="s">
        <v>4</v>
      </c>
      <c r="B1476" s="4" t="s">
        <v>5</v>
      </c>
      <c r="C1476" s="4" t="s">
        <v>10</v>
      </c>
      <c r="D1476" s="4" t="s">
        <v>27</v>
      </c>
      <c r="E1476" s="4" t="s">
        <v>27</v>
      </c>
      <c r="F1476" s="4" t="s">
        <v>27</v>
      </c>
      <c r="G1476" s="4" t="s">
        <v>10</v>
      </c>
      <c r="H1476" s="4" t="s">
        <v>10</v>
      </c>
    </row>
    <row r="1477" spans="1:13">
      <c r="A1477" t="n">
        <v>14481</v>
      </c>
      <c r="B1477" s="57" t="n">
        <v>60</v>
      </c>
      <c r="C1477" s="7" t="n">
        <v>20</v>
      </c>
      <c r="D1477" s="7" t="n">
        <v>-45</v>
      </c>
      <c r="E1477" s="7" t="n">
        <v>0</v>
      </c>
      <c r="F1477" s="7" t="n">
        <v>0</v>
      </c>
      <c r="G1477" s="7" t="n">
        <v>1000</v>
      </c>
      <c r="H1477" s="7" t="n">
        <v>0</v>
      </c>
    </row>
    <row r="1478" spans="1:13">
      <c r="A1478" t="s">
        <v>4</v>
      </c>
      <c r="B1478" s="4" t="s">
        <v>5</v>
      </c>
      <c r="C1478" s="4" t="s">
        <v>10</v>
      </c>
      <c r="D1478" s="4" t="s">
        <v>13</v>
      </c>
      <c r="E1478" s="4" t="s">
        <v>6</v>
      </c>
      <c r="F1478" s="4" t="s">
        <v>27</v>
      </c>
      <c r="G1478" s="4" t="s">
        <v>27</v>
      </c>
      <c r="H1478" s="4" t="s">
        <v>27</v>
      </c>
    </row>
    <row r="1479" spans="1:13">
      <c r="A1479" t="n">
        <v>14500</v>
      </c>
      <c r="B1479" s="51" t="n">
        <v>48</v>
      </c>
      <c r="C1479" s="7" t="n">
        <v>20</v>
      </c>
      <c r="D1479" s="7" t="n">
        <v>0</v>
      </c>
      <c r="E1479" s="7" t="s">
        <v>111</v>
      </c>
      <c r="F1479" s="7" t="n">
        <v>-1</v>
      </c>
      <c r="G1479" s="7" t="n">
        <v>1</v>
      </c>
      <c r="H1479" s="7" t="n">
        <v>2.80259692864963e-45</v>
      </c>
    </row>
    <row r="1480" spans="1:13">
      <c r="A1480" t="s">
        <v>4</v>
      </c>
      <c r="B1480" s="4" t="s">
        <v>5</v>
      </c>
      <c r="C1480" s="4" t="s">
        <v>10</v>
      </c>
    </row>
    <row r="1481" spans="1:13">
      <c r="A1481" t="n">
        <v>14525</v>
      </c>
      <c r="B1481" s="27" t="n">
        <v>16</v>
      </c>
      <c r="C1481" s="7" t="n">
        <v>300</v>
      </c>
    </row>
    <row r="1482" spans="1:13">
      <c r="A1482" t="s">
        <v>4</v>
      </c>
      <c r="B1482" s="4" t="s">
        <v>5</v>
      </c>
      <c r="C1482" s="4" t="s">
        <v>13</v>
      </c>
      <c r="D1482" s="4" t="s">
        <v>10</v>
      </c>
      <c r="E1482" s="4" t="s">
        <v>6</v>
      </c>
    </row>
    <row r="1483" spans="1:13">
      <c r="A1483" t="n">
        <v>14528</v>
      </c>
      <c r="B1483" s="54" t="n">
        <v>51</v>
      </c>
      <c r="C1483" s="7" t="n">
        <v>4</v>
      </c>
      <c r="D1483" s="7" t="n">
        <v>20</v>
      </c>
      <c r="E1483" s="7" t="s">
        <v>131</v>
      </c>
    </row>
    <row r="1484" spans="1:13">
      <c r="A1484" t="s">
        <v>4</v>
      </c>
      <c r="B1484" s="4" t="s">
        <v>5</v>
      </c>
      <c r="C1484" s="4" t="s">
        <v>10</v>
      </c>
    </row>
    <row r="1485" spans="1:13">
      <c r="A1485" t="n">
        <v>14541</v>
      </c>
      <c r="B1485" s="27" t="n">
        <v>16</v>
      </c>
      <c r="C1485" s="7" t="n">
        <v>0</v>
      </c>
    </row>
    <row r="1486" spans="1:13">
      <c r="A1486" t="s">
        <v>4</v>
      </c>
      <c r="B1486" s="4" t="s">
        <v>5</v>
      </c>
      <c r="C1486" s="4" t="s">
        <v>10</v>
      </c>
      <c r="D1486" s="4" t="s">
        <v>13</v>
      </c>
      <c r="E1486" s="4" t="s">
        <v>9</v>
      </c>
      <c r="F1486" s="4" t="s">
        <v>86</v>
      </c>
      <c r="G1486" s="4" t="s">
        <v>13</v>
      </c>
      <c r="H1486" s="4" t="s">
        <v>13</v>
      </c>
      <c r="I1486" s="4" t="s">
        <v>13</v>
      </c>
      <c r="J1486" s="4" t="s">
        <v>9</v>
      </c>
      <c r="K1486" s="4" t="s">
        <v>86</v>
      </c>
      <c r="L1486" s="4" t="s">
        <v>13</v>
      </c>
      <c r="M1486" s="4" t="s">
        <v>13</v>
      </c>
      <c r="N1486" s="4" t="s">
        <v>13</v>
      </c>
      <c r="O1486" s="4" t="s">
        <v>9</v>
      </c>
      <c r="P1486" s="4" t="s">
        <v>86</v>
      </c>
      <c r="Q1486" s="4" t="s">
        <v>13</v>
      </c>
      <c r="R1486" s="4" t="s">
        <v>13</v>
      </c>
    </row>
    <row r="1487" spans="1:13">
      <c r="A1487" t="n">
        <v>14544</v>
      </c>
      <c r="B1487" s="55" t="n">
        <v>26</v>
      </c>
      <c r="C1487" s="7" t="n">
        <v>20</v>
      </c>
      <c r="D1487" s="7" t="n">
        <v>17</v>
      </c>
      <c r="E1487" s="7" t="n">
        <v>64963</v>
      </c>
      <c r="F1487" s="7" t="s">
        <v>148</v>
      </c>
      <c r="G1487" s="7" t="n">
        <v>2</v>
      </c>
      <c r="H1487" s="7" t="n">
        <v>3</v>
      </c>
      <c r="I1487" s="7" t="n">
        <v>17</v>
      </c>
      <c r="J1487" s="7" t="n">
        <v>64964</v>
      </c>
      <c r="K1487" s="7" t="s">
        <v>149</v>
      </c>
      <c r="L1487" s="7" t="n">
        <v>2</v>
      </c>
      <c r="M1487" s="7" t="n">
        <v>3</v>
      </c>
      <c r="N1487" s="7" t="n">
        <v>17</v>
      </c>
      <c r="O1487" s="7" t="n">
        <v>64965</v>
      </c>
      <c r="P1487" s="7" t="s">
        <v>150</v>
      </c>
      <c r="Q1487" s="7" t="n">
        <v>2</v>
      </c>
      <c r="R1487" s="7" t="n">
        <v>0</v>
      </c>
    </row>
    <row r="1488" spans="1:13">
      <c r="A1488" t="s">
        <v>4</v>
      </c>
      <c r="B1488" s="4" t="s">
        <v>5</v>
      </c>
    </row>
    <row r="1489" spans="1:18">
      <c r="A1489" t="n">
        <v>14751</v>
      </c>
      <c r="B1489" s="35" t="n">
        <v>28</v>
      </c>
    </row>
    <row r="1490" spans="1:18">
      <c r="A1490" t="s">
        <v>4</v>
      </c>
      <c r="B1490" s="4" t="s">
        <v>5</v>
      </c>
      <c r="C1490" s="4" t="s">
        <v>10</v>
      </c>
      <c r="D1490" s="4" t="s">
        <v>13</v>
      </c>
    </row>
    <row r="1491" spans="1:18">
      <c r="A1491" t="n">
        <v>14752</v>
      </c>
      <c r="B1491" s="56" t="n">
        <v>89</v>
      </c>
      <c r="C1491" s="7" t="n">
        <v>65533</v>
      </c>
      <c r="D1491" s="7" t="n">
        <v>1</v>
      </c>
    </row>
    <row r="1492" spans="1:18">
      <c r="A1492" t="s">
        <v>4</v>
      </c>
      <c r="B1492" s="4" t="s">
        <v>5</v>
      </c>
      <c r="C1492" s="4" t="s">
        <v>13</v>
      </c>
      <c r="D1492" s="4" t="s">
        <v>10</v>
      </c>
      <c r="E1492" s="4" t="s">
        <v>27</v>
      </c>
    </row>
    <row r="1493" spans="1:18">
      <c r="A1493" t="n">
        <v>14756</v>
      </c>
      <c r="B1493" s="30" t="n">
        <v>58</v>
      </c>
      <c r="C1493" s="7" t="n">
        <v>101</v>
      </c>
      <c r="D1493" s="7" t="n">
        <v>500</v>
      </c>
      <c r="E1493" s="7" t="n">
        <v>1</v>
      </c>
    </row>
    <row r="1494" spans="1:18">
      <c r="A1494" t="s">
        <v>4</v>
      </c>
      <c r="B1494" s="4" t="s">
        <v>5</v>
      </c>
      <c r="C1494" s="4" t="s">
        <v>13</v>
      </c>
      <c r="D1494" s="4" t="s">
        <v>10</v>
      </c>
    </row>
    <row r="1495" spans="1:18">
      <c r="A1495" t="n">
        <v>14764</v>
      </c>
      <c r="B1495" s="30" t="n">
        <v>58</v>
      </c>
      <c r="C1495" s="7" t="n">
        <v>254</v>
      </c>
      <c r="D1495" s="7" t="n">
        <v>0</v>
      </c>
    </row>
    <row r="1496" spans="1:18">
      <c r="A1496" t="s">
        <v>4</v>
      </c>
      <c r="B1496" s="4" t="s">
        <v>5</v>
      </c>
      <c r="C1496" s="4" t="s">
        <v>13</v>
      </c>
      <c r="D1496" s="4" t="s">
        <v>13</v>
      </c>
      <c r="E1496" s="4" t="s">
        <v>27</v>
      </c>
      <c r="F1496" s="4" t="s">
        <v>27</v>
      </c>
      <c r="G1496" s="4" t="s">
        <v>27</v>
      </c>
      <c r="H1496" s="4" t="s">
        <v>10</v>
      </c>
    </row>
    <row r="1497" spans="1:18">
      <c r="A1497" t="n">
        <v>14768</v>
      </c>
      <c r="B1497" s="37" t="n">
        <v>45</v>
      </c>
      <c r="C1497" s="7" t="n">
        <v>2</v>
      </c>
      <c r="D1497" s="7" t="n">
        <v>3</v>
      </c>
      <c r="E1497" s="7" t="n">
        <v>32.2099990844727</v>
      </c>
      <c r="F1497" s="7" t="n">
        <v>-22.5900001525879</v>
      </c>
      <c r="G1497" s="7" t="n">
        <v>16.2800006866455</v>
      </c>
      <c r="H1497" s="7" t="n">
        <v>0</v>
      </c>
    </row>
    <row r="1498" spans="1:18">
      <c r="A1498" t="s">
        <v>4</v>
      </c>
      <c r="B1498" s="4" t="s">
        <v>5</v>
      </c>
      <c r="C1498" s="4" t="s">
        <v>13</v>
      </c>
      <c r="D1498" s="4" t="s">
        <v>13</v>
      </c>
      <c r="E1498" s="4" t="s">
        <v>27</v>
      </c>
      <c r="F1498" s="4" t="s">
        <v>27</v>
      </c>
      <c r="G1498" s="4" t="s">
        <v>27</v>
      </c>
      <c r="H1498" s="4" t="s">
        <v>10</v>
      </c>
      <c r="I1498" s="4" t="s">
        <v>13</v>
      </c>
    </row>
    <row r="1499" spans="1:18">
      <c r="A1499" t="n">
        <v>14785</v>
      </c>
      <c r="B1499" s="37" t="n">
        <v>45</v>
      </c>
      <c r="C1499" s="7" t="n">
        <v>4</v>
      </c>
      <c r="D1499" s="7" t="n">
        <v>3</v>
      </c>
      <c r="E1499" s="7" t="n">
        <v>14.0799999237061</v>
      </c>
      <c r="F1499" s="7" t="n">
        <v>125.809997558594</v>
      </c>
      <c r="G1499" s="7" t="n">
        <v>0</v>
      </c>
      <c r="H1499" s="7" t="n">
        <v>0</v>
      </c>
      <c r="I1499" s="7" t="n">
        <v>0</v>
      </c>
    </row>
    <row r="1500" spans="1:18">
      <c r="A1500" t="s">
        <v>4</v>
      </c>
      <c r="B1500" s="4" t="s">
        <v>5</v>
      </c>
      <c r="C1500" s="4" t="s">
        <v>13</v>
      </c>
      <c r="D1500" s="4" t="s">
        <v>13</v>
      </c>
      <c r="E1500" s="4" t="s">
        <v>27</v>
      </c>
      <c r="F1500" s="4" t="s">
        <v>10</v>
      </c>
    </row>
    <row r="1501" spans="1:18">
      <c r="A1501" t="n">
        <v>14803</v>
      </c>
      <c r="B1501" s="37" t="n">
        <v>45</v>
      </c>
      <c r="C1501" s="7" t="n">
        <v>5</v>
      </c>
      <c r="D1501" s="7" t="n">
        <v>3</v>
      </c>
      <c r="E1501" s="7" t="n">
        <v>1.39999997615814</v>
      </c>
      <c r="F1501" s="7" t="n">
        <v>0</v>
      </c>
    </row>
    <row r="1502" spans="1:18">
      <c r="A1502" t="s">
        <v>4</v>
      </c>
      <c r="B1502" s="4" t="s">
        <v>5</v>
      </c>
      <c r="C1502" s="4" t="s">
        <v>13</v>
      </c>
      <c r="D1502" s="4" t="s">
        <v>13</v>
      </c>
      <c r="E1502" s="4" t="s">
        <v>27</v>
      </c>
      <c r="F1502" s="4" t="s">
        <v>10</v>
      </c>
    </row>
    <row r="1503" spans="1:18">
      <c r="A1503" t="n">
        <v>14812</v>
      </c>
      <c r="B1503" s="37" t="n">
        <v>45</v>
      </c>
      <c r="C1503" s="7" t="n">
        <v>11</v>
      </c>
      <c r="D1503" s="7" t="n">
        <v>3</v>
      </c>
      <c r="E1503" s="7" t="n">
        <v>38</v>
      </c>
      <c r="F1503" s="7" t="n">
        <v>0</v>
      </c>
    </row>
    <row r="1504" spans="1:18">
      <c r="A1504" t="s">
        <v>4</v>
      </c>
      <c r="B1504" s="4" t="s">
        <v>5</v>
      </c>
      <c r="C1504" s="4" t="s">
        <v>10</v>
      </c>
      <c r="D1504" s="4" t="s">
        <v>27</v>
      </c>
      <c r="E1504" s="4" t="s">
        <v>27</v>
      </c>
      <c r="F1504" s="4" t="s">
        <v>27</v>
      </c>
      <c r="G1504" s="4" t="s">
        <v>10</v>
      </c>
      <c r="H1504" s="4" t="s">
        <v>10</v>
      </c>
    </row>
    <row r="1505" spans="1:9">
      <c r="A1505" t="n">
        <v>14821</v>
      </c>
      <c r="B1505" s="57" t="n">
        <v>60</v>
      </c>
      <c r="C1505" s="7" t="n">
        <v>20</v>
      </c>
      <c r="D1505" s="7" t="n">
        <v>0</v>
      </c>
      <c r="E1505" s="7" t="n">
        <v>0</v>
      </c>
      <c r="F1505" s="7" t="n">
        <v>0</v>
      </c>
      <c r="G1505" s="7" t="n">
        <v>0</v>
      </c>
      <c r="H1505" s="7" t="n">
        <v>0</v>
      </c>
    </row>
    <row r="1506" spans="1:9">
      <c r="A1506" t="s">
        <v>4</v>
      </c>
      <c r="B1506" s="4" t="s">
        <v>5</v>
      </c>
      <c r="C1506" s="4" t="s">
        <v>10</v>
      </c>
      <c r="D1506" s="4" t="s">
        <v>10</v>
      </c>
      <c r="E1506" s="4" t="s">
        <v>10</v>
      </c>
    </row>
    <row r="1507" spans="1:9">
      <c r="A1507" t="n">
        <v>14840</v>
      </c>
      <c r="B1507" s="49" t="n">
        <v>61</v>
      </c>
      <c r="C1507" s="7" t="n">
        <v>20</v>
      </c>
      <c r="D1507" s="7" t="n">
        <v>21</v>
      </c>
      <c r="E1507" s="7" t="n">
        <v>0</v>
      </c>
    </row>
    <row r="1508" spans="1:9">
      <c r="A1508" t="s">
        <v>4</v>
      </c>
      <c r="B1508" s="4" t="s">
        <v>5</v>
      </c>
      <c r="C1508" s="4" t="s">
        <v>10</v>
      </c>
      <c r="D1508" s="4" t="s">
        <v>13</v>
      </c>
      <c r="E1508" s="4" t="s">
        <v>6</v>
      </c>
      <c r="F1508" s="4" t="s">
        <v>27</v>
      </c>
      <c r="G1508" s="4" t="s">
        <v>27</v>
      </c>
      <c r="H1508" s="4" t="s">
        <v>27</v>
      </c>
    </row>
    <row r="1509" spans="1:9">
      <c r="A1509" t="n">
        <v>14847</v>
      </c>
      <c r="B1509" s="51" t="n">
        <v>48</v>
      </c>
      <c r="C1509" s="7" t="n">
        <v>20</v>
      </c>
      <c r="D1509" s="7" t="n">
        <v>0</v>
      </c>
      <c r="E1509" s="7" t="s">
        <v>123</v>
      </c>
      <c r="F1509" s="7" t="n">
        <v>0</v>
      </c>
      <c r="G1509" s="7" t="n">
        <v>1</v>
      </c>
      <c r="H1509" s="7" t="n">
        <v>0</v>
      </c>
    </row>
    <row r="1510" spans="1:9">
      <c r="A1510" t="s">
        <v>4</v>
      </c>
      <c r="B1510" s="4" t="s">
        <v>5</v>
      </c>
      <c r="C1510" s="4" t="s">
        <v>10</v>
      </c>
      <c r="D1510" s="4" t="s">
        <v>13</v>
      </c>
      <c r="E1510" s="4" t="s">
        <v>6</v>
      </c>
      <c r="F1510" s="4" t="s">
        <v>27</v>
      </c>
      <c r="G1510" s="4" t="s">
        <v>27</v>
      </c>
      <c r="H1510" s="4" t="s">
        <v>27</v>
      </c>
    </row>
    <row r="1511" spans="1:9">
      <c r="A1511" t="n">
        <v>14873</v>
      </c>
      <c r="B1511" s="51" t="n">
        <v>48</v>
      </c>
      <c r="C1511" s="7" t="n">
        <v>21</v>
      </c>
      <c r="D1511" s="7" t="n">
        <v>0</v>
      </c>
      <c r="E1511" s="7" t="s">
        <v>123</v>
      </c>
      <c r="F1511" s="7" t="n">
        <v>0</v>
      </c>
      <c r="G1511" s="7" t="n">
        <v>1</v>
      </c>
      <c r="H1511" s="7" t="n">
        <v>0</v>
      </c>
    </row>
    <row r="1512" spans="1:9">
      <c r="A1512" t="s">
        <v>4</v>
      </c>
      <c r="B1512" s="4" t="s">
        <v>5</v>
      </c>
      <c r="C1512" s="4" t="s">
        <v>13</v>
      </c>
      <c r="D1512" s="4" t="s">
        <v>10</v>
      </c>
      <c r="E1512" s="4" t="s">
        <v>6</v>
      </c>
      <c r="F1512" s="4" t="s">
        <v>6</v>
      </c>
      <c r="G1512" s="4" t="s">
        <v>6</v>
      </c>
      <c r="H1512" s="4" t="s">
        <v>6</v>
      </c>
    </row>
    <row r="1513" spans="1:9">
      <c r="A1513" t="n">
        <v>14899</v>
      </c>
      <c r="B1513" s="54" t="n">
        <v>51</v>
      </c>
      <c r="C1513" s="7" t="n">
        <v>3</v>
      </c>
      <c r="D1513" s="7" t="n">
        <v>21</v>
      </c>
      <c r="E1513" s="7" t="s">
        <v>124</v>
      </c>
      <c r="F1513" s="7" t="s">
        <v>125</v>
      </c>
      <c r="G1513" s="7" t="s">
        <v>126</v>
      </c>
      <c r="H1513" s="7" t="s">
        <v>125</v>
      </c>
    </row>
    <row r="1514" spans="1:9">
      <c r="A1514" t="s">
        <v>4</v>
      </c>
      <c r="B1514" s="4" t="s">
        <v>5</v>
      </c>
      <c r="C1514" s="4" t="s">
        <v>10</v>
      </c>
      <c r="D1514" s="4" t="s">
        <v>13</v>
      </c>
      <c r="E1514" s="4" t="s">
        <v>6</v>
      </c>
      <c r="F1514" s="4" t="s">
        <v>27</v>
      </c>
      <c r="G1514" s="4" t="s">
        <v>27</v>
      </c>
      <c r="H1514" s="4" t="s">
        <v>27</v>
      </c>
    </row>
    <row r="1515" spans="1:9">
      <c r="A1515" t="n">
        <v>14912</v>
      </c>
      <c r="B1515" s="51" t="n">
        <v>48</v>
      </c>
      <c r="C1515" s="7" t="n">
        <v>21</v>
      </c>
      <c r="D1515" s="7" t="n">
        <v>0</v>
      </c>
      <c r="E1515" s="7" t="s">
        <v>113</v>
      </c>
      <c r="F1515" s="7" t="n">
        <v>-1</v>
      </c>
      <c r="G1515" s="7" t="n">
        <v>1</v>
      </c>
      <c r="H1515" s="7" t="n">
        <v>1.40129846432482e-45</v>
      </c>
    </row>
    <row r="1516" spans="1:9">
      <c r="A1516" t="s">
        <v>4</v>
      </c>
      <c r="B1516" s="4" t="s">
        <v>5</v>
      </c>
      <c r="C1516" s="4" t="s">
        <v>13</v>
      </c>
      <c r="D1516" s="4" t="s">
        <v>10</v>
      </c>
    </row>
    <row r="1517" spans="1:9">
      <c r="A1517" t="n">
        <v>14942</v>
      </c>
      <c r="B1517" s="30" t="n">
        <v>58</v>
      </c>
      <c r="C1517" s="7" t="n">
        <v>255</v>
      </c>
      <c r="D1517" s="7" t="n">
        <v>0</v>
      </c>
    </row>
    <row r="1518" spans="1:9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6</v>
      </c>
    </row>
    <row r="1519" spans="1:9">
      <c r="A1519" t="n">
        <v>14946</v>
      </c>
      <c r="B1519" s="54" t="n">
        <v>51</v>
      </c>
      <c r="C1519" s="7" t="n">
        <v>4</v>
      </c>
      <c r="D1519" s="7" t="n">
        <v>21</v>
      </c>
      <c r="E1519" s="7" t="s">
        <v>127</v>
      </c>
    </row>
    <row r="1520" spans="1:9">
      <c r="A1520" t="s">
        <v>4</v>
      </c>
      <c r="B1520" s="4" t="s">
        <v>5</v>
      </c>
      <c r="C1520" s="4" t="s">
        <v>10</v>
      </c>
    </row>
    <row r="1521" spans="1:8">
      <c r="A1521" t="n">
        <v>14960</v>
      </c>
      <c r="B1521" s="27" t="n">
        <v>16</v>
      </c>
      <c r="C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13</v>
      </c>
      <c r="E1522" s="4" t="s">
        <v>9</v>
      </c>
      <c r="F1522" s="4" t="s">
        <v>86</v>
      </c>
      <c r="G1522" s="4" t="s">
        <v>13</v>
      </c>
      <c r="H1522" s="4" t="s">
        <v>13</v>
      </c>
      <c r="I1522" s="4" t="s">
        <v>13</v>
      </c>
      <c r="J1522" s="4" t="s">
        <v>9</v>
      </c>
      <c r="K1522" s="4" t="s">
        <v>86</v>
      </c>
      <c r="L1522" s="4" t="s">
        <v>13</v>
      </c>
      <c r="M1522" s="4" t="s">
        <v>13</v>
      </c>
    </row>
    <row r="1523" spans="1:8">
      <c r="A1523" t="n">
        <v>14963</v>
      </c>
      <c r="B1523" s="55" t="n">
        <v>26</v>
      </c>
      <c r="C1523" s="7" t="n">
        <v>21</v>
      </c>
      <c r="D1523" s="7" t="n">
        <v>17</v>
      </c>
      <c r="E1523" s="7" t="n">
        <v>64966</v>
      </c>
      <c r="F1523" s="7" t="s">
        <v>151</v>
      </c>
      <c r="G1523" s="7" t="n">
        <v>2</v>
      </c>
      <c r="H1523" s="7" t="n">
        <v>3</v>
      </c>
      <c r="I1523" s="7" t="n">
        <v>17</v>
      </c>
      <c r="J1523" s="7" t="n">
        <v>64967</v>
      </c>
      <c r="K1523" s="7" t="s">
        <v>152</v>
      </c>
      <c r="L1523" s="7" t="n">
        <v>2</v>
      </c>
      <c r="M1523" s="7" t="n">
        <v>0</v>
      </c>
    </row>
    <row r="1524" spans="1:8">
      <c r="A1524" t="s">
        <v>4</v>
      </c>
      <c r="B1524" s="4" t="s">
        <v>5</v>
      </c>
    </row>
    <row r="1525" spans="1:8">
      <c r="A1525" t="n">
        <v>15030</v>
      </c>
      <c r="B1525" s="35" t="n">
        <v>28</v>
      </c>
    </row>
    <row r="1526" spans="1:8">
      <c r="A1526" t="s">
        <v>4</v>
      </c>
      <c r="B1526" s="4" t="s">
        <v>5</v>
      </c>
      <c r="C1526" s="4" t="s">
        <v>13</v>
      </c>
      <c r="D1526" s="4" t="s">
        <v>10</v>
      </c>
      <c r="E1526" s="4" t="s">
        <v>6</v>
      </c>
    </row>
    <row r="1527" spans="1:8">
      <c r="A1527" t="n">
        <v>15031</v>
      </c>
      <c r="B1527" s="54" t="n">
        <v>51</v>
      </c>
      <c r="C1527" s="7" t="n">
        <v>4</v>
      </c>
      <c r="D1527" s="7" t="n">
        <v>20</v>
      </c>
      <c r="E1527" s="7" t="s">
        <v>131</v>
      </c>
    </row>
    <row r="1528" spans="1:8">
      <c r="A1528" t="s">
        <v>4</v>
      </c>
      <c r="B1528" s="4" t="s">
        <v>5</v>
      </c>
      <c r="C1528" s="4" t="s">
        <v>10</v>
      </c>
    </row>
    <row r="1529" spans="1:8">
      <c r="A1529" t="n">
        <v>15044</v>
      </c>
      <c r="B1529" s="27" t="n">
        <v>16</v>
      </c>
      <c r="C1529" s="7" t="n">
        <v>0</v>
      </c>
    </row>
    <row r="1530" spans="1:8">
      <c r="A1530" t="s">
        <v>4</v>
      </c>
      <c r="B1530" s="4" t="s">
        <v>5</v>
      </c>
      <c r="C1530" s="4" t="s">
        <v>10</v>
      </c>
      <c r="D1530" s="4" t="s">
        <v>13</v>
      </c>
      <c r="E1530" s="4" t="s">
        <v>9</v>
      </c>
      <c r="F1530" s="4" t="s">
        <v>86</v>
      </c>
      <c r="G1530" s="4" t="s">
        <v>13</v>
      </c>
      <c r="H1530" s="4" t="s">
        <v>13</v>
      </c>
      <c r="I1530" s="4" t="s">
        <v>13</v>
      </c>
      <c r="J1530" s="4" t="s">
        <v>9</v>
      </c>
      <c r="K1530" s="4" t="s">
        <v>86</v>
      </c>
      <c r="L1530" s="4" t="s">
        <v>13</v>
      </c>
      <c r="M1530" s="4" t="s">
        <v>13</v>
      </c>
    </row>
    <row r="1531" spans="1:8">
      <c r="A1531" t="n">
        <v>15047</v>
      </c>
      <c r="B1531" s="55" t="n">
        <v>26</v>
      </c>
      <c r="C1531" s="7" t="n">
        <v>20</v>
      </c>
      <c r="D1531" s="7" t="n">
        <v>17</v>
      </c>
      <c r="E1531" s="7" t="n">
        <v>64968</v>
      </c>
      <c r="F1531" s="7" t="s">
        <v>153</v>
      </c>
      <c r="G1531" s="7" t="n">
        <v>2</v>
      </c>
      <c r="H1531" s="7" t="n">
        <v>3</v>
      </c>
      <c r="I1531" s="7" t="n">
        <v>17</v>
      </c>
      <c r="J1531" s="7" t="n">
        <v>64969</v>
      </c>
      <c r="K1531" s="7" t="s">
        <v>154</v>
      </c>
      <c r="L1531" s="7" t="n">
        <v>2</v>
      </c>
      <c r="M1531" s="7" t="n">
        <v>0</v>
      </c>
    </row>
    <row r="1532" spans="1:8">
      <c r="A1532" t="s">
        <v>4</v>
      </c>
      <c r="B1532" s="4" t="s">
        <v>5</v>
      </c>
    </row>
    <row r="1533" spans="1:8">
      <c r="A1533" t="n">
        <v>15230</v>
      </c>
      <c r="B1533" s="35" t="n">
        <v>28</v>
      </c>
    </row>
    <row r="1534" spans="1:8">
      <c r="A1534" t="s">
        <v>4</v>
      </c>
      <c r="B1534" s="4" t="s">
        <v>5</v>
      </c>
      <c r="C1534" s="4" t="s">
        <v>13</v>
      </c>
      <c r="D1534" s="4" t="s">
        <v>10</v>
      </c>
      <c r="E1534" s="4" t="s">
        <v>6</v>
      </c>
    </row>
    <row r="1535" spans="1:8">
      <c r="A1535" t="n">
        <v>15231</v>
      </c>
      <c r="B1535" s="54" t="n">
        <v>51</v>
      </c>
      <c r="C1535" s="7" t="n">
        <v>4</v>
      </c>
      <c r="D1535" s="7" t="n">
        <v>21</v>
      </c>
      <c r="E1535" s="7" t="s">
        <v>155</v>
      </c>
    </row>
    <row r="1536" spans="1:8">
      <c r="A1536" t="s">
        <v>4</v>
      </c>
      <c r="B1536" s="4" t="s">
        <v>5</v>
      </c>
      <c r="C1536" s="4" t="s">
        <v>10</v>
      </c>
    </row>
    <row r="1537" spans="1:13">
      <c r="A1537" t="n">
        <v>15245</v>
      </c>
      <c r="B1537" s="27" t="n">
        <v>16</v>
      </c>
      <c r="C1537" s="7" t="n">
        <v>0</v>
      </c>
    </row>
    <row r="1538" spans="1:13">
      <c r="A1538" t="s">
        <v>4</v>
      </c>
      <c r="B1538" s="4" t="s">
        <v>5</v>
      </c>
      <c r="C1538" s="4" t="s">
        <v>10</v>
      </c>
      <c r="D1538" s="4" t="s">
        <v>13</v>
      </c>
      <c r="E1538" s="4" t="s">
        <v>9</v>
      </c>
      <c r="F1538" s="4" t="s">
        <v>86</v>
      </c>
      <c r="G1538" s="4" t="s">
        <v>13</v>
      </c>
      <c r="H1538" s="4" t="s">
        <v>13</v>
      </c>
    </row>
    <row r="1539" spans="1:13">
      <c r="A1539" t="n">
        <v>15248</v>
      </c>
      <c r="B1539" s="55" t="n">
        <v>26</v>
      </c>
      <c r="C1539" s="7" t="n">
        <v>21</v>
      </c>
      <c r="D1539" s="7" t="n">
        <v>17</v>
      </c>
      <c r="E1539" s="7" t="n">
        <v>64970</v>
      </c>
      <c r="F1539" s="7" t="s">
        <v>156</v>
      </c>
      <c r="G1539" s="7" t="n">
        <v>2</v>
      </c>
      <c r="H1539" s="7" t="n">
        <v>0</v>
      </c>
    </row>
    <row r="1540" spans="1:13">
      <c r="A1540" t="s">
        <v>4</v>
      </c>
      <c r="B1540" s="4" t="s">
        <v>5</v>
      </c>
    </row>
    <row r="1541" spans="1:13">
      <c r="A1541" t="n">
        <v>15261</v>
      </c>
      <c r="B1541" s="35" t="n">
        <v>28</v>
      </c>
    </row>
    <row r="1542" spans="1:13">
      <c r="A1542" t="s">
        <v>4</v>
      </c>
      <c r="B1542" s="4" t="s">
        <v>5</v>
      </c>
      <c r="C1542" s="4" t="s">
        <v>10</v>
      </c>
      <c r="D1542" s="4" t="s">
        <v>13</v>
      </c>
      <c r="E1542" s="4" t="s">
        <v>6</v>
      </c>
      <c r="F1542" s="4" t="s">
        <v>27</v>
      </c>
      <c r="G1542" s="4" t="s">
        <v>27</v>
      </c>
      <c r="H1542" s="4" t="s">
        <v>27</v>
      </c>
    </row>
    <row r="1543" spans="1:13">
      <c r="A1543" t="n">
        <v>15262</v>
      </c>
      <c r="B1543" s="51" t="n">
        <v>48</v>
      </c>
      <c r="C1543" s="7" t="n">
        <v>20</v>
      </c>
      <c r="D1543" s="7" t="n">
        <v>0</v>
      </c>
      <c r="E1543" s="7" t="s">
        <v>112</v>
      </c>
      <c r="F1543" s="7" t="n">
        <v>-1</v>
      </c>
      <c r="G1543" s="7" t="n">
        <v>1.20000004768372</v>
      </c>
      <c r="H1543" s="7" t="n">
        <v>0</v>
      </c>
    </row>
    <row r="1544" spans="1:13">
      <c r="A1544" t="s">
        <v>4</v>
      </c>
      <c r="B1544" s="4" t="s">
        <v>5</v>
      </c>
      <c r="C1544" s="4" t="s">
        <v>10</v>
      </c>
    </row>
    <row r="1545" spans="1:13">
      <c r="A1545" t="n">
        <v>15290</v>
      </c>
      <c r="B1545" s="27" t="n">
        <v>16</v>
      </c>
      <c r="C1545" s="7" t="n">
        <v>300</v>
      </c>
    </row>
    <row r="1546" spans="1:13">
      <c r="A1546" t="s">
        <v>4</v>
      </c>
      <c r="B1546" s="4" t="s">
        <v>5</v>
      </c>
      <c r="C1546" s="4" t="s">
        <v>13</v>
      </c>
      <c r="D1546" s="4" t="s">
        <v>10</v>
      </c>
      <c r="E1546" s="4" t="s">
        <v>6</v>
      </c>
    </row>
    <row r="1547" spans="1:13">
      <c r="A1547" t="n">
        <v>15293</v>
      </c>
      <c r="B1547" s="54" t="n">
        <v>51</v>
      </c>
      <c r="C1547" s="7" t="n">
        <v>4</v>
      </c>
      <c r="D1547" s="7" t="n">
        <v>20</v>
      </c>
      <c r="E1547" s="7" t="s">
        <v>157</v>
      </c>
    </row>
    <row r="1548" spans="1:13">
      <c r="A1548" t="s">
        <v>4</v>
      </c>
      <c r="B1548" s="4" t="s">
        <v>5</v>
      </c>
      <c r="C1548" s="4" t="s">
        <v>10</v>
      </c>
    </row>
    <row r="1549" spans="1:13">
      <c r="A1549" t="n">
        <v>15307</v>
      </c>
      <c r="B1549" s="27" t="n">
        <v>16</v>
      </c>
      <c r="C1549" s="7" t="n">
        <v>0</v>
      </c>
    </row>
    <row r="1550" spans="1:13">
      <c r="A1550" t="s">
        <v>4</v>
      </c>
      <c r="B1550" s="4" t="s">
        <v>5</v>
      </c>
      <c r="C1550" s="4" t="s">
        <v>10</v>
      </c>
      <c r="D1550" s="4" t="s">
        <v>13</v>
      </c>
      <c r="E1550" s="4" t="s">
        <v>9</v>
      </c>
      <c r="F1550" s="4" t="s">
        <v>86</v>
      </c>
      <c r="G1550" s="4" t="s">
        <v>13</v>
      </c>
      <c r="H1550" s="4" t="s">
        <v>13</v>
      </c>
      <c r="I1550" s="4" t="s">
        <v>13</v>
      </c>
      <c r="J1550" s="4" t="s">
        <v>9</v>
      </c>
      <c r="K1550" s="4" t="s">
        <v>86</v>
      </c>
      <c r="L1550" s="4" t="s">
        <v>13</v>
      </c>
      <c r="M1550" s="4" t="s">
        <v>13</v>
      </c>
    </row>
    <row r="1551" spans="1:13">
      <c r="A1551" t="n">
        <v>15310</v>
      </c>
      <c r="B1551" s="55" t="n">
        <v>26</v>
      </c>
      <c r="C1551" s="7" t="n">
        <v>20</v>
      </c>
      <c r="D1551" s="7" t="n">
        <v>17</v>
      </c>
      <c r="E1551" s="7" t="n">
        <v>64971</v>
      </c>
      <c r="F1551" s="7" t="s">
        <v>158</v>
      </c>
      <c r="G1551" s="7" t="n">
        <v>2</v>
      </c>
      <c r="H1551" s="7" t="n">
        <v>3</v>
      </c>
      <c r="I1551" s="7" t="n">
        <v>17</v>
      </c>
      <c r="J1551" s="7" t="n">
        <v>64972</v>
      </c>
      <c r="K1551" s="7" t="s">
        <v>159</v>
      </c>
      <c r="L1551" s="7" t="n">
        <v>2</v>
      </c>
      <c r="M1551" s="7" t="n">
        <v>0</v>
      </c>
    </row>
    <row r="1552" spans="1:13">
      <c r="A1552" t="s">
        <v>4</v>
      </c>
      <c r="B1552" s="4" t="s">
        <v>5</v>
      </c>
    </row>
    <row r="1553" spans="1:13">
      <c r="A1553" t="n">
        <v>15470</v>
      </c>
      <c r="B1553" s="35" t="n">
        <v>28</v>
      </c>
    </row>
    <row r="1554" spans="1:13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6</v>
      </c>
      <c r="F1554" s="4" t="s">
        <v>6</v>
      </c>
      <c r="G1554" s="4" t="s">
        <v>6</v>
      </c>
      <c r="H1554" s="4" t="s">
        <v>6</v>
      </c>
    </row>
    <row r="1555" spans="1:13">
      <c r="A1555" t="n">
        <v>15471</v>
      </c>
      <c r="B1555" s="54" t="n">
        <v>51</v>
      </c>
      <c r="C1555" s="7" t="n">
        <v>3</v>
      </c>
      <c r="D1555" s="7" t="n">
        <v>21</v>
      </c>
      <c r="E1555" s="7" t="s">
        <v>133</v>
      </c>
      <c r="F1555" s="7" t="s">
        <v>124</v>
      </c>
      <c r="G1555" s="7" t="s">
        <v>126</v>
      </c>
      <c r="H1555" s="7" t="s">
        <v>125</v>
      </c>
    </row>
    <row r="1556" spans="1:13">
      <c r="A1556" t="s">
        <v>4</v>
      </c>
      <c r="B1556" s="4" t="s">
        <v>5</v>
      </c>
      <c r="C1556" s="4" t="s">
        <v>10</v>
      </c>
      <c r="D1556" s="4" t="s">
        <v>13</v>
      </c>
      <c r="E1556" s="4" t="s">
        <v>6</v>
      </c>
      <c r="F1556" s="4" t="s">
        <v>27</v>
      </c>
      <c r="G1556" s="4" t="s">
        <v>27</v>
      </c>
      <c r="H1556" s="4" t="s">
        <v>27</v>
      </c>
    </row>
    <row r="1557" spans="1:13">
      <c r="A1557" t="n">
        <v>15484</v>
      </c>
      <c r="B1557" s="51" t="n">
        <v>48</v>
      </c>
      <c r="C1557" s="7" t="n">
        <v>21</v>
      </c>
      <c r="D1557" s="7" t="n">
        <v>0</v>
      </c>
      <c r="E1557" s="7" t="s">
        <v>113</v>
      </c>
      <c r="F1557" s="7" t="n">
        <v>-1</v>
      </c>
      <c r="G1557" s="7" t="n">
        <v>1</v>
      </c>
      <c r="H1557" s="7" t="n">
        <v>2.80259692864963e-45</v>
      </c>
    </row>
    <row r="1558" spans="1:13">
      <c r="A1558" t="s">
        <v>4</v>
      </c>
      <c r="B1558" s="4" t="s">
        <v>5</v>
      </c>
      <c r="C1558" s="4" t="s">
        <v>10</v>
      </c>
    </row>
    <row r="1559" spans="1:13">
      <c r="A1559" t="n">
        <v>15514</v>
      </c>
      <c r="B1559" s="27" t="n">
        <v>16</v>
      </c>
      <c r="C1559" s="7" t="n">
        <v>300</v>
      </c>
    </row>
    <row r="1560" spans="1:13">
      <c r="A1560" t="s">
        <v>4</v>
      </c>
      <c r="B1560" s="4" t="s">
        <v>5</v>
      </c>
      <c r="C1560" s="4" t="s">
        <v>10</v>
      </c>
      <c r="D1560" s="4" t="s">
        <v>13</v>
      </c>
      <c r="E1560" s="4" t="s">
        <v>13</v>
      </c>
      <c r="F1560" s="4" t="s">
        <v>6</v>
      </c>
    </row>
    <row r="1561" spans="1:13">
      <c r="A1561" t="n">
        <v>15517</v>
      </c>
      <c r="B1561" s="23" t="n">
        <v>20</v>
      </c>
      <c r="C1561" s="7" t="n">
        <v>21</v>
      </c>
      <c r="D1561" s="7" t="n">
        <v>2</v>
      </c>
      <c r="E1561" s="7" t="n">
        <v>10</v>
      </c>
      <c r="F1561" s="7" t="s">
        <v>160</v>
      </c>
    </row>
    <row r="1562" spans="1:13">
      <c r="A1562" t="s">
        <v>4</v>
      </c>
      <c r="B1562" s="4" t="s">
        <v>5</v>
      </c>
      <c r="C1562" s="4" t="s">
        <v>10</v>
      </c>
    </row>
    <row r="1563" spans="1:13">
      <c r="A1563" t="n">
        <v>15538</v>
      </c>
      <c r="B1563" s="27" t="n">
        <v>16</v>
      </c>
      <c r="C1563" s="7" t="n">
        <v>900</v>
      </c>
    </row>
    <row r="1564" spans="1:13">
      <c r="A1564" t="s">
        <v>4</v>
      </c>
      <c r="B1564" s="4" t="s">
        <v>5</v>
      </c>
      <c r="C1564" s="4" t="s">
        <v>13</v>
      </c>
      <c r="D1564" s="4" t="s">
        <v>27</v>
      </c>
      <c r="E1564" s="4" t="s">
        <v>27</v>
      </c>
      <c r="F1564" s="4" t="s">
        <v>27</v>
      </c>
    </row>
    <row r="1565" spans="1:13">
      <c r="A1565" t="n">
        <v>15541</v>
      </c>
      <c r="B1565" s="37" t="n">
        <v>45</v>
      </c>
      <c r="C1565" s="7" t="n">
        <v>9</v>
      </c>
      <c r="D1565" s="7" t="n">
        <v>0.0199999995529652</v>
      </c>
      <c r="E1565" s="7" t="n">
        <v>0.0199999995529652</v>
      </c>
      <c r="F1565" s="7" t="n">
        <v>0.150000005960464</v>
      </c>
    </row>
    <row r="1566" spans="1:13">
      <c r="A1566" t="s">
        <v>4</v>
      </c>
      <c r="B1566" s="4" t="s">
        <v>5</v>
      </c>
      <c r="C1566" s="4" t="s">
        <v>13</v>
      </c>
      <c r="D1566" s="4" t="s">
        <v>10</v>
      </c>
      <c r="E1566" s="4" t="s">
        <v>6</v>
      </c>
    </row>
    <row r="1567" spans="1:13">
      <c r="A1567" t="n">
        <v>15555</v>
      </c>
      <c r="B1567" s="54" t="n">
        <v>51</v>
      </c>
      <c r="C1567" s="7" t="n">
        <v>4</v>
      </c>
      <c r="D1567" s="7" t="n">
        <v>21</v>
      </c>
      <c r="E1567" s="7" t="s">
        <v>161</v>
      </c>
    </row>
    <row r="1568" spans="1:13">
      <c r="A1568" t="s">
        <v>4</v>
      </c>
      <c r="B1568" s="4" t="s">
        <v>5</v>
      </c>
      <c r="C1568" s="4" t="s">
        <v>10</v>
      </c>
    </row>
    <row r="1569" spans="1:8">
      <c r="A1569" t="n">
        <v>15568</v>
      </c>
      <c r="B1569" s="27" t="n">
        <v>16</v>
      </c>
      <c r="C1569" s="7" t="n">
        <v>0</v>
      </c>
    </row>
    <row r="1570" spans="1:8">
      <c r="A1570" t="s">
        <v>4</v>
      </c>
      <c r="B1570" s="4" t="s">
        <v>5</v>
      </c>
      <c r="C1570" s="4" t="s">
        <v>10</v>
      </c>
      <c r="D1570" s="4" t="s">
        <v>13</v>
      </c>
      <c r="E1570" s="4" t="s">
        <v>9</v>
      </c>
      <c r="F1570" s="4" t="s">
        <v>86</v>
      </c>
      <c r="G1570" s="4" t="s">
        <v>13</v>
      </c>
      <c r="H1570" s="4" t="s">
        <v>13</v>
      </c>
    </row>
    <row r="1571" spans="1:8">
      <c r="A1571" t="n">
        <v>15571</v>
      </c>
      <c r="B1571" s="55" t="n">
        <v>26</v>
      </c>
      <c r="C1571" s="7" t="n">
        <v>21</v>
      </c>
      <c r="D1571" s="7" t="n">
        <v>17</v>
      </c>
      <c r="E1571" s="7" t="n">
        <v>64973</v>
      </c>
      <c r="F1571" s="7" t="s">
        <v>162</v>
      </c>
      <c r="G1571" s="7" t="n">
        <v>2</v>
      </c>
      <c r="H1571" s="7" t="n">
        <v>0</v>
      </c>
    </row>
    <row r="1572" spans="1:8">
      <c r="A1572" t="s">
        <v>4</v>
      </c>
      <c r="B1572" s="4" t="s">
        <v>5</v>
      </c>
    </row>
    <row r="1573" spans="1:8">
      <c r="A1573" t="n">
        <v>15596</v>
      </c>
      <c r="B1573" s="35" t="n">
        <v>28</v>
      </c>
    </row>
    <row r="1574" spans="1:8">
      <c r="A1574" t="s">
        <v>4</v>
      </c>
      <c r="B1574" s="4" t="s">
        <v>5</v>
      </c>
      <c r="C1574" s="4" t="s">
        <v>13</v>
      </c>
      <c r="D1574" s="4" t="s">
        <v>10</v>
      </c>
      <c r="E1574" s="4" t="s">
        <v>27</v>
      </c>
    </row>
    <row r="1575" spans="1:8">
      <c r="A1575" t="n">
        <v>15597</v>
      </c>
      <c r="B1575" s="30" t="n">
        <v>58</v>
      </c>
      <c r="C1575" s="7" t="n">
        <v>0</v>
      </c>
      <c r="D1575" s="7" t="n">
        <v>1000</v>
      </c>
      <c r="E1575" s="7" t="n">
        <v>1</v>
      </c>
    </row>
    <row r="1576" spans="1:8">
      <c r="A1576" t="s">
        <v>4</v>
      </c>
      <c r="B1576" s="4" t="s">
        <v>5</v>
      </c>
      <c r="C1576" s="4" t="s">
        <v>13</v>
      </c>
      <c r="D1576" s="4" t="s">
        <v>10</v>
      </c>
    </row>
    <row r="1577" spans="1:8">
      <c r="A1577" t="n">
        <v>15605</v>
      </c>
      <c r="B1577" s="30" t="n">
        <v>58</v>
      </c>
      <c r="C1577" s="7" t="n">
        <v>255</v>
      </c>
      <c r="D1577" s="7" t="n">
        <v>0</v>
      </c>
    </row>
    <row r="1578" spans="1:8">
      <c r="A1578" t="s">
        <v>4</v>
      </c>
      <c r="B1578" s="4" t="s">
        <v>5</v>
      </c>
      <c r="C1578" s="4" t="s">
        <v>10</v>
      </c>
    </row>
    <row r="1579" spans="1:8">
      <c r="A1579" t="n">
        <v>15609</v>
      </c>
      <c r="B1579" s="14" t="n">
        <v>12</v>
      </c>
      <c r="C1579" s="7" t="n">
        <v>10242</v>
      </c>
    </row>
    <row r="1580" spans="1:8">
      <c r="A1580" t="s">
        <v>4</v>
      </c>
      <c r="B1580" s="4" t="s">
        <v>5</v>
      </c>
      <c r="C1580" s="4" t="s">
        <v>10</v>
      </c>
      <c r="D1580" s="4" t="s">
        <v>13</v>
      </c>
      <c r="E1580" s="4" t="s">
        <v>10</v>
      </c>
    </row>
    <row r="1581" spans="1:8">
      <c r="A1581" t="n">
        <v>15612</v>
      </c>
      <c r="B1581" s="58" t="n">
        <v>104</v>
      </c>
      <c r="C1581" s="7" t="n">
        <v>130</v>
      </c>
      <c r="D1581" s="7" t="n">
        <v>1</v>
      </c>
      <c r="E1581" s="7" t="n">
        <v>2</v>
      </c>
    </row>
    <row r="1582" spans="1:8">
      <c r="A1582" t="s">
        <v>4</v>
      </c>
      <c r="B1582" s="4" t="s">
        <v>5</v>
      </c>
    </row>
    <row r="1583" spans="1:8">
      <c r="A1583" t="n">
        <v>15618</v>
      </c>
      <c r="B1583" s="5" t="n">
        <v>1</v>
      </c>
    </row>
    <row r="1584" spans="1:8">
      <c r="A1584" t="s">
        <v>4</v>
      </c>
      <c r="B1584" s="4" t="s">
        <v>5</v>
      </c>
      <c r="C1584" s="4" t="s">
        <v>13</v>
      </c>
      <c r="D1584" s="4" t="s">
        <v>10</v>
      </c>
      <c r="E1584" s="4" t="s">
        <v>13</v>
      </c>
    </row>
    <row r="1585" spans="1:8">
      <c r="A1585" t="n">
        <v>15619</v>
      </c>
      <c r="B1585" s="46" t="n">
        <v>36</v>
      </c>
      <c r="C1585" s="7" t="n">
        <v>9</v>
      </c>
      <c r="D1585" s="7" t="n">
        <v>20</v>
      </c>
      <c r="E1585" s="7" t="n">
        <v>0</v>
      </c>
    </row>
    <row r="1586" spans="1:8">
      <c r="A1586" t="s">
        <v>4</v>
      </c>
      <c r="B1586" s="4" t="s">
        <v>5</v>
      </c>
      <c r="C1586" s="4" t="s">
        <v>13</v>
      </c>
      <c r="D1586" s="4" t="s">
        <v>10</v>
      </c>
      <c r="E1586" s="4" t="s">
        <v>13</v>
      </c>
    </row>
    <row r="1587" spans="1:8">
      <c r="A1587" t="n">
        <v>15624</v>
      </c>
      <c r="B1587" s="46" t="n">
        <v>36</v>
      </c>
      <c r="C1587" s="7" t="n">
        <v>9</v>
      </c>
      <c r="D1587" s="7" t="n">
        <v>21</v>
      </c>
      <c r="E1587" s="7" t="n">
        <v>0</v>
      </c>
    </row>
    <row r="1588" spans="1:8">
      <c r="A1588" t="s">
        <v>4</v>
      </c>
      <c r="B1588" s="4" t="s">
        <v>5</v>
      </c>
      <c r="C1588" s="4" t="s">
        <v>13</v>
      </c>
      <c r="D1588" s="4" t="s">
        <v>10</v>
      </c>
      <c r="E1588" s="4" t="s">
        <v>13</v>
      </c>
      <c r="F1588" s="4" t="s">
        <v>57</v>
      </c>
    </row>
    <row r="1589" spans="1:8">
      <c r="A1589" t="n">
        <v>15629</v>
      </c>
      <c r="B1589" s="17" t="n">
        <v>5</v>
      </c>
      <c r="C1589" s="7" t="n">
        <v>30</v>
      </c>
      <c r="D1589" s="7" t="n">
        <v>10245</v>
      </c>
      <c r="E1589" s="7" t="n">
        <v>1</v>
      </c>
      <c r="F1589" s="18" t="n">
        <f t="normal" ca="1">A1595</f>
        <v>0</v>
      </c>
    </row>
    <row r="1590" spans="1:8">
      <c r="A1590" t="s">
        <v>4</v>
      </c>
      <c r="B1590" s="4" t="s">
        <v>5</v>
      </c>
      <c r="C1590" s="4" t="s">
        <v>10</v>
      </c>
    </row>
    <row r="1591" spans="1:8">
      <c r="A1591" t="n">
        <v>15638</v>
      </c>
      <c r="B1591" s="27" t="n">
        <v>16</v>
      </c>
      <c r="C1591" s="7" t="n">
        <v>3000</v>
      </c>
    </row>
    <row r="1592" spans="1:8">
      <c r="A1592" t="s">
        <v>4</v>
      </c>
      <c r="B1592" s="4" t="s">
        <v>5</v>
      </c>
      <c r="C1592" s="4" t="s">
        <v>13</v>
      </c>
      <c r="D1592" s="4" t="s">
        <v>10</v>
      </c>
    </row>
    <row r="1593" spans="1:8">
      <c r="A1593" t="n">
        <v>15641</v>
      </c>
      <c r="B1593" s="9" t="n">
        <v>162</v>
      </c>
      <c r="C1593" s="7" t="n">
        <v>1</v>
      </c>
      <c r="D1593" s="7" t="n">
        <v>20491</v>
      </c>
    </row>
    <row r="1594" spans="1:8">
      <c r="A1594" t="s">
        <v>4</v>
      </c>
      <c r="B1594" s="4" t="s">
        <v>5</v>
      </c>
      <c r="C1594" s="4" t="s">
        <v>10</v>
      </c>
      <c r="D1594" s="4" t="s">
        <v>27</v>
      </c>
      <c r="E1594" s="4" t="s">
        <v>27</v>
      </c>
      <c r="F1594" s="4" t="s">
        <v>27</v>
      </c>
      <c r="G1594" s="4" t="s">
        <v>27</v>
      </c>
    </row>
    <row r="1595" spans="1:8">
      <c r="A1595" t="n">
        <v>15645</v>
      </c>
      <c r="B1595" s="45" t="n">
        <v>46</v>
      </c>
      <c r="C1595" s="7" t="n">
        <v>61456</v>
      </c>
      <c r="D1595" s="7" t="n">
        <v>31.5</v>
      </c>
      <c r="E1595" s="7" t="n">
        <v>-24</v>
      </c>
      <c r="F1595" s="7" t="n">
        <v>16</v>
      </c>
      <c r="G1595" s="7" t="n">
        <v>90</v>
      </c>
    </row>
    <row r="1596" spans="1:8">
      <c r="A1596" t="s">
        <v>4</v>
      </c>
      <c r="B1596" s="4" t="s">
        <v>5</v>
      </c>
      <c r="C1596" s="4" t="s">
        <v>13</v>
      </c>
      <c r="D1596" s="4" t="s">
        <v>13</v>
      </c>
      <c r="E1596" s="4" t="s">
        <v>27</v>
      </c>
      <c r="F1596" s="4" t="s">
        <v>27</v>
      </c>
      <c r="G1596" s="4" t="s">
        <v>27</v>
      </c>
      <c r="H1596" s="4" t="s">
        <v>10</v>
      </c>
      <c r="I1596" s="4" t="s">
        <v>13</v>
      </c>
    </row>
    <row r="1597" spans="1:8">
      <c r="A1597" t="n">
        <v>15664</v>
      </c>
      <c r="B1597" s="37" t="n">
        <v>45</v>
      </c>
      <c r="C1597" s="7" t="n">
        <v>4</v>
      </c>
      <c r="D1597" s="7" t="n">
        <v>3</v>
      </c>
      <c r="E1597" s="7" t="n">
        <v>5.34000015258789</v>
      </c>
      <c r="F1597" s="7" t="n">
        <v>256.190002441406</v>
      </c>
      <c r="G1597" s="7" t="n">
        <v>0</v>
      </c>
      <c r="H1597" s="7" t="n">
        <v>0</v>
      </c>
      <c r="I1597" s="7" t="n">
        <v>0</v>
      </c>
    </row>
    <row r="1598" spans="1:8">
      <c r="A1598" t="s">
        <v>4</v>
      </c>
      <c r="B1598" s="4" t="s">
        <v>5</v>
      </c>
      <c r="C1598" s="4" t="s">
        <v>10</v>
      </c>
    </row>
    <row r="1599" spans="1:8">
      <c r="A1599" t="n">
        <v>15682</v>
      </c>
      <c r="B1599" s="27" t="n">
        <v>16</v>
      </c>
      <c r="C1599" s="7" t="n">
        <v>500</v>
      </c>
    </row>
    <row r="1600" spans="1:8">
      <c r="A1600" t="s">
        <v>4</v>
      </c>
      <c r="B1600" s="4" t="s">
        <v>5</v>
      </c>
      <c r="C1600" s="4" t="s">
        <v>13</v>
      </c>
      <c r="D1600" s="4" t="s">
        <v>6</v>
      </c>
    </row>
    <row r="1601" spans="1:9">
      <c r="A1601" t="n">
        <v>15685</v>
      </c>
      <c r="B1601" s="8" t="n">
        <v>2</v>
      </c>
      <c r="C1601" s="7" t="n">
        <v>10</v>
      </c>
      <c r="D1601" s="7" t="s">
        <v>163</v>
      </c>
    </row>
    <row r="1602" spans="1:9">
      <c r="A1602" t="s">
        <v>4</v>
      </c>
      <c r="B1602" s="4" t="s">
        <v>5</v>
      </c>
      <c r="C1602" s="4" t="s">
        <v>10</v>
      </c>
    </row>
    <row r="1603" spans="1:9">
      <c r="A1603" t="n">
        <v>15700</v>
      </c>
      <c r="B1603" s="27" t="n">
        <v>16</v>
      </c>
      <c r="C1603" s="7" t="n">
        <v>0</v>
      </c>
    </row>
    <row r="1604" spans="1:9">
      <c r="A1604" t="s">
        <v>4</v>
      </c>
      <c r="B1604" s="4" t="s">
        <v>5</v>
      </c>
      <c r="C1604" s="4" t="s">
        <v>13</v>
      </c>
      <c r="D1604" s="4" t="s">
        <v>10</v>
      </c>
    </row>
    <row r="1605" spans="1:9">
      <c r="A1605" t="n">
        <v>15703</v>
      </c>
      <c r="B1605" s="30" t="n">
        <v>58</v>
      </c>
      <c r="C1605" s="7" t="n">
        <v>105</v>
      </c>
      <c r="D1605" s="7" t="n">
        <v>300</v>
      </c>
    </row>
    <row r="1606" spans="1:9">
      <c r="A1606" t="s">
        <v>4</v>
      </c>
      <c r="B1606" s="4" t="s">
        <v>5</v>
      </c>
      <c r="C1606" s="4" t="s">
        <v>27</v>
      </c>
      <c r="D1606" s="4" t="s">
        <v>10</v>
      </c>
    </row>
    <row r="1607" spans="1:9">
      <c r="A1607" t="n">
        <v>15707</v>
      </c>
      <c r="B1607" s="43" t="n">
        <v>103</v>
      </c>
      <c r="C1607" s="7" t="n">
        <v>1</v>
      </c>
      <c r="D1607" s="7" t="n">
        <v>300</v>
      </c>
    </row>
    <row r="1608" spans="1:9">
      <c r="A1608" t="s">
        <v>4</v>
      </c>
      <c r="B1608" s="4" t="s">
        <v>5</v>
      </c>
      <c r="C1608" s="4" t="s">
        <v>13</v>
      </c>
      <c r="D1608" s="4" t="s">
        <v>10</v>
      </c>
    </row>
    <row r="1609" spans="1:9">
      <c r="A1609" t="n">
        <v>15714</v>
      </c>
      <c r="B1609" s="44" t="n">
        <v>72</v>
      </c>
      <c r="C1609" s="7" t="n">
        <v>4</v>
      </c>
      <c r="D1609" s="7" t="n">
        <v>0</v>
      </c>
    </row>
    <row r="1610" spans="1:9">
      <c r="A1610" t="s">
        <v>4</v>
      </c>
      <c r="B1610" s="4" t="s">
        <v>5</v>
      </c>
      <c r="C1610" s="4" t="s">
        <v>9</v>
      </c>
    </row>
    <row r="1611" spans="1:9">
      <c r="A1611" t="n">
        <v>15718</v>
      </c>
      <c r="B1611" s="52" t="n">
        <v>15</v>
      </c>
      <c r="C1611" s="7" t="n">
        <v>1073741824</v>
      </c>
    </row>
    <row r="1612" spans="1:9">
      <c r="A1612" t="s">
        <v>4</v>
      </c>
      <c r="B1612" s="4" t="s">
        <v>5</v>
      </c>
      <c r="C1612" s="4" t="s">
        <v>13</v>
      </c>
    </row>
    <row r="1613" spans="1:9">
      <c r="A1613" t="n">
        <v>15723</v>
      </c>
      <c r="B1613" s="31" t="n">
        <v>64</v>
      </c>
      <c r="C1613" s="7" t="n">
        <v>3</v>
      </c>
    </row>
    <row r="1614" spans="1:9">
      <c r="A1614" t="s">
        <v>4</v>
      </c>
      <c r="B1614" s="4" t="s">
        <v>5</v>
      </c>
      <c r="C1614" s="4" t="s">
        <v>13</v>
      </c>
    </row>
    <row r="1615" spans="1:9">
      <c r="A1615" t="n">
        <v>15725</v>
      </c>
      <c r="B1615" s="11" t="n">
        <v>74</v>
      </c>
      <c r="C1615" s="7" t="n">
        <v>67</v>
      </c>
    </row>
    <row r="1616" spans="1:9">
      <c r="A1616" t="s">
        <v>4</v>
      </c>
      <c r="B1616" s="4" t="s">
        <v>5</v>
      </c>
      <c r="C1616" s="4" t="s">
        <v>13</v>
      </c>
      <c r="D1616" s="4" t="s">
        <v>13</v>
      </c>
      <c r="E1616" s="4" t="s">
        <v>10</v>
      </c>
    </row>
    <row r="1617" spans="1:5">
      <c r="A1617" t="n">
        <v>15727</v>
      </c>
      <c r="B1617" s="37" t="n">
        <v>45</v>
      </c>
      <c r="C1617" s="7" t="n">
        <v>8</v>
      </c>
      <c r="D1617" s="7" t="n">
        <v>1</v>
      </c>
      <c r="E1617" s="7" t="n">
        <v>0</v>
      </c>
    </row>
    <row r="1618" spans="1:5">
      <c r="A1618" t="s">
        <v>4</v>
      </c>
      <c r="B1618" s="4" t="s">
        <v>5</v>
      </c>
      <c r="C1618" s="4" t="s">
        <v>10</v>
      </c>
    </row>
    <row r="1619" spans="1:5">
      <c r="A1619" t="n">
        <v>15732</v>
      </c>
      <c r="B1619" s="38" t="n">
        <v>13</v>
      </c>
      <c r="C1619" s="7" t="n">
        <v>6409</v>
      </c>
    </row>
    <row r="1620" spans="1:5">
      <c r="A1620" t="s">
        <v>4</v>
      </c>
      <c r="B1620" s="4" t="s">
        <v>5</v>
      </c>
      <c r="C1620" s="4" t="s">
        <v>10</v>
      </c>
    </row>
    <row r="1621" spans="1:5">
      <c r="A1621" t="n">
        <v>15735</v>
      </c>
      <c r="B1621" s="38" t="n">
        <v>13</v>
      </c>
      <c r="C1621" s="7" t="n">
        <v>6408</v>
      </c>
    </row>
    <row r="1622" spans="1:5">
      <c r="A1622" t="s">
        <v>4</v>
      </c>
      <c r="B1622" s="4" t="s">
        <v>5</v>
      </c>
      <c r="C1622" s="4" t="s">
        <v>10</v>
      </c>
    </row>
    <row r="1623" spans="1:5">
      <c r="A1623" t="n">
        <v>15738</v>
      </c>
      <c r="B1623" s="14" t="n">
        <v>12</v>
      </c>
      <c r="C1623" s="7" t="n">
        <v>6464</v>
      </c>
    </row>
    <row r="1624" spans="1:5">
      <c r="A1624" t="s">
        <v>4</v>
      </c>
      <c r="B1624" s="4" t="s">
        <v>5</v>
      </c>
      <c r="C1624" s="4" t="s">
        <v>10</v>
      </c>
    </row>
    <row r="1625" spans="1:5">
      <c r="A1625" t="n">
        <v>15741</v>
      </c>
      <c r="B1625" s="38" t="n">
        <v>13</v>
      </c>
      <c r="C1625" s="7" t="n">
        <v>6465</v>
      </c>
    </row>
    <row r="1626" spans="1:5">
      <c r="A1626" t="s">
        <v>4</v>
      </c>
      <c r="B1626" s="4" t="s">
        <v>5</v>
      </c>
      <c r="C1626" s="4" t="s">
        <v>10</v>
      </c>
    </row>
    <row r="1627" spans="1:5">
      <c r="A1627" t="n">
        <v>15744</v>
      </c>
      <c r="B1627" s="38" t="n">
        <v>13</v>
      </c>
      <c r="C1627" s="7" t="n">
        <v>6466</v>
      </c>
    </row>
    <row r="1628" spans="1:5">
      <c r="A1628" t="s">
        <v>4</v>
      </c>
      <c r="B1628" s="4" t="s">
        <v>5</v>
      </c>
      <c r="C1628" s="4" t="s">
        <v>10</v>
      </c>
    </row>
    <row r="1629" spans="1:5">
      <c r="A1629" t="n">
        <v>15747</v>
      </c>
      <c r="B1629" s="38" t="n">
        <v>13</v>
      </c>
      <c r="C1629" s="7" t="n">
        <v>6467</v>
      </c>
    </row>
    <row r="1630" spans="1:5">
      <c r="A1630" t="s">
        <v>4</v>
      </c>
      <c r="B1630" s="4" t="s">
        <v>5</v>
      </c>
      <c r="C1630" s="4" t="s">
        <v>10</v>
      </c>
    </row>
    <row r="1631" spans="1:5">
      <c r="A1631" t="n">
        <v>15750</v>
      </c>
      <c r="B1631" s="38" t="n">
        <v>13</v>
      </c>
      <c r="C1631" s="7" t="n">
        <v>6468</v>
      </c>
    </row>
    <row r="1632" spans="1:5">
      <c r="A1632" t="s">
        <v>4</v>
      </c>
      <c r="B1632" s="4" t="s">
        <v>5</v>
      </c>
      <c r="C1632" s="4" t="s">
        <v>10</v>
      </c>
    </row>
    <row r="1633" spans="1:5">
      <c r="A1633" t="n">
        <v>15753</v>
      </c>
      <c r="B1633" s="38" t="n">
        <v>13</v>
      </c>
      <c r="C1633" s="7" t="n">
        <v>6469</v>
      </c>
    </row>
    <row r="1634" spans="1:5">
      <c r="A1634" t="s">
        <v>4</v>
      </c>
      <c r="B1634" s="4" t="s">
        <v>5</v>
      </c>
      <c r="C1634" s="4" t="s">
        <v>10</v>
      </c>
    </row>
    <row r="1635" spans="1:5">
      <c r="A1635" t="n">
        <v>15756</v>
      </c>
      <c r="B1635" s="38" t="n">
        <v>13</v>
      </c>
      <c r="C1635" s="7" t="n">
        <v>6470</v>
      </c>
    </row>
    <row r="1636" spans="1:5">
      <c r="A1636" t="s">
        <v>4</v>
      </c>
      <c r="B1636" s="4" t="s">
        <v>5</v>
      </c>
      <c r="C1636" s="4" t="s">
        <v>10</v>
      </c>
    </row>
    <row r="1637" spans="1:5">
      <c r="A1637" t="n">
        <v>15759</v>
      </c>
      <c r="B1637" s="38" t="n">
        <v>13</v>
      </c>
      <c r="C1637" s="7" t="n">
        <v>6471</v>
      </c>
    </row>
    <row r="1638" spans="1:5">
      <c r="A1638" t="s">
        <v>4</v>
      </c>
      <c r="B1638" s="4" t="s">
        <v>5</v>
      </c>
      <c r="C1638" s="4" t="s">
        <v>13</v>
      </c>
    </row>
    <row r="1639" spans="1:5">
      <c r="A1639" t="n">
        <v>15762</v>
      </c>
      <c r="B1639" s="11" t="n">
        <v>74</v>
      </c>
      <c r="C1639" s="7" t="n">
        <v>18</v>
      </c>
    </row>
    <row r="1640" spans="1:5">
      <c r="A1640" t="s">
        <v>4</v>
      </c>
      <c r="B1640" s="4" t="s">
        <v>5</v>
      </c>
      <c r="C1640" s="4" t="s">
        <v>13</v>
      </c>
    </row>
    <row r="1641" spans="1:5">
      <c r="A1641" t="n">
        <v>15764</v>
      </c>
      <c r="B1641" s="11" t="n">
        <v>74</v>
      </c>
      <c r="C1641" s="7" t="n">
        <v>45</v>
      </c>
    </row>
    <row r="1642" spans="1:5">
      <c r="A1642" t="s">
        <v>4</v>
      </c>
      <c r="B1642" s="4" t="s">
        <v>5</v>
      </c>
      <c r="C1642" s="4" t="s">
        <v>10</v>
      </c>
    </row>
    <row r="1643" spans="1:5">
      <c r="A1643" t="n">
        <v>15766</v>
      </c>
      <c r="B1643" s="27" t="n">
        <v>16</v>
      </c>
      <c r="C1643" s="7" t="n">
        <v>0</v>
      </c>
    </row>
    <row r="1644" spans="1:5">
      <c r="A1644" t="s">
        <v>4</v>
      </c>
      <c r="B1644" s="4" t="s">
        <v>5</v>
      </c>
      <c r="C1644" s="4" t="s">
        <v>13</v>
      </c>
      <c r="D1644" s="4" t="s">
        <v>13</v>
      </c>
      <c r="E1644" s="4" t="s">
        <v>13</v>
      </c>
      <c r="F1644" s="4" t="s">
        <v>13</v>
      </c>
    </row>
    <row r="1645" spans="1:5">
      <c r="A1645" t="n">
        <v>15769</v>
      </c>
      <c r="B1645" s="40" t="n">
        <v>14</v>
      </c>
      <c r="C1645" s="7" t="n">
        <v>0</v>
      </c>
      <c r="D1645" s="7" t="n">
        <v>8</v>
      </c>
      <c r="E1645" s="7" t="n">
        <v>0</v>
      </c>
      <c r="F1645" s="7" t="n">
        <v>0</v>
      </c>
    </row>
    <row r="1646" spans="1:5">
      <c r="A1646" t="s">
        <v>4</v>
      </c>
      <c r="B1646" s="4" t="s">
        <v>5</v>
      </c>
      <c r="C1646" s="4" t="s">
        <v>13</v>
      </c>
      <c r="D1646" s="4" t="s">
        <v>6</v>
      </c>
    </row>
    <row r="1647" spans="1:5">
      <c r="A1647" t="n">
        <v>15774</v>
      </c>
      <c r="B1647" s="8" t="n">
        <v>2</v>
      </c>
      <c r="C1647" s="7" t="n">
        <v>11</v>
      </c>
      <c r="D1647" s="7" t="s">
        <v>55</v>
      </c>
    </row>
    <row r="1648" spans="1:5">
      <c r="A1648" t="s">
        <v>4</v>
      </c>
      <c r="B1648" s="4" t="s">
        <v>5</v>
      </c>
      <c r="C1648" s="4" t="s">
        <v>10</v>
      </c>
    </row>
    <row r="1649" spans="1:6">
      <c r="A1649" t="n">
        <v>15788</v>
      </c>
      <c r="B1649" s="27" t="n">
        <v>16</v>
      </c>
      <c r="C1649" s="7" t="n">
        <v>0</v>
      </c>
    </row>
    <row r="1650" spans="1:6">
      <c r="A1650" t="s">
        <v>4</v>
      </c>
      <c r="B1650" s="4" t="s">
        <v>5</v>
      </c>
      <c r="C1650" s="4" t="s">
        <v>13</v>
      </c>
      <c r="D1650" s="4" t="s">
        <v>6</v>
      </c>
    </row>
    <row r="1651" spans="1:6">
      <c r="A1651" t="n">
        <v>15791</v>
      </c>
      <c r="B1651" s="8" t="n">
        <v>2</v>
      </c>
      <c r="C1651" s="7" t="n">
        <v>11</v>
      </c>
      <c r="D1651" s="7" t="s">
        <v>164</v>
      </c>
    </row>
    <row r="1652" spans="1:6">
      <c r="A1652" t="s">
        <v>4</v>
      </c>
      <c r="B1652" s="4" t="s">
        <v>5</v>
      </c>
      <c r="C1652" s="4" t="s">
        <v>10</v>
      </c>
    </row>
    <row r="1653" spans="1:6">
      <c r="A1653" t="n">
        <v>15800</v>
      </c>
      <c r="B1653" s="27" t="n">
        <v>16</v>
      </c>
      <c r="C1653" s="7" t="n">
        <v>0</v>
      </c>
    </row>
    <row r="1654" spans="1:6">
      <c r="A1654" t="s">
        <v>4</v>
      </c>
      <c r="B1654" s="4" t="s">
        <v>5</v>
      </c>
      <c r="C1654" s="4" t="s">
        <v>9</v>
      </c>
    </row>
    <row r="1655" spans="1:6">
      <c r="A1655" t="n">
        <v>15803</v>
      </c>
      <c r="B1655" s="52" t="n">
        <v>15</v>
      </c>
      <c r="C1655" s="7" t="n">
        <v>2048</v>
      </c>
    </row>
    <row r="1656" spans="1:6">
      <c r="A1656" t="s">
        <v>4</v>
      </c>
      <c r="B1656" s="4" t="s">
        <v>5</v>
      </c>
      <c r="C1656" s="4" t="s">
        <v>13</v>
      </c>
      <c r="D1656" s="4" t="s">
        <v>6</v>
      </c>
    </row>
    <row r="1657" spans="1:6">
      <c r="A1657" t="n">
        <v>15808</v>
      </c>
      <c r="B1657" s="8" t="n">
        <v>2</v>
      </c>
      <c r="C1657" s="7" t="n">
        <v>10</v>
      </c>
      <c r="D1657" s="7" t="s">
        <v>80</v>
      </c>
    </row>
    <row r="1658" spans="1:6">
      <c r="A1658" t="s">
        <v>4</v>
      </c>
      <c r="B1658" s="4" t="s">
        <v>5</v>
      </c>
      <c r="C1658" s="4" t="s">
        <v>10</v>
      </c>
    </row>
    <row r="1659" spans="1:6">
      <c r="A1659" t="n">
        <v>15826</v>
      </c>
      <c r="B1659" s="27" t="n">
        <v>16</v>
      </c>
      <c r="C1659" s="7" t="n">
        <v>0</v>
      </c>
    </row>
    <row r="1660" spans="1:6">
      <c r="A1660" t="s">
        <v>4</v>
      </c>
      <c r="B1660" s="4" t="s">
        <v>5</v>
      </c>
      <c r="C1660" s="4" t="s">
        <v>13</v>
      </c>
      <c r="D1660" s="4" t="s">
        <v>6</v>
      </c>
    </row>
    <row r="1661" spans="1:6">
      <c r="A1661" t="n">
        <v>15829</v>
      </c>
      <c r="B1661" s="8" t="n">
        <v>2</v>
      </c>
      <c r="C1661" s="7" t="n">
        <v>10</v>
      </c>
      <c r="D1661" s="7" t="s">
        <v>81</v>
      </c>
    </row>
    <row r="1662" spans="1:6">
      <c r="A1662" t="s">
        <v>4</v>
      </c>
      <c r="B1662" s="4" t="s">
        <v>5</v>
      </c>
      <c r="C1662" s="4" t="s">
        <v>10</v>
      </c>
    </row>
    <row r="1663" spans="1:6">
      <c r="A1663" t="n">
        <v>15848</v>
      </c>
      <c r="B1663" s="27" t="n">
        <v>16</v>
      </c>
      <c r="C1663" s="7" t="n">
        <v>0</v>
      </c>
    </row>
    <row r="1664" spans="1:6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27</v>
      </c>
    </row>
    <row r="1665" spans="1:5">
      <c r="A1665" t="n">
        <v>15851</v>
      </c>
      <c r="B1665" s="30" t="n">
        <v>58</v>
      </c>
      <c r="C1665" s="7" t="n">
        <v>100</v>
      </c>
      <c r="D1665" s="7" t="n">
        <v>300</v>
      </c>
      <c r="E1665" s="7" t="n">
        <v>1</v>
      </c>
    </row>
    <row r="1666" spans="1:5">
      <c r="A1666" t="s">
        <v>4</v>
      </c>
      <c r="B1666" s="4" t="s">
        <v>5</v>
      </c>
      <c r="C1666" s="4" t="s">
        <v>13</v>
      </c>
      <c r="D1666" s="4" t="s">
        <v>10</v>
      </c>
    </row>
    <row r="1667" spans="1:5">
      <c r="A1667" t="n">
        <v>15859</v>
      </c>
      <c r="B1667" s="30" t="n">
        <v>58</v>
      </c>
      <c r="C1667" s="7" t="n">
        <v>255</v>
      </c>
      <c r="D1667" s="7" t="n">
        <v>0</v>
      </c>
    </row>
    <row r="1668" spans="1:5">
      <c r="A1668" t="s">
        <v>4</v>
      </c>
      <c r="B1668" s="4" t="s">
        <v>5</v>
      </c>
      <c r="C1668" s="4" t="s">
        <v>13</v>
      </c>
    </row>
    <row r="1669" spans="1:5">
      <c r="A1669" t="n">
        <v>15863</v>
      </c>
      <c r="B1669" s="28" t="n">
        <v>23</v>
      </c>
      <c r="C1669" s="7" t="n">
        <v>0</v>
      </c>
    </row>
    <row r="1670" spans="1:5">
      <c r="A1670" t="s">
        <v>4</v>
      </c>
      <c r="B1670" s="4" t="s">
        <v>5</v>
      </c>
    </row>
    <row r="1671" spans="1:5">
      <c r="A1671" t="n">
        <v>15865</v>
      </c>
      <c r="B1671" s="5" t="n">
        <v>1</v>
      </c>
    </row>
    <row r="1672" spans="1:5" s="3" customFormat="1" customHeight="0">
      <c r="A1672" s="3" t="s">
        <v>2</v>
      </c>
      <c r="B1672" s="3" t="s">
        <v>165</v>
      </c>
    </row>
    <row r="1673" spans="1:5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13</v>
      </c>
      <c r="F1673" s="4" t="s">
        <v>13</v>
      </c>
    </row>
    <row r="1674" spans="1:5">
      <c r="A1674" t="n">
        <v>15868</v>
      </c>
      <c r="B1674" s="40" t="n">
        <v>14</v>
      </c>
      <c r="C1674" s="7" t="n">
        <v>2</v>
      </c>
      <c r="D1674" s="7" t="n">
        <v>0</v>
      </c>
      <c r="E1674" s="7" t="n">
        <v>0</v>
      </c>
      <c r="F1674" s="7" t="n">
        <v>0</v>
      </c>
    </row>
    <row r="1675" spans="1:5">
      <c r="A1675" t="s">
        <v>4</v>
      </c>
      <c r="B1675" s="4" t="s">
        <v>5</v>
      </c>
      <c r="C1675" s="4" t="s">
        <v>13</v>
      </c>
      <c r="D1675" s="41" t="s">
        <v>99</v>
      </c>
      <c r="E1675" s="4" t="s">
        <v>5</v>
      </c>
      <c r="F1675" s="4" t="s">
        <v>13</v>
      </c>
      <c r="G1675" s="4" t="s">
        <v>10</v>
      </c>
      <c r="H1675" s="41" t="s">
        <v>100</v>
      </c>
      <c r="I1675" s="4" t="s">
        <v>13</v>
      </c>
      <c r="J1675" s="4" t="s">
        <v>9</v>
      </c>
      <c r="K1675" s="4" t="s">
        <v>13</v>
      </c>
      <c r="L1675" s="4" t="s">
        <v>13</v>
      </c>
      <c r="M1675" s="41" t="s">
        <v>99</v>
      </c>
      <c r="N1675" s="4" t="s">
        <v>5</v>
      </c>
      <c r="O1675" s="4" t="s">
        <v>13</v>
      </c>
      <c r="P1675" s="4" t="s">
        <v>10</v>
      </c>
      <c r="Q1675" s="41" t="s">
        <v>100</v>
      </c>
      <c r="R1675" s="4" t="s">
        <v>13</v>
      </c>
      <c r="S1675" s="4" t="s">
        <v>9</v>
      </c>
      <c r="T1675" s="4" t="s">
        <v>13</v>
      </c>
      <c r="U1675" s="4" t="s">
        <v>13</v>
      </c>
      <c r="V1675" s="4" t="s">
        <v>13</v>
      </c>
      <c r="W1675" s="4" t="s">
        <v>57</v>
      </c>
    </row>
    <row r="1676" spans="1:5">
      <c r="A1676" t="n">
        <v>15873</v>
      </c>
      <c r="B1676" s="17" t="n">
        <v>5</v>
      </c>
      <c r="C1676" s="7" t="n">
        <v>28</v>
      </c>
      <c r="D1676" s="41" t="s">
        <v>3</v>
      </c>
      <c r="E1676" s="9" t="n">
        <v>162</v>
      </c>
      <c r="F1676" s="7" t="n">
        <v>3</v>
      </c>
      <c r="G1676" s="7" t="n">
        <v>20490</v>
      </c>
      <c r="H1676" s="41" t="s">
        <v>3</v>
      </c>
      <c r="I1676" s="7" t="n">
        <v>0</v>
      </c>
      <c r="J1676" s="7" t="n">
        <v>1</v>
      </c>
      <c r="K1676" s="7" t="n">
        <v>2</v>
      </c>
      <c r="L1676" s="7" t="n">
        <v>28</v>
      </c>
      <c r="M1676" s="41" t="s">
        <v>3</v>
      </c>
      <c r="N1676" s="9" t="n">
        <v>162</v>
      </c>
      <c r="O1676" s="7" t="n">
        <v>3</v>
      </c>
      <c r="P1676" s="7" t="n">
        <v>20490</v>
      </c>
      <c r="Q1676" s="41" t="s">
        <v>3</v>
      </c>
      <c r="R1676" s="7" t="n">
        <v>0</v>
      </c>
      <c r="S1676" s="7" t="n">
        <v>2</v>
      </c>
      <c r="T1676" s="7" t="n">
        <v>2</v>
      </c>
      <c r="U1676" s="7" t="n">
        <v>11</v>
      </c>
      <c r="V1676" s="7" t="n">
        <v>1</v>
      </c>
      <c r="W1676" s="18" t="n">
        <f t="normal" ca="1">A1680</f>
        <v>0</v>
      </c>
    </row>
    <row r="1677" spans="1:5">
      <c r="A1677" t="s">
        <v>4</v>
      </c>
      <c r="B1677" s="4" t="s">
        <v>5</v>
      </c>
      <c r="C1677" s="4" t="s">
        <v>13</v>
      </c>
      <c r="D1677" s="4" t="s">
        <v>10</v>
      </c>
      <c r="E1677" s="4" t="s">
        <v>27</v>
      </c>
    </row>
    <row r="1678" spans="1:5">
      <c r="A1678" t="n">
        <v>15902</v>
      </c>
      <c r="B1678" s="30" t="n">
        <v>58</v>
      </c>
      <c r="C1678" s="7" t="n">
        <v>0</v>
      </c>
      <c r="D1678" s="7" t="n">
        <v>0</v>
      </c>
      <c r="E1678" s="7" t="n">
        <v>1</v>
      </c>
    </row>
    <row r="1679" spans="1:5">
      <c r="A1679" t="s">
        <v>4</v>
      </c>
      <c r="B1679" s="4" t="s">
        <v>5</v>
      </c>
      <c r="C1679" s="4" t="s">
        <v>13</v>
      </c>
      <c r="D1679" s="41" t="s">
        <v>99</v>
      </c>
      <c r="E1679" s="4" t="s">
        <v>5</v>
      </c>
      <c r="F1679" s="4" t="s">
        <v>13</v>
      </c>
      <c r="G1679" s="4" t="s">
        <v>10</v>
      </c>
      <c r="H1679" s="41" t="s">
        <v>100</v>
      </c>
      <c r="I1679" s="4" t="s">
        <v>13</v>
      </c>
      <c r="J1679" s="4" t="s">
        <v>9</v>
      </c>
      <c r="K1679" s="4" t="s">
        <v>13</v>
      </c>
      <c r="L1679" s="4" t="s">
        <v>13</v>
      </c>
      <c r="M1679" s="41" t="s">
        <v>99</v>
      </c>
      <c r="N1679" s="4" t="s">
        <v>5</v>
      </c>
      <c r="O1679" s="4" t="s">
        <v>13</v>
      </c>
      <c r="P1679" s="4" t="s">
        <v>10</v>
      </c>
      <c r="Q1679" s="41" t="s">
        <v>100</v>
      </c>
      <c r="R1679" s="4" t="s">
        <v>13</v>
      </c>
      <c r="S1679" s="4" t="s">
        <v>9</v>
      </c>
      <c r="T1679" s="4" t="s">
        <v>13</v>
      </c>
      <c r="U1679" s="4" t="s">
        <v>13</v>
      </c>
      <c r="V1679" s="4" t="s">
        <v>13</v>
      </c>
      <c r="W1679" s="4" t="s">
        <v>57</v>
      </c>
    </row>
    <row r="1680" spans="1:5">
      <c r="A1680" t="n">
        <v>15910</v>
      </c>
      <c r="B1680" s="17" t="n">
        <v>5</v>
      </c>
      <c r="C1680" s="7" t="n">
        <v>28</v>
      </c>
      <c r="D1680" s="41" t="s">
        <v>3</v>
      </c>
      <c r="E1680" s="9" t="n">
        <v>162</v>
      </c>
      <c r="F1680" s="7" t="n">
        <v>3</v>
      </c>
      <c r="G1680" s="7" t="n">
        <v>20490</v>
      </c>
      <c r="H1680" s="41" t="s">
        <v>3</v>
      </c>
      <c r="I1680" s="7" t="n">
        <v>0</v>
      </c>
      <c r="J1680" s="7" t="n">
        <v>1</v>
      </c>
      <c r="K1680" s="7" t="n">
        <v>3</v>
      </c>
      <c r="L1680" s="7" t="n">
        <v>28</v>
      </c>
      <c r="M1680" s="41" t="s">
        <v>3</v>
      </c>
      <c r="N1680" s="9" t="n">
        <v>162</v>
      </c>
      <c r="O1680" s="7" t="n">
        <v>3</v>
      </c>
      <c r="P1680" s="7" t="n">
        <v>20490</v>
      </c>
      <c r="Q1680" s="41" t="s">
        <v>3</v>
      </c>
      <c r="R1680" s="7" t="n">
        <v>0</v>
      </c>
      <c r="S1680" s="7" t="n">
        <v>2</v>
      </c>
      <c r="T1680" s="7" t="n">
        <v>3</v>
      </c>
      <c r="U1680" s="7" t="n">
        <v>9</v>
      </c>
      <c r="V1680" s="7" t="n">
        <v>1</v>
      </c>
      <c r="W1680" s="18" t="n">
        <f t="normal" ca="1">A1690</f>
        <v>0</v>
      </c>
    </row>
    <row r="1681" spans="1:23">
      <c r="A1681" t="s">
        <v>4</v>
      </c>
      <c r="B1681" s="4" t="s">
        <v>5</v>
      </c>
      <c r="C1681" s="4" t="s">
        <v>13</v>
      </c>
      <c r="D1681" s="41" t="s">
        <v>99</v>
      </c>
      <c r="E1681" s="4" t="s">
        <v>5</v>
      </c>
      <c r="F1681" s="4" t="s">
        <v>10</v>
      </c>
      <c r="G1681" s="4" t="s">
        <v>13</v>
      </c>
      <c r="H1681" s="4" t="s">
        <v>13</v>
      </c>
      <c r="I1681" s="4" t="s">
        <v>6</v>
      </c>
      <c r="J1681" s="41" t="s">
        <v>100</v>
      </c>
      <c r="K1681" s="4" t="s">
        <v>13</v>
      </c>
      <c r="L1681" s="4" t="s">
        <v>13</v>
      </c>
      <c r="M1681" s="41" t="s">
        <v>99</v>
      </c>
      <c r="N1681" s="4" t="s">
        <v>5</v>
      </c>
      <c r="O1681" s="4" t="s">
        <v>13</v>
      </c>
      <c r="P1681" s="41" t="s">
        <v>100</v>
      </c>
      <c r="Q1681" s="4" t="s">
        <v>13</v>
      </c>
      <c r="R1681" s="4" t="s">
        <v>9</v>
      </c>
      <c r="S1681" s="4" t="s">
        <v>13</v>
      </c>
      <c r="T1681" s="4" t="s">
        <v>13</v>
      </c>
      <c r="U1681" s="4" t="s">
        <v>13</v>
      </c>
      <c r="V1681" s="41" t="s">
        <v>99</v>
      </c>
      <c r="W1681" s="4" t="s">
        <v>5</v>
      </c>
      <c r="X1681" s="4" t="s">
        <v>13</v>
      </c>
      <c r="Y1681" s="41" t="s">
        <v>100</v>
      </c>
      <c r="Z1681" s="4" t="s">
        <v>13</v>
      </c>
      <c r="AA1681" s="4" t="s">
        <v>9</v>
      </c>
      <c r="AB1681" s="4" t="s">
        <v>13</v>
      </c>
      <c r="AC1681" s="4" t="s">
        <v>13</v>
      </c>
      <c r="AD1681" s="4" t="s">
        <v>13</v>
      </c>
      <c r="AE1681" s="4" t="s">
        <v>57</v>
      </c>
    </row>
    <row r="1682" spans="1:23">
      <c r="A1682" t="n">
        <v>15939</v>
      </c>
      <c r="B1682" s="17" t="n">
        <v>5</v>
      </c>
      <c r="C1682" s="7" t="n">
        <v>28</v>
      </c>
      <c r="D1682" s="41" t="s">
        <v>3</v>
      </c>
      <c r="E1682" s="42" t="n">
        <v>47</v>
      </c>
      <c r="F1682" s="7" t="n">
        <v>61456</v>
      </c>
      <c r="G1682" s="7" t="n">
        <v>2</v>
      </c>
      <c r="H1682" s="7" t="n">
        <v>0</v>
      </c>
      <c r="I1682" s="7" t="s">
        <v>101</v>
      </c>
      <c r="J1682" s="41" t="s">
        <v>3</v>
      </c>
      <c r="K1682" s="7" t="n">
        <v>8</v>
      </c>
      <c r="L1682" s="7" t="n">
        <v>28</v>
      </c>
      <c r="M1682" s="41" t="s">
        <v>3</v>
      </c>
      <c r="N1682" s="11" t="n">
        <v>74</v>
      </c>
      <c r="O1682" s="7" t="n">
        <v>65</v>
      </c>
      <c r="P1682" s="41" t="s">
        <v>3</v>
      </c>
      <c r="Q1682" s="7" t="n">
        <v>0</v>
      </c>
      <c r="R1682" s="7" t="n">
        <v>1</v>
      </c>
      <c r="S1682" s="7" t="n">
        <v>3</v>
      </c>
      <c r="T1682" s="7" t="n">
        <v>9</v>
      </c>
      <c r="U1682" s="7" t="n">
        <v>28</v>
      </c>
      <c r="V1682" s="41" t="s">
        <v>3</v>
      </c>
      <c r="W1682" s="11" t="n">
        <v>74</v>
      </c>
      <c r="X1682" s="7" t="n">
        <v>65</v>
      </c>
      <c r="Y1682" s="41" t="s">
        <v>3</v>
      </c>
      <c r="Z1682" s="7" t="n">
        <v>0</v>
      </c>
      <c r="AA1682" s="7" t="n">
        <v>2</v>
      </c>
      <c r="AB1682" s="7" t="n">
        <v>3</v>
      </c>
      <c r="AC1682" s="7" t="n">
        <v>9</v>
      </c>
      <c r="AD1682" s="7" t="n">
        <v>1</v>
      </c>
      <c r="AE1682" s="18" t="n">
        <f t="normal" ca="1">A1686</f>
        <v>0</v>
      </c>
    </row>
    <row r="1683" spans="1:23">
      <c r="A1683" t="s">
        <v>4</v>
      </c>
      <c r="B1683" s="4" t="s">
        <v>5</v>
      </c>
      <c r="C1683" s="4" t="s">
        <v>10</v>
      </c>
      <c r="D1683" s="4" t="s">
        <v>13</v>
      </c>
      <c r="E1683" s="4" t="s">
        <v>13</v>
      </c>
      <c r="F1683" s="4" t="s">
        <v>6</v>
      </c>
    </row>
    <row r="1684" spans="1:23">
      <c r="A1684" t="n">
        <v>15987</v>
      </c>
      <c r="B1684" s="42" t="n">
        <v>47</v>
      </c>
      <c r="C1684" s="7" t="n">
        <v>61456</v>
      </c>
      <c r="D1684" s="7" t="n">
        <v>0</v>
      </c>
      <c r="E1684" s="7" t="n">
        <v>0</v>
      </c>
      <c r="F1684" s="7" t="s">
        <v>102</v>
      </c>
    </row>
    <row r="1685" spans="1:23">
      <c r="A1685" t="s">
        <v>4</v>
      </c>
      <c r="B1685" s="4" t="s">
        <v>5</v>
      </c>
      <c r="C1685" s="4" t="s">
        <v>13</v>
      </c>
      <c r="D1685" s="4" t="s">
        <v>10</v>
      </c>
      <c r="E1685" s="4" t="s">
        <v>27</v>
      </c>
    </row>
    <row r="1686" spans="1:23">
      <c r="A1686" t="n">
        <v>16000</v>
      </c>
      <c r="B1686" s="30" t="n">
        <v>58</v>
      </c>
      <c r="C1686" s="7" t="n">
        <v>0</v>
      </c>
      <c r="D1686" s="7" t="n">
        <v>300</v>
      </c>
      <c r="E1686" s="7" t="n">
        <v>1</v>
      </c>
    </row>
    <row r="1687" spans="1:23">
      <c r="A1687" t="s">
        <v>4</v>
      </c>
      <c r="B1687" s="4" t="s">
        <v>5</v>
      </c>
      <c r="C1687" s="4" t="s">
        <v>13</v>
      </c>
      <c r="D1687" s="4" t="s">
        <v>10</v>
      </c>
    </row>
    <row r="1688" spans="1:23">
      <c r="A1688" t="n">
        <v>16008</v>
      </c>
      <c r="B1688" s="30" t="n">
        <v>58</v>
      </c>
      <c r="C1688" s="7" t="n">
        <v>255</v>
      </c>
      <c r="D1688" s="7" t="n">
        <v>0</v>
      </c>
    </row>
    <row r="1689" spans="1:23">
      <c r="A1689" t="s">
        <v>4</v>
      </c>
      <c r="B1689" s="4" t="s">
        <v>5</v>
      </c>
      <c r="C1689" s="4" t="s">
        <v>13</v>
      </c>
      <c r="D1689" s="4" t="s">
        <v>13</v>
      </c>
      <c r="E1689" s="4" t="s">
        <v>13</v>
      </c>
      <c r="F1689" s="4" t="s">
        <v>13</v>
      </c>
    </row>
    <row r="1690" spans="1:23">
      <c r="A1690" t="n">
        <v>16012</v>
      </c>
      <c r="B1690" s="40" t="n">
        <v>14</v>
      </c>
      <c r="C1690" s="7" t="n">
        <v>0</v>
      </c>
      <c r="D1690" s="7" t="n">
        <v>0</v>
      </c>
      <c r="E1690" s="7" t="n">
        <v>0</v>
      </c>
      <c r="F1690" s="7" t="n">
        <v>64</v>
      </c>
    </row>
    <row r="1691" spans="1:23">
      <c r="A1691" t="s">
        <v>4</v>
      </c>
      <c r="B1691" s="4" t="s">
        <v>5</v>
      </c>
      <c r="C1691" s="4" t="s">
        <v>13</v>
      </c>
      <c r="D1691" s="4" t="s">
        <v>10</v>
      </c>
    </row>
    <row r="1692" spans="1:23">
      <c r="A1692" t="n">
        <v>16017</v>
      </c>
      <c r="B1692" s="25" t="n">
        <v>22</v>
      </c>
      <c r="C1692" s="7" t="n">
        <v>0</v>
      </c>
      <c r="D1692" s="7" t="n">
        <v>20490</v>
      </c>
    </row>
    <row r="1693" spans="1:23">
      <c r="A1693" t="s">
        <v>4</v>
      </c>
      <c r="B1693" s="4" t="s">
        <v>5</v>
      </c>
      <c r="C1693" s="4" t="s">
        <v>13</v>
      </c>
      <c r="D1693" s="4" t="s">
        <v>10</v>
      </c>
    </row>
    <row r="1694" spans="1:23">
      <c r="A1694" t="n">
        <v>16021</v>
      </c>
      <c r="B1694" s="30" t="n">
        <v>58</v>
      </c>
      <c r="C1694" s="7" t="n">
        <v>5</v>
      </c>
      <c r="D1694" s="7" t="n">
        <v>300</v>
      </c>
    </row>
    <row r="1695" spans="1:23">
      <c r="A1695" t="s">
        <v>4</v>
      </c>
      <c r="B1695" s="4" t="s">
        <v>5</v>
      </c>
      <c r="C1695" s="4" t="s">
        <v>27</v>
      </c>
      <c r="D1695" s="4" t="s">
        <v>10</v>
      </c>
    </row>
    <row r="1696" spans="1:23">
      <c r="A1696" t="n">
        <v>16025</v>
      </c>
      <c r="B1696" s="43" t="n">
        <v>103</v>
      </c>
      <c r="C1696" s="7" t="n">
        <v>0</v>
      </c>
      <c r="D1696" s="7" t="n">
        <v>300</v>
      </c>
    </row>
    <row r="1697" spans="1:31">
      <c r="A1697" t="s">
        <v>4</v>
      </c>
      <c r="B1697" s="4" t="s">
        <v>5</v>
      </c>
      <c r="C1697" s="4" t="s">
        <v>13</v>
      </c>
    </row>
    <row r="1698" spans="1:31">
      <c r="A1698" t="n">
        <v>16032</v>
      </c>
      <c r="B1698" s="31" t="n">
        <v>64</v>
      </c>
      <c r="C1698" s="7" t="n">
        <v>7</v>
      </c>
    </row>
    <row r="1699" spans="1:31">
      <c r="A1699" t="s">
        <v>4</v>
      </c>
      <c r="B1699" s="4" t="s">
        <v>5</v>
      </c>
      <c r="C1699" s="4" t="s">
        <v>13</v>
      </c>
      <c r="D1699" s="4" t="s">
        <v>10</v>
      </c>
    </row>
    <row r="1700" spans="1:31">
      <c r="A1700" t="n">
        <v>16034</v>
      </c>
      <c r="B1700" s="44" t="n">
        <v>72</v>
      </c>
      <c r="C1700" s="7" t="n">
        <v>5</v>
      </c>
      <c r="D1700" s="7" t="n">
        <v>0</v>
      </c>
    </row>
    <row r="1701" spans="1:31">
      <c r="A1701" t="s">
        <v>4</v>
      </c>
      <c r="B1701" s="4" t="s">
        <v>5</v>
      </c>
      <c r="C1701" s="4" t="s">
        <v>13</v>
      </c>
      <c r="D1701" s="41" t="s">
        <v>99</v>
      </c>
      <c r="E1701" s="4" t="s">
        <v>5</v>
      </c>
      <c r="F1701" s="4" t="s">
        <v>13</v>
      </c>
      <c r="G1701" s="4" t="s">
        <v>10</v>
      </c>
      <c r="H1701" s="41" t="s">
        <v>100</v>
      </c>
      <c r="I1701" s="4" t="s">
        <v>13</v>
      </c>
      <c r="J1701" s="4" t="s">
        <v>9</v>
      </c>
      <c r="K1701" s="4" t="s">
        <v>13</v>
      </c>
      <c r="L1701" s="4" t="s">
        <v>13</v>
      </c>
      <c r="M1701" s="4" t="s">
        <v>57</v>
      </c>
    </row>
    <row r="1702" spans="1:31">
      <c r="A1702" t="n">
        <v>16038</v>
      </c>
      <c r="B1702" s="17" t="n">
        <v>5</v>
      </c>
      <c r="C1702" s="7" t="n">
        <v>28</v>
      </c>
      <c r="D1702" s="41" t="s">
        <v>3</v>
      </c>
      <c r="E1702" s="9" t="n">
        <v>162</v>
      </c>
      <c r="F1702" s="7" t="n">
        <v>4</v>
      </c>
      <c r="G1702" s="7" t="n">
        <v>20490</v>
      </c>
      <c r="H1702" s="41" t="s">
        <v>3</v>
      </c>
      <c r="I1702" s="7" t="n">
        <v>0</v>
      </c>
      <c r="J1702" s="7" t="n">
        <v>1</v>
      </c>
      <c r="K1702" s="7" t="n">
        <v>2</v>
      </c>
      <c r="L1702" s="7" t="n">
        <v>1</v>
      </c>
      <c r="M1702" s="18" t="n">
        <f t="normal" ca="1">A1708</f>
        <v>0</v>
      </c>
    </row>
    <row r="1703" spans="1:31">
      <c r="A1703" t="s">
        <v>4</v>
      </c>
      <c r="B1703" s="4" t="s">
        <v>5</v>
      </c>
      <c r="C1703" s="4" t="s">
        <v>13</v>
      </c>
      <c r="D1703" s="4" t="s">
        <v>6</v>
      </c>
    </row>
    <row r="1704" spans="1:31">
      <c r="A1704" t="n">
        <v>16055</v>
      </c>
      <c r="B1704" s="8" t="n">
        <v>2</v>
      </c>
      <c r="C1704" s="7" t="n">
        <v>10</v>
      </c>
      <c r="D1704" s="7" t="s">
        <v>103</v>
      </c>
    </row>
    <row r="1705" spans="1:31">
      <c r="A1705" t="s">
        <v>4</v>
      </c>
      <c r="B1705" s="4" t="s">
        <v>5</v>
      </c>
      <c r="C1705" s="4" t="s">
        <v>10</v>
      </c>
    </row>
    <row r="1706" spans="1:31">
      <c r="A1706" t="n">
        <v>16072</v>
      </c>
      <c r="B1706" s="27" t="n">
        <v>16</v>
      </c>
      <c r="C1706" s="7" t="n">
        <v>0</v>
      </c>
    </row>
    <row r="1707" spans="1:31">
      <c r="A1707" t="s">
        <v>4</v>
      </c>
      <c r="B1707" s="4" t="s">
        <v>5</v>
      </c>
      <c r="C1707" s="4" t="s">
        <v>10</v>
      </c>
      <c r="D1707" s="4" t="s">
        <v>27</v>
      </c>
      <c r="E1707" s="4" t="s">
        <v>27</v>
      </c>
      <c r="F1707" s="4" t="s">
        <v>27</v>
      </c>
      <c r="G1707" s="4" t="s">
        <v>27</v>
      </c>
    </row>
    <row r="1708" spans="1:31">
      <c r="A1708" t="n">
        <v>16075</v>
      </c>
      <c r="B1708" s="45" t="n">
        <v>46</v>
      </c>
      <c r="C1708" s="7" t="n">
        <v>20</v>
      </c>
      <c r="D1708" s="7" t="n">
        <v>-91.5</v>
      </c>
      <c r="E1708" s="7" t="n">
        <v>0</v>
      </c>
      <c r="F1708" s="7" t="n">
        <v>0.620000004768372</v>
      </c>
      <c r="G1708" s="7" t="n">
        <v>270</v>
      </c>
    </row>
    <row r="1709" spans="1:31">
      <c r="A1709" t="s">
        <v>4</v>
      </c>
      <c r="B1709" s="4" t="s">
        <v>5</v>
      </c>
      <c r="C1709" s="4" t="s">
        <v>10</v>
      </c>
      <c r="D1709" s="4" t="s">
        <v>27</v>
      </c>
      <c r="E1709" s="4" t="s">
        <v>27</v>
      </c>
      <c r="F1709" s="4" t="s">
        <v>27</v>
      </c>
      <c r="G1709" s="4" t="s">
        <v>27</v>
      </c>
    </row>
    <row r="1710" spans="1:31">
      <c r="A1710" t="n">
        <v>16094</v>
      </c>
      <c r="B1710" s="45" t="n">
        <v>46</v>
      </c>
      <c r="C1710" s="7" t="n">
        <v>21</v>
      </c>
      <c r="D1710" s="7" t="n">
        <v>-91.5</v>
      </c>
      <c r="E1710" s="7" t="n">
        <v>0</v>
      </c>
      <c r="F1710" s="7" t="n">
        <v>-0.810000002384186</v>
      </c>
      <c r="G1710" s="7" t="n">
        <v>270</v>
      </c>
    </row>
    <row r="1711" spans="1:31">
      <c r="A1711" t="s">
        <v>4</v>
      </c>
      <c r="B1711" s="4" t="s">
        <v>5</v>
      </c>
      <c r="C1711" s="4" t="s">
        <v>10</v>
      </c>
      <c r="D1711" s="4" t="s">
        <v>6</v>
      </c>
      <c r="E1711" s="4" t="s">
        <v>6</v>
      </c>
      <c r="F1711" s="4" t="s">
        <v>6</v>
      </c>
      <c r="G1711" s="4" t="s">
        <v>13</v>
      </c>
      <c r="H1711" s="4" t="s">
        <v>9</v>
      </c>
      <c r="I1711" s="4" t="s">
        <v>27</v>
      </c>
      <c r="J1711" s="4" t="s">
        <v>27</v>
      </c>
      <c r="K1711" s="4" t="s">
        <v>27</v>
      </c>
      <c r="L1711" s="4" t="s">
        <v>27</v>
      </c>
      <c r="M1711" s="4" t="s">
        <v>27</v>
      </c>
      <c r="N1711" s="4" t="s">
        <v>27</v>
      </c>
      <c r="O1711" s="4" t="s">
        <v>27</v>
      </c>
      <c r="P1711" s="4" t="s">
        <v>6</v>
      </c>
      <c r="Q1711" s="4" t="s">
        <v>6</v>
      </c>
      <c r="R1711" s="4" t="s">
        <v>9</v>
      </c>
      <c r="S1711" s="4" t="s">
        <v>13</v>
      </c>
      <c r="T1711" s="4" t="s">
        <v>9</v>
      </c>
      <c r="U1711" s="4" t="s">
        <v>9</v>
      </c>
      <c r="V1711" s="4" t="s">
        <v>10</v>
      </c>
    </row>
    <row r="1712" spans="1:31">
      <c r="A1712" t="n">
        <v>16113</v>
      </c>
      <c r="B1712" s="13" t="n">
        <v>19</v>
      </c>
      <c r="C1712" s="7" t="n">
        <v>1660</v>
      </c>
      <c r="D1712" s="7" t="s">
        <v>166</v>
      </c>
      <c r="E1712" s="7" t="s">
        <v>167</v>
      </c>
      <c r="F1712" s="7" t="s">
        <v>23</v>
      </c>
      <c r="G1712" s="7" t="n">
        <v>0</v>
      </c>
      <c r="H1712" s="7" t="n">
        <v>1</v>
      </c>
      <c r="I1712" s="7" t="n">
        <v>0</v>
      </c>
      <c r="J1712" s="7" t="n">
        <v>0</v>
      </c>
      <c r="K1712" s="7" t="n">
        <v>0</v>
      </c>
      <c r="L1712" s="7" t="n">
        <v>90</v>
      </c>
      <c r="M1712" s="7" t="n">
        <v>2.5</v>
      </c>
      <c r="N1712" s="7" t="n">
        <v>1.60000002384186</v>
      </c>
      <c r="O1712" s="7" t="n">
        <v>0.0900000035762787</v>
      </c>
      <c r="P1712" s="7" t="s">
        <v>19</v>
      </c>
      <c r="Q1712" s="7" t="s">
        <v>23</v>
      </c>
      <c r="R1712" s="7" t="n">
        <v>-1</v>
      </c>
      <c r="S1712" s="7" t="n">
        <v>0</v>
      </c>
      <c r="T1712" s="7" t="n">
        <v>0</v>
      </c>
      <c r="U1712" s="7" t="n">
        <v>0</v>
      </c>
      <c r="V1712" s="7" t="n">
        <v>0</v>
      </c>
    </row>
    <row r="1713" spans="1:22">
      <c r="A1713" t="s">
        <v>4</v>
      </c>
      <c r="B1713" s="4" t="s">
        <v>5</v>
      </c>
      <c r="C1713" s="4" t="s">
        <v>10</v>
      </c>
      <c r="D1713" s="4" t="s">
        <v>6</v>
      </c>
      <c r="E1713" s="4" t="s">
        <v>6</v>
      </c>
      <c r="F1713" s="4" t="s">
        <v>6</v>
      </c>
      <c r="G1713" s="4" t="s">
        <v>13</v>
      </c>
      <c r="H1713" s="4" t="s">
        <v>9</v>
      </c>
      <c r="I1713" s="4" t="s">
        <v>27</v>
      </c>
      <c r="J1713" s="4" t="s">
        <v>27</v>
      </c>
      <c r="K1713" s="4" t="s">
        <v>27</v>
      </c>
      <c r="L1713" s="4" t="s">
        <v>27</v>
      </c>
      <c r="M1713" s="4" t="s">
        <v>27</v>
      </c>
      <c r="N1713" s="4" t="s">
        <v>27</v>
      </c>
      <c r="O1713" s="4" t="s">
        <v>27</v>
      </c>
      <c r="P1713" s="4" t="s">
        <v>6</v>
      </c>
      <c r="Q1713" s="4" t="s">
        <v>6</v>
      </c>
      <c r="R1713" s="4" t="s">
        <v>9</v>
      </c>
      <c r="S1713" s="4" t="s">
        <v>13</v>
      </c>
      <c r="T1713" s="4" t="s">
        <v>9</v>
      </c>
      <c r="U1713" s="4" t="s">
        <v>9</v>
      </c>
      <c r="V1713" s="4" t="s">
        <v>10</v>
      </c>
    </row>
    <row r="1714" spans="1:22">
      <c r="A1714" t="n">
        <v>16201</v>
      </c>
      <c r="B1714" s="13" t="n">
        <v>19</v>
      </c>
      <c r="C1714" s="7" t="n">
        <v>1661</v>
      </c>
      <c r="D1714" s="7" t="s">
        <v>168</v>
      </c>
      <c r="E1714" s="7" t="s">
        <v>169</v>
      </c>
      <c r="F1714" s="7" t="s">
        <v>23</v>
      </c>
      <c r="G1714" s="7" t="n">
        <v>0</v>
      </c>
      <c r="H1714" s="7" t="n">
        <v>1</v>
      </c>
      <c r="I1714" s="7" t="n">
        <v>0</v>
      </c>
      <c r="J1714" s="7" t="n">
        <v>0</v>
      </c>
      <c r="K1714" s="7" t="n">
        <v>0</v>
      </c>
      <c r="L1714" s="7" t="n">
        <v>90</v>
      </c>
      <c r="M1714" s="7" t="n">
        <v>1</v>
      </c>
      <c r="N1714" s="7" t="n">
        <v>1.60000002384186</v>
      </c>
      <c r="O1714" s="7" t="n">
        <v>0.0900000035762787</v>
      </c>
      <c r="P1714" s="7" t="s">
        <v>17</v>
      </c>
      <c r="Q1714" s="7" t="s">
        <v>23</v>
      </c>
      <c r="R1714" s="7" t="n">
        <v>-1</v>
      </c>
      <c r="S1714" s="7" t="n">
        <v>0</v>
      </c>
      <c r="T1714" s="7" t="n">
        <v>0</v>
      </c>
      <c r="U1714" s="7" t="n">
        <v>0</v>
      </c>
      <c r="V1714" s="7" t="n">
        <v>0</v>
      </c>
    </row>
    <row r="1715" spans="1:22">
      <c r="A1715" t="s">
        <v>4</v>
      </c>
      <c r="B1715" s="4" t="s">
        <v>5</v>
      </c>
      <c r="C1715" s="4" t="s">
        <v>10</v>
      </c>
      <c r="D1715" s="4" t="s">
        <v>6</v>
      </c>
      <c r="E1715" s="4" t="s">
        <v>6</v>
      </c>
      <c r="F1715" s="4" t="s">
        <v>6</v>
      </c>
      <c r="G1715" s="4" t="s">
        <v>13</v>
      </c>
      <c r="H1715" s="4" t="s">
        <v>9</v>
      </c>
      <c r="I1715" s="4" t="s">
        <v>27</v>
      </c>
      <c r="J1715" s="4" t="s">
        <v>27</v>
      </c>
      <c r="K1715" s="4" t="s">
        <v>27</v>
      </c>
      <c r="L1715" s="4" t="s">
        <v>27</v>
      </c>
      <c r="M1715" s="4" t="s">
        <v>27</v>
      </c>
      <c r="N1715" s="4" t="s">
        <v>27</v>
      </c>
      <c r="O1715" s="4" t="s">
        <v>27</v>
      </c>
      <c r="P1715" s="4" t="s">
        <v>6</v>
      </c>
      <c r="Q1715" s="4" t="s">
        <v>6</v>
      </c>
      <c r="R1715" s="4" t="s">
        <v>9</v>
      </c>
      <c r="S1715" s="4" t="s">
        <v>13</v>
      </c>
      <c r="T1715" s="4" t="s">
        <v>9</v>
      </c>
      <c r="U1715" s="4" t="s">
        <v>9</v>
      </c>
      <c r="V1715" s="4" t="s">
        <v>10</v>
      </c>
    </row>
    <row r="1716" spans="1:22">
      <c r="A1716" t="n">
        <v>16283</v>
      </c>
      <c r="B1716" s="13" t="n">
        <v>19</v>
      </c>
      <c r="C1716" s="7" t="n">
        <v>1662</v>
      </c>
      <c r="D1716" s="7" t="s">
        <v>168</v>
      </c>
      <c r="E1716" s="7" t="s">
        <v>169</v>
      </c>
      <c r="F1716" s="7" t="s">
        <v>23</v>
      </c>
      <c r="G1716" s="7" t="n">
        <v>0</v>
      </c>
      <c r="H1716" s="7" t="n">
        <v>1</v>
      </c>
      <c r="I1716" s="7" t="n">
        <v>0</v>
      </c>
      <c r="J1716" s="7" t="n">
        <v>0</v>
      </c>
      <c r="K1716" s="7" t="n">
        <v>0</v>
      </c>
      <c r="L1716" s="7" t="n">
        <v>90</v>
      </c>
      <c r="M1716" s="7" t="n">
        <v>1</v>
      </c>
      <c r="N1716" s="7" t="n">
        <v>1.60000002384186</v>
      </c>
      <c r="O1716" s="7" t="n">
        <v>0.0900000035762787</v>
      </c>
      <c r="P1716" s="7" t="s">
        <v>17</v>
      </c>
      <c r="Q1716" s="7" t="s">
        <v>23</v>
      </c>
      <c r="R1716" s="7" t="n">
        <v>-1</v>
      </c>
      <c r="S1716" s="7" t="n">
        <v>0</v>
      </c>
      <c r="T1716" s="7" t="n">
        <v>0</v>
      </c>
      <c r="U1716" s="7" t="n">
        <v>0</v>
      </c>
      <c r="V1716" s="7" t="n">
        <v>0</v>
      </c>
    </row>
    <row r="1717" spans="1:22">
      <c r="A1717" t="s">
        <v>4</v>
      </c>
      <c r="B1717" s="4" t="s">
        <v>5</v>
      </c>
      <c r="C1717" s="4" t="s">
        <v>10</v>
      </c>
      <c r="D1717" s="4" t="s">
        <v>6</v>
      </c>
      <c r="E1717" s="4" t="s">
        <v>6</v>
      </c>
      <c r="F1717" s="4" t="s">
        <v>6</v>
      </c>
      <c r="G1717" s="4" t="s">
        <v>13</v>
      </c>
      <c r="H1717" s="4" t="s">
        <v>9</v>
      </c>
      <c r="I1717" s="4" t="s">
        <v>27</v>
      </c>
      <c r="J1717" s="4" t="s">
        <v>27</v>
      </c>
      <c r="K1717" s="4" t="s">
        <v>27</v>
      </c>
      <c r="L1717" s="4" t="s">
        <v>27</v>
      </c>
      <c r="M1717" s="4" t="s">
        <v>27</v>
      </c>
      <c r="N1717" s="4" t="s">
        <v>27</v>
      </c>
      <c r="O1717" s="4" t="s">
        <v>27</v>
      </c>
      <c r="P1717" s="4" t="s">
        <v>6</v>
      </c>
      <c r="Q1717" s="4" t="s">
        <v>6</v>
      </c>
      <c r="R1717" s="4" t="s">
        <v>9</v>
      </c>
      <c r="S1717" s="4" t="s">
        <v>13</v>
      </c>
      <c r="T1717" s="4" t="s">
        <v>9</v>
      </c>
      <c r="U1717" s="4" t="s">
        <v>9</v>
      </c>
      <c r="V1717" s="4" t="s">
        <v>10</v>
      </c>
    </row>
    <row r="1718" spans="1:22">
      <c r="A1718" t="n">
        <v>16365</v>
      </c>
      <c r="B1718" s="13" t="n">
        <v>19</v>
      </c>
      <c r="C1718" s="7" t="n">
        <v>1663</v>
      </c>
      <c r="D1718" s="7" t="s">
        <v>168</v>
      </c>
      <c r="E1718" s="7" t="s">
        <v>169</v>
      </c>
      <c r="F1718" s="7" t="s">
        <v>23</v>
      </c>
      <c r="G1718" s="7" t="n">
        <v>0</v>
      </c>
      <c r="H1718" s="7" t="n">
        <v>1</v>
      </c>
      <c r="I1718" s="7" t="n">
        <v>0</v>
      </c>
      <c r="J1718" s="7" t="n">
        <v>0</v>
      </c>
      <c r="K1718" s="7" t="n">
        <v>0</v>
      </c>
      <c r="L1718" s="7" t="n">
        <v>90</v>
      </c>
      <c r="M1718" s="7" t="n">
        <v>1</v>
      </c>
      <c r="N1718" s="7" t="n">
        <v>1.60000002384186</v>
      </c>
      <c r="O1718" s="7" t="n">
        <v>0.0900000035762787</v>
      </c>
      <c r="P1718" s="7" t="s">
        <v>17</v>
      </c>
      <c r="Q1718" s="7" t="s">
        <v>23</v>
      </c>
      <c r="R1718" s="7" t="n">
        <v>-1</v>
      </c>
      <c r="S1718" s="7" t="n">
        <v>0</v>
      </c>
      <c r="T1718" s="7" t="n">
        <v>0</v>
      </c>
      <c r="U1718" s="7" t="n">
        <v>0</v>
      </c>
      <c r="V1718" s="7" t="n">
        <v>0</v>
      </c>
    </row>
    <row r="1719" spans="1:22">
      <c r="A1719" t="s">
        <v>4</v>
      </c>
      <c r="B1719" s="4" t="s">
        <v>5</v>
      </c>
      <c r="C1719" s="4" t="s">
        <v>10</v>
      </c>
      <c r="D1719" s="4" t="s">
        <v>6</v>
      </c>
      <c r="E1719" s="4" t="s">
        <v>6</v>
      </c>
      <c r="F1719" s="4" t="s">
        <v>6</v>
      </c>
      <c r="G1719" s="4" t="s">
        <v>13</v>
      </c>
      <c r="H1719" s="4" t="s">
        <v>9</v>
      </c>
      <c r="I1719" s="4" t="s">
        <v>27</v>
      </c>
      <c r="J1719" s="4" t="s">
        <v>27</v>
      </c>
      <c r="K1719" s="4" t="s">
        <v>27</v>
      </c>
      <c r="L1719" s="4" t="s">
        <v>27</v>
      </c>
      <c r="M1719" s="4" t="s">
        <v>27</v>
      </c>
      <c r="N1719" s="4" t="s">
        <v>27</v>
      </c>
      <c r="O1719" s="4" t="s">
        <v>27</v>
      </c>
      <c r="P1719" s="4" t="s">
        <v>6</v>
      </c>
      <c r="Q1719" s="4" t="s">
        <v>6</v>
      </c>
      <c r="R1719" s="4" t="s">
        <v>9</v>
      </c>
      <c r="S1719" s="4" t="s">
        <v>13</v>
      </c>
      <c r="T1719" s="4" t="s">
        <v>9</v>
      </c>
      <c r="U1719" s="4" t="s">
        <v>9</v>
      </c>
      <c r="V1719" s="4" t="s">
        <v>10</v>
      </c>
    </row>
    <row r="1720" spans="1:22">
      <c r="A1720" t="n">
        <v>16447</v>
      </c>
      <c r="B1720" s="13" t="n">
        <v>19</v>
      </c>
      <c r="C1720" s="7" t="n">
        <v>1664</v>
      </c>
      <c r="D1720" s="7" t="s">
        <v>168</v>
      </c>
      <c r="E1720" s="7" t="s">
        <v>169</v>
      </c>
      <c r="F1720" s="7" t="s">
        <v>23</v>
      </c>
      <c r="G1720" s="7" t="n">
        <v>0</v>
      </c>
      <c r="H1720" s="7" t="n">
        <v>1</v>
      </c>
      <c r="I1720" s="7" t="n">
        <v>0</v>
      </c>
      <c r="J1720" s="7" t="n">
        <v>0</v>
      </c>
      <c r="K1720" s="7" t="n">
        <v>0</v>
      </c>
      <c r="L1720" s="7" t="n">
        <v>90</v>
      </c>
      <c r="M1720" s="7" t="n">
        <v>1</v>
      </c>
      <c r="N1720" s="7" t="n">
        <v>1.60000002384186</v>
      </c>
      <c r="O1720" s="7" t="n">
        <v>0.0900000035762787</v>
      </c>
      <c r="P1720" s="7" t="s">
        <v>17</v>
      </c>
      <c r="Q1720" s="7" t="s">
        <v>23</v>
      </c>
      <c r="R1720" s="7" t="n">
        <v>-1</v>
      </c>
      <c r="S1720" s="7" t="n">
        <v>0</v>
      </c>
      <c r="T1720" s="7" t="n">
        <v>0</v>
      </c>
      <c r="U1720" s="7" t="n">
        <v>0</v>
      </c>
      <c r="V1720" s="7" t="n">
        <v>0</v>
      </c>
    </row>
    <row r="1721" spans="1:22">
      <c r="A1721" t="s">
        <v>4</v>
      </c>
      <c r="B1721" s="4" t="s">
        <v>5</v>
      </c>
      <c r="C1721" s="4" t="s">
        <v>10</v>
      </c>
      <c r="D1721" s="4" t="s">
        <v>13</v>
      </c>
      <c r="E1721" s="4" t="s">
        <v>13</v>
      </c>
      <c r="F1721" s="4" t="s">
        <v>6</v>
      </c>
    </row>
    <row r="1722" spans="1:22">
      <c r="A1722" t="n">
        <v>16529</v>
      </c>
      <c r="B1722" s="23" t="n">
        <v>20</v>
      </c>
      <c r="C1722" s="7" t="n">
        <v>20</v>
      </c>
      <c r="D1722" s="7" t="n">
        <v>3</v>
      </c>
      <c r="E1722" s="7" t="n">
        <v>10</v>
      </c>
      <c r="F1722" s="7" t="s">
        <v>106</v>
      </c>
    </row>
    <row r="1723" spans="1:22">
      <c r="A1723" t="s">
        <v>4</v>
      </c>
      <c r="B1723" s="4" t="s">
        <v>5</v>
      </c>
      <c r="C1723" s="4" t="s">
        <v>10</v>
      </c>
    </row>
    <row r="1724" spans="1:22">
      <c r="A1724" t="n">
        <v>16547</v>
      </c>
      <c r="B1724" s="27" t="n">
        <v>16</v>
      </c>
      <c r="C1724" s="7" t="n">
        <v>0</v>
      </c>
    </row>
    <row r="1725" spans="1:22">
      <c r="A1725" t="s">
        <v>4</v>
      </c>
      <c r="B1725" s="4" t="s">
        <v>5</v>
      </c>
      <c r="C1725" s="4" t="s">
        <v>10</v>
      </c>
      <c r="D1725" s="4" t="s">
        <v>13</v>
      </c>
      <c r="E1725" s="4" t="s">
        <v>13</v>
      </c>
      <c r="F1725" s="4" t="s">
        <v>6</v>
      </c>
    </row>
    <row r="1726" spans="1:22">
      <c r="A1726" t="n">
        <v>16550</v>
      </c>
      <c r="B1726" s="23" t="n">
        <v>20</v>
      </c>
      <c r="C1726" s="7" t="n">
        <v>21</v>
      </c>
      <c r="D1726" s="7" t="n">
        <v>3</v>
      </c>
      <c r="E1726" s="7" t="n">
        <v>10</v>
      </c>
      <c r="F1726" s="7" t="s">
        <v>106</v>
      </c>
    </row>
    <row r="1727" spans="1:22">
      <c r="A1727" t="s">
        <v>4</v>
      </c>
      <c r="B1727" s="4" t="s">
        <v>5</v>
      </c>
      <c r="C1727" s="4" t="s">
        <v>10</v>
      </c>
    </row>
    <row r="1728" spans="1:22">
      <c r="A1728" t="n">
        <v>16568</v>
      </c>
      <c r="B1728" s="27" t="n">
        <v>16</v>
      </c>
      <c r="C1728" s="7" t="n">
        <v>0</v>
      </c>
    </row>
    <row r="1729" spans="1:22">
      <c r="A1729" t="s">
        <v>4</v>
      </c>
      <c r="B1729" s="4" t="s">
        <v>5</v>
      </c>
      <c r="C1729" s="4" t="s">
        <v>10</v>
      </c>
      <c r="D1729" s="4" t="s">
        <v>13</v>
      </c>
      <c r="E1729" s="4" t="s">
        <v>13</v>
      </c>
      <c r="F1729" s="4" t="s">
        <v>6</v>
      </c>
    </row>
    <row r="1730" spans="1:22">
      <c r="A1730" t="n">
        <v>16571</v>
      </c>
      <c r="B1730" s="23" t="n">
        <v>20</v>
      </c>
      <c r="C1730" s="7" t="n">
        <v>1660</v>
      </c>
      <c r="D1730" s="7" t="n">
        <v>3</v>
      </c>
      <c r="E1730" s="7" t="n">
        <v>10</v>
      </c>
      <c r="F1730" s="7" t="s">
        <v>106</v>
      </c>
    </row>
    <row r="1731" spans="1:22">
      <c r="A1731" t="s">
        <v>4</v>
      </c>
      <c r="B1731" s="4" t="s">
        <v>5</v>
      </c>
      <c r="C1731" s="4" t="s">
        <v>10</v>
      </c>
    </row>
    <row r="1732" spans="1:22">
      <c r="A1732" t="n">
        <v>16589</v>
      </c>
      <c r="B1732" s="27" t="n">
        <v>16</v>
      </c>
      <c r="C1732" s="7" t="n">
        <v>0</v>
      </c>
    </row>
    <row r="1733" spans="1:22">
      <c r="A1733" t="s">
        <v>4</v>
      </c>
      <c r="B1733" s="4" t="s">
        <v>5</v>
      </c>
      <c r="C1733" s="4" t="s">
        <v>10</v>
      </c>
      <c r="D1733" s="4" t="s">
        <v>13</v>
      </c>
      <c r="E1733" s="4" t="s">
        <v>13</v>
      </c>
      <c r="F1733" s="4" t="s">
        <v>6</v>
      </c>
    </row>
    <row r="1734" spans="1:22">
      <c r="A1734" t="n">
        <v>16592</v>
      </c>
      <c r="B1734" s="23" t="n">
        <v>20</v>
      </c>
      <c r="C1734" s="7" t="n">
        <v>1661</v>
      </c>
      <c r="D1734" s="7" t="n">
        <v>3</v>
      </c>
      <c r="E1734" s="7" t="n">
        <v>10</v>
      </c>
      <c r="F1734" s="7" t="s">
        <v>106</v>
      </c>
    </row>
    <row r="1735" spans="1:22">
      <c r="A1735" t="s">
        <v>4</v>
      </c>
      <c r="B1735" s="4" t="s">
        <v>5</v>
      </c>
      <c r="C1735" s="4" t="s">
        <v>10</v>
      </c>
    </row>
    <row r="1736" spans="1:22">
      <c r="A1736" t="n">
        <v>16610</v>
      </c>
      <c r="B1736" s="27" t="n">
        <v>16</v>
      </c>
      <c r="C1736" s="7" t="n">
        <v>0</v>
      </c>
    </row>
    <row r="1737" spans="1:22">
      <c r="A1737" t="s">
        <v>4</v>
      </c>
      <c r="B1737" s="4" t="s">
        <v>5</v>
      </c>
      <c r="C1737" s="4" t="s">
        <v>10</v>
      </c>
      <c r="D1737" s="4" t="s">
        <v>13</v>
      </c>
      <c r="E1737" s="4" t="s">
        <v>13</v>
      </c>
      <c r="F1737" s="4" t="s">
        <v>6</v>
      </c>
    </row>
    <row r="1738" spans="1:22">
      <c r="A1738" t="n">
        <v>16613</v>
      </c>
      <c r="B1738" s="23" t="n">
        <v>20</v>
      </c>
      <c r="C1738" s="7" t="n">
        <v>1662</v>
      </c>
      <c r="D1738" s="7" t="n">
        <v>3</v>
      </c>
      <c r="E1738" s="7" t="n">
        <v>10</v>
      </c>
      <c r="F1738" s="7" t="s">
        <v>106</v>
      </c>
    </row>
    <row r="1739" spans="1:22">
      <c r="A1739" t="s">
        <v>4</v>
      </c>
      <c r="B1739" s="4" t="s">
        <v>5</v>
      </c>
      <c r="C1739" s="4" t="s">
        <v>10</v>
      </c>
    </row>
    <row r="1740" spans="1:22">
      <c r="A1740" t="n">
        <v>16631</v>
      </c>
      <c r="B1740" s="27" t="n">
        <v>16</v>
      </c>
      <c r="C1740" s="7" t="n">
        <v>0</v>
      </c>
    </row>
    <row r="1741" spans="1:22">
      <c r="A1741" t="s">
        <v>4</v>
      </c>
      <c r="B1741" s="4" t="s">
        <v>5</v>
      </c>
      <c r="C1741" s="4" t="s">
        <v>10</v>
      </c>
      <c r="D1741" s="4" t="s">
        <v>13</v>
      </c>
      <c r="E1741" s="4" t="s">
        <v>13</v>
      </c>
      <c r="F1741" s="4" t="s">
        <v>6</v>
      </c>
    </row>
    <row r="1742" spans="1:22">
      <c r="A1742" t="n">
        <v>16634</v>
      </c>
      <c r="B1742" s="23" t="n">
        <v>20</v>
      </c>
      <c r="C1742" s="7" t="n">
        <v>1663</v>
      </c>
      <c r="D1742" s="7" t="n">
        <v>3</v>
      </c>
      <c r="E1742" s="7" t="n">
        <v>10</v>
      </c>
      <c r="F1742" s="7" t="s">
        <v>106</v>
      </c>
    </row>
    <row r="1743" spans="1:22">
      <c r="A1743" t="s">
        <v>4</v>
      </c>
      <c r="B1743" s="4" t="s">
        <v>5</v>
      </c>
      <c r="C1743" s="4" t="s">
        <v>10</v>
      </c>
    </row>
    <row r="1744" spans="1:22">
      <c r="A1744" t="n">
        <v>16652</v>
      </c>
      <c r="B1744" s="27" t="n">
        <v>16</v>
      </c>
      <c r="C1744" s="7" t="n">
        <v>0</v>
      </c>
    </row>
    <row r="1745" spans="1:6">
      <c r="A1745" t="s">
        <v>4</v>
      </c>
      <c r="B1745" s="4" t="s">
        <v>5</v>
      </c>
      <c r="C1745" s="4" t="s">
        <v>10</v>
      </c>
      <c r="D1745" s="4" t="s">
        <v>13</v>
      </c>
      <c r="E1745" s="4" t="s">
        <v>13</v>
      </c>
      <c r="F1745" s="4" t="s">
        <v>6</v>
      </c>
    </row>
    <row r="1746" spans="1:6">
      <c r="A1746" t="n">
        <v>16655</v>
      </c>
      <c r="B1746" s="23" t="n">
        <v>20</v>
      </c>
      <c r="C1746" s="7" t="n">
        <v>1664</v>
      </c>
      <c r="D1746" s="7" t="n">
        <v>3</v>
      </c>
      <c r="E1746" s="7" t="n">
        <v>10</v>
      </c>
      <c r="F1746" s="7" t="s">
        <v>106</v>
      </c>
    </row>
    <row r="1747" spans="1:6">
      <c r="A1747" t="s">
        <v>4</v>
      </c>
      <c r="B1747" s="4" t="s">
        <v>5</v>
      </c>
      <c r="C1747" s="4" t="s">
        <v>10</v>
      </c>
    </row>
    <row r="1748" spans="1:6">
      <c r="A1748" t="n">
        <v>16673</v>
      </c>
      <c r="B1748" s="27" t="n">
        <v>16</v>
      </c>
      <c r="C1748" s="7" t="n">
        <v>0</v>
      </c>
    </row>
    <row r="1749" spans="1:6">
      <c r="A1749" t="s">
        <v>4</v>
      </c>
      <c r="B1749" s="4" t="s">
        <v>5</v>
      </c>
      <c r="C1749" s="4" t="s">
        <v>13</v>
      </c>
      <c r="D1749" s="4" t="s">
        <v>10</v>
      </c>
      <c r="E1749" s="4" t="s">
        <v>13</v>
      </c>
      <c r="F1749" s="4" t="s">
        <v>6</v>
      </c>
      <c r="G1749" s="4" t="s">
        <v>6</v>
      </c>
      <c r="H1749" s="4" t="s">
        <v>6</v>
      </c>
      <c r="I1749" s="4" t="s">
        <v>6</v>
      </c>
      <c r="J1749" s="4" t="s">
        <v>6</v>
      </c>
      <c r="K1749" s="4" t="s">
        <v>6</v>
      </c>
      <c r="L1749" s="4" t="s">
        <v>6</v>
      </c>
      <c r="M1749" s="4" t="s">
        <v>6</v>
      </c>
      <c r="N1749" s="4" t="s">
        <v>6</v>
      </c>
      <c r="O1749" s="4" t="s">
        <v>6</v>
      </c>
      <c r="P1749" s="4" t="s">
        <v>6</v>
      </c>
      <c r="Q1749" s="4" t="s">
        <v>6</v>
      </c>
      <c r="R1749" s="4" t="s">
        <v>6</v>
      </c>
      <c r="S1749" s="4" t="s">
        <v>6</v>
      </c>
      <c r="T1749" s="4" t="s">
        <v>6</v>
      </c>
      <c r="U1749" s="4" t="s">
        <v>6</v>
      </c>
    </row>
    <row r="1750" spans="1:6">
      <c r="A1750" t="n">
        <v>16676</v>
      </c>
      <c r="B1750" s="46" t="n">
        <v>36</v>
      </c>
      <c r="C1750" s="7" t="n">
        <v>8</v>
      </c>
      <c r="D1750" s="7" t="n">
        <v>20</v>
      </c>
      <c r="E1750" s="7" t="n">
        <v>0</v>
      </c>
      <c r="F1750" s="7" t="s">
        <v>107</v>
      </c>
      <c r="G1750" s="7" t="s">
        <v>23</v>
      </c>
      <c r="H1750" s="7" t="s">
        <v>23</v>
      </c>
      <c r="I1750" s="7" t="s">
        <v>23</v>
      </c>
      <c r="J1750" s="7" t="s">
        <v>23</v>
      </c>
      <c r="K1750" s="7" t="s">
        <v>23</v>
      </c>
      <c r="L1750" s="7" t="s">
        <v>23</v>
      </c>
      <c r="M1750" s="7" t="s">
        <v>23</v>
      </c>
      <c r="N1750" s="7" t="s">
        <v>23</v>
      </c>
      <c r="O1750" s="7" t="s">
        <v>23</v>
      </c>
      <c r="P1750" s="7" t="s">
        <v>23</v>
      </c>
      <c r="Q1750" s="7" t="s">
        <v>23</v>
      </c>
      <c r="R1750" s="7" t="s">
        <v>23</v>
      </c>
      <c r="S1750" s="7" t="s">
        <v>23</v>
      </c>
      <c r="T1750" s="7" t="s">
        <v>23</v>
      </c>
      <c r="U1750" s="7" t="s">
        <v>23</v>
      </c>
    </row>
    <row r="1751" spans="1:6">
      <c r="A1751" t="s">
        <v>4</v>
      </c>
      <c r="B1751" s="4" t="s">
        <v>5</v>
      </c>
      <c r="C1751" s="4" t="s">
        <v>13</v>
      </c>
      <c r="D1751" s="4" t="s">
        <v>10</v>
      </c>
      <c r="E1751" s="4" t="s">
        <v>13</v>
      </c>
      <c r="F1751" s="4" t="s">
        <v>6</v>
      </c>
      <c r="G1751" s="4" t="s">
        <v>6</v>
      </c>
      <c r="H1751" s="4" t="s">
        <v>6</v>
      </c>
      <c r="I1751" s="4" t="s">
        <v>6</v>
      </c>
      <c r="J1751" s="4" t="s">
        <v>6</v>
      </c>
      <c r="K1751" s="4" t="s">
        <v>6</v>
      </c>
      <c r="L1751" s="4" t="s">
        <v>6</v>
      </c>
      <c r="M1751" s="4" t="s">
        <v>6</v>
      </c>
      <c r="N1751" s="4" t="s">
        <v>6</v>
      </c>
      <c r="O1751" s="4" t="s">
        <v>6</v>
      </c>
      <c r="P1751" s="4" t="s">
        <v>6</v>
      </c>
      <c r="Q1751" s="4" t="s">
        <v>6</v>
      </c>
      <c r="R1751" s="4" t="s">
        <v>6</v>
      </c>
      <c r="S1751" s="4" t="s">
        <v>6</v>
      </c>
      <c r="T1751" s="4" t="s">
        <v>6</v>
      </c>
      <c r="U1751" s="4" t="s">
        <v>6</v>
      </c>
    </row>
    <row r="1752" spans="1:6">
      <c r="A1752" t="n">
        <v>16706</v>
      </c>
      <c r="B1752" s="46" t="n">
        <v>36</v>
      </c>
      <c r="C1752" s="7" t="n">
        <v>8</v>
      </c>
      <c r="D1752" s="7" t="n">
        <v>21</v>
      </c>
      <c r="E1752" s="7" t="n">
        <v>0</v>
      </c>
      <c r="F1752" s="7" t="s">
        <v>107</v>
      </c>
      <c r="G1752" s="7" t="s">
        <v>23</v>
      </c>
      <c r="H1752" s="7" t="s">
        <v>23</v>
      </c>
      <c r="I1752" s="7" t="s">
        <v>23</v>
      </c>
      <c r="J1752" s="7" t="s">
        <v>23</v>
      </c>
      <c r="K1752" s="7" t="s">
        <v>23</v>
      </c>
      <c r="L1752" s="7" t="s">
        <v>23</v>
      </c>
      <c r="M1752" s="7" t="s">
        <v>23</v>
      </c>
      <c r="N1752" s="7" t="s">
        <v>23</v>
      </c>
      <c r="O1752" s="7" t="s">
        <v>23</v>
      </c>
      <c r="P1752" s="7" t="s">
        <v>23</v>
      </c>
      <c r="Q1752" s="7" t="s">
        <v>23</v>
      </c>
      <c r="R1752" s="7" t="s">
        <v>23</v>
      </c>
      <c r="S1752" s="7" t="s">
        <v>23</v>
      </c>
      <c r="T1752" s="7" t="s">
        <v>23</v>
      </c>
      <c r="U1752" s="7" t="s">
        <v>23</v>
      </c>
    </row>
    <row r="1753" spans="1:6">
      <c r="A1753" t="s">
        <v>4</v>
      </c>
      <c r="B1753" s="4" t="s">
        <v>5</v>
      </c>
      <c r="C1753" s="4" t="s">
        <v>10</v>
      </c>
      <c r="D1753" s="4" t="s">
        <v>27</v>
      </c>
      <c r="E1753" s="4" t="s">
        <v>27</v>
      </c>
      <c r="F1753" s="4" t="s">
        <v>27</v>
      </c>
      <c r="G1753" s="4" t="s">
        <v>27</v>
      </c>
    </row>
    <row r="1754" spans="1:6">
      <c r="A1754" t="n">
        <v>16736</v>
      </c>
      <c r="B1754" s="45" t="n">
        <v>46</v>
      </c>
      <c r="C1754" s="7" t="n">
        <v>1661</v>
      </c>
      <c r="D1754" s="7" t="n">
        <v>-113.059997558594</v>
      </c>
      <c r="E1754" s="7" t="n">
        <v>0</v>
      </c>
      <c r="F1754" s="7" t="n">
        <v>3.46000003814697</v>
      </c>
      <c r="G1754" s="7" t="n">
        <v>90</v>
      </c>
    </row>
    <row r="1755" spans="1:6">
      <c r="A1755" t="s">
        <v>4</v>
      </c>
      <c r="B1755" s="4" t="s">
        <v>5</v>
      </c>
      <c r="C1755" s="4" t="s">
        <v>10</v>
      </c>
      <c r="D1755" s="4" t="s">
        <v>27</v>
      </c>
      <c r="E1755" s="4" t="s">
        <v>27</v>
      </c>
      <c r="F1755" s="4" t="s">
        <v>27</v>
      </c>
      <c r="G1755" s="4" t="s">
        <v>27</v>
      </c>
    </row>
    <row r="1756" spans="1:6">
      <c r="A1756" t="n">
        <v>16755</v>
      </c>
      <c r="B1756" s="45" t="n">
        <v>46</v>
      </c>
      <c r="C1756" s="7" t="n">
        <v>1662</v>
      </c>
      <c r="D1756" s="7" t="n">
        <v>-113.639999389648</v>
      </c>
      <c r="E1756" s="7" t="n">
        <v>0</v>
      </c>
      <c r="F1756" s="7" t="n">
        <v>-3.27999997138977</v>
      </c>
      <c r="G1756" s="7" t="n">
        <v>90</v>
      </c>
    </row>
    <row r="1757" spans="1:6">
      <c r="A1757" t="s">
        <v>4</v>
      </c>
      <c r="B1757" s="4" t="s">
        <v>5</v>
      </c>
      <c r="C1757" s="4" t="s">
        <v>10</v>
      </c>
      <c r="D1757" s="4" t="s">
        <v>27</v>
      </c>
      <c r="E1757" s="4" t="s">
        <v>27</v>
      </c>
      <c r="F1757" s="4" t="s">
        <v>27</v>
      </c>
      <c r="G1757" s="4" t="s">
        <v>27</v>
      </c>
    </row>
    <row r="1758" spans="1:6">
      <c r="A1758" t="n">
        <v>16774</v>
      </c>
      <c r="B1758" s="45" t="n">
        <v>46</v>
      </c>
      <c r="C1758" s="7" t="n">
        <v>1663</v>
      </c>
      <c r="D1758" s="7" t="n">
        <v>-116.839996337891</v>
      </c>
      <c r="E1758" s="7" t="n">
        <v>0</v>
      </c>
      <c r="F1758" s="7" t="n">
        <v>2.74000000953674</v>
      </c>
      <c r="G1758" s="7" t="n">
        <v>90</v>
      </c>
    </row>
    <row r="1759" spans="1:6">
      <c r="A1759" t="s">
        <v>4</v>
      </c>
      <c r="B1759" s="4" t="s">
        <v>5</v>
      </c>
      <c r="C1759" s="4" t="s">
        <v>10</v>
      </c>
      <c r="D1759" s="4" t="s">
        <v>27</v>
      </c>
      <c r="E1759" s="4" t="s">
        <v>27</v>
      </c>
      <c r="F1759" s="4" t="s">
        <v>27</v>
      </c>
      <c r="G1759" s="4" t="s">
        <v>27</v>
      </c>
    </row>
    <row r="1760" spans="1:6">
      <c r="A1760" t="n">
        <v>16793</v>
      </c>
      <c r="B1760" s="45" t="n">
        <v>46</v>
      </c>
      <c r="C1760" s="7" t="n">
        <v>1664</v>
      </c>
      <c r="D1760" s="7" t="n">
        <v>-118.290000915527</v>
      </c>
      <c r="E1760" s="7" t="n">
        <v>0</v>
      </c>
      <c r="F1760" s="7" t="n">
        <v>-2.41000008583069</v>
      </c>
      <c r="G1760" s="7" t="n">
        <v>90</v>
      </c>
    </row>
    <row r="1761" spans="1:21">
      <c r="A1761" t="s">
        <v>4</v>
      </c>
      <c r="B1761" s="4" t="s">
        <v>5</v>
      </c>
      <c r="C1761" s="4" t="s">
        <v>13</v>
      </c>
      <c r="D1761" s="4" t="s">
        <v>13</v>
      </c>
      <c r="E1761" s="4" t="s">
        <v>13</v>
      </c>
      <c r="F1761" s="4" t="s">
        <v>13</v>
      </c>
    </row>
    <row r="1762" spans="1:21">
      <c r="A1762" t="n">
        <v>16812</v>
      </c>
      <c r="B1762" s="40" t="n">
        <v>14</v>
      </c>
      <c r="C1762" s="7" t="n">
        <v>0</v>
      </c>
      <c r="D1762" s="7" t="n">
        <v>4</v>
      </c>
      <c r="E1762" s="7" t="n">
        <v>0</v>
      </c>
      <c r="F1762" s="7" t="n">
        <v>0</v>
      </c>
    </row>
    <row r="1763" spans="1:21">
      <c r="A1763" t="s">
        <v>4</v>
      </c>
      <c r="B1763" s="4" t="s">
        <v>5</v>
      </c>
      <c r="C1763" s="4" t="s">
        <v>10</v>
      </c>
      <c r="D1763" s="4" t="s">
        <v>10</v>
      </c>
      <c r="E1763" s="4" t="s">
        <v>27</v>
      </c>
      <c r="F1763" s="4" t="s">
        <v>27</v>
      </c>
      <c r="G1763" s="4" t="s">
        <v>27</v>
      </c>
      <c r="H1763" s="4" t="s">
        <v>27</v>
      </c>
      <c r="I1763" s="4" t="s">
        <v>13</v>
      </c>
      <c r="J1763" s="4" t="s">
        <v>10</v>
      </c>
    </row>
    <row r="1764" spans="1:21">
      <c r="A1764" t="n">
        <v>16817</v>
      </c>
      <c r="B1764" s="48" t="n">
        <v>55</v>
      </c>
      <c r="C1764" s="7" t="n">
        <v>1661</v>
      </c>
      <c r="D1764" s="7" t="n">
        <v>65533</v>
      </c>
      <c r="E1764" s="7" t="n">
        <v>-105.790000915527</v>
      </c>
      <c r="F1764" s="7" t="n">
        <v>0</v>
      </c>
      <c r="G1764" s="7" t="n">
        <v>3.46000003814697</v>
      </c>
      <c r="H1764" s="7" t="n">
        <v>3</v>
      </c>
      <c r="I1764" s="7" t="n">
        <v>1</v>
      </c>
      <c r="J1764" s="7" t="n">
        <v>0</v>
      </c>
    </row>
    <row r="1765" spans="1:21">
      <c r="A1765" t="s">
        <v>4</v>
      </c>
      <c r="B1765" s="4" t="s">
        <v>5</v>
      </c>
      <c r="C1765" s="4" t="s">
        <v>10</v>
      </c>
    </row>
    <row r="1766" spans="1:21">
      <c r="A1766" t="n">
        <v>16841</v>
      </c>
      <c r="B1766" s="27" t="n">
        <v>16</v>
      </c>
      <c r="C1766" s="7" t="n">
        <v>200</v>
      </c>
    </row>
    <row r="1767" spans="1:21">
      <c r="A1767" t="s">
        <v>4</v>
      </c>
      <c r="B1767" s="4" t="s">
        <v>5</v>
      </c>
      <c r="C1767" s="4" t="s">
        <v>10</v>
      </c>
      <c r="D1767" s="4" t="s">
        <v>10</v>
      </c>
      <c r="E1767" s="4" t="s">
        <v>27</v>
      </c>
      <c r="F1767" s="4" t="s">
        <v>27</v>
      </c>
      <c r="G1767" s="4" t="s">
        <v>27</v>
      </c>
      <c r="H1767" s="4" t="s">
        <v>27</v>
      </c>
      <c r="I1767" s="4" t="s">
        <v>13</v>
      </c>
      <c r="J1767" s="4" t="s">
        <v>10</v>
      </c>
    </row>
    <row r="1768" spans="1:21">
      <c r="A1768" t="n">
        <v>16844</v>
      </c>
      <c r="B1768" s="48" t="n">
        <v>55</v>
      </c>
      <c r="C1768" s="7" t="n">
        <v>1662</v>
      </c>
      <c r="D1768" s="7" t="n">
        <v>65533</v>
      </c>
      <c r="E1768" s="7" t="n">
        <v>-106.150001525879</v>
      </c>
      <c r="F1768" s="7" t="n">
        <v>0</v>
      </c>
      <c r="G1768" s="7" t="n">
        <v>-3.27999997138977</v>
      </c>
      <c r="H1768" s="7" t="n">
        <v>3</v>
      </c>
      <c r="I1768" s="7" t="n">
        <v>1</v>
      </c>
      <c r="J1768" s="7" t="n">
        <v>0</v>
      </c>
    </row>
    <row r="1769" spans="1:21">
      <c r="A1769" t="s">
        <v>4</v>
      </c>
      <c r="B1769" s="4" t="s">
        <v>5</v>
      </c>
      <c r="C1769" s="4" t="s">
        <v>10</v>
      </c>
    </row>
    <row r="1770" spans="1:21">
      <c r="A1770" t="n">
        <v>16868</v>
      </c>
      <c r="B1770" s="27" t="n">
        <v>16</v>
      </c>
      <c r="C1770" s="7" t="n">
        <v>200</v>
      </c>
    </row>
    <row r="1771" spans="1:21">
      <c r="A1771" t="s">
        <v>4</v>
      </c>
      <c r="B1771" s="4" t="s">
        <v>5</v>
      </c>
      <c r="C1771" s="4" t="s">
        <v>10</v>
      </c>
      <c r="D1771" s="4" t="s">
        <v>10</v>
      </c>
      <c r="E1771" s="4" t="s">
        <v>27</v>
      </c>
      <c r="F1771" s="4" t="s">
        <v>27</v>
      </c>
      <c r="G1771" s="4" t="s">
        <v>27</v>
      </c>
      <c r="H1771" s="4" t="s">
        <v>27</v>
      </c>
      <c r="I1771" s="4" t="s">
        <v>13</v>
      </c>
      <c r="J1771" s="4" t="s">
        <v>10</v>
      </c>
    </row>
    <row r="1772" spans="1:21">
      <c r="A1772" t="n">
        <v>16871</v>
      </c>
      <c r="B1772" s="48" t="n">
        <v>55</v>
      </c>
      <c r="C1772" s="7" t="n">
        <v>1663</v>
      </c>
      <c r="D1772" s="7" t="n">
        <v>65533</v>
      </c>
      <c r="E1772" s="7" t="n">
        <v>-109.680000305176</v>
      </c>
      <c r="F1772" s="7" t="n">
        <v>0</v>
      </c>
      <c r="G1772" s="7" t="n">
        <v>2.74000000953674</v>
      </c>
      <c r="H1772" s="7" t="n">
        <v>3</v>
      </c>
      <c r="I1772" s="7" t="n">
        <v>1</v>
      </c>
      <c r="J1772" s="7" t="n">
        <v>0</v>
      </c>
    </row>
    <row r="1773" spans="1:21">
      <c r="A1773" t="s">
        <v>4</v>
      </c>
      <c r="B1773" s="4" t="s">
        <v>5</v>
      </c>
      <c r="C1773" s="4" t="s">
        <v>10</v>
      </c>
    </row>
    <row r="1774" spans="1:21">
      <c r="A1774" t="n">
        <v>16895</v>
      </c>
      <c r="B1774" s="27" t="n">
        <v>16</v>
      </c>
      <c r="C1774" s="7" t="n">
        <v>200</v>
      </c>
    </row>
    <row r="1775" spans="1:21">
      <c r="A1775" t="s">
        <v>4</v>
      </c>
      <c r="B1775" s="4" t="s">
        <v>5</v>
      </c>
      <c r="C1775" s="4" t="s">
        <v>10</v>
      </c>
      <c r="D1775" s="4" t="s">
        <v>10</v>
      </c>
      <c r="E1775" s="4" t="s">
        <v>27</v>
      </c>
      <c r="F1775" s="4" t="s">
        <v>27</v>
      </c>
      <c r="G1775" s="4" t="s">
        <v>27</v>
      </c>
      <c r="H1775" s="4" t="s">
        <v>27</v>
      </c>
      <c r="I1775" s="4" t="s">
        <v>13</v>
      </c>
      <c r="J1775" s="4" t="s">
        <v>10</v>
      </c>
    </row>
    <row r="1776" spans="1:21">
      <c r="A1776" t="n">
        <v>16898</v>
      </c>
      <c r="B1776" s="48" t="n">
        <v>55</v>
      </c>
      <c r="C1776" s="7" t="n">
        <v>1664</v>
      </c>
      <c r="D1776" s="7" t="n">
        <v>65533</v>
      </c>
      <c r="E1776" s="7" t="n">
        <v>-110.150001525879</v>
      </c>
      <c r="F1776" s="7" t="n">
        <v>0</v>
      </c>
      <c r="G1776" s="7" t="n">
        <v>-2.41000008583069</v>
      </c>
      <c r="H1776" s="7" t="n">
        <v>3</v>
      </c>
      <c r="I1776" s="7" t="n">
        <v>1</v>
      </c>
      <c r="J1776" s="7" t="n">
        <v>0</v>
      </c>
    </row>
    <row r="1777" spans="1:10">
      <c r="A1777" t="s">
        <v>4</v>
      </c>
      <c r="B1777" s="4" t="s">
        <v>5</v>
      </c>
      <c r="C1777" s="4" t="s">
        <v>10</v>
      </c>
      <c r="D1777" s="4" t="s">
        <v>27</v>
      </c>
      <c r="E1777" s="4" t="s">
        <v>27</v>
      </c>
      <c r="F1777" s="4" t="s">
        <v>27</v>
      </c>
      <c r="G1777" s="4" t="s">
        <v>27</v>
      </c>
    </row>
    <row r="1778" spans="1:10">
      <c r="A1778" t="n">
        <v>16922</v>
      </c>
      <c r="B1778" s="45" t="n">
        <v>46</v>
      </c>
      <c r="C1778" s="7" t="n">
        <v>1660</v>
      </c>
      <c r="D1778" s="7" t="n">
        <v>-107</v>
      </c>
      <c r="E1778" s="7" t="n">
        <v>4.5</v>
      </c>
      <c r="F1778" s="7" t="n">
        <v>0</v>
      </c>
      <c r="G1778" s="7" t="n">
        <v>90</v>
      </c>
    </row>
    <row r="1779" spans="1:10">
      <c r="A1779" t="s">
        <v>4</v>
      </c>
      <c r="B1779" s="4" t="s">
        <v>5</v>
      </c>
      <c r="C1779" s="4" t="s">
        <v>10</v>
      </c>
      <c r="D1779" s="4" t="s">
        <v>9</v>
      </c>
      <c r="E1779" s="4" t="s">
        <v>9</v>
      </c>
      <c r="F1779" s="4" t="s">
        <v>9</v>
      </c>
      <c r="G1779" s="4" t="s">
        <v>9</v>
      </c>
      <c r="H1779" s="4" t="s">
        <v>10</v>
      </c>
      <c r="I1779" s="4" t="s">
        <v>13</v>
      </c>
    </row>
    <row r="1780" spans="1:10">
      <c r="A1780" t="n">
        <v>16941</v>
      </c>
      <c r="B1780" s="59" t="n">
        <v>66</v>
      </c>
      <c r="C1780" s="7" t="n">
        <v>1660</v>
      </c>
      <c r="D1780" s="7" t="n">
        <v>1065353216</v>
      </c>
      <c r="E1780" s="7" t="n">
        <v>1065353216</v>
      </c>
      <c r="F1780" s="7" t="n">
        <v>1065353216</v>
      </c>
      <c r="G1780" s="7" t="n">
        <v>0</v>
      </c>
      <c r="H1780" s="7" t="n">
        <v>0</v>
      </c>
      <c r="I1780" s="7" t="n">
        <v>3</v>
      </c>
    </row>
    <row r="1781" spans="1:10">
      <c r="A1781" t="s">
        <v>4</v>
      </c>
      <c r="B1781" s="4" t="s">
        <v>5</v>
      </c>
      <c r="C1781" s="4" t="s">
        <v>10</v>
      </c>
      <c r="D1781" s="4" t="s">
        <v>9</v>
      </c>
    </row>
    <row r="1782" spans="1:10">
      <c r="A1782" t="n">
        <v>16963</v>
      </c>
      <c r="B1782" s="47" t="n">
        <v>43</v>
      </c>
      <c r="C1782" s="7" t="n">
        <v>1660</v>
      </c>
      <c r="D1782" s="7" t="n">
        <v>544</v>
      </c>
    </row>
    <row r="1783" spans="1:10">
      <c r="A1783" t="s">
        <v>4</v>
      </c>
      <c r="B1783" s="4" t="s">
        <v>5</v>
      </c>
      <c r="C1783" s="4" t="s">
        <v>13</v>
      </c>
      <c r="D1783" s="4" t="s">
        <v>13</v>
      </c>
      <c r="E1783" s="4" t="s">
        <v>27</v>
      </c>
      <c r="F1783" s="4" t="s">
        <v>27</v>
      </c>
      <c r="G1783" s="4" t="s">
        <v>27</v>
      </c>
      <c r="H1783" s="4" t="s">
        <v>10</v>
      </c>
    </row>
    <row r="1784" spans="1:10">
      <c r="A1784" t="n">
        <v>16970</v>
      </c>
      <c r="B1784" s="37" t="n">
        <v>45</v>
      </c>
      <c r="C1784" s="7" t="n">
        <v>2</v>
      </c>
      <c r="D1784" s="7" t="n">
        <v>3</v>
      </c>
      <c r="E1784" s="7" t="n">
        <v>-105.669998168945</v>
      </c>
      <c r="F1784" s="7" t="n">
        <v>1.78999996185303</v>
      </c>
      <c r="G1784" s="7" t="n">
        <v>1.87999999523163</v>
      </c>
      <c r="H1784" s="7" t="n">
        <v>0</v>
      </c>
    </row>
    <row r="1785" spans="1:10">
      <c r="A1785" t="s">
        <v>4</v>
      </c>
      <c r="B1785" s="4" t="s">
        <v>5</v>
      </c>
      <c r="C1785" s="4" t="s">
        <v>13</v>
      </c>
      <c r="D1785" s="4" t="s">
        <v>13</v>
      </c>
      <c r="E1785" s="4" t="s">
        <v>27</v>
      </c>
      <c r="F1785" s="4" t="s">
        <v>27</v>
      </c>
      <c r="G1785" s="4" t="s">
        <v>27</v>
      </c>
      <c r="H1785" s="4" t="s">
        <v>10</v>
      </c>
      <c r="I1785" s="4" t="s">
        <v>13</v>
      </c>
    </row>
    <row r="1786" spans="1:10">
      <c r="A1786" t="n">
        <v>16987</v>
      </c>
      <c r="B1786" s="37" t="n">
        <v>45</v>
      </c>
      <c r="C1786" s="7" t="n">
        <v>4</v>
      </c>
      <c r="D1786" s="7" t="n">
        <v>3</v>
      </c>
      <c r="E1786" s="7" t="n">
        <v>15.6700000762939</v>
      </c>
      <c r="F1786" s="7" t="n">
        <v>59.4799995422363</v>
      </c>
      <c r="G1786" s="7" t="n">
        <v>0</v>
      </c>
      <c r="H1786" s="7" t="n">
        <v>0</v>
      </c>
      <c r="I1786" s="7" t="n">
        <v>0</v>
      </c>
    </row>
    <row r="1787" spans="1:10">
      <c r="A1787" t="s">
        <v>4</v>
      </c>
      <c r="B1787" s="4" t="s">
        <v>5</v>
      </c>
      <c r="C1787" s="4" t="s">
        <v>13</v>
      </c>
      <c r="D1787" s="4" t="s">
        <v>13</v>
      </c>
      <c r="E1787" s="4" t="s">
        <v>27</v>
      </c>
      <c r="F1787" s="4" t="s">
        <v>10</v>
      </c>
    </row>
    <row r="1788" spans="1:10">
      <c r="A1788" t="n">
        <v>17005</v>
      </c>
      <c r="B1788" s="37" t="n">
        <v>45</v>
      </c>
      <c r="C1788" s="7" t="n">
        <v>5</v>
      </c>
      <c r="D1788" s="7" t="n">
        <v>3</v>
      </c>
      <c r="E1788" s="7" t="n">
        <v>3.90000009536743</v>
      </c>
      <c r="F1788" s="7" t="n">
        <v>0</v>
      </c>
    </row>
    <row r="1789" spans="1:10">
      <c r="A1789" t="s">
        <v>4</v>
      </c>
      <c r="B1789" s="4" t="s">
        <v>5</v>
      </c>
      <c r="C1789" s="4" t="s">
        <v>13</v>
      </c>
      <c r="D1789" s="4" t="s">
        <v>13</v>
      </c>
      <c r="E1789" s="4" t="s">
        <v>27</v>
      </c>
      <c r="F1789" s="4" t="s">
        <v>10</v>
      </c>
    </row>
    <row r="1790" spans="1:10">
      <c r="A1790" t="n">
        <v>17014</v>
      </c>
      <c r="B1790" s="37" t="n">
        <v>45</v>
      </c>
      <c r="C1790" s="7" t="n">
        <v>11</v>
      </c>
      <c r="D1790" s="7" t="n">
        <v>3</v>
      </c>
      <c r="E1790" s="7" t="n">
        <v>38.5999984741211</v>
      </c>
      <c r="F1790" s="7" t="n">
        <v>0</v>
      </c>
    </row>
    <row r="1791" spans="1:10">
      <c r="A1791" t="s">
        <v>4</v>
      </c>
      <c r="B1791" s="4" t="s">
        <v>5</v>
      </c>
      <c r="C1791" s="4" t="s">
        <v>13</v>
      </c>
      <c r="D1791" s="4" t="s">
        <v>13</v>
      </c>
      <c r="E1791" s="4" t="s">
        <v>27</v>
      </c>
      <c r="F1791" s="4" t="s">
        <v>27</v>
      </c>
      <c r="G1791" s="4" t="s">
        <v>27</v>
      </c>
      <c r="H1791" s="4" t="s">
        <v>10</v>
      </c>
    </row>
    <row r="1792" spans="1:10">
      <c r="A1792" t="n">
        <v>17023</v>
      </c>
      <c r="B1792" s="37" t="n">
        <v>45</v>
      </c>
      <c r="C1792" s="7" t="n">
        <v>2</v>
      </c>
      <c r="D1792" s="7" t="n">
        <v>3</v>
      </c>
      <c r="E1792" s="7" t="n">
        <v>-103.23999786377</v>
      </c>
      <c r="F1792" s="7" t="n">
        <v>1.78999996185303</v>
      </c>
      <c r="G1792" s="7" t="n">
        <v>2.26999998092651</v>
      </c>
      <c r="H1792" s="7" t="n">
        <v>3000</v>
      </c>
    </row>
    <row r="1793" spans="1:9">
      <c r="A1793" t="s">
        <v>4</v>
      </c>
      <c r="B1793" s="4" t="s">
        <v>5</v>
      </c>
      <c r="C1793" s="4" t="s">
        <v>13</v>
      </c>
      <c r="D1793" s="4" t="s">
        <v>13</v>
      </c>
      <c r="E1793" s="4" t="s">
        <v>27</v>
      </c>
      <c r="F1793" s="4" t="s">
        <v>27</v>
      </c>
      <c r="G1793" s="4" t="s">
        <v>27</v>
      </c>
      <c r="H1793" s="4" t="s">
        <v>10</v>
      </c>
      <c r="I1793" s="4" t="s">
        <v>13</v>
      </c>
    </row>
    <row r="1794" spans="1:9">
      <c r="A1794" t="n">
        <v>17040</v>
      </c>
      <c r="B1794" s="37" t="n">
        <v>45</v>
      </c>
      <c r="C1794" s="7" t="n">
        <v>4</v>
      </c>
      <c r="D1794" s="7" t="n">
        <v>3</v>
      </c>
      <c r="E1794" s="7" t="n">
        <v>15.6700000762939</v>
      </c>
      <c r="F1794" s="7" t="n">
        <v>59.4799995422363</v>
      </c>
      <c r="G1794" s="7" t="n">
        <v>0</v>
      </c>
      <c r="H1794" s="7" t="n">
        <v>3000</v>
      </c>
      <c r="I1794" s="7" t="n">
        <v>1</v>
      </c>
    </row>
    <row r="1795" spans="1:9">
      <c r="A1795" t="s">
        <v>4</v>
      </c>
      <c r="B1795" s="4" t="s">
        <v>5</v>
      </c>
      <c r="C1795" s="4" t="s">
        <v>13</v>
      </c>
      <c r="D1795" s="4" t="s">
        <v>13</v>
      </c>
      <c r="E1795" s="4" t="s">
        <v>27</v>
      </c>
      <c r="F1795" s="4" t="s">
        <v>10</v>
      </c>
    </row>
    <row r="1796" spans="1:9">
      <c r="A1796" t="n">
        <v>17058</v>
      </c>
      <c r="B1796" s="37" t="n">
        <v>45</v>
      </c>
      <c r="C1796" s="7" t="n">
        <v>5</v>
      </c>
      <c r="D1796" s="7" t="n">
        <v>3</v>
      </c>
      <c r="E1796" s="7" t="n">
        <v>3.90000009536743</v>
      </c>
      <c r="F1796" s="7" t="n">
        <v>3000</v>
      </c>
    </row>
    <row r="1797" spans="1:9">
      <c r="A1797" t="s">
        <v>4</v>
      </c>
      <c r="B1797" s="4" t="s">
        <v>5</v>
      </c>
      <c r="C1797" s="4" t="s">
        <v>13</v>
      </c>
      <c r="D1797" s="4" t="s">
        <v>13</v>
      </c>
      <c r="E1797" s="4" t="s">
        <v>27</v>
      </c>
      <c r="F1797" s="4" t="s">
        <v>10</v>
      </c>
    </row>
    <row r="1798" spans="1:9">
      <c r="A1798" t="n">
        <v>17067</v>
      </c>
      <c r="B1798" s="37" t="n">
        <v>45</v>
      </c>
      <c r="C1798" s="7" t="n">
        <v>11</v>
      </c>
      <c r="D1798" s="7" t="n">
        <v>3</v>
      </c>
      <c r="E1798" s="7" t="n">
        <v>38.5999984741211</v>
      </c>
      <c r="F1798" s="7" t="n">
        <v>3000</v>
      </c>
    </row>
    <row r="1799" spans="1:9">
      <c r="A1799" t="s">
        <v>4</v>
      </c>
      <c r="B1799" s="4" t="s">
        <v>5</v>
      </c>
      <c r="C1799" s="4" t="s">
        <v>13</v>
      </c>
      <c r="D1799" s="4" t="s">
        <v>10</v>
      </c>
      <c r="E1799" s="4" t="s">
        <v>27</v>
      </c>
    </row>
    <row r="1800" spans="1:9">
      <c r="A1800" t="n">
        <v>17076</v>
      </c>
      <c r="B1800" s="30" t="n">
        <v>58</v>
      </c>
      <c r="C1800" s="7" t="n">
        <v>100</v>
      </c>
      <c r="D1800" s="7" t="n">
        <v>1000</v>
      </c>
      <c r="E1800" s="7" t="n">
        <v>1</v>
      </c>
    </row>
    <row r="1801" spans="1:9">
      <c r="A1801" t="s">
        <v>4</v>
      </c>
      <c r="B1801" s="4" t="s">
        <v>5</v>
      </c>
      <c r="C1801" s="4" t="s">
        <v>13</v>
      </c>
      <c r="D1801" s="4" t="s">
        <v>10</v>
      </c>
    </row>
    <row r="1802" spans="1:9">
      <c r="A1802" t="n">
        <v>17084</v>
      </c>
      <c r="B1802" s="30" t="n">
        <v>58</v>
      </c>
      <c r="C1802" s="7" t="n">
        <v>255</v>
      </c>
      <c r="D1802" s="7" t="n">
        <v>0</v>
      </c>
    </row>
    <row r="1803" spans="1:9">
      <c r="A1803" t="s">
        <v>4</v>
      </c>
      <c r="B1803" s="4" t="s">
        <v>5</v>
      </c>
      <c r="C1803" s="4" t="s">
        <v>13</v>
      </c>
      <c r="D1803" s="4" t="s">
        <v>10</v>
      </c>
    </row>
    <row r="1804" spans="1:9">
      <c r="A1804" t="n">
        <v>17088</v>
      </c>
      <c r="B1804" s="37" t="n">
        <v>45</v>
      </c>
      <c r="C1804" s="7" t="n">
        <v>7</v>
      </c>
      <c r="D1804" s="7" t="n">
        <v>255</v>
      </c>
    </row>
    <row r="1805" spans="1:9">
      <c r="A1805" t="s">
        <v>4</v>
      </c>
      <c r="B1805" s="4" t="s">
        <v>5</v>
      </c>
      <c r="C1805" s="4" t="s">
        <v>13</v>
      </c>
      <c r="D1805" s="4" t="s">
        <v>13</v>
      </c>
      <c r="E1805" s="4" t="s">
        <v>27</v>
      </c>
      <c r="F1805" s="4" t="s">
        <v>27</v>
      </c>
      <c r="G1805" s="4" t="s">
        <v>27</v>
      </c>
      <c r="H1805" s="4" t="s">
        <v>10</v>
      </c>
    </row>
    <row r="1806" spans="1:9">
      <c r="A1806" t="n">
        <v>17092</v>
      </c>
      <c r="B1806" s="37" t="n">
        <v>45</v>
      </c>
      <c r="C1806" s="7" t="n">
        <v>2</v>
      </c>
      <c r="D1806" s="7" t="n">
        <v>3</v>
      </c>
      <c r="E1806" s="7" t="n">
        <v>-102.98999786377</v>
      </c>
      <c r="F1806" s="7" t="n">
        <v>1.99000000953674</v>
      </c>
      <c r="G1806" s="7" t="n">
        <v>1.75</v>
      </c>
      <c r="H1806" s="7" t="n">
        <v>3000</v>
      </c>
    </row>
    <row r="1807" spans="1:9">
      <c r="A1807" t="s">
        <v>4</v>
      </c>
      <c r="B1807" s="4" t="s">
        <v>5</v>
      </c>
      <c r="C1807" s="4" t="s">
        <v>13</v>
      </c>
      <c r="D1807" s="4" t="s">
        <v>13</v>
      </c>
      <c r="E1807" s="4" t="s">
        <v>27</v>
      </c>
      <c r="F1807" s="4" t="s">
        <v>27</v>
      </c>
      <c r="G1807" s="4" t="s">
        <v>27</v>
      </c>
      <c r="H1807" s="4" t="s">
        <v>10</v>
      </c>
      <c r="I1807" s="4" t="s">
        <v>13</v>
      </c>
    </row>
    <row r="1808" spans="1:9">
      <c r="A1808" t="n">
        <v>17109</v>
      </c>
      <c r="B1808" s="37" t="n">
        <v>45</v>
      </c>
      <c r="C1808" s="7" t="n">
        <v>4</v>
      </c>
      <c r="D1808" s="7" t="n">
        <v>3</v>
      </c>
      <c r="E1808" s="7" t="n">
        <v>346.600006103516</v>
      </c>
      <c r="F1808" s="7" t="n">
        <v>71.5</v>
      </c>
      <c r="G1808" s="7" t="n">
        <v>0</v>
      </c>
      <c r="H1808" s="7" t="n">
        <v>3000</v>
      </c>
      <c r="I1808" s="7" t="n">
        <v>1</v>
      </c>
    </row>
    <row r="1809" spans="1:9">
      <c r="A1809" t="s">
        <v>4</v>
      </c>
      <c r="B1809" s="4" t="s">
        <v>5</v>
      </c>
      <c r="C1809" s="4" t="s">
        <v>13</v>
      </c>
      <c r="D1809" s="4" t="s">
        <v>13</v>
      </c>
      <c r="E1809" s="4" t="s">
        <v>27</v>
      </c>
      <c r="F1809" s="4" t="s">
        <v>10</v>
      </c>
    </row>
    <row r="1810" spans="1:9">
      <c r="A1810" t="n">
        <v>17127</v>
      </c>
      <c r="B1810" s="37" t="n">
        <v>45</v>
      </c>
      <c r="C1810" s="7" t="n">
        <v>5</v>
      </c>
      <c r="D1810" s="7" t="n">
        <v>3</v>
      </c>
      <c r="E1810" s="7" t="n">
        <v>4.30000019073486</v>
      </c>
      <c r="F1810" s="7" t="n">
        <v>3000</v>
      </c>
    </row>
    <row r="1811" spans="1:9">
      <c r="A1811" t="s">
        <v>4</v>
      </c>
      <c r="B1811" s="4" t="s">
        <v>5</v>
      </c>
      <c r="C1811" s="4" t="s">
        <v>13</v>
      </c>
      <c r="D1811" s="4" t="s">
        <v>13</v>
      </c>
      <c r="E1811" s="4" t="s">
        <v>27</v>
      </c>
      <c r="F1811" s="4" t="s">
        <v>10</v>
      </c>
    </row>
    <row r="1812" spans="1:9">
      <c r="A1812" t="n">
        <v>17136</v>
      </c>
      <c r="B1812" s="37" t="n">
        <v>45</v>
      </c>
      <c r="C1812" s="7" t="n">
        <v>11</v>
      </c>
      <c r="D1812" s="7" t="n">
        <v>3</v>
      </c>
      <c r="E1812" s="7" t="n">
        <v>38.5999984741211</v>
      </c>
      <c r="F1812" s="7" t="n">
        <v>3000</v>
      </c>
    </row>
    <row r="1813" spans="1:9">
      <c r="A1813" t="s">
        <v>4</v>
      </c>
      <c r="B1813" s="4" t="s">
        <v>5</v>
      </c>
      <c r="C1813" s="4" t="s">
        <v>10</v>
      </c>
    </row>
    <row r="1814" spans="1:9">
      <c r="A1814" t="n">
        <v>17145</v>
      </c>
      <c r="B1814" s="27" t="n">
        <v>16</v>
      </c>
      <c r="C1814" s="7" t="n">
        <v>2000</v>
      </c>
    </row>
    <row r="1815" spans="1:9">
      <c r="A1815" t="s">
        <v>4</v>
      </c>
      <c r="B1815" s="4" t="s">
        <v>5</v>
      </c>
      <c r="C1815" s="4" t="s">
        <v>13</v>
      </c>
      <c r="D1815" s="4" t="s">
        <v>10</v>
      </c>
      <c r="E1815" s="4" t="s">
        <v>27</v>
      </c>
      <c r="F1815" s="4" t="s">
        <v>10</v>
      </c>
      <c r="G1815" s="4" t="s">
        <v>9</v>
      </c>
      <c r="H1815" s="4" t="s">
        <v>9</v>
      </c>
      <c r="I1815" s="4" t="s">
        <v>10</v>
      </c>
      <c r="J1815" s="4" t="s">
        <v>10</v>
      </c>
      <c r="K1815" s="4" t="s">
        <v>9</v>
      </c>
      <c r="L1815" s="4" t="s">
        <v>9</v>
      </c>
      <c r="M1815" s="4" t="s">
        <v>9</v>
      </c>
      <c r="N1815" s="4" t="s">
        <v>9</v>
      </c>
      <c r="O1815" s="4" t="s">
        <v>6</v>
      </c>
    </row>
    <row r="1816" spans="1:9">
      <c r="A1816" t="n">
        <v>17148</v>
      </c>
      <c r="B1816" s="10" t="n">
        <v>50</v>
      </c>
      <c r="C1816" s="7" t="n">
        <v>0</v>
      </c>
      <c r="D1816" s="7" t="n">
        <v>4255</v>
      </c>
      <c r="E1816" s="7" t="n">
        <v>0.600000023841858</v>
      </c>
      <c r="F1816" s="7" t="n">
        <v>0</v>
      </c>
      <c r="G1816" s="7" t="n">
        <v>0</v>
      </c>
      <c r="H1816" s="7" t="n">
        <v>-1073741824</v>
      </c>
      <c r="I1816" s="7" t="n">
        <v>0</v>
      </c>
      <c r="J1816" s="7" t="n">
        <v>65533</v>
      </c>
      <c r="K1816" s="7" t="n">
        <v>0</v>
      </c>
      <c r="L1816" s="7" t="n">
        <v>0</v>
      </c>
      <c r="M1816" s="7" t="n">
        <v>0</v>
      </c>
      <c r="N1816" s="7" t="n">
        <v>0</v>
      </c>
      <c r="O1816" s="7" t="s">
        <v>23</v>
      </c>
    </row>
    <row r="1817" spans="1:9">
      <c r="A1817" t="s">
        <v>4</v>
      </c>
      <c r="B1817" s="4" t="s">
        <v>5</v>
      </c>
      <c r="C1817" s="4" t="s">
        <v>10</v>
      </c>
      <c r="D1817" s="4" t="s">
        <v>9</v>
      </c>
      <c r="E1817" s="4" t="s">
        <v>9</v>
      </c>
      <c r="F1817" s="4" t="s">
        <v>9</v>
      </c>
      <c r="G1817" s="4" t="s">
        <v>9</v>
      </c>
      <c r="H1817" s="4" t="s">
        <v>10</v>
      </c>
      <c r="I1817" s="4" t="s">
        <v>13</v>
      </c>
    </row>
    <row r="1818" spans="1:9">
      <c r="A1818" t="n">
        <v>17187</v>
      </c>
      <c r="B1818" s="59" t="n">
        <v>66</v>
      </c>
      <c r="C1818" s="7" t="n">
        <v>1660</v>
      </c>
      <c r="D1818" s="7" t="n">
        <v>1065353216</v>
      </c>
      <c r="E1818" s="7" t="n">
        <v>1065353216</v>
      </c>
      <c r="F1818" s="7" t="n">
        <v>1065353216</v>
      </c>
      <c r="G1818" s="7" t="n">
        <v>1065353216</v>
      </c>
      <c r="H1818" s="7" t="n">
        <v>1000</v>
      </c>
      <c r="I1818" s="7" t="n">
        <v>3</v>
      </c>
    </row>
    <row r="1819" spans="1:9">
      <c r="A1819" t="s">
        <v>4</v>
      </c>
      <c r="B1819" s="4" t="s">
        <v>5</v>
      </c>
      <c r="C1819" s="4" t="s">
        <v>10</v>
      </c>
      <c r="D1819" s="4" t="s">
        <v>10</v>
      </c>
      <c r="E1819" s="4" t="s">
        <v>27</v>
      </c>
      <c r="F1819" s="4" t="s">
        <v>27</v>
      </c>
      <c r="G1819" s="4" t="s">
        <v>27</v>
      </c>
      <c r="H1819" s="4" t="s">
        <v>27</v>
      </c>
      <c r="I1819" s="4" t="s">
        <v>13</v>
      </c>
      <c r="J1819" s="4" t="s">
        <v>10</v>
      </c>
    </row>
    <row r="1820" spans="1:9">
      <c r="A1820" t="n">
        <v>17209</v>
      </c>
      <c r="B1820" s="48" t="n">
        <v>55</v>
      </c>
      <c r="C1820" s="7" t="n">
        <v>1660</v>
      </c>
      <c r="D1820" s="7" t="n">
        <v>65533</v>
      </c>
      <c r="E1820" s="7" t="n">
        <v>-107</v>
      </c>
      <c r="F1820" s="7" t="n">
        <v>0</v>
      </c>
      <c r="G1820" s="7" t="n">
        <v>0</v>
      </c>
      <c r="H1820" s="7" t="n">
        <v>1.44000005722046</v>
      </c>
      <c r="I1820" s="7" t="n">
        <v>0</v>
      </c>
      <c r="J1820" s="7" t="n">
        <v>1</v>
      </c>
    </row>
    <row r="1821" spans="1:9">
      <c r="A1821" t="s">
        <v>4</v>
      </c>
      <c r="B1821" s="4" t="s">
        <v>5</v>
      </c>
      <c r="C1821" s="4" t="s">
        <v>13</v>
      </c>
      <c r="D1821" s="4" t="s">
        <v>10</v>
      </c>
    </row>
    <row r="1822" spans="1:9">
      <c r="A1822" t="n">
        <v>17233</v>
      </c>
      <c r="B1822" s="37" t="n">
        <v>45</v>
      </c>
      <c r="C1822" s="7" t="n">
        <v>7</v>
      </c>
      <c r="D1822" s="7" t="n">
        <v>255</v>
      </c>
    </row>
    <row r="1823" spans="1:9">
      <c r="A1823" t="s">
        <v>4</v>
      </c>
      <c r="B1823" s="4" t="s">
        <v>5</v>
      </c>
      <c r="C1823" s="4" t="s">
        <v>10</v>
      </c>
    </row>
    <row r="1824" spans="1:9">
      <c r="A1824" t="n">
        <v>17237</v>
      </c>
      <c r="B1824" s="27" t="n">
        <v>16</v>
      </c>
      <c r="C1824" s="7" t="n">
        <v>500</v>
      </c>
    </row>
    <row r="1825" spans="1:15">
      <c r="A1825" t="s">
        <v>4</v>
      </c>
      <c r="B1825" s="4" t="s">
        <v>5</v>
      </c>
      <c r="C1825" s="4" t="s">
        <v>13</v>
      </c>
      <c r="D1825" s="4" t="s">
        <v>10</v>
      </c>
      <c r="E1825" s="4" t="s">
        <v>27</v>
      </c>
      <c r="F1825" s="4" t="s">
        <v>10</v>
      </c>
      <c r="G1825" s="4" t="s">
        <v>9</v>
      </c>
      <c r="H1825" s="4" t="s">
        <v>9</v>
      </c>
      <c r="I1825" s="4" t="s">
        <v>10</v>
      </c>
      <c r="J1825" s="4" t="s">
        <v>10</v>
      </c>
      <c r="K1825" s="4" t="s">
        <v>9</v>
      </c>
      <c r="L1825" s="4" t="s">
        <v>9</v>
      </c>
      <c r="M1825" s="4" t="s">
        <v>9</v>
      </c>
      <c r="N1825" s="4" t="s">
        <v>9</v>
      </c>
      <c r="O1825" s="4" t="s">
        <v>6</v>
      </c>
    </row>
    <row r="1826" spans="1:15">
      <c r="A1826" t="n">
        <v>17240</v>
      </c>
      <c r="B1826" s="10" t="n">
        <v>50</v>
      </c>
      <c r="C1826" s="7" t="n">
        <v>0</v>
      </c>
      <c r="D1826" s="7" t="n">
        <v>4255</v>
      </c>
      <c r="E1826" s="7" t="n">
        <v>1</v>
      </c>
      <c r="F1826" s="7" t="n">
        <v>0</v>
      </c>
      <c r="G1826" s="7" t="n">
        <v>0</v>
      </c>
      <c r="H1826" s="7" t="n">
        <v>-1056964608</v>
      </c>
      <c r="I1826" s="7" t="n">
        <v>0</v>
      </c>
      <c r="J1826" s="7" t="n">
        <v>65533</v>
      </c>
      <c r="K1826" s="7" t="n">
        <v>0</v>
      </c>
      <c r="L1826" s="7" t="n">
        <v>0</v>
      </c>
      <c r="M1826" s="7" t="n">
        <v>0</v>
      </c>
      <c r="N1826" s="7" t="n">
        <v>0</v>
      </c>
      <c r="O1826" s="7" t="s">
        <v>23</v>
      </c>
    </row>
    <row r="1827" spans="1:15">
      <c r="A1827" t="s">
        <v>4</v>
      </c>
      <c r="B1827" s="4" t="s">
        <v>5</v>
      </c>
      <c r="C1827" s="4" t="s">
        <v>10</v>
      </c>
      <c r="D1827" s="4" t="s">
        <v>13</v>
      </c>
    </row>
    <row r="1828" spans="1:15">
      <c r="A1828" t="n">
        <v>17279</v>
      </c>
      <c r="B1828" s="60" t="n">
        <v>56</v>
      </c>
      <c r="C1828" s="7" t="n">
        <v>1660</v>
      </c>
      <c r="D1828" s="7" t="n">
        <v>0</v>
      </c>
    </row>
    <row r="1829" spans="1:15">
      <c r="A1829" t="s">
        <v>4</v>
      </c>
      <c r="B1829" s="4" t="s">
        <v>5</v>
      </c>
      <c r="C1829" s="4" t="s">
        <v>9</v>
      </c>
    </row>
    <row r="1830" spans="1:15">
      <c r="A1830" t="n">
        <v>17283</v>
      </c>
      <c r="B1830" s="52" t="n">
        <v>15</v>
      </c>
      <c r="C1830" s="7" t="n">
        <v>1024</v>
      </c>
    </row>
    <row r="1831" spans="1:15">
      <c r="A1831" t="s">
        <v>4</v>
      </c>
      <c r="B1831" s="4" t="s">
        <v>5</v>
      </c>
      <c r="C1831" s="4" t="s">
        <v>10</v>
      </c>
    </row>
    <row r="1832" spans="1:15">
      <c r="A1832" t="n">
        <v>17288</v>
      </c>
      <c r="B1832" s="27" t="n">
        <v>16</v>
      </c>
      <c r="C1832" s="7" t="n">
        <v>1000</v>
      </c>
    </row>
    <row r="1833" spans="1:15">
      <c r="A1833" t="s">
        <v>4</v>
      </c>
      <c r="B1833" s="4" t="s">
        <v>5</v>
      </c>
      <c r="C1833" s="4" t="s">
        <v>13</v>
      </c>
      <c r="D1833" s="4" t="s">
        <v>10</v>
      </c>
      <c r="E1833" s="4" t="s">
        <v>27</v>
      </c>
    </row>
    <row r="1834" spans="1:15">
      <c r="A1834" t="n">
        <v>17291</v>
      </c>
      <c r="B1834" s="30" t="n">
        <v>58</v>
      </c>
      <c r="C1834" s="7" t="n">
        <v>101</v>
      </c>
      <c r="D1834" s="7" t="n">
        <v>500</v>
      </c>
      <c r="E1834" s="7" t="n">
        <v>1</v>
      </c>
    </row>
    <row r="1835" spans="1:15">
      <c r="A1835" t="s">
        <v>4</v>
      </c>
      <c r="B1835" s="4" t="s">
        <v>5</v>
      </c>
      <c r="C1835" s="4" t="s">
        <v>13</v>
      </c>
      <c r="D1835" s="4" t="s">
        <v>10</v>
      </c>
    </row>
    <row r="1836" spans="1:15">
      <c r="A1836" t="n">
        <v>17299</v>
      </c>
      <c r="B1836" s="30" t="n">
        <v>58</v>
      </c>
      <c r="C1836" s="7" t="n">
        <v>254</v>
      </c>
      <c r="D1836" s="7" t="n">
        <v>0</v>
      </c>
    </row>
    <row r="1837" spans="1:15">
      <c r="A1837" t="s">
        <v>4</v>
      </c>
      <c r="B1837" s="4" t="s">
        <v>5</v>
      </c>
      <c r="C1837" s="4" t="s">
        <v>10</v>
      </c>
      <c r="D1837" s="4" t="s">
        <v>27</v>
      </c>
      <c r="E1837" s="4" t="s">
        <v>27</v>
      </c>
      <c r="F1837" s="4" t="s">
        <v>27</v>
      </c>
      <c r="G1837" s="4" t="s">
        <v>27</v>
      </c>
    </row>
    <row r="1838" spans="1:15">
      <c r="A1838" t="n">
        <v>17303</v>
      </c>
      <c r="B1838" s="45" t="n">
        <v>46</v>
      </c>
      <c r="C1838" s="7" t="n">
        <v>20</v>
      </c>
      <c r="D1838" s="7" t="n">
        <v>-98.7399978637695</v>
      </c>
      <c r="E1838" s="7" t="n">
        <v>0</v>
      </c>
      <c r="F1838" s="7" t="n">
        <v>0.730000019073486</v>
      </c>
      <c r="G1838" s="7" t="n">
        <v>270</v>
      </c>
    </row>
    <row r="1839" spans="1:15">
      <c r="A1839" t="s">
        <v>4</v>
      </c>
      <c r="B1839" s="4" t="s">
        <v>5</v>
      </c>
      <c r="C1839" s="4" t="s">
        <v>10</v>
      </c>
      <c r="D1839" s="4" t="s">
        <v>27</v>
      </c>
      <c r="E1839" s="4" t="s">
        <v>27</v>
      </c>
      <c r="F1839" s="4" t="s">
        <v>27</v>
      </c>
      <c r="G1839" s="4" t="s">
        <v>27</v>
      </c>
    </row>
    <row r="1840" spans="1:15">
      <c r="A1840" t="n">
        <v>17322</v>
      </c>
      <c r="B1840" s="45" t="n">
        <v>46</v>
      </c>
      <c r="C1840" s="7" t="n">
        <v>21</v>
      </c>
      <c r="D1840" s="7" t="n">
        <v>-98.6699981689453</v>
      </c>
      <c r="E1840" s="7" t="n">
        <v>0</v>
      </c>
      <c r="F1840" s="7" t="n">
        <v>-0.759999990463257</v>
      </c>
      <c r="G1840" s="7" t="n">
        <v>270</v>
      </c>
    </row>
    <row r="1841" spans="1:15">
      <c r="A1841" t="s">
        <v>4</v>
      </c>
      <c r="B1841" s="4" t="s">
        <v>5</v>
      </c>
      <c r="C1841" s="4" t="s">
        <v>13</v>
      </c>
      <c r="D1841" s="4" t="s">
        <v>13</v>
      </c>
      <c r="E1841" s="4" t="s">
        <v>27</v>
      </c>
      <c r="F1841" s="4" t="s">
        <v>27</v>
      </c>
      <c r="G1841" s="4" t="s">
        <v>27</v>
      </c>
      <c r="H1841" s="4" t="s">
        <v>10</v>
      </c>
    </row>
    <row r="1842" spans="1:15">
      <c r="A1842" t="n">
        <v>17341</v>
      </c>
      <c r="B1842" s="37" t="n">
        <v>45</v>
      </c>
      <c r="C1842" s="7" t="n">
        <v>2</v>
      </c>
      <c r="D1842" s="7" t="n">
        <v>3</v>
      </c>
      <c r="E1842" s="7" t="n">
        <v>-99.6600036621094</v>
      </c>
      <c r="F1842" s="7" t="n">
        <v>1.8400000333786</v>
      </c>
      <c r="G1842" s="7" t="n">
        <v>-0.709999978542328</v>
      </c>
      <c r="H1842" s="7" t="n">
        <v>0</v>
      </c>
    </row>
    <row r="1843" spans="1:15">
      <c r="A1843" t="s">
        <v>4</v>
      </c>
      <c r="B1843" s="4" t="s">
        <v>5</v>
      </c>
      <c r="C1843" s="4" t="s">
        <v>13</v>
      </c>
      <c r="D1843" s="4" t="s">
        <v>13</v>
      </c>
      <c r="E1843" s="4" t="s">
        <v>27</v>
      </c>
      <c r="F1843" s="4" t="s">
        <v>27</v>
      </c>
      <c r="G1843" s="4" t="s">
        <v>27</v>
      </c>
      <c r="H1843" s="4" t="s">
        <v>10</v>
      </c>
      <c r="I1843" s="4" t="s">
        <v>13</v>
      </c>
    </row>
    <row r="1844" spans="1:15">
      <c r="A1844" t="n">
        <v>17358</v>
      </c>
      <c r="B1844" s="37" t="n">
        <v>45</v>
      </c>
      <c r="C1844" s="7" t="n">
        <v>4</v>
      </c>
      <c r="D1844" s="7" t="n">
        <v>3</v>
      </c>
      <c r="E1844" s="7" t="n">
        <v>357.049987792969</v>
      </c>
      <c r="F1844" s="7" t="n">
        <v>101.730003356934</v>
      </c>
      <c r="G1844" s="7" t="n">
        <v>0</v>
      </c>
      <c r="H1844" s="7" t="n">
        <v>0</v>
      </c>
      <c r="I1844" s="7" t="n">
        <v>0</v>
      </c>
    </row>
    <row r="1845" spans="1:15">
      <c r="A1845" t="s">
        <v>4</v>
      </c>
      <c r="B1845" s="4" t="s">
        <v>5</v>
      </c>
      <c r="C1845" s="4" t="s">
        <v>13</v>
      </c>
      <c r="D1845" s="4" t="s">
        <v>13</v>
      </c>
      <c r="E1845" s="4" t="s">
        <v>27</v>
      </c>
      <c r="F1845" s="4" t="s">
        <v>10</v>
      </c>
    </row>
    <row r="1846" spans="1:15">
      <c r="A1846" t="n">
        <v>17376</v>
      </c>
      <c r="B1846" s="37" t="n">
        <v>45</v>
      </c>
      <c r="C1846" s="7" t="n">
        <v>5</v>
      </c>
      <c r="D1846" s="7" t="n">
        <v>3</v>
      </c>
      <c r="E1846" s="7" t="n">
        <v>4.09999990463257</v>
      </c>
      <c r="F1846" s="7" t="n">
        <v>0</v>
      </c>
    </row>
    <row r="1847" spans="1:15">
      <c r="A1847" t="s">
        <v>4</v>
      </c>
      <c r="B1847" s="4" t="s">
        <v>5</v>
      </c>
      <c r="C1847" s="4" t="s">
        <v>13</v>
      </c>
      <c r="D1847" s="4" t="s">
        <v>13</v>
      </c>
      <c r="E1847" s="4" t="s">
        <v>27</v>
      </c>
      <c r="F1847" s="4" t="s">
        <v>10</v>
      </c>
    </row>
    <row r="1848" spans="1:15">
      <c r="A1848" t="n">
        <v>17385</v>
      </c>
      <c r="B1848" s="37" t="n">
        <v>45</v>
      </c>
      <c r="C1848" s="7" t="n">
        <v>11</v>
      </c>
      <c r="D1848" s="7" t="n">
        <v>3</v>
      </c>
      <c r="E1848" s="7" t="n">
        <v>38</v>
      </c>
      <c r="F1848" s="7" t="n">
        <v>0</v>
      </c>
    </row>
    <row r="1849" spans="1:15">
      <c r="A1849" t="s">
        <v>4</v>
      </c>
      <c r="B1849" s="4" t="s">
        <v>5</v>
      </c>
      <c r="C1849" s="4" t="s">
        <v>13</v>
      </c>
      <c r="D1849" s="4" t="s">
        <v>13</v>
      </c>
      <c r="E1849" s="4" t="s">
        <v>27</v>
      </c>
      <c r="F1849" s="4" t="s">
        <v>27</v>
      </c>
      <c r="G1849" s="4" t="s">
        <v>27</v>
      </c>
      <c r="H1849" s="4" t="s">
        <v>10</v>
      </c>
    </row>
    <row r="1850" spans="1:15">
      <c r="A1850" t="n">
        <v>17394</v>
      </c>
      <c r="B1850" s="37" t="n">
        <v>45</v>
      </c>
      <c r="C1850" s="7" t="n">
        <v>2</v>
      </c>
      <c r="D1850" s="7" t="n">
        <v>3</v>
      </c>
      <c r="E1850" s="7" t="n">
        <v>-99.6600036621094</v>
      </c>
      <c r="F1850" s="7" t="n">
        <v>1.47000002861023</v>
      </c>
      <c r="G1850" s="7" t="n">
        <v>-0.709999978542328</v>
      </c>
      <c r="H1850" s="7" t="n">
        <v>3000</v>
      </c>
    </row>
    <row r="1851" spans="1:15">
      <c r="A1851" t="s">
        <v>4</v>
      </c>
      <c r="B1851" s="4" t="s">
        <v>5</v>
      </c>
      <c r="C1851" s="4" t="s">
        <v>13</v>
      </c>
      <c r="D1851" s="4" t="s">
        <v>13</v>
      </c>
      <c r="E1851" s="4" t="s">
        <v>27</v>
      </c>
      <c r="F1851" s="4" t="s">
        <v>27</v>
      </c>
      <c r="G1851" s="4" t="s">
        <v>27</v>
      </c>
      <c r="H1851" s="4" t="s">
        <v>10</v>
      </c>
      <c r="I1851" s="4" t="s">
        <v>13</v>
      </c>
    </row>
    <row r="1852" spans="1:15">
      <c r="A1852" t="n">
        <v>17411</v>
      </c>
      <c r="B1852" s="37" t="n">
        <v>45</v>
      </c>
      <c r="C1852" s="7" t="n">
        <v>4</v>
      </c>
      <c r="D1852" s="7" t="n">
        <v>3</v>
      </c>
      <c r="E1852" s="7" t="n">
        <v>353.820007324219</v>
      </c>
      <c r="F1852" s="7" t="n">
        <v>109.029998779297</v>
      </c>
      <c r="G1852" s="7" t="n">
        <v>0</v>
      </c>
      <c r="H1852" s="7" t="n">
        <v>3000</v>
      </c>
      <c r="I1852" s="7" t="n">
        <v>1</v>
      </c>
    </row>
    <row r="1853" spans="1:15">
      <c r="A1853" t="s">
        <v>4</v>
      </c>
      <c r="B1853" s="4" t="s">
        <v>5</v>
      </c>
      <c r="C1853" s="4" t="s">
        <v>13</v>
      </c>
      <c r="D1853" s="4" t="s">
        <v>13</v>
      </c>
      <c r="E1853" s="4" t="s">
        <v>27</v>
      </c>
      <c r="F1853" s="4" t="s">
        <v>10</v>
      </c>
    </row>
    <row r="1854" spans="1:15">
      <c r="A1854" t="n">
        <v>17429</v>
      </c>
      <c r="B1854" s="37" t="n">
        <v>45</v>
      </c>
      <c r="C1854" s="7" t="n">
        <v>5</v>
      </c>
      <c r="D1854" s="7" t="n">
        <v>3</v>
      </c>
      <c r="E1854" s="7" t="n">
        <v>4.40000009536743</v>
      </c>
      <c r="F1854" s="7" t="n">
        <v>3000</v>
      </c>
    </row>
    <row r="1855" spans="1:15">
      <c r="A1855" t="s">
        <v>4</v>
      </c>
      <c r="B1855" s="4" t="s">
        <v>5</v>
      </c>
      <c r="C1855" s="4" t="s">
        <v>13</v>
      </c>
      <c r="D1855" s="4" t="s">
        <v>13</v>
      </c>
      <c r="E1855" s="4" t="s">
        <v>27</v>
      </c>
      <c r="F1855" s="4" t="s">
        <v>10</v>
      </c>
    </row>
    <row r="1856" spans="1:15">
      <c r="A1856" t="n">
        <v>17438</v>
      </c>
      <c r="B1856" s="37" t="n">
        <v>45</v>
      </c>
      <c r="C1856" s="7" t="n">
        <v>11</v>
      </c>
      <c r="D1856" s="7" t="n">
        <v>3</v>
      </c>
      <c r="E1856" s="7" t="n">
        <v>38</v>
      </c>
      <c r="F1856" s="7" t="n">
        <v>3000</v>
      </c>
    </row>
    <row r="1857" spans="1:9">
      <c r="A1857" t="s">
        <v>4</v>
      </c>
      <c r="B1857" s="4" t="s">
        <v>5</v>
      </c>
      <c r="C1857" s="4" t="s">
        <v>13</v>
      </c>
      <c r="D1857" s="4" t="s">
        <v>10</v>
      </c>
    </row>
    <row r="1858" spans="1:9">
      <c r="A1858" t="n">
        <v>17447</v>
      </c>
      <c r="B1858" s="30" t="n">
        <v>58</v>
      </c>
      <c r="C1858" s="7" t="n">
        <v>255</v>
      </c>
      <c r="D1858" s="7" t="n">
        <v>0</v>
      </c>
    </row>
    <row r="1859" spans="1:9">
      <c r="A1859" t="s">
        <v>4</v>
      </c>
      <c r="B1859" s="4" t="s">
        <v>5</v>
      </c>
      <c r="C1859" s="4" t="s">
        <v>10</v>
      </c>
      <c r="D1859" s="4" t="s">
        <v>13</v>
      </c>
      <c r="E1859" s="4" t="s">
        <v>27</v>
      </c>
      <c r="F1859" s="4" t="s">
        <v>10</v>
      </c>
    </row>
    <row r="1860" spans="1:9">
      <c r="A1860" t="n">
        <v>17451</v>
      </c>
      <c r="B1860" s="50" t="n">
        <v>59</v>
      </c>
      <c r="C1860" s="7" t="n">
        <v>20</v>
      </c>
      <c r="D1860" s="7" t="n">
        <v>1</v>
      </c>
      <c r="E1860" s="7" t="n">
        <v>0.150000005960464</v>
      </c>
      <c r="F1860" s="7" t="n">
        <v>0</v>
      </c>
    </row>
    <row r="1861" spans="1:9">
      <c r="A1861" t="s">
        <v>4</v>
      </c>
      <c r="B1861" s="4" t="s">
        <v>5</v>
      </c>
      <c r="C1861" s="4" t="s">
        <v>13</v>
      </c>
      <c r="D1861" s="4" t="s">
        <v>10</v>
      </c>
      <c r="E1861" s="4" t="s">
        <v>6</v>
      </c>
      <c r="F1861" s="4" t="s">
        <v>6</v>
      </c>
      <c r="G1861" s="4" t="s">
        <v>6</v>
      </c>
      <c r="H1861" s="4" t="s">
        <v>6</v>
      </c>
    </row>
    <row r="1862" spans="1:9">
      <c r="A1862" t="n">
        <v>17461</v>
      </c>
      <c r="B1862" s="54" t="n">
        <v>51</v>
      </c>
      <c r="C1862" s="7" t="n">
        <v>3</v>
      </c>
      <c r="D1862" s="7" t="n">
        <v>20</v>
      </c>
      <c r="E1862" s="7" t="s">
        <v>170</v>
      </c>
      <c r="F1862" s="7" t="s">
        <v>125</v>
      </c>
      <c r="G1862" s="7" t="s">
        <v>126</v>
      </c>
      <c r="H1862" s="7" t="s">
        <v>125</v>
      </c>
    </row>
    <row r="1863" spans="1:9">
      <c r="A1863" t="s">
        <v>4</v>
      </c>
      <c r="B1863" s="4" t="s">
        <v>5</v>
      </c>
      <c r="C1863" s="4" t="s">
        <v>10</v>
      </c>
    </row>
    <row r="1864" spans="1:9">
      <c r="A1864" t="n">
        <v>17474</v>
      </c>
      <c r="B1864" s="27" t="n">
        <v>16</v>
      </c>
      <c r="C1864" s="7" t="n">
        <v>50</v>
      </c>
    </row>
    <row r="1865" spans="1:9">
      <c r="A1865" t="s">
        <v>4</v>
      </c>
      <c r="B1865" s="4" t="s">
        <v>5</v>
      </c>
      <c r="C1865" s="4" t="s">
        <v>10</v>
      </c>
      <c r="D1865" s="4" t="s">
        <v>13</v>
      </c>
      <c r="E1865" s="4" t="s">
        <v>27</v>
      </c>
      <c r="F1865" s="4" t="s">
        <v>10</v>
      </c>
    </row>
    <row r="1866" spans="1:9">
      <c r="A1866" t="n">
        <v>17477</v>
      </c>
      <c r="B1866" s="50" t="n">
        <v>59</v>
      </c>
      <c r="C1866" s="7" t="n">
        <v>21</v>
      </c>
      <c r="D1866" s="7" t="n">
        <v>1</v>
      </c>
      <c r="E1866" s="7" t="n">
        <v>0.150000005960464</v>
      </c>
      <c r="F1866" s="7" t="n">
        <v>0</v>
      </c>
    </row>
    <row r="1867" spans="1:9">
      <c r="A1867" t="s">
        <v>4</v>
      </c>
      <c r="B1867" s="4" t="s">
        <v>5</v>
      </c>
      <c r="C1867" s="4" t="s">
        <v>13</v>
      </c>
      <c r="D1867" s="4" t="s">
        <v>10</v>
      </c>
      <c r="E1867" s="4" t="s">
        <v>6</v>
      </c>
      <c r="F1867" s="4" t="s">
        <v>6</v>
      </c>
      <c r="G1867" s="4" t="s">
        <v>6</v>
      </c>
      <c r="H1867" s="4" t="s">
        <v>6</v>
      </c>
    </row>
    <row r="1868" spans="1:9">
      <c r="A1868" t="n">
        <v>17487</v>
      </c>
      <c r="B1868" s="54" t="n">
        <v>51</v>
      </c>
      <c r="C1868" s="7" t="n">
        <v>3</v>
      </c>
      <c r="D1868" s="7" t="n">
        <v>21</v>
      </c>
      <c r="E1868" s="7" t="s">
        <v>170</v>
      </c>
      <c r="F1868" s="7" t="s">
        <v>125</v>
      </c>
      <c r="G1868" s="7" t="s">
        <v>126</v>
      </c>
      <c r="H1868" s="7" t="s">
        <v>125</v>
      </c>
    </row>
    <row r="1869" spans="1:9">
      <c r="A1869" t="s">
        <v>4</v>
      </c>
      <c r="B1869" s="4" t="s">
        <v>5</v>
      </c>
      <c r="C1869" s="4" t="s">
        <v>10</v>
      </c>
    </row>
    <row r="1870" spans="1:9">
      <c r="A1870" t="n">
        <v>17500</v>
      </c>
      <c r="B1870" s="27" t="n">
        <v>16</v>
      </c>
      <c r="C1870" s="7" t="n">
        <v>1000</v>
      </c>
    </row>
    <row r="1871" spans="1:9">
      <c r="A1871" t="s">
        <v>4</v>
      </c>
      <c r="B1871" s="4" t="s">
        <v>5</v>
      </c>
      <c r="C1871" s="4" t="s">
        <v>13</v>
      </c>
      <c r="D1871" s="4" t="s">
        <v>10</v>
      </c>
      <c r="E1871" s="4" t="s">
        <v>6</v>
      </c>
      <c r="F1871" s="4" t="s">
        <v>6</v>
      </c>
      <c r="G1871" s="4" t="s">
        <v>6</v>
      </c>
      <c r="H1871" s="4" t="s">
        <v>6</v>
      </c>
    </row>
    <row r="1872" spans="1:9">
      <c r="A1872" t="n">
        <v>17503</v>
      </c>
      <c r="B1872" s="54" t="n">
        <v>51</v>
      </c>
      <c r="C1872" s="7" t="n">
        <v>3</v>
      </c>
      <c r="D1872" s="7" t="n">
        <v>20</v>
      </c>
      <c r="E1872" s="7" t="s">
        <v>171</v>
      </c>
      <c r="F1872" s="7" t="s">
        <v>137</v>
      </c>
      <c r="G1872" s="7" t="s">
        <v>126</v>
      </c>
      <c r="H1872" s="7" t="s">
        <v>125</v>
      </c>
    </row>
    <row r="1873" spans="1:8">
      <c r="A1873" t="s">
        <v>4</v>
      </c>
      <c r="B1873" s="4" t="s">
        <v>5</v>
      </c>
      <c r="C1873" s="4" t="s">
        <v>13</v>
      </c>
      <c r="D1873" s="4" t="s">
        <v>10</v>
      </c>
      <c r="E1873" s="4" t="s">
        <v>6</v>
      </c>
      <c r="F1873" s="4" t="s">
        <v>6</v>
      </c>
      <c r="G1873" s="4" t="s">
        <v>6</v>
      </c>
      <c r="H1873" s="4" t="s">
        <v>6</v>
      </c>
    </row>
    <row r="1874" spans="1:8">
      <c r="A1874" t="n">
        <v>17516</v>
      </c>
      <c r="B1874" s="54" t="n">
        <v>51</v>
      </c>
      <c r="C1874" s="7" t="n">
        <v>3</v>
      </c>
      <c r="D1874" s="7" t="n">
        <v>21</v>
      </c>
      <c r="E1874" s="7" t="s">
        <v>171</v>
      </c>
      <c r="F1874" s="7" t="s">
        <v>137</v>
      </c>
      <c r="G1874" s="7" t="s">
        <v>126</v>
      </c>
      <c r="H1874" s="7" t="s">
        <v>125</v>
      </c>
    </row>
    <row r="1875" spans="1:8">
      <c r="A1875" t="s">
        <v>4</v>
      </c>
      <c r="B1875" s="4" t="s">
        <v>5</v>
      </c>
      <c r="C1875" s="4" t="s">
        <v>10</v>
      </c>
      <c r="D1875" s="4" t="s">
        <v>13</v>
      </c>
      <c r="E1875" s="4" t="s">
        <v>6</v>
      </c>
      <c r="F1875" s="4" t="s">
        <v>27</v>
      </c>
      <c r="G1875" s="4" t="s">
        <v>27</v>
      </c>
      <c r="H1875" s="4" t="s">
        <v>27</v>
      </c>
    </row>
    <row r="1876" spans="1:8">
      <c r="A1876" t="n">
        <v>17529</v>
      </c>
      <c r="B1876" s="51" t="n">
        <v>48</v>
      </c>
      <c r="C1876" s="7" t="n">
        <v>20</v>
      </c>
      <c r="D1876" s="7" t="n">
        <v>0</v>
      </c>
      <c r="E1876" s="7" t="s">
        <v>107</v>
      </c>
      <c r="F1876" s="7" t="n">
        <v>-1</v>
      </c>
      <c r="G1876" s="7" t="n">
        <v>1</v>
      </c>
      <c r="H1876" s="7" t="n">
        <v>0</v>
      </c>
    </row>
    <row r="1877" spans="1:8">
      <c r="A1877" t="s">
        <v>4</v>
      </c>
      <c r="B1877" s="4" t="s">
        <v>5</v>
      </c>
      <c r="C1877" s="4" t="s">
        <v>10</v>
      </c>
      <c r="D1877" s="4" t="s">
        <v>13</v>
      </c>
      <c r="E1877" s="4" t="s">
        <v>6</v>
      </c>
      <c r="F1877" s="4" t="s">
        <v>27</v>
      </c>
      <c r="G1877" s="4" t="s">
        <v>27</v>
      </c>
      <c r="H1877" s="4" t="s">
        <v>27</v>
      </c>
    </row>
    <row r="1878" spans="1:8">
      <c r="A1878" t="n">
        <v>17555</v>
      </c>
      <c r="B1878" s="51" t="n">
        <v>48</v>
      </c>
      <c r="C1878" s="7" t="n">
        <v>21</v>
      </c>
      <c r="D1878" s="7" t="n">
        <v>0</v>
      </c>
      <c r="E1878" s="7" t="s">
        <v>107</v>
      </c>
      <c r="F1878" s="7" t="n">
        <v>-1</v>
      </c>
      <c r="G1878" s="7" t="n">
        <v>1</v>
      </c>
      <c r="H1878" s="7" t="n">
        <v>0</v>
      </c>
    </row>
    <row r="1879" spans="1:8">
      <c r="A1879" t="s">
        <v>4</v>
      </c>
      <c r="B1879" s="4" t="s">
        <v>5</v>
      </c>
      <c r="C1879" s="4" t="s">
        <v>10</v>
      </c>
    </row>
    <row r="1880" spans="1:8">
      <c r="A1880" t="n">
        <v>17581</v>
      </c>
      <c r="B1880" s="27" t="n">
        <v>16</v>
      </c>
      <c r="C1880" s="7" t="n">
        <v>2500</v>
      </c>
    </row>
    <row r="1881" spans="1:8">
      <c r="A1881" t="s">
        <v>4</v>
      </c>
      <c r="B1881" s="4" t="s">
        <v>5</v>
      </c>
      <c r="C1881" s="4" t="s">
        <v>13</v>
      </c>
      <c r="D1881" s="4" t="s">
        <v>10</v>
      </c>
      <c r="E1881" s="4" t="s">
        <v>27</v>
      </c>
    </row>
    <row r="1882" spans="1:8">
      <c r="A1882" t="n">
        <v>17584</v>
      </c>
      <c r="B1882" s="30" t="n">
        <v>58</v>
      </c>
      <c r="C1882" s="7" t="n">
        <v>101</v>
      </c>
      <c r="D1882" s="7" t="n">
        <v>500</v>
      </c>
      <c r="E1882" s="7" t="n">
        <v>1</v>
      </c>
    </row>
    <row r="1883" spans="1:8">
      <c r="A1883" t="s">
        <v>4</v>
      </c>
      <c r="B1883" s="4" t="s">
        <v>5</v>
      </c>
      <c r="C1883" s="4" t="s">
        <v>13</v>
      </c>
      <c r="D1883" s="4" t="s">
        <v>10</v>
      </c>
    </row>
    <row r="1884" spans="1:8">
      <c r="A1884" t="n">
        <v>17592</v>
      </c>
      <c r="B1884" s="30" t="n">
        <v>58</v>
      </c>
      <c r="C1884" s="7" t="n">
        <v>254</v>
      </c>
      <c r="D1884" s="7" t="n">
        <v>0</v>
      </c>
    </row>
    <row r="1885" spans="1:8">
      <c r="A1885" t="s">
        <v>4</v>
      </c>
      <c r="B1885" s="4" t="s">
        <v>5</v>
      </c>
      <c r="C1885" s="4" t="s">
        <v>13</v>
      </c>
      <c r="D1885" s="4" t="s">
        <v>13</v>
      </c>
      <c r="E1885" s="4" t="s">
        <v>27</v>
      </c>
      <c r="F1885" s="4" t="s">
        <v>27</v>
      </c>
      <c r="G1885" s="4" t="s">
        <v>27</v>
      </c>
      <c r="H1885" s="4" t="s">
        <v>10</v>
      </c>
    </row>
    <row r="1886" spans="1:8">
      <c r="A1886" t="n">
        <v>17596</v>
      </c>
      <c r="B1886" s="37" t="n">
        <v>45</v>
      </c>
      <c r="C1886" s="7" t="n">
        <v>2</v>
      </c>
      <c r="D1886" s="7" t="n">
        <v>3</v>
      </c>
      <c r="E1886" s="7" t="n">
        <v>-102.330001831055</v>
      </c>
      <c r="F1886" s="7" t="n">
        <v>2.03999996185303</v>
      </c>
      <c r="G1886" s="7" t="n">
        <v>-0.319999992847443</v>
      </c>
      <c r="H1886" s="7" t="n">
        <v>0</v>
      </c>
    </row>
    <row r="1887" spans="1:8">
      <c r="A1887" t="s">
        <v>4</v>
      </c>
      <c r="B1887" s="4" t="s">
        <v>5</v>
      </c>
      <c r="C1887" s="4" t="s">
        <v>13</v>
      </c>
      <c r="D1887" s="4" t="s">
        <v>13</v>
      </c>
      <c r="E1887" s="4" t="s">
        <v>27</v>
      </c>
      <c r="F1887" s="4" t="s">
        <v>27</v>
      </c>
      <c r="G1887" s="4" t="s">
        <v>27</v>
      </c>
      <c r="H1887" s="4" t="s">
        <v>10</v>
      </c>
      <c r="I1887" s="4" t="s">
        <v>13</v>
      </c>
    </row>
    <row r="1888" spans="1:8">
      <c r="A1888" t="n">
        <v>17613</v>
      </c>
      <c r="B1888" s="37" t="n">
        <v>45</v>
      </c>
      <c r="C1888" s="7" t="n">
        <v>4</v>
      </c>
      <c r="D1888" s="7" t="n">
        <v>3</v>
      </c>
      <c r="E1888" s="7" t="n">
        <v>1.51999998092651</v>
      </c>
      <c r="F1888" s="7" t="n">
        <v>95.1999969482422</v>
      </c>
      <c r="G1888" s="7" t="n">
        <v>0</v>
      </c>
      <c r="H1888" s="7" t="n">
        <v>0</v>
      </c>
      <c r="I1888" s="7" t="n">
        <v>0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27</v>
      </c>
      <c r="F1889" s="4" t="s">
        <v>10</v>
      </c>
    </row>
    <row r="1890" spans="1:9">
      <c r="A1890" t="n">
        <v>17631</v>
      </c>
      <c r="B1890" s="37" t="n">
        <v>45</v>
      </c>
      <c r="C1890" s="7" t="n">
        <v>5</v>
      </c>
      <c r="D1890" s="7" t="n">
        <v>3</v>
      </c>
      <c r="E1890" s="7" t="n">
        <v>4.19999980926514</v>
      </c>
      <c r="F1890" s="7" t="n">
        <v>0</v>
      </c>
    </row>
    <row r="1891" spans="1:9">
      <c r="A1891" t="s">
        <v>4</v>
      </c>
      <c r="B1891" s="4" t="s">
        <v>5</v>
      </c>
      <c r="C1891" s="4" t="s">
        <v>13</v>
      </c>
      <c r="D1891" s="4" t="s">
        <v>13</v>
      </c>
      <c r="E1891" s="4" t="s">
        <v>27</v>
      </c>
      <c r="F1891" s="4" t="s">
        <v>10</v>
      </c>
    </row>
    <row r="1892" spans="1:9">
      <c r="A1892" t="n">
        <v>17640</v>
      </c>
      <c r="B1892" s="37" t="n">
        <v>45</v>
      </c>
      <c r="C1892" s="7" t="n">
        <v>11</v>
      </c>
      <c r="D1892" s="7" t="n">
        <v>3</v>
      </c>
      <c r="E1892" s="7" t="n">
        <v>38.5999984741211</v>
      </c>
      <c r="F1892" s="7" t="n">
        <v>0</v>
      </c>
    </row>
    <row r="1893" spans="1:9">
      <c r="A1893" t="s">
        <v>4</v>
      </c>
      <c r="B1893" s="4" t="s">
        <v>5</v>
      </c>
      <c r="C1893" s="4" t="s">
        <v>13</v>
      </c>
      <c r="D1893" s="4" t="s">
        <v>13</v>
      </c>
      <c r="E1893" s="4" t="s">
        <v>27</v>
      </c>
      <c r="F1893" s="4" t="s">
        <v>27</v>
      </c>
      <c r="G1893" s="4" t="s">
        <v>27</v>
      </c>
      <c r="H1893" s="4" t="s">
        <v>10</v>
      </c>
    </row>
    <row r="1894" spans="1:9">
      <c r="A1894" t="n">
        <v>17649</v>
      </c>
      <c r="B1894" s="37" t="n">
        <v>45</v>
      </c>
      <c r="C1894" s="7" t="n">
        <v>2</v>
      </c>
      <c r="D1894" s="7" t="n">
        <v>3</v>
      </c>
      <c r="E1894" s="7" t="n">
        <v>-102.319999694824</v>
      </c>
      <c r="F1894" s="7" t="n">
        <v>2.91000008583069</v>
      </c>
      <c r="G1894" s="7" t="n">
        <v>-0.28999999165535</v>
      </c>
      <c r="H1894" s="7" t="n">
        <v>1500</v>
      </c>
    </row>
    <row r="1895" spans="1:9">
      <c r="A1895" t="s">
        <v>4</v>
      </c>
      <c r="B1895" s="4" t="s">
        <v>5</v>
      </c>
      <c r="C1895" s="4" t="s">
        <v>13</v>
      </c>
      <c r="D1895" s="4" t="s">
        <v>13</v>
      </c>
      <c r="E1895" s="4" t="s">
        <v>27</v>
      </c>
      <c r="F1895" s="4" t="s">
        <v>27</v>
      </c>
      <c r="G1895" s="4" t="s">
        <v>27</v>
      </c>
      <c r="H1895" s="4" t="s">
        <v>10</v>
      </c>
      <c r="I1895" s="4" t="s">
        <v>13</v>
      </c>
    </row>
    <row r="1896" spans="1:9">
      <c r="A1896" t="n">
        <v>17666</v>
      </c>
      <c r="B1896" s="37" t="n">
        <v>45</v>
      </c>
      <c r="C1896" s="7" t="n">
        <v>4</v>
      </c>
      <c r="D1896" s="7" t="n">
        <v>3</v>
      </c>
      <c r="E1896" s="7" t="n">
        <v>358.75</v>
      </c>
      <c r="F1896" s="7" t="n">
        <v>95.1999969482422</v>
      </c>
      <c r="G1896" s="7" t="n">
        <v>0</v>
      </c>
      <c r="H1896" s="7" t="n">
        <v>1500</v>
      </c>
      <c r="I1896" s="7" t="n">
        <v>1</v>
      </c>
    </row>
    <row r="1897" spans="1:9">
      <c r="A1897" t="s">
        <v>4</v>
      </c>
      <c r="B1897" s="4" t="s">
        <v>5</v>
      </c>
      <c r="C1897" s="4" t="s">
        <v>13</v>
      </c>
      <c r="D1897" s="4" t="s">
        <v>13</v>
      </c>
      <c r="E1897" s="4" t="s">
        <v>27</v>
      </c>
      <c r="F1897" s="4" t="s">
        <v>10</v>
      </c>
    </row>
    <row r="1898" spans="1:9">
      <c r="A1898" t="n">
        <v>17684</v>
      </c>
      <c r="B1898" s="37" t="n">
        <v>45</v>
      </c>
      <c r="C1898" s="7" t="n">
        <v>5</v>
      </c>
      <c r="D1898" s="7" t="n">
        <v>3</v>
      </c>
      <c r="E1898" s="7" t="n">
        <v>4.19999980926514</v>
      </c>
      <c r="F1898" s="7" t="n">
        <v>1500</v>
      </c>
    </row>
    <row r="1899" spans="1:9">
      <c r="A1899" t="s">
        <v>4</v>
      </c>
      <c r="B1899" s="4" t="s">
        <v>5</v>
      </c>
      <c r="C1899" s="4" t="s">
        <v>13</v>
      </c>
      <c r="D1899" s="4" t="s">
        <v>13</v>
      </c>
      <c r="E1899" s="4" t="s">
        <v>27</v>
      </c>
      <c r="F1899" s="4" t="s">
        <v>10</v>
      </c>
    </row>
    <row r="1900" spans="1:9">
      <c r="A1900" t="n">
        <v>17693</v>
      </c>
      <c r="B1900" s="37" t="n">
        <v>45</v>
      </c>
      <c r="C1900" s="7" t="n">
        <v>11</v>
      </c>
      <c r="D1900" s="7" t="n">
        <v>3</v>
      </c>
      <c r="E1900" s="7" t="n">
        <v>38.5999984741211</v>
      </c>
      <c r="F1900" s="7" t="n">
        <v>1500</v>
      </c>
    </row>
    <row r="1901" spans="1:9">
      <c r="A1901" t="s">
        <v>4</v>
      </c>
      <c r="B1901" s="4" t="s">
        <v>5</v>
      </c>
      <c r="C1901" s="4" t="s">
        <v>13</v>
      </c>
      <c r="D1901" s="4" t="s">
        <v>10</v>
      </c>
    </row>
    <row r="1902" spans="1:9">
      <c r="A1902" t="n">
        <v>17702</v>
      </c>
      <c r="B1902" s="30" t="n">
        <v>58</v>
      </c>
      <c r="C1902" s="7" t="n">
        <v>255</v>
      </c>
      <c r="D1902" s="7" t="n">
        <v>0</v>
      </c>
    </row>
    <row r="1903" spans="1:9">
      <c r="A1903" t="s">
        <v>4</v>
      </c>
      <c r="B1903" s="4" t="s">
        <v>5</v>
      </c>
      <c r="C1903" s="4" t="s">
        <v>13</v>
      </c>
      <c r="D1903" s="4" t="s">
        <v>10</v>
      </c>
    </row>
    <row r="1904" spans="1:9">
      <c r="A1904" t="n">
        <v>17706</v>
      </c>
      <c r="B1904" s="37" t="n">
        <v>45</v>
      </c>
      <c r="C1904" s="7" t="n">
        <v>7</v>
      </c>
      <c r="D1904" s="7" t="n">
        <v>255</v>
      </c>
    </row>
    <row r="1905" spans="1:9">
      <c r="A1905" t="s">
        <v>4</v>
      </c>
      <c r="B1905" s="4" t="s">
        <v>5</v>
      </c>
      <c r="C1905" s="4" t="s">
        <v>10</v>
      </c>
      <c r="D1905" s="4" t="s">
        <v>6</v>
      </c>
      <c r="E1905" s="4" t="s">
        <v>13</v>
      </c>
      <c r="F1905" s="4" t="s">
        <v>13</v>
      </c>
      <c r="G1905" s="4" t="s">
        <v>13</v>
      </c>
      <c r="H1905" s="4" t="s">
        <v>13</v>
      </c>
      <c r="I1905" s="4" t="s">
        <v>13</v>
      </c>
      <c r="J1905" s="4" t="s">
        <v>27</v>
      </c>
      <c r="K1905" s="4" t="s">
        <v>27</v>
      </c>
      <c r="L1905" s="4" t="s">
        <v>27</v>
      </c>
      <c r="M1905" s="4" t="s">
        <v>27</v>
      </c>
      <c r="N1905" s="4" t="s">
        <v>13</v>
      </c>
    </row>
    <row r="1906" spans="1:9">
      <c r="A1906" t="n">
        <v>17710</v>
      </c>
      <c r="B1906" s="61" t="n">
        <v>34</v>
      </c>
      <c r="C1906" s="7" t="n">
        <v>1660</v>
      </c>
      <c r="D1906" s="7" t="s">
        <v>172</v>
      </c>
      <c r="E1906" s="7" t="n">
        <v>0</v>
      </c>
      <c r="F1906" s="7" t="n">
        <v>0</v>
      </c>
      <c r="G1906" s="7" t="n">
        <v>0</v>
      </c>
      <c r="H1906" s="7" t="n">
        <v>0</v>
      </c>
      <c r="I1906" s="7" t="n">
        <v>0</v>
      </c>
      <c r="J1906" s="7" t="n">
        <v>0.100000001490116</v>
      </c>
      <c r="K1906" s="7" t="n">
        <v>-1</v>
      </c>
      <c r="L1906" s="7" t="n">
        <v>-1</v>
      </c>
      <c r="M1906" s="7" t="n">
        <v>-1</v>
      </c>
      <c r="N1906" s="7" t="n">
        <v>0</v>
      </c>
    </row>
    <row r="1907" spans="1:9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27</v>
      </c>
      <c r="F1907" s="4" t="s">
        <v>10</v>
      </c>
      <c r="G1907" s="4" t="s">
        <v>9</v>
      </c>
      <c r="H1907" s="4" t="s">
        <v>9</v>
      </c>
      <c r="I1907" s="4" t="s">
        <v>10</v>
      </c>
      <c r="J1907" s="4" t="s">
        <v>10</v>
      </c>
      <c r="K1907" s="4" t="s">
        <v>9</v>
      </c>
      <c r="L1907" s="4" t="s">
        <v>9</v>
      </c>
      <c r="M1907" s="4" t="s">
        <v>9</v>
      </c>
      <c r="N1907" s="4" t="s">
        <v>9</v>
      </c>
      <c r="O1907" s="4" t="s">
        <v>6</v>
      </c>
    </row>
    <row r="1908" spans="1:9">
      <c r="A1908" t="n">
        <v>17746</v>
      </c>
      <c r="B1908" s="10" t="n">
        <v>50</v>
      </c>
      <c r="C1908" s="7" t="n">
        <v>0</v>
      </c>
      <c r="D1908" s="7" t="n">
        <v>4255</v>
      </c>
      <c r="E1908" s="7" t="n">
        <v>0.400000005960464</v>
      </c>
      <c r="F1908" s="7" t="n">
        <v>0</v>
      </c>
      <c r="G1908" s="7" t="n">
        <v>0</v>
      </c>
      <c r="H1908" s="7" t="n">
        <v>1086324736</v>
      </c>
      <c r="I1908" s="7" t="n">
        <v>0</v>
      </c>
      <c r="J1908" s="7" t="n">
        <v>65533</v>
      </c>
      <c r="K1908" s="7" t="n">
        <v>0</v>
      </c>
      <c r="L1908" s="7" t="n">
        <v>0</v>
      </c>
      <c r="M1908" s="7" t="n">
        <v>0</v>
      </c>
      <c r="N1908" s="7" t="n">
        <v>0</v>
      </c>
      <c r="O1908" s="7" t="s">
        <v>23</v>
      </c>
    </row>
    <row r="1909" spans="1:9">
      <c r="A1909" t="s">
        <v>4</v>
      </c>
      <c r="B1909" s="4" t="s">
        <v>5</v>
      </c>
      <c r="C1909" s="4" t="s">
        <v>10</v>
      </c>
    </row>
    <row r="1910" spans="1:9">
      <c r="A1910" t="n">
        <v>17785</v>
      </c>
      <c r="B1910" s="27" t="n">
        <v>16</v>
      </c>
      <c r="C1910" s="7" t="n">
        <v>500</v>
      </c>
    </row>
    <row r="1911" spans="1:9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27</v>
      </c>
      <c r="F1911" s="4" t="s">
        <v>10</v>
      </c>
      <c r="G1911" s="4" t="s">
        <v>9</v>
      </c>
      <c r="H1911" s="4" t="s">
        <v>9</v>
      </c>
      <c r="I1911" s="4" t="s">
        <v>10</v>
      </c>
      <c r="J1911" s="4" t="s">
        <v>10</v>
      </c>
      <c r="K1911" s="4" t="s">
        <v>9</v>
      </c>
      <c r="L1911" s="4" t="s">
        <v>9</v>
      </c>
      <c r="M1911" s="4" t="s">
        <v>9</v>
      </c>
      <c r="N1911" s="4" t="s">
        <v>9</v>
      </c>
      <c r="O1911" s="4" t="s">
        <v>6</v>
      </c>
    </row>
    <row r="1912" spans="1:9">
      <c r="A1912" t="n">
        <v>17788</v>
      </c>
      <c r="B1912" s="10" t="n">
        <v>50</v>
      </c>
      <c r="C1912" s="7" t="n">
        <v>0</v>
      </c>
      <c r="D1912" s="7" t="n">
        <v>4073</v>
      </c>
      <c r="E1912" s="7" t="n">
        <v>1</v>
      </c>
      <c r="F1912" s="7" t="n">
        <v>0</v>
      </c>
      <c r="G1912" s="7" t="n">
        <v>0</v>
      </c>
      <c r="H1912" s="7" t="n">
        <v>0</v>
      </c>
      <c r="I1912" s="7" t="n">
        <v>0</v>
      </c>
      <c r="J1912" s="7" t="n">
        <v>65533</v>
      </c>
      <c r="K1912" s="7" t="n">
        <v>0</v>
      </c>
      <c r="L1912" s="7" t="n">
        <v>0</v>
      </c>
      <c r="M1912" s="7" t="n">
        <v>0</v>
      </c>
      <c r="N1912" s="7" t="n">
        <v>0</v>
      </c>
      <c r="O1912" s="7" t="s">
        <v>23</v>
      </c>
    </row>
    <row r="1913" spans="1:9">
      <c r="A1913" t="s">
        <v>4</v>
      </c>
      <c r="B1913" s="4" t="s">
        <v>5</v>
      </c>
      <c r="C1913" s="4" t="s">
        <v>10</v>
      </c>
    </row>
    <row r="1914" spans="1:9">
      <c r="A1914" t="n">
        <v>17827</v>
      </c>
      <c r="B1914" s="27" t="n">
        <v>16</v>
      </c>
      <c r="C1914" s="7" t="n">
        <v>600</v>
      </c>
    </row>
    <row r="1915" spans="1:9">
      <c r="A1915" t="s">
        <v>4</v>
      </c>
      <c r="B1915" s="4" t="s">
        <v>5</v>
      </c>
      <c r="C1915" s="4" t="s">
        <v>10</v>
      </c>
    </row>
    <row r="1916" spans="1:9">
      <c r="A1916" t="n">
        <v>17830</v>
      </c>
      <c r="B1916" s="14" t="n">
        <v>12</v>
      </c>
      <c r="C1916" s="7" t="n">
        <v>6466</v>
      </c>
    </row>
    <row r="1917" spans="1:9">
      <c r="A1917" t="s">
        <v>4</v>
      </c>
      <c r="B1917" s="4" t="s">
        <v>5</v>
      </c>
      <c r="C1917" s="4" t="s">
        <v>13</v>
      </c>
      <c r="D1917" s="4" t="s">
        <v>9</v>
      </c>
      <c r="E1917" s="4" t="s">
        <v>13</v>
      </c>
      <c r="F1917" s="4" t="s">
        <v>13</v>
      </c>
      <c r="G1917" s="4" t="s">
        <v>9</v>
      </c>
      <c r="H1917" s="4" t="s">
        <v>13</v>
      </c>
      <c r="I1917" s="4" t="s">
        <v>9</v>
      </c>
      <c r="J1917" s="4" t="s">
        <v>13</v>
      </c>
    </row>
    <row r="1918" spans="1:9">
      <c r="A1918" t="n">
        <v>17833</v>
      </c>
      <c r="B1918" s="29" t="n">
        <v>33</v>
      </c>
      <c r="C1918" s="7" t="n">
        <v>0</v>
      </c>
      <c r="D1918" s="7" t="n">
        <v>4</v>
      </c>
      <c r="E1918" s="7" t="n">
        <v>0</v>
      </c>
      <c r="F1918" s="7" t="n">
        <v>0</v>
      </c>
      <c r="G1918" s="7" t="n">
        <v>-1</v>
      </c>
      <c r="H1918" s="7" t="n">
        <v>0</v>
      </c>
      <c r="I1918" s="7" t="n">
        <v>-1</v>
      </c>
      <c r="J1918" s="7" t="n">
        <v>0</v>
      </c>
    </row>
    <row r="1919" spans="1:9">
      <c r="A1919" t="s">
        <v>4</v>
      </c>
      <c r="B1919" s="4" t="s">
        <v>5</v>
      </c>
    </row>
    <row r="1920" spans="1:9">
      <c r="A1920" t="n">
        <v>17851</v>
      </c>
      <c r="B1920" s="5" t="n">
        <v>1</v>
      </c>
    </row>
    <row r="1921" spans="1:15" s="3" customFormat="1" customHeight="0">
      <c r="A1921" s="3" t="s">
        <v>2</v>
      </c>
      <c r="B1921" s="3" t="s">
        <v>173</v>
      </c>
    </row>
    <row r="1922" spans="1:15">
      <c r="A1922" t="s">
        <v>4</v>
      </c>
      <c r="B1922" s="4" t="s">
        <v>5</v>
      </c>
      <c r="C1922" s="4" t="s">
        <v>13</v>
      </c>
      <c r="D1922" s="4" t="s">
        <v>13</v>
      </c>
      <c r="E1922" s="4" t="s">
        <v>13</v>
      </c>
      <c r="F1922" s="4" t="s">
        <v>13</v>
      </c>
    </row>
    <row r="1923" spans="1:15">
      <c r="A1923" t="n">
        <v>17852</v>
      </c>
      <c r="B1923" s="40" t="n">
        <v>14</v>
      </c>
      <c r="C1923" s="7" t="n">
        <v>2</v>
      </c>
      <c r="D1923" s="7" t="n">
        <v>0</v>
      </c>
      <c r="E1923" s="7" t="n">
        <v>0</v>
      </c>
      <c r="F1923" s="7" t="n">
        <v>0</v>
      </c>
    </row>
    <row r="1924" spans="1:15">
      <c r="A1924" t="s">
        <v>4</v>
      </c>
      <c r="B1924" s="4" t="s">
        <v>5</v>
      </c>
      <c r="C1924" s="4" t="s">
        <v>13</v>
      </c>
      <c r="D1924" s="41" t="s">
        <v>99</v>
      </c>
      <c r="E1924" s="4" t="s">
        <v>5</v>
      </c>
      <c r="F1924" s="4" t="s">
        <v>13</v>
      </c>
      <c r="G1924" s="4" t="s">
        <v>10</v>
      </c>
      <c r="H1924" s="41" t="s">
        <v>100</v>
      </c>
      <c r="I1924" s="4" t="s">
        <v>13</v>
      </c>
      <c r="J1924" s="4" t="s">
        <v>9</v>
      </c>
      <c r="K1924" s="4" t="s">
        <v>13</v>
      </c>
      <c r="L1924" s="4" t="s">
        <v>13</v>
      </c>
      <c r="M1924" s="41" t="s">
        <v>99</v>
      </c>
      <c r="N1924" s="4" t="s">
        <v>5</v>
      </c>
      <c r="O1924" s="4" t="s">
        <v>13</v>
      </c>
      <c r="P1924" s="4" t="s">
        <v>10</v>
      </c>
      <c r="Q1924" s="41" t="s">
        <v>100</v>
      </c>
      <c r="R1924" s="4" t="s">
        <v>13</v>
      </c>
      <c r="S1924" s="4" t="s">
        <v>9</v>
      </c>
      <c r="T1924" s="4" t="s">
        <v>13</v>
      </c>
      <c r="U1924" s="4" t="s">
        <v>13</v>
      </c>
      <c r="V1924" s="4" t="s">
        <v>13</v>
      </c>
      <c r="W1924" s="4" t="s">
        <v>57</v>
      </c>
    </row>
    <row r="1925" spans="1:15">
      <c r="A1925" t="n">
        <v>17857</v>
      </c>
      <c r="B1925" s="17" t="n">
        <v>5</v>
      </c>
      <c r="C1925" s="7" t="n">
        <v>28</v>
      </c>
      <c r="D1925" s="41" t="s">
        <v>3</v>
      </c>
      <c r="E1925" s="9" t="n">
        <v>162</v>
      </c>
      <c r="F1925" s="7" t="n">
        <v>3</v>
      </c>
      <c r="G1925" s="7" t="n">
        <v>20491</v>
      </c>
      <c r="H1925" s="41" t="s">
        <v>3</v>
      </c>
      <c r="I1925" s="7" t="n">
        <v>0</v>
      </c>
      <c r="J1925" s="7" t="n">
        <v>1</v>
      </c>
      <c r="K1925" s="7" t="n">
        <v>2</v>
      </c>
      <c r="L1925" s="7" t="n">
        <v>28</v>
      </c>
      <c r="M1925" s="41" t="s">
        <v>3</v>
      </c>
      <c r="N1925" s="9" t="n">
        <v>162</v>
      </c>
      <c r="O1925" s="7" t="n">
        <v>3</v>
      </c>
      <c r="P1925" s="7" t="n">
        <v>20491</v>
      </c>
      <c r="Q1925" s="41" t="s">
        <v>3</v>
      </c>
      <c r="R1925" s="7" t="n">
        <v>0</v>
      </c>
      <c r="S1925" s="7" t="n">
        <v>2</v>
      </c>
      <c r="T1925" s="7" t="n">
        <v>2</v>
      </c>
      <c r="U1925" s="7" t="n">
        <v>11</v>
      </c>
      <c r="V1925" s="7" t="n">
        <v>1</v>
      </c>
      <c r="W1925" s="18" t="n">
        <f t="normal" ca="1">A1929</f>
        <v>0</v>
      </c>
    </row>
    <row r="1926" spans="1:15">
      <c r="A1926" t="s">
        <v>4</v>
      </c>
      <c r="B1926" s="4" t="s">
        <v>5</v>
      </c>
      <c r="C1926" s="4" t="s">
        <v>13</v>
      </c>
      <c r="D1926" s="4" t="s">
        <v>10</v>
      </c>
      <c r="E1926" s="4" t="s">
        <v>27</v>
      </c>
    </row>
    <row r="1927" spans="1:15">
      <c r="A1927" t="n">
        <v>17886</v>
      </c>
      <c r="B1927" s="30" t="n">
        <v>58</v>
      </c>
      <c r="C1927" s="7" t="n">
        <v>0</v>
      </c>
      <c r="D1927" s="7" t="n">
        <v>0</v>
      </c>
      <c r="E1927" s="7" t="n">
        <v>1</v>
      </c>
    </row>
    <row r="1928" spans="1:15">
      <c r="A1928" t="s">
        <v>4</v>
      </c>
      <c r="B1928" s="4" t="s">
        <v>5</v>
      </c>
      <c r="C1928" s="4" t="s">
        <v>13</v>
      </c>
      <c r="D1928" s="41" t="s">
        <v>99</v>
      </c>
      <c r="E1928" s="4" t="s">
        <v>5</v>
      </c>
      <c r="F1928" s="4" t="s">
        <v>13</v>
      </c>
      <c r="G1928" s="4" t="s">
        <v>10</v>
      </c>
      <c r="H1928" s="41" t="s">
        <v>100</v>
      </c>
      <c r="I1928" s="4" t="s">
        <v>13</v>
      </c>
      <c r="J1928" s="4" t="s">
        <v>9</v>
      </c>
      <c r="K1928" s="4" t="s">
        <v>13</v>
      </c>
      <c r="L1928" s="4" t="s">
        <v>13</v>
      </c>
      <c r="M1928" s="41" t="s">
        <v>99</v>
      </c>
      <c r="N1928" s="4" t="s">
        <v>5</v>
      </c>
      <c r="O1928" s="4" t="s">
        <v>13</v>
      </c>
      <c r="P1928" s="4" t="s">
        <v>10</v>
      </c>
      <c r="Q1928" s="41" t="s">
        <v>100</v>
      </c>
      <c r="R1928" s="4" t="s">
        <v>13</v>
      </c>
      <c r="S1928" s="4" t="s">
        <v>9</v>
      </c>
      <c r="T1928" s="4" t="s">
        <v>13</v>
      </c>
      <c r="U1928" s="4" t="s">
        <v>13</v>
      </c>
      <c r="V1928" s="4" t="s">
        <v>13</v>
      </c>
      <c r="W1928" s="4" t="s">
        <v>57</v>
      </c>
    </row>
    <row r="1929" spans="1:15">
      <c r="A1929" t="n">
        <v>17894</v>
      </c>
      <c r="B1929" s="17" t="n">
        <v>5</v>
      </c>
      <c r="C1929" s="7" t="n">
        <v>28</v>
      </c>
      <c r="D1929" s="41" t="s">
        <v>3</v>
      </c>
      <c r="E1929" s="9" t="n">
        <v>162</v>
      </c>
      <c r="F1929" s="7" t="n">
        <v>3</v>
      </c>
      <c r="G1929" s="7" t="n">
        <v>20491</v>
      </c>
      <c r="H1929" s="41" t="s">
        <v>3</v>
      </c>
      <c r="I1929" s="7" t="n">
        <v>0</v>
      </c>
      <c r="J1929" s="7" t="n">
        <v>1</v>
      </c>
      <c r="K1929" s="7" t="n">
        <v>3</v>
      </c>
      <c r="L1929" s="7" t="n">
        <v>28</v>
      </c>
      <c r="M1929" s="41" t="s">
        <v>3</v>
      </c>
      <c r="N1929" s="9" t="n">
        <v>162</v>
      </c>
      <c r="O1929" s="7" t="n">
        <v>3</v>
      </c>
      <c r="P1929" s="7" t="n">
        <v>20491</v>
      </c>
      <c r="Q1929" s="41" t="s">
        <v>3</v>
      </c>
      <c r="R1929" s="7" t="n">
        <v>0</v>
      </c>
      <c r="S1929" s="7" t="n">
        <v>2</v>
      </c>
      <c r="T1929" s="7" t="n">
        <v>3</v>
      </c>
      <c r="U1929" s="7" t="n">
        <v>9</v>
      </c>
      <c r="V1929" s="7" t="n">
        <v>1</v>
      </c>
      <c r="W1929" s="18" t="n">
        <f t="normal" ca="1">A1939</f>
        <v>0</v>
      </c>
    </row>
    <row r="1930" spans="1:15">
      <c r="A1930" t="s">
        <v>4</v>
      </c>
      <c r="B1930" s="4" t="s">
        <v>5</v>
      </c>
      <c r="C1930" s="4" t="s">
        <v>13</v>
      </c>
      <c r="D1930" s="41" t="s">
        <v>99</v>
      </c>
      <c r="E1930" s="4" t="s">
        <v>5</v>
      </c>
      <c r="F1930" s="4" t="s">
        <v>10</v>
      </c>
      <c r="G1930" s="4" t="s">
        <v>13</v>
      </c>
      <c r="H1930" s="4" t="s">
        <v>13</v>
      </c>
      <c r="I1930" s="4" t="s">
        <v>6</v>
      </c>
      <c r="J1930" s="41" t="s">
        <v>100</v>
      </c>
      <c r="K1930" s="4" t="s">
        <v>13</v>
      </c>
      <c r="L1930" s="4" t="s">
        <v>13</v>
      </c>
      <c r="M1930" s="41" t="s">
        <v>99</v>
      </c>
      <c r="N1930" s="4" t="s">
        <v>5</v>
      </c>
      <c r="O1930" s="4" t="s">
        <v>13</v>
      </c>
      <c r="P1930" s="41" t="s">
        <v>100</v>
      </c>
      <c r="Q1930" s="4" t="s">
        <v>13</v>
      </c>
      <c r="R1930" s="4" t="s">
        <v>9</v>
      </c>
      <c r="S1930" s="4" t="s">
        <v>13</v>
      </c>
      <c r="T1930" s="4" t="s">
        <v>13</v>
      </c>
      <c r="U1930" s="4" t="s">
        <v>13</v>
      </c>
      <c r="V1930" s="41" t="s">
        <v>99</v>
      </c>
      <c r="W1930" s="4" t="s">
        <v>5</v>
      </c>
      <c r="X1930" s="4" t="s">
        <v>13</v>
      </c>
      <c r="Y1930" s="41" t="s">
        <v>100</v>
      </c>
      <c r="Z1930" s="4" t="s">
        <v>13</v>
      </c>
      <c r="AA1930" s="4" t="s">
        <v>9</v>
      </c>
      <c r="AB1930" s="4" t="s">
        <v>13</v>
      </c>
      <c r="AC1930" s="4" t="s">
        <v>13</v>
      </c>
      <c r="AD1930" s="4" t="s">
        <v>13</v>
      </c>
      <c r="AE1930" s="4" t="s">
        <v>57</v>
      </c>
    </row>
    <row r="1931" spans="1:15">
      <c r="A1931" t="n">
        <v>17923</v>
      </c>
      <c r="B1931" s="17" t="n">
        <v>5</v>
      </c>
      <c r="C1931" s="7" t="n">
        <v>28</v>
      </c>
      <c r="D1931" s="41" t="s">
        <v>3</v>
      </c>
      <c r="E1931" s="42" t="n">
        <v>47</v>
      </c>
      <c r="F1931" s="7" t="n">
        <v>61456</v>
      </c>
      <c r="G1931" s="7" t="n">
        <v>2</v>
      </c>
      <c r="H1931" s="7" t="n">
        <v>0</v>
      </c>
      <c r="I1931" s="7" t="s">
        <v>101</v>
      </c>
      <c r="J1931" s="41" t="s">
        <v>3</v>
      </c>
      <c r="K1931" s="7" t="n">
        <v>8</v>
      </c>
      <c r="L1931" s="7" t="n">
        <v>28</v>
      </c>
      <c r="M1931" s="41" t="s">
        <v>3</v>
      </c>
      <c r="N1931" s="11" t="n">
        <v>74</v>
      </c>
      <c r="O1931" s="7" t="n">
        <v>65</v>
      </c>
      <c r="P1931" s="41" t="s">
        <v>3</v>
      </c>
      <c r="Q1931" s="7" t="n">
        <v>0</v>
      </c>
      <c r="R1931" s="7" t="n">
        <v>1</v>
      </c>
      <c r="S1931" s="7" t="n">
        <v>3</v>
      </c>
      <c r="T1931" s="7" t="n">
        <v>9</v>
      </c>
      <c r="U1931" s="7" t="n">
        <v>28</v>
      </c>
      <c r="V1931" s="41" t="s">
        <v>3</v>
      </c>
      <c r="W1931" s="11" t="n">
        <v>74</v>
      </c>
      <c r="X1931" s="7" t="n">
        <v>65</v>
      </c>
      <c r="Y1931" s="41" t="s">
        <v>3</v>
      </c>
      <c r="Z1931" s="7" t="n">
        <v>0</v>
      </c>
      <c r="AA1931" s="7" t="n">
        <v>2</v>
      </c>
      <c r="AB1931" s="7" t="n">
        <v>3</v>
      </c>
      <c r="AC1931" s="7" t="n">
        <v>9</v>
      </c>
      <c r="AD1931" s="7" t="n">
        <v>1</v>
      </c>
      <c r="AE1931" s="18" t="n">
        <f t="normal" ca="1">A1935</f>
        <v>0</v>
      </c>
    </row>
    <row r="1932" spans="1:15">
      <c r="A1932" t="s">
        <v>4</v>
      </c>
      <c r="B1932" s="4" t="s">
        <v>5</v>
      </c>
      <c r="C1932" s="4" t="s">
        <v>10</v>
      </c>
      <c r="D1932" s="4" t="s">
        <v>13</v>
      </c>
      <c r="E1932" s="4" t="s">
        <v>13</v>
      </c>
      <c r="F1932" s="4" t="s">
        <v>6</v>
      </c>
    </row>
    <row r="1933" spans="1:15">
      <c r="A1933" t="n">
        <v>17971</v>
      </c>
      <c r="B1933" s="42" t="n">
        <v>47</v>
      </c>
      <c r="C1933" s="7" t="n">
        <v>61456</v>
      </c>
      <c r="D1933" s="7" t="n">
        <v>0</v>
      </c>
      <c r="E1933" s="7" t="n">
        <v>0</v>
      </c>
      <c r="F1933" s="7" t="s">
        <v>102</v>
      </c>
    </row>
    <row r="1934" spans="1:15">
      <c r="A1934" t="s">
        <v>4</v>
      </c>
      <c r="B1934" s="4" t="s">
        <v>5</v>
      </c>
      <c r="C1934" s="4" t="s">
        <v>13</v>
      </c>
      <c r="D1934" s="4" t="s">
        <v>10</v>
      </c>
      <c r="E1934" s="4" t="s">
        <v>27</v>
      </c>
    </row>
    <row r="1935" spans="1:15">
      <c r="A1935" t="n">
        <v>17984</v>
      </c>
      <c r="B1935" s="30" t="n">
        <v>58</v>
      </c>
      <c r="C1935" s="7" t="n">
        <v>0</v>
      </c>
      <c r="D1935" s="7" t="n">
        <v>300</v>
      </c>
      <c r="E1935" s="7" t="n">
        <v>1</v>
      </c>
    </row>
    <row r="1936" spans="1:15">
      <c r="A1936" t="s">
        <v>4</v>
      </c>
      <c r="B1936" s="4" t="s">
        <v>5</v>
      </c>
      <c r="C1936" s="4" t="s">
        <v>13</v>
      </c>
      <c r="D1936" s="4" t="s">
        <v>10</v>
      </c>
    </row>
    <row r="1937" spans="1:31">
      <c r="A1937" t="n">
        <v>17992</v>
      </c>
      <c r="B1937" s="30" t="n">
        <v>58</v>
      </c>
      <c r="C1937" s="7" t="n">
        <v>255</v>
      </c>
      <c r="D1937" s="7" t="n">
        <v>0</v>
      </c>
    </row>
    <row r="1938" spans="1:31">
      <c r="A1938" t="s">
        <v>4</v>
      </c>
      <c r="B1938" s="4" t="s">
        <v>5</v>
      </c>
      <c r="C1938" s="4" t="s">
        <v>13</v>
      </c>
      <c r="D1938" s="4" t="s">
        <v>13</v>
      </c>
      <c r="E1938" s="4" t="s">
        <v>13</v>
      </c>
      <c r="F1938" s="4" t="s">
        <v>13</v>
      </c>
    </row>
    <row r="1939" spans="1:31">
      <c r="A1939" t="n">
        <v>17996</v>
      </c>
      <c r="B1939" s="40" t="n">
        <v>14</v>
      </c>
      <c r="C1939" s="7" t="n">
        <v>0</v>
      </c>
      <c r="D1939" s="7" t="n">
        <v>0</v>
      </c>
      <c r="E1939" s="7" t="n">
        <v>0</v>
      </c>
      <c r="F1939" s="7" t="n">
        <v>64</v>
      </c>
    </row>
    <row r="1940" spans="1:31">
      <c r="A1940" t="s">
        <v>4</v>
      </c>
      <c r="B1940" s="4" t="s">
        <v>5</v>
      </c>
      <c r="C1940" s="4" t="s">
        <v>13</v>
      </c>
      <c r="D1940" s="4" t="s">
        <v>10</v>
      </c>
    </row>
    <row r="1941" spans="1:31">
      <c r="A1941" t="n">
        <v>18001</v>
      </c>
      <c r="B1941" s="25" t="n">
        <v>22</v>
      </c>
      <c r="C1941" s="7" t="n">
        <v>0</v>
      </c>
      <c r="D1941" s="7" t="n">
        <v>20491</v>
      </c>
    </row>
    <row r="1942" spans="1:31">
      <c r="A1942" t="s">
        <v>4</v>
      </c>
      <c r="B1942" s="4" t="s">
        <v>5</v>
      </c>
      <c r="C1942" s="4" t="s">
        <v>13</v>
      </c>
      <c r="D1942" s="4" t="s">
        <v>10</v>
      </c>
    </row>
    <row r="1943" spans="1:31">
      <c r="A1943" t="n">
        <v>18005</v>
      </c>
      <c r="B1943" s="30" t="n">
        <v>58</v>
      </c>
      <c r="C1943" s="7" t="n">
        <v>5</v>
      </c>
      <c r="D1943" s="7" t="n">
        <v>300</v>
      </c>
    </row>
    <row r="1944" spans="1:31">
      <c r="A1944" t="s">
        <v>4</v>
      </c>
      <c r="B1944" s="4" t="s">
        <v>5</v>
      </c>
      <c r="C1944" s="4" t="s">
        <v>27</v>
      </c>
      <c r="D1944" s="4" t="s">
        <v>10</v>
      </c>
    </row>
    <row r="1945" spans="1:31">
      <c r="A1945" t="n">
        <v>18009</v>
      </c>
      <c r="B1945" s="43" t="n">
        <v>103</v>
      </c>
      <c r="C1945" s="7" t="n">
        <v>0</v>
      </c>
      <c r="D1945" s="7" t="n">
        <v>300</v>
      </c>
    </row>
    <row r="1946" spans="1:31">
      <c r="A1946" t="s">
        <v>4</v>
      </c>
      <c r="B1946" s="4" t="s">
        <v>5</v>
      </c>
      <c r="C1946" s="4" t="s">
        <v>13</v>
      </c>
    </row>
    <row r="1947" spans="1:31">
      <c r="A1947" t="n">
        <v>18016</v>
      </c>
      <c r="B1947" s="31" t="n">
        <v>64</v>
      </c>
      <c r="C1947" s="7" t="n">
        <v>7</v>
      </c>
    </row>
    <row r="1948" spans="1:31">
      <c r="A1948" t="s">
        <v>4</v>
      </c>
      <c r="B1948" s="4" t="s">
        <v>5</v>
      </c>
      <c r="C1948" s="4" t="s">
        <v>13</v>
      </c>
      <c r="D1948" s="4" t="s">
        <v>10</v>
      </c>
    </row>
    <row r="1949" spans="1:31">
      <c r="A1949" t="n">
        <v>18018</v>
      </c>
      <c r="B1949" s="44" t="n">
        <v>72</v>
      </c>
      <c r="C1949" s="7" t="n">
        <v>5</v>
      </c>
      <c r="D1949" s="7" t="n">
        <v>0</v>
      </c>
    </row>
    <row r="1950" spans="1:31">
      <c r="A1950" t="s">
        <v>4</v>
      </c>
      <c r="B1950" s="4" t="s">
        <v>5</v>
      </c>
      <c r="C1950" s="4" t="s">
        <v>13</v>
      </c>
      <c r="D1950" s="41" t="s">
        <v>99</v>
      </c>
      <c r="E1950" s="4" t="s">
        <v>5</v>
      </c>
      <c r="F1950" s="4" t="s">
        <v>13</v>
      </c>
      <c r="G1950" s="4" t="s">
        <v>10</v>
      </c>
      <c r="H1950" s="41" t="s">
        <v>100</v>
      </c>
      <c r="I1950" s="4" t="s">
        <v>13</v>
      </c>
      <c r="J1950" s="4" t="s">
        <v>9</v>
      </c>
      <c r="K1950" s="4" t="s">
        <v>13</v>
      </c>
      <c r="L1950" s="4" t="s">
        <v>13</v>
      </c>
      <c r="M1950" s="4" t="s">
        <v>57</v>
      </c>
    </row>
    <row r="1951" spans="1:31">
      <c r="A1951" t="n">
        <v>18022</v>
      </c>
      <c r="B1951" s="17" t="n">
        <v>5</v>
      </c>
      <c r="C1951" s="7" t="n">
        <v>28</v>
      </c>
      <c r="D1951" s="41" t="s">
        <v>3</v>
      </c>
      <c r="E1951" s="9" t="n">
        <v>162</v>
      </c>
      <c r="F1951" s="7" t="n">
        <v>4</v>
      </c>
      <c r="G1951" s="7" t="n">
        <v>20491</v>
      </c>
      <c r="H1951" s="41" t="s">
        <v>3</v>
      </c>
      <c r="I1951" s="7" t="n">
        <v>0</v>
      </c>
      <c r="J1951" s="7" t="n">
        <v>1</v>
      </c>
      <c r="K1951" s="7" t="n">
        <v>2</v>
      </c>
      <c r="L1951" s="7" t="n">
        <v>1</v>
      </c>
      <c r="M1951" s="18" t="n">
        <f t="normal" ca="1">A1957</f>
        <v>0</v>
      </c>
    </row>
    <row r="1952" spans="1:31">
      <c r="A1952" t="s">
        <v>4</v>
      </c>
      <c r="B1952" s="4" t="s">
        <v>5</v>
      </c>
      <c r="C1952" s="4" t="s">
        <v>13</v>
      </c>
      <c r="D1952" s="4" t="s">
        <v>6</v>
      </c>
    </row>
    <row r="1953" spans="1:13">
      <c r="A1953" t="n">
        <v>18039</v>
      </c>
      <c r="B1953" s="8" t="n">
        <v>2</v>
      </c>
      <c r="C1953" s="7" t="n">
        <v>10</v>
      </c>
      <c r="D1953" s="7" t="s">
        <v>103</v>
      </c>
    </row>
    <row r="1954" spans="1:13">
      <c r="A1954" t="s">
        <v>4</v>
      </c>
      <c r="B1954" s="4" t="s">
        <v>5</v>
      </c>
      <c r="C1954" s="4" t="s">
        <v>10</v>
      </c>
    </row>
    <row r="1955" spans="1:13">
      <c r="A1955" t="n">
        <v>18056</v>
      </c>
      <c r="B1955" s="27" t="n">
        <v>16</v>
      </c>
      <c r="C1955" s="7" t="n">
        <v>0</v>
      </c>
    </row>
    <row r="1956" spans="1:13">
      <c r="A1956" t="s">
        <v>4</v>
      </c>
      <c r="B1956" s="4" t="s">
        <v>5</v>
      </c>
      <c r="C1956" s="4" t="s">
        <v>10</v>
      </c>
      <c r="D1956" s="4" t="s">
        <v>27</v>
      </c>
      <c r="E1956" s="4" t="s">
        <v>27</v>
      </c>
      <c r="F1956" s="4" t="s">
        <v>27</v>
      </c>
      <c r="G1956" s="4" t="s">
        <v>27</v>
      </c>
    </row>
    <row r="1957" spans="1:13">
      <c r="A1957" t="n">
        <v>18059</v>
      </c>
      <c r="B1957" s="45" t="n">
        <v>46</v>
      </c>
      <c r="C1957" s="7" t="n">
        <v>20</v>
      </c>
      <c r="D1957" s="7" t="n">
        <v>-94.6999969482422</v>
      </c>
      <c r="E1957" s="7" t="n">
        <v>0</v>
      </c>
      <c r="F1957" s="7" t="n">
        <v>0.529999971389771</v>
      </c>
      <c r="G1957" s="7" t="n">
        <v>270</v>
      </c>
    </row>
    <row r="1958" spans="1:13">
      <c r="A1958" t="s">
        <v>4</v>
      </c>
      <c r="B1958" s="4" t="s">
        <v>5</v>
      </c>
      <c r="C1958" s="4" t="s">
        <v>10</v>
      </c>
      <c r="D1958" s="4" t="s">
        <v>27</v>
      </c>
      <c r="E1958" s="4" t="s">
        <v>27</v>
      </c>
      <c r="F1958" s="4" t="s">
        <v>27</v>
      </c>
      <c r="G1958" s="4" t="s">
        <v>27</v>
      </c>
    </row>
    <row r="1959" spans="1:13">
      <c r="A1959" t="n">
        <v>18078</v>
      </c>
      <c r="B1959" s="45" t="n">
        <v>46</v>
      </c>
      <c r="C1959" s="7" t="n">
        <v>21</v>
      </c>
      <c r="D1959" s="7" t="n">
        <v>-94.4000015258789</v>
      </c>
      <c r="E1959" s="7" t="n">
        <v>0</v>
      </c>
      <c r="F1959" s="7" t="n">
        <v>-0.689999997615814</v>
      </c>
      <c r="G1959" s="7" t="n">
        <v>270</v>
      </c>
    </row>
    <row r="1960" spans="1:13">
      <c r="A1960" t="s">
        <v>4</v>
      </c>
      <c r="B1960" s="4" t="s">
        <v>5</v>
      </c>
      <c r="C1960" s="4" t="s">
        <v>10</v>
      </c>
      <c r="D1960" s="4" t="s">
        <v>13</v>
      </c>
      <c r="E1960" s="4" t="s">
        <v>13</v>
      </c>
      <c r="F1960" s="4" t="s">
        <v>6</v>
      </c>
    </row>
    <row r="1961" spans="1:13">
      <c r="A1961" t="n">
        <v>18097</v>
      </c>
      <c r="B1961" s="23" t="n">
        <v>20</v>
      </c>
      <c r="C1961" s="7" t="n">
        <v>20</v>
      </c>
      <c r="D1961" s="7" t="n">
        <v>3</v>
      </c>
      <c r="E1961" s="7" t="n">
        <v>10</v>
      </c>
      <c r="F1961" s="7" t="s">
        <v>106</v>
      </c>
    </row>
    <row r="1962" spans="1:13">
      <c r="A1962" t="s">
        <v>4</v>
      </c>
      <c r="B1962" s="4" t="s">
        <v>5</v>
      </c>
      <c r="C1962" s="4" t="s">
        <v>10</v>
      </c>
    </row>
    <row r="1963" spans="1:13">
      <c r="A1963" t="n">
        <v>18115</v>
      </c>
      <c r="B1963" s="27" t="n">
        <v>16</v>
      </c>
      <c r="C1963" s="7" t="n">
        <v>0</v>
      </c>
    </row>
    <row r="1964" spans="1:13">
      <c r="A1964" t="s">
        <v>4</v>
      </c>
      <c r="B1964" s="4" t="s">
        <v>5</v>
      </c>
      <c r="C1964" s="4" t="s">
        <v>10</v>
      </c>
      <c r="D1964" s="4" t="s">
        <v>13</v>
      </c>
      <c r="E1964" s="4" t="s">
        <v>13</v>
      </c>
      <c r="F1964" s="4" t="s">
        <v>6</v>
      </c>
    </row>
    <row r="1965" spans="1:13">
      <c r="A1965" t="n">
        <v>18118</v>
      </c>
      <c r="B1965" s="23" t="n">
        <v>20</v>
      </c>
      <c r="C1965" s="7" t="n">
        <v>21</v>
      </c>
      <c r="D1965" s="7" t="n">
        <v>3</v>
      </c>
      <c r="E1965" s="7" t="n">
        <v>10</v>
      </c>
      <c r="F1965" s="7" t="s">
        <v>106</v>
      </c>
    </row>
    <row r="1966" spans="1:13">
      <c r="A1966" t="s">
        <v>4</v>
      </c>
      <c r="B1966" s="4" t="s">
        <v>5</v>
      </c>
      <c r="C1966" s="4" t="s">
        <v>10</v>
      </c>
    </row>
    <row r="1967" spans="1:13">
      <c r="A1967" t="n">
        <v>18136</v>
      </c>
      <c r="B1967" s="27" t="n">
        <v>16</v>
      </c>
      <c r="C1967" s="7" t="n">
        <v>0</v>
      </c>
    </row>
    <row r="1968" spans="1:13">
      <c r="A1968" t="s">
        <v>4</v>
      </c>
      <c r="B1968" s="4" t="s">
        <v>5</v>
      </c>
      <c r="C1968" s="4" t="s">
        <v>10</v>
      </c>
      <c r="D1968" s="4" t="s">
        <v>9</v>
      </c>
    </row>
    <row r="1969" spans="1:7">
      <c r="A1969" t="n">
        <v>18139</v>
      </c>
      <c r="B1969" s="47" t="n">
        <v>43</v>
      </c>
      <c r="C1969" s="7" t="n">
        <v>20</v>
      </c>
      <c r="D1969" s="7" t="n">
        <v>16</v>
      </c>
    </row>
    <row r="1970" spans="1:7">
      <c r="A1970" t="s">
        <v>4</v>
      </c>
      <c r="B1970" s="4" t="s">
        <v>5</v>
      </c>
      <c r="C1970" s="4" t="s">
        <v>10</v>
      </c>
      <c r="D1970" s="4" t="s">
        <v>13</v>
      </c>
      <c r="E1970" s="4" t="s">
        <v>13</v>
      </c>
      <c r="F1970" s="4" t="s">
        <v>6</v>
      </c>
    </row>
    <row r="1971" spans="1:7">
      <c r="A1971" t="n">
        <v>18146</v>
      </c>
      <c r="B1971" s="42" t="n">
        <v>47</v>
      </c>
      <c r="C1971" s="7" t="n">
        <v>20</v>
      </c>
      <c r="D1971" s="7" t="n">
        <v>0</v>
      </c>
      <c r="E1971" s="7" t="n">
        <v>0</v>
      </c>
      <c r="F1971" s="7" t="s">
        <v>109</v>
      </c>
    </row>
    <row r="1972" spans="1:7">
      <c r="A1972" t="s">
        <v>4</v>
      </c>
      <c r="B1972" s="4" t="s">
        <v>5</v>
      </c>
      <c r="C1972" s="4" t="s">
        <v>10</v>
      </c>
    </row>
    <row r="1973" spans="1:7">
      <c r="A1973" t="n">
        <v>18168</v>
      </c>
      <c r="B1973" s="27" t="n">
        <v>16</v>
      </c>
      <c r="C1973" s="7" t="n">
        <v>0</v>
      </c>
    </row>
    <row r="1974" spans="1:7">
      <c r="A1974" t="s">
        <v>4</v>
      </c>
      <c r="B1974" s="4" t="s">
        <v>5</v>
      </c>
      <c r="C1974" s="4" t="s">
        <v>10</v>
      </c>
      <c r="D1974" s="4" t="s">
        <v>13</v>
      </c>
      <c r="E1974" s="4" t="s">
        <v>6</v>
      </c>
      <c r="F1974" s="4" t="s">
        <v>27</v>
      </c>
      <c r="G1974" s="4" t="s">
        <v>27</v>
      </c>
      <c r="H1974" s="4" t="s">
        <v>27</v>
      </c>
    </row>
    <row r="1975" spans="1:7">
      <c r="A1975" t="n">
        <v>18171</v>
      </c>
      <c r="B1975" s="51" t="n">
        <v>48</v>
      </c>
      <c r="C1975" s="7" t="n">
        <v>20</v>
      </c>
      <c r="D1975" s="7" t="n">
        <v>0</v>
      </c>
      <c r="E1975" s="7" t="s">
        <v>102</v>
      </c>
      <c r="F1975" s="7" t="n">
        <v>0</v>
      </c>
      <c r="G1975" s="7" t="n">
        <v>1</v>
      </c>
      <c r="H1975" s="7" t="n">
        <v>0</v>
      </c>
    </row>
    <row r="1976" spans="1:7">
      <c r="A1976" t="s">
        <v>4</v>
      </c>
      <c r="B1976" s="4" t="s">
        <v>5</v>
      </c>
      <c r="C1976" s="4" t="s">
        <v>10</v>
      </c>
      <c r="D1976" s="4" t="s">
        <v>9</v>
      </c>
    </row>
    <row r="1977" spans="1:7">
      <c r="A1977" t="n">
        <v>18195</v>
      </c>
      <c r="B1977" s="47" t="n">
        <v>43</v>
      </c>
      <c r="C1977" s="7" t="n">
        <v>21</v>
      </c>
      <c r="D1977" s="7" t="n">
        <v>16</v>
      </c>
    </row>
    <row r="1978" spans="1:7">
      <c r="A1978" t="s">
        <v>4</v>
      </c>
      <c r="B1978" s="4" t="s">
        <v>5</v>
      </c>
      <c r="C1978" s="4" t="s">
        <v>10</v>
      </c>
      <c r="D1978" s="4" t="s">
        <v>13</v>
      </c>
      <c r="E1978" s="4" t="s">
        <v>13</v>
      </c>
      <c r="F1978" s="4" t="s">
        <v>6</v>
      </c>
    </row>
    <row r="1979" spans="1:7">
      <c r="A1979" t="n">
        <v>18202</v>
      </c>
      <c r="B1979" s="42" t="n">
        <v>47</v>
      </c>
      <c r="C1979" s="7" t="n">
        <v>21</v>
      </c>
      <c r="D1979" s="7" t="n">
        <v>0</v>
      </c>
      <c r="E1979" s="7" t="n">
        <v>0</v>
      </c>
      <c r="F1979" s="7" t="s">
        <v>109</v>
      </c>
    </row>
    <row r="1980" spans="1:7">
      <c r="A1980" t="s">
        <v>4</v>
      </c>
      <c r="B1980" s="4" t="s">
        <v>5</v>
      </c>
      <c r="C1980" s="4" t="s">
        <v>10</v>
      </c>
    </row>
    <row r="1981" spans="1:7">
      <c r="A1981" t="n">
        <v>18224</v>
      </c>
      <c r="B1981" s="27" t="n">
        <v>16</v>
      </c>
      <c r="C1981" s="7" t="n">
        <v>0</v>
      </c>
    </row>
    <row r="1982" spans="1:7">
      <c r="A1982" t="s">
        <v>4</v>
      </c>
      <c r="B1982" s="4" t="s">
        <v>5</v>
      </c>
      <c r="C1982" s="4" t="s">
        <v>10</v>
      </c>
      <c r="D1982" s="4" t="s">
        <v>13</v>
      </c>
      <c r="E1982" s="4" t="s">
        <v>6</v>
      </c>
      <c r="F1982" s="4" t="s">
        <v>27</v>
      </c>
      <c r="G1982" s="4" t="s">
        <v>27</v>
      </c>
      <c r="H1982" s="4" t="s">
        <v>27</v>
      </c>
    </row>
    <row r="1983" spans="1:7">
      <c r="A1983" t="n">
        <v>18227</v>
      </c>
      <c r="B1983" s="51" t="n">
        <v>48</v>
      </c>
      <c r="C1983" s="7" t="n">
        <v>21</v>
      </c>
      <c r="D1983" s="7" t="n">
        <v>0</v>
      </c>
      <c r="E1983" s="7" t="s">
        <v>102</v>
      </c>
      <c r="F1983" s="7" t="n">
        <v>0</v>
      </c>
      <c r="G1983" s="7" t="n">
        <v>1</v>
      </c>
      <c r="H1983" s="7" t="n">
        <v>0</v>
      </c>
    </row>
    <row r="1984" spans="1:7">
      <c r="A1984" t="s">
        <v>4</v>
      </c>
      <c r="B1984" s="4" t="s">
        <v>5</v>
      </c>
      <c r="C1984" s="4" t="s">
        <v>13</v>
      </c>
      <c r="D1984" s="4" t="s">
        <v>10</v>
      </c>
      <c r="E1984" s="4" t="s">
        <v>13</v>
      </c>
      <c r="F1984" s="4" t="s">
        <v>6</v>
      </c>
      <c r="G1984" s="4" t="s">
        <v>6</v>
      </c>
      <c r="H1984" s="4" t="s">
        <v>6</v>
      </c>
      <c r="I1984" s="4" t="s">
        <v>6</v>
      </c>
      <c r="J1984" s="4" t="s">
        <v>6</v>
      </c>
      <c r="K1984" s="4" t="s">
        <v>6</v>
      </c>
      <c r="L1984" s="4" t="s">
        <v>6</v>
      </c>
      <c r="M1984" s="4" t="s">
        <v>6</v>
      </c>
      <c r="N1984" s="4" t="s">
        <v>6</v>
      </c>
      <c r="O1984" s="4" t="s">
        <v>6</v>
      </c>
      <c r="P1984" s="4" t="s">
        <v>6</v>
      </c>
      <c r="Q1984" s="4" t="s">
        <v>6</v>
      </c>
      <c r="R1984" s="4" t="s">
        <v>6</v>
      </c>
      <c r="S1984" s="4" t="s">
        <v>6</v>
      </c>
      <c r="T1984" s="4" t="s">
        <v>6</v>
      </c>
      <c r="U1984" s="4" t="s">
        <v>6</v>
      </c>
    </row>
    <row r="1985" spans="1:21">
      <c r="A1985" t="n">
        <v>18251</v>
      </c>
      <c r="B1985" s="46" t="n">
        <v>36</v>
      </c>
      <c r="C1985" s="7" t="n">
        <v>8</v>
      </c>
      <c r="D1985" s="7" t="n">
        <v>20</v>
      </c>
      <c r="E1985" s="7" t="n">
        <v>0</v>
      </c>
      <c r="F1985" s="7" t="s">
        <v>174</v>
      </c>
      <c r="G1985" s="7" t="s">
        <v>112</v>
      </c>
      <c r="H1985" s="7" t="s">
        <v>175</v>
      </c>
      <c r="I1985" s="7" t="s">
        <v>23</v>
      </c>
      <c r="J1985" s="7" t="s">
        <v>23</v>
      </c>
      <c r="K1985" s="7" t="s">
        <v>23</v>
      </c>
      <c r="L1985" s="7" t="s">
        <v>23</v>
      </c>
      <c r="M1985" s="7" t="s">
        <v>23</v>
      </c>
      <c r="N1985" s="7" t="s">
        <v>23</v>
      </c>
      <c r="O1985" s="7" t="s">
        <v>23</v>
      </c>
      <c r="P1985" s="7" t="s">
        <v>23</v>
      </c>
      <c r="Q1985" s="7" t="s">
        <v>23</v>
      </c>
      <c r="R1985" s="7" t="s">
        <v>23</v>
      </c>
      <c r="S1985" s="7" t="s">
        <v>23</v>
      </c>
      <c r="T1985" s="7" t="s">
        <v>23</v>
      </c>
      <c r="U1985" s="7" t="s">
        <v>23</v>
      </c>
    </row>
    <row r="1986" spans="1:21">
      <c r="A1986" t="s">
        <v>4</v>
      </c>
      <c r="B1986" s="4" t="s">
        <v>5</v>
      </c>
      <c r="C1986" s="4" t="s">
        <v>13</v>
      </c>
      <c r="D1986" s="4" t="s">
        <v>10</v>
      </c>
      <c r="E1986" s="4" t="s">
        <v>13</v>
      </c>
      <c r="F1986" s="4" t="s">
        <v>6</v>
      </c>
      <c r="G1986" s="4" t="s">
        <v>6</v>
      </c>
      <c r="H1986" s="4" t="s">
        <v>6</v>
      </c>
      <c r="I1986" s="4" t="s">
        <v>6</v>
      </c>
      <c r="J1986" s="4" t="s">
        <v>6</v>
      </c>
      <c r="K1986" s="4" t="s">
        <v>6</v>
      </c>
      <c r="L1986" s="4" t="s">
        <v>6</v>
      </c>
      <c r="M1986" s="4" t="s">
        <v>6</v>
      </c>
      <c r="N1986" s="4" t="s">
        <v>6</v>
      </c>
      <c r="O1986" s="4" t="s">
        <v>6</v>
      </c>
      <c r="P1986" s="4" t="s">
        <v>6</v>
      </c>
      <c r="Q1986" s="4" t="s">
        <v>6</v>
      </c>
      <c r="R1986" s="4" t="s">
        <v>6</v>
      </c>
      <c r="S1986" s="4" t="s">
        <v>6</v>
      </c>
      <c r="T1986" s="4" t="s">
        <v>6</v>
      </c>
      <c r="U1986" s="4" t="s">
        <v>6</v>
      </c>
    </row>
    <row r="1987" spans="1:21">
      <c r="A1987" t="n">
        <v>18303</v>
      </c>
      <c r="B1987" s="46" t="n">
        <v>36</v>
      </c>
      <c r="C1987" s="7" t="n">
        <v>8</v>
      </c>
      <c r="D1987" s="7" t="n">
        <v>21</v>
      </c>
      <c r="E1987" s="7" t="n">
        <v>0</v>
      </c>
      <c r="F1987" s="7" t="s">
        <v>113</v>
      </c>
      <c r="G1987" s="7" t="s">
        <v>176</v>
      </c>
      <c r="H1987" s="7" t="s">
        <v>23</v>
      </c>
      <c r="I1987" s="7" t="s">
        <v>23</v>
      </c>
      <c r="J1987" s="7" t="s">
        <v>23</v>
      </c>
      <c r="K1987" s="7" t="s">
        <v>23</v>
      </c>
      <c r="L1987" s="7" t="s">
        <v>23</v>
      </c>
      <c r="M1987" s="7" t="s">
        <v>23</v>
      </c>
      <c r="N1987" s="7" t="s">
        <v>23</v>
      </c>
      <c r="O1987" s="7" t="s">
        <v>23</v>
      </c>
      <c r="P1987" s="7" t="s">
        <v>23</v>
      </c>
      <c r="Q1987" s="7" t="s">
        <v>23</v>
      </c>
      <c r="R1987" s="7" t="s">
        <v>23</v>
      </c>
      <c r="S1987" s="7" t="s">
        <v>23</v>
      </c>
      <c r="T1987" s="7" t="s">
        <v>23</v>
      </c>
      <c r="U1987" s="7" t="s">
        <v>23</v>
      </c>
    </row>
    <row r="1988" spans="1:21">
      <c r="A1988" t="s">
        <v>4</v>
      </c>
      <c r="B1988" s="4" t="s">
        <v>5</v>
      </c>
      <c r="C1988" s="4" t="s">
        <v>10</v>
      </c>
    </row>
    <row r="1989" spans="1:21">
      <c r="A1989" t="n">
        <v>18348</v>
      </c>
      <c r="B1989" s="38" t="n">
        <v>13</v>
      </c>
      <c r="C1989" s="7" t="n">
        <v>6466</v>
      </c>
    </row>
    <row r="1990" spans="1:21">
      <c r="A1990" t="s">
        <v>4</v>
      </c>
      <c r="B1990" s="4" t="s">
        <v>5</v>
      </c>
      <c r="C1990" s="4" t="s">
        <v>13</v>
      </c>
    </row>
    <row r="1991" spans="1:21">
      <c r="A1991" t="n">
        <v>18351</v>
      </c>
      <c r="B1991" s="53" t="n">
        <v>116</v>
      </c>
      <c r="C1991" s="7" t="n">
        <v>0</v>
      </c>
    </row>
    <row r="1992" spans="1:21">
      <c r="A1992" t="s">
        <v>4</v>
      </c>
      <c r="B1992" s="4" t="s">
        <v>5</v>
      </c>
      <c r="C1992" s="4" t="s">
        <v>13</v>
      </c>
      <c r="D1992" s="4" t="s">
        <v>10</v>
      </c>
    </row>
    <row r="1993" spans="1:21">
      <c r="A1993" t="n">
        <v>18353</v>
      </c>
      <c r="B1993" s="53" t="n">
        <v>116</v>
      </c>
      <c r="C1993" s="7" t="n">
        <v>2</v>
      </c>
      <c r="D1993" s="7" t="n">
        <v>1</v>
      </c>
    </row>
    <row r="1994" spans="1:21">
      <c r="A1994" t="s">
        <v>4</v>
      </c>
      <c r="B1994" s="4" t="s">
        <v>5</v>
      </c>
      <c r="C1994" s="4" t="s">
        <v>13</v>
      </c>
      <c r="D1994" s="4" t="s">
        <v>9</v>
      </c>
    </row>
    <row r="1995" spans="1:21">
      <c r="A1995" t="n">
        <v>18357</v>
      </c>
      <c r="B1995" s="53" t="n">
        <v>116</v>
      </c>
      <c r="C1995" s="7" t="n">
        <v>5</v>
      </c>
      <c r="D1995" s="7" t="n">
        <v>1112014848</v>
      </c>
    </row>
    <row r="1996" spans="1:21">
      <c r="A1996" t="s">
        <v>4</v>
      </c>
      <c r="B1996" s="4" t="s">
        <v>5</v>
      </c>
      <c r="C1996" s="4" t="s">
        <v>13</v>
      </c>
      <c r="D1996" s="4" t="s">
        <v>10</v>
      </c>
    </row>
    <row r="1997" spans="1:21">
      <c r="A1997" t="n">
        <v>18363</v>
      </c>
      <c r="B1997" s="53" t="n">
        <v>116</v>
      </c>
      <c r="C1997" s="7" t="n">
        <v>6</v>
      </c>
      <c r="D1997" s="7" t="n">
        <v>1</v>
      </c>
    </row>
    <row r="1998" spans="1:21">
      <c r="A1998" t="s">
        <v>4</v>
      </c>
      <c r="B1998" s="4" t="s">
        <v>5</v>
      </c>
      <c r="C1998" s="4" t="s">
        <v>13</v>
      </c>
      <c r="D1998" s="4" t="s">
        <v>13</v>
      </c>
      <c r="E1998" s="4" t="s">
        <v>27</v>
      </c>
      <c r="F1998" s="4" t="s">
        <v>27</v>
      </c>
      <c r="G1998" s="4" t="s">
        <v>27</v>
      </c>
      <c r="H1998" s="4" t="s">
        <v>10</v>
      </c>
    </row>
    <row r="1999" spans="1:21">
      <c r="A1999" t="n">
        <v>18367</v>
      </c>
      <c r="B1999" s="37" t="n">
        <v>45</v>
      </c>
      <c r="C1999" s="7" t="n">
        <v>2</v>
      </c>
      <c r="D1999" s="7" t="n">
        <v>3</v>
      </c>
      <c r="E1999" s="7" t="n">
        <v>-95.6900024414063</v>
      </c>
      <c r="F1999" s="7" t="n">
        <v>1.22000002861023</v>
      </c>
      <c r="G1999" s="7" t="n">
        <v>-0.270000010728836</v>
      </c>
      <c r="H1999" s="7" t="n">
        <v>0</v>
      </c>
    </row>
    <row r="2000" spans="1:21">
      <c r="A2000" t="s">
        <v>4</v>
      </c>
      <c r="B2000" s="4" t="s">
        <v>5</v>
      </c>
      <c r="C2000" s="4" t="s">
        <v>13</v>
      </c>
      <c r="D2000" s="4" t="s">
        <v>13</v>
      </c>
      <c r="E2000" s="4" t="s">
        <v>27</v>
      </c>
      <c r="F2000" s="4" t="s">
        <v>27</v>
      </c>
      <c r="G2000" s="4" t="s">
        <v>27</v>
      </c>
      <c r="H2000" s="4" t="s">
        <v>10</v>
      </c>
      <c r="I2000" s="4" t="s">
        <v>13</v>
      </c>
    </row>
    <row r="2001" spans="1:21">
      <c r="A2001" t="n">
        <v>18384</v>
      </c>
      <c r="B2001" s="37" t="n">
        <v>45</v>
      </c>
      <c r="C2001" s="7" t="n">
        <v>4</v>
      </c>
      <c r="D2001" s="7" t="n">
        <v>3</v>
      </c>
      <c r="E2001" s="7" t="n">
        <v>14.8900003433228</v>
      </c>
      <c r="F2001" s="7" t="n">
        <v>121.970001220703</v>
      </c>
      <c r="G2001" s="7" t="n">
        <v>4</v>
      </c>
      <c r="H2001" s="7" t="n">
        <v>0</v>
      </c>
      <c r="I2001" s="7" t="n">
        <v>0</v>
      </c>
    </row>
    <row r="2002" spans="1:21">
      <c r="A2002" t="s">
        <v>4</v>
      </c>
      <c r="B2002" s="4" t="s">
        <v>5</v>
      </c>
      <c r="C2002" s="4" t="s">
        <v>13</v>
      </c>
      <c r="D2002" s="4" t="s">
        <v>13</v>
      </c>
      <c r="E2002" s="4" t="s">
        <v>27</v>
      </c>
      <c r="F2002" s="4" t="s">
        <v>10</v>
      </c>
    </row>
    <row r="2003" spans="1:21">
      <c r="A2003" t="n">
        <v>18402</v>
      </c>
      <c r="B2003" s="37" t="n">
        <v>45</v>
      </c>
      <c r="C2003" s="7" t="n">
        <v>5</v>
      </c>
      <c r="D2003" s="7" t="n">
        <v>3</v>
      </c>
      <c r="E2003" s="7" t="n">
        <v>2.5</v>
      </c>
      <c r="F2003" s="7" t="n">
        <v>0</v>
      </c>
    </row>
    <row r="2004" spans="1:21">
      <c r="A2004" t="s">
        <v>4</v>
      </c>
      <c r="B2004" s="4" t="s">
        <v>5</v>
      </c>
      <c r="C2004" s="4" t="s">
        <v>13</v>
      </c>
      <c r="D2004" s="4" t="s">
        <v>13</v>
      </c>
      <c r="E2004" s="4" t="s">
        <v>27</v>
      </c>
      <c r="F2004" s="4" t="s">
        <v>10</v>
      </c>
    </row>
    <row r="2005" spans="1:21">
      <c r="A2005" t="n">
        <v>18411</v>
      </c>
      <c r="B2005" s="37" t="n">
        <v>45</v>
      </c>
      <c r="C2005" s="7" t="n">
        <v>11</v>
      </c>
      <c r="D2005" s="7" t="n">
        <v>3</v>
      </c>
      <c r="E2005" s="7" t="n">
        <v>38</v>
      </c>
      <c r="F2005" s="7" t="n">
        <v>0</v>
      </c>
    </row>
    <row r="2006" spans="1:21">
      <c r="A2006" t="s">
        <v>4</v>
      </c>
      <c r="B2006" s="4" t="s">
        <v>5</v>
      </c>
      <c r="C2006" s="4" t="s">
        <v>13</v>
      </c>
      <c r="D2006" s="4" t="s">
        <v>13</v>
      </c>
      <c r="E2006" s="4" t="s">
        <v>27</v>
      </c>
      <c r="F2006" s="4" t="s">
        <v>27</v>
      </c>
      <c r="G2006" s="4" t="s">
        <v>27</v>
      </c>
      <c r="H2006" s="4" t="s">
        <v>10</v>
      </c>
    </row>
    <row r="2007" spans="1:21">
      <c r="A2007" t="n">
        <v>18420</v>
      </c>
      <c r="B2007" s="37" t="n">
        <v>45</v>
      </c>
      <c r="C2007" s="7" t="n">
        <v>2</v>
      </c>
      <c r="D2007" s="7" t="n">
        <v>3</v>
      </c>
      <c r="E2007" s="7" t="n">
        <v>-94.9300003051758</v>
      </c>
      <c r="F2007" s="7" t="n">
        <v>1.22000002861023</v>
      </c>
      <c r="G2007" s="7" t="n">
        <v>-0.0500000007450581</v>
      </c>
      <c r="H2007" s="7" t="n">
        <v>3000</v>
      </c>
    </row>
    <row r="2008" spans="1:21">
      <c r="A2008" t="s">
        <v>4</v>
      </c>
      <c r="B2008" s="4" t="s">
        <v>5</v>
      </c>
      <c r="C2008" s="4" t="s">
        <v>13</v>
      </c>
      <c r="D2008" s="4" t="s">
        <v>10</v>
      </c>
      <c r="E2008" s="4" t="s">
        <v>27</v>
      </c>
    </row>
    <row r="2009" spans="1:21">
      <c r="A2009" t="n">
        <v>18437</v>
      </c>
      <c r="B2009" s="30" t="n">
        <v>58</v>
      </c>
      <c r="C2009" s="7" t="n">
        <v>100</v>
      </c>
      <c r="D2009" s="7" t="n">
        <v>1000</v>
      </c>
      <c r="E2009" s="7" t="n">
        <v>1</v>
      </c>
    </row>
    <row r="2010" spans="1:21">
      <c r="A2010" t="s">
        <v>4</v>
      </c>
      <c r="B2010" s="4" t="s">
        <v>5</v>
      </c>
      <c r="C2010" s="4" t="s">
        <v>13</v>
      </c>
      <c r="D2010" s="4" t="s">
        <v>10</v>
      </c>
    </row>
    <row r="2011" spans="1:21">
      <c r="A2011" t="n">
        <v>18445</v>
      </c>
      <c r="B2011" s="30" t="n">
        <v>58</v>
      </c>
      <c r="C2011" s="7" t="n">
        <v>255</v>
      </c>
      <c r="D2011" s="7" t="n">
        <v>0</v>
      </c>
    </row>
    <row r="2012" spans="1:21">
      <c r="A2012" t="s">
        <v>4</v>
      </c>
      <c r="B2012" s="4" t="s">
        <v>5</v>
      </c>
      <c r="C2012" s="4" t="s">
        <v>10</v>
      </c>
    </row>
    <row r="2013" spans="1:21">
      <c r="A2013" t="n">
        <v>18449</v>
      </c>
      <c r="B2013" s="27" t="n">
        <v>16</v>
      </c>
      <c r="C2013" s="7" t="n">
        <v>1000</v>
      </c>
    </row>
    <row r="2014" spans="1:21">
      <c r="A2014" t="s">
        <v>4</v>
      </c>
      <c r="B2014" s="4" t="s">
        <v>5</v>
      </c>
      <c r="C2014" s="4" t="s">
        <v>10</v>
      </c>
      <c r="D2014" s="4" t="s">
        <v>13</v>
      </c>
      <c r="E2014" s="4" t="s">
        <v>13</v>
      </c>
      <c r="F2014" s="4" t="s">
        <v>6</v>
      </c>
    </row>
    <row r="2015" spans="1:21">
      <c r="A2015" t="n">
        <v>18452</v>
      </c>
      <c r="B2015" s="42" t="n">
        <v>47</v>
      </c>
      <c r="C2015" s="7" t="n">
        <v>20</v>
      </c>
      <c r="D2015" s="7" t="n">
        <v>0</v>
      </c>
      <c r="E2015" s="7" t="n">
        <v>0</v>
      </c>
      <c r="F2015" s="7" t="s">
        <v>114</v>
      </c>
    </row>
    <row r="2016" spans="1:21">
      <c r="A2016" t="s">
        <v>4</v>
      </c>
      <c r="B2016" s="4" t="s">
        <v>5</v>
      </c>
      <c r="C2016" s="4" t="s">
        <v>10</v>
      </c>
      <c r="D2016" s="4" t="s">
        <v>13</v>
      </c>
      <c r="E2016" s="4" t="s">
        <v>13</v>
      </c>
      <c r="F2016" s="4" t="s">
        <v>6</v>
      </c>
    </row>
    <row r="2017" spans="1:9">
      <c r="A2017" t="n">
        <v>18472</v>
      </c>
      <c r="B2017" s="42" t="n">
        <v>47</v>
      </c>
      <c r="C2017" s="7" t="n">
        <v>21</v>
      </c>
      <c r="D2017" s="7" t="n">
        <v>0</v>
      </c>
      <c r="E2017" s="7" t="n">
        <v>0</v>
      </c>
      <c r="F2017" s="7" t="s">
        <v>114</v>
      </c>
    </row>
    <row r="2018" spans="1:9">
      <c r="A2018" t="s">
        <v>4</v>
      </c>
      <c r="B2018" s="4" t="s">
        <v>5</v>
      </c>
      <c r="C2018" s="4" t="s">
        <v>10</v>
      </c>
    </row>
    <row r="2019" spans="1:9">
      <c r="A2019" t="n">
        <v>18492</v>
      </c>
      <c r="B2019" s="27" t="n">
        <v>16</v>
      </c>
      <c r="C2019" s="7" t="n">
        <v>2500</v>
      </c>
    </row>
    <row r="2020" spans="1:9">
      <c r="A2020" t="s">
        <v>4</v>
      </c>
      <c r="B2020" s="4" t="s">
        <v>5</v>
      </c>
      <c r="C2020" s="4" t="s">
        <v>13</v>
      </c>
      <c r="D2020" s="4" t="s">
        <v>10</v>
      </c>
    </row>
    <row r="2021" spans="1:9">
      <c r="A2021" t="n">
        <v>18495</v>
      </c>
      <c r="B2021" s="37" t="n">
        <v>45</v>
      </c>
      <c r="C2021" s="7" t="n">
        <v>7</v>
      </c>
      <c r="D2021" s="7" t="n">
        <v>255</v>
      </c>
    </row>
    <row r="2022" spans="1:9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27</v>
      </c>
    </row>
    <row r="2023" spans="1:9">
      <c r="A2023" t="n">
        <v>18499</v>
      </c>
      <c r="B2023" s="30" t="n">
        <v>58</v>
      </c>
      <c r="C2023" s="7" t="n">
        <v>101</v>
      </c>
      <c r="D2023" s="7" t="n">
        <v>500</v>
      </c>
      <c r="E2023" s="7" t="n">
        <v>1</v>
      </c>
    </row>
    <row r="2024" spans="1:9">
      <c r="A2024" t="s">
        <v>4</v>
      </c>
      <c r="B2024" s="4" t="s">
        <v>5</v>
      </c>
      <c r="C2024" s="4" t="s">
        <v>13</v>
      </c>
      <c r="D2024" s="4" t="s">
        <v>10</v>
      </c>
    </row>
    <row r="2025" spans="1:9">
      <c r="A2025" t="n">
        <v>18507</v>
      </c>
      <c r="B2025" s="30" t="n">
        <v>58</v>
      </c>
      <c r="C2025" s="7" t="n">
        <v>254</v>
      </c>
      <c r="D2025" s="7" t="n">
        <v>0</v>
      </c>
    </row>
    <row r="2026" spans="1:9">
      <c r="A2026" t="s">
        <v>4</v>
      </c>
      <c r="B2026" s="4" t="s">
        <v>5</v>
      </c>
      <c r="C2026" s="4" t="s">
        <v>13</v>
      </c>
      <c r="D2026" s="4" t="s">
        <v>13</v>
      </c>
      <c r="E2026" s="4" t="s">
        <v>27</v>
      </c>
      <c r="F2026" s="4" t="s">
        <v>27</v>
      </c>
      <c r="G2026" s="4" t="s">
        <v>27</v>
      </c>
      <c r="H2026" s="4" t="s">
        <v>10</v>
      </c>
    </row>
    <row r="2027" spans="1:9">
      <c r="A2027" t="n">
        <v>18511</v>
      </c>
      <c r="B2027" s="37" t="n">
        <v>45</v>
      </c>
      <c r="C2027" s="7" t="n">
        <v>2</v>
      </c>
      <c r="D2027" s="7" t="n">
        <v>3</v>
      </c>
      <c r="E2027" s="7" t="n">
        <v>-94.3899993896484</v>
      </c>
      <c r="F2027" s="7" t="n">
        <v>1.30999994277954</v>
      </c>
      <c r="G2027" s="7" t="n">
        <v>-0.189999997615814</v>
      </c>
      <c r="H2027" s="7" t="n">
        <v>0</v>
      </c>
    </row>
    <row r="2028" spans="1:9">
      <c r="A2028" t="s">
        <v>4</v>
      </c>
      <c r="B2028" s="4" t="s">
        <v>5</v>
      </c>
      <c r="C2028" s="4" t="s">
        <v>13</v>
      </c>
      <c r="D2028" s="4" t="s">
        <v>13</v>
      </c>
      <c r="E2028" s="4" t="s">
        <v>27</v>
      </c>
      <c r="F2028" s="4" t="s">
        <v>27</v>
      </c>
      <c r="G2028" s="4" t="s">
        <v>27</v>
      </c>
      <c r="H2028" s="4" t="s">
        <v>10</v>
      </c>
      <c r="I2028" s="4" t="s">
        <v>13</v>
      </c>
    </row>
    <row r="2029" spans="1:9">
      <c r="A2029" t="n">
        <v>18528</v>
      </c>
      <c r="B2029" s="37" t="n">
        <v>45</v>
      </c>
      <c r="C2029" s="7" t="n">
        <v>4</v>
      </c>
      <c r="D2029" s="7" t="n">
        <v>3</v>
      </c>
      <c r="E2029" s="7" t="n">
        <v>3.02999997138977</v>
      </c>
      <c r="F2029" s="7" t="n">
        <v>205.339996337891</v>
      </c>
      <c r="G2029" s="7" t="n">
        <v>0</v>
      </c>
      <c r="H2029" s="7" t="n">
        <v>0</v>
      </c>
      <c r="I2029" s="7" t="n">
        <v>0</v>
      </c>
    </row>
    <row r="2030" spans="1:9">
      <c r="A2030" t="s">
        <v>4</v>
      </c>
      <c r="B2030" s="4" t="s">
        <v>5</v>
      </c>
      <c r="C2030" s="4" t="s">
        <v>13</v>
      </c>
      <c r="D2030" s="4" t="s">
        <v>13</v>
      </c>
      <c r="E2030" s="4" t="s">
        <v>27</v>
      </c>
      <c r="F2030" s="4" t="s">
        <v>10</v>
      </c>
    </row>
    <row r="2031" spans="1:9">
      <c r="A2031" t="n">
        <v>18546</v>
      </c>
      <c r="B2031" s="37" t="n">
        <v>45</v>
      </c>
      <c r="C2031" s="7" t="n">
        <v>5</v>
      </c>
      <c r="D2031" s="7" t="n">
        <v>3</v>
      </c>
      <c r="E2031" s="7" t="n">
        <v>1.60000002384186</v>
      </c>
      <c r="F2031" s="7" t="n">
        <v>0</v>
      </c>
    </row>
    <row r="2032" spans="1:9">
      <c r="A2032" t="s">
        <v>4</v>
      </c>
      <c r="B2032" s="4" t="s">
        <v>5</v>
      </c>
      <c r="C2032" s="4" t="s">
        <v>13</v>
      </c>
      <c r="D2032" s="4" t="s">
        <v>13</v>
      </c>
      <c r="E2032" s="4" t="s">
        <v>27</v>
      </c>
      <c r="F2032" s="4" t="s">
        <v>10</v>
      </c>
    </row>
    <row r="2033" spans="1:9">
      <c r="A2033" t="n">
        <v>18555</v>
      </c>
      <c r="B2033" s="37" t="n">
        <v>45</v>
      </c>
      <c r="C2033" s="7" t="n">
        <v>11</v>
      </c>
      <c r="D2033" s="7" t="n">
        <v>3</v>
      </c>
      <c r="E2033" s="7" t="n">
        <v>38</v>
      </c>
      <c r="F2033" s="7" t="n">
        <v>0</v>
      </c>
    </row>
    <row r="2034" spans="1:9">
      <c r="A2034" t="s">
        <v>4</v>
      </c>
      <c r="B2034" s="4" t="s">
        <v>5</v>
      </c>
      <c r="C2034" s="4" t="s">
        <v>13</v>
      </c>
      <c r="D2034" s="4" t="s">
        <v>13</v>
      </c>
      <c r="E2034" s="4" t="s">
        <v>27</v>
      </c>
      <c r="F2034" s="4" t="s">
        <v>27</v>
      </c>
      <c r="G2034" s="4" t="s">
        <v>27</v>
      </c>
      <c r="H2034" s="4" t="s">
        <v>10</v>
      </c>
    </row>
    <row r="2035" spans="1:9">
      <c r="A2035" t="n">
        <v>18564</v>
      </c>
      <c r="B2035" s="37" t="n">
        <v>45</v>
      </c>
      <c r="C2035" s="7" t="n">
        <v>2</v>
      </c>
      <c r="D2035" s="7" t="n">
        <v>3</v>
      </c>
      <c r="E2035" s="7" t="n">
        <v>-94.3899993896484</v>
      </c>
      <c r="F2035" s="7" t="n">
        <v>1.44000005722046</v>
      </c>
      <c r="G2035" s="7" t="n">
        <v>-0.189999997615814</v>
      </c>
      <c r="H2035" s="7" t="n">
        <v>20000</v>
      </c>
    </row>
    <row r="2036" spans="1:9">
      <c r="A2036" t="s">
        <v>4</v>
      </c>
      <c r="B2036" s="4" t="s">
        <v>5</v>
      </c>
      <c r="C2036" s="4" t="s">
        <v>13</v>
      </c>
      <c r="D2036" s="4" t="s">
        <v>13</v>
      </c>
      <c r="E2036" s="4" t="s">
        <v>27</v>
      </c>
      <c r="F2036" s="4" t="s">
        <v>27</v>
      </c>
      <c r="G2036" s="4" t="s">
        <v>27</v>
      </c>
      <c r="H2036" s="4" t="s">
        <v>10</v>
      </c>
      <c r="I2036" s="4" t="s">
        <v>13</v>
      </c>
    </row>
    <row r="2037" spans="1:9">
      <c r="A2037" t="n">
        <v>18581</v>
      </c>
      <c r="B2037" s="37" t="n">
        <v>45</v>
      </c>
      <c r="C2037" s="7" t="n">
        <v>4</v>
      </c>
      <c r="D2037" s="7" t="n">
        <v>3</v>
      </c>
      <c r="E2037" s="7" t="n">
        <v>352.890014648438</v>
      </c>
      <c r="F2037" s="7" t="n">
        <v>202.949996948242</v>
      </c>
      <c r="G2037" s="7" t="n">
        <v>0</v>
      </c>
      <c r="H2037" s="7" t="n">
        <v>20000</v>
      </c>
      <c r="I2037" s="7" t="n">
        <v>1</v>
      </c>
    </row>
    <row r="2038" spans="1:9">
      <c r="A2038" t="s">
        <v>4</v>
      </c>
      <c r="B2038" s="4" t="s">
        <v>5</v>
      </c>
      <c r="C2038" s="4" t="s">
        <v>10</v>
      </c>
      <c r="D2038" s="4" t="s">
        <v>27</v>
      </c>
      <c r="E2038" s="4" t="s">
        <v>27</v>
      </c>
      <c r="F2038" s="4" t="s">
        <v>27</v>
      </c>
      <c r="G2038" s="4" t="s">
        <v>27</v>
      </c>
    </row>
    <row r="2039" spans="1:9">
      <c r="A2039" t="n">
        <v>18599</v>
      </c>
      <c r="B2039" s="45" t="n">
        <v>46</v>
      </c>
      <c r="C2039" s="7" t="n">
        <v>20</v>
      </c>
      <c r="D2039" s="7" t="n">
        <v>-94.6999969482422</v>
      </c>
      <c r="E2039" s="7" t="n">
        <v>0</v>
      </c>
      <c r="F2039" s="7" t="n">
        <v>0.529999971389771</v>
      </c>
      <c r="G2039" s="7" t="n">
        <v>241.399993896484</v>
      </c>
    </row>
    <row r="2040" spans="1:9">
      <c r="A2040" t="s">
        <v>4</v>
      </c>
      <c r="B2040" s="4" t="s">
        <v>5</v>
      </c>
      <c r="C2040" s="4" t="s">
        <v>10</v>
      </c>
      <c r="D2040" s="4" t="s">
        <v>13</v>
      </c>
      <c r="E2040" s="4" t="s">
        <v>6</v>
      </c>
      <c r="F2040" s="4" t="s">
        <v>27</v>
      </c>
      <c r="G2040" s="4" t="s">
        <v>27</v>
      </c>
      <c r="H2040" s="4" t="s">
        <v>27</v>
      </c>
    </row>
    <row r="2041" spans="1:9">
      <c r="A2041" t="n">
        <v>18618</v>
      </c>
      <c r="B2041" s="51" t="n">
        <v>48</v>
      </c>
      <c r="C2041" s="7" t="n">
        <v>20</v>
      </c>
      <c r="D2041" s="7" t="n">
        <v>0</v>
      </c>
      <c r="E2041" s="7" t="s">
        <v>174</v>
      </c>
      <c r="F2041" s="7" t="n">
        <v>0</v>
      </c>
      <c r="G2041" s="7" t="n">
        <v>1</v>
      </c>
      <c r="H2041" s="7" t="n">
        <v>0</v>
      </c>
    </row>
    <row r="2042" spans="1:9">
      <c r="A2042" t="s">
        <v>4</v>
      </c>
      <c r="B2042" s="4" t="s">
        <v>5</v>
      </c>
      <c r="C2042" s="4" t="s">
        <v>13</v>
      </c>
      <c r="D2042" s="4" t="s">
        <v>10</v>
      </c>
    </row>
    <row r="2043" spans="1:9">
      <c r="A2043" t="n">
        <v>18646</v>
      </c>
      <c r="B2043" s="30" t="n">
        <v>58</v>
      </c>
      <c r="C2043" s="7" t="n">
        <v>255</v>
      </c>
      <c r="D2043" s="7" t="n">
        <v>0</v>
      </c>
    </row>
    <row r="2044" spans="1:9">
      <c r="A2044" t="s">
        <v>4</v>
      </c>
      <c r="B2044" s="4" t="s">
        <v>5</v>
      </c>
      <c r="C2044" s="4" t="s">
        <v>13</v>
      </c>
      <c r="D2044" s="4" t="s">
        <v>10</v>
      </c>
      <c r="E2044" s="4" t="s">
        <v>6</v>
      </c>
    </row>
    <row r="2045" spans="1:9">
      <c r="A2045" t="n">
        <v>18650</v>
      </c>
      <c r="B2045" s="54" t="n">
        <v>51</v>
      </c>
      <c r="C2045" s="7" t="n">
        <v>4</v>
      </c>
      <c r="D2045" s="7" t="n">
        <v>20</v>
      </c>
      <c r="E2045" s="7" t="s">
        <v>177</v>
      </c>
    </row>
    <row r="2046" spans="1:9">
      <c r="A2046" t="s">
        <v>4</v>
      </c>
      <c r="B2046" s="4" t="s">
        <v>5</v>
      </c>
      <c r="C2046" s="4" t="s">
        <v>10</v>
      </c>
    </row>
    <row r="2047" spans="1:9">
      <c r="A2047" t="n">
        <v>18663</v>
      </c>
      <c r="B2047" s="27" t="n">
        <v>16</v>
      </c>
      <c r="C2047" s="7" t="n">
        <v>0</v>
      </c>
    </row>
    <row r="2048" spans="1:9">
      <c r="A2048" t="s">
        <v>4</v>
      </c>
      <c r="B2048" s="4" t="s">
        <v>5</v>
      </c>
      <c r="C2048" s="4" t="s">
        <v>10</v>
      </c>
      <c r="D2048" s="4" t="s">
        <v>13</v>
      </c>
      <c r="E2048" s="4" t="s">
        <v>9</v>
      </c>
      <c r="F2048" s="4" t="s">
        <v>86</v>
      </c>
      <c r="G2048" s="4" t="s">
        <v>13</v>
      </c>
      <c r="H2048" s="4" t="s">
        <v>13</v>
      </c>
    </row>
    <row r="2049" spans="1:9">
      <c r="A2049" t="n">
        <v>18666</v>
      </c>
      <c r="B2049" s="55" t="n">
        <v>26</v>
      </c>
      <c r="C2049" s="7" t="n">
        <v>20</v>
      </c>
      <c r="D2049" s="7" t="n">
        <v>17</v>
      </c>
      <c r="E2049" s="7" t="n">
        <v>64974</v>
      </c>
      <c r="F2049" s="7" t="s">
        <v>178</v>
      </c>
      <c r="G2049" s="7" t="n">
        <v>2</v>
      </c>
      <c r="H2049" s="7" t="n">
        <v>0</v>
      </c>
    </row>
    <row r="2050" spans="1:9">
      <c r="A2050" t="s">
        <v>4</v>
      </c>
      <c r="B2050" s="4" t="s">
        <v>5</v>
      </c>
    </row>
    <row r="2051" spans="1:9">
      <c r="A2051" t="n">
        <v>18708</v>
      </c>
      <c r="B2051" s="35" t="n">
        <v>28</v>
      </c>
    </row>
    <row r="2052" spans="1:9">
      <c r="A2052" t="s">
        <v>4</v>
      </c>
      <c r="B2052" s="4" t="s">
        <v>5</v>
      </c>
      <c r="C2052" s="4" t="s">
        <v>13</v>
      </c>
      <c r="D2052" s="4" t="s">
        <v>10</v>
      </c>
      <c r="E2052" s="4" t="s">
        <v>6</v>
      </c>
    </row>
    <row r="2053" spans="1:9">
      <c r="A2053" t="n">
        <v>18709</v>
      </c>
      <c r="B2053" s="54" t="n">
        <v>51</v>
      </c>
      <c r="C2053" s="7" t="n">
        <v>4</v>
      </c>
      <c r="D2053" s="7" t="n">
        <v>21</v>
      </c>
      <c r="E2053" s="7" t="s">
        <v>115</v>
      </c>
    </row>
    <row r="2054" spans="1:9">
      <c r="A2054" t="s">
        <v>4</v>
      </c>
      <c r="B2054" s="4" t="s">
        <v>5</v>
      </c>
      <c r="C2054" s="4" t="s">
        <v>10</v>
      </c>
    </row>
    <row r="2055" spans="1:9">
      <c r="A2055" t="n">
        <v>18723</v>
      </c>
      <c r="B2055" s="27" t="n">
        <v>16</v>
      </c>
      <c r="C2055" s="7" t="n">
        <v>0</v>
      </c>
    </row>
    <row r="2056" spans="1:9">
      <c r="A2056" t="s">
        <v>4</v>
      </c>
      <c r="B2056" s="4" t="s">
        <v>5</v>
      </c>
      <c r="C2056" s="4" t="s">
        <v>10</v>
      </c>
      <c r="D2056" s="4" t="s">
        <v>13</v>
      </c>
      <c r="E2056" s="4" t="s">
        <v>9</v>
      </c>
      <c r="F2056" s="4" t="s">
        <v>86</v>
      </c>
      <c r="G2056" s="4" t="s">
        <v>13</v>
      </c>
      <c r="H2056" s="4" t="s">
        <v>13</v>
      </c>
    </row>
    <row r="2057" spans="1:9">
      <c r="A2057" t="n">
        <v>18726</v>
      </c>
      <c r="B2057" s="55" t="n">
        <v>26</v>
      </c>
      <c r="C2057" s="7" t="n">
        <v>21</v>
      </c>
      <c r="D2057" s="7" t="n">
        <v>17</v>
      </c>
      <c r="E2057" s="7" t="n">
        <v>64975</v>
      </c>
      <c r="F2057" s="7" t="s">
        <v>179</v>
      </c>
      <c r="G2057" s="7" t="n">
        <v>2</v>
      </c>
      <c r="H2057" s="7" t="n">
        <v>0</v>
      </c>
    </row>
    <row r="2058" spans="1:9">
      <c r="A2058" t="s">
        <v>4</v>
      </c>
      <c r="B2058" s="4" t="s">
        <v>5</v>
      </c>
    </row>
    <row r="2059" spans="1:9">
      <c r="A2059" t="n">
        <v>18748</v>
      </c>
      <c r="B2059" s="35" t="n">
        <v>28</v>
      </c>
    </row>
    <row r="2060" spans="1:9">
      <c r="A2060" t="s">
        <v>4</v>
      </c>
      <c r="B2060" s="4" t="s">
        <v>5</v>
      </c>
      <c r="C2060" s="4" t="s">
        <v>13</v>
      </c>
      <c r="D2060" s="4" t="s">
        <v>10</v>
      </c>
      <c r="E2060" s="4" t="s">
        <v>6</v>
      </c>
      <c r="F2060" s="4" t="s">
        <v>6</v>
      </c>
      <c r="G2060" s="4" t="s">
        <v>6</v>
      </c>
      <c r="H2060" s="4" t="s">
        <v>6</v>
      </c>
    </row>
    <row r="2061" spans="1:9">
      <c r="A2061" t="n">
        <v>18749</v>
      </c>
      <c r="B2061" s="54" t="n">
        <v>51</v>
      </c>
      <c r="C2061" s="7" t="n">
        <v>3</v>
      </c>
      <c r="D2061" s="7" t="n">
        <v>20</v>
      </c>
      <c r="E2061" s="7" t="s">
        <v>170</v>
      </c>
      <c r="F2061" s="7" t="s">
        <v>180</v>
      </c>
      <c r="G2061" s="7" t="s">
        <v>126</v>
      </c>
      <c r="H2061" s="7" t="s">
        <v>125</v>
      </c>
    </row>
    <row r="2062" spans="1:9">
      <c r="A2062" t="s">
        <v>4</v>
      </c>
      <c r="B2062" s="4" t="s">
        <v>5</v>
      </c>
      <c r="C2062" s="4" t="s">
        <v>10</v>
      </c>
      <c r="D2062" s="4" t="s">
        <v>13</v>
      </c>
      <c r="E2062" s="4" t="s">
        <v>27</v>
      </c>
      <c r="F2062" s="4" t="s">
        <v>10</v>
      </c>
    </row>
    <row r="2063" spans="1:9">
      <c r="A2063" t="n">
        <v>18762</v>
      </c>
      <c r="B2063" s="50" t="n">
        <v>59</v>
      </c>
      <c r="C2063" s="7" t="n">
        <v>20</v>
      </c>
      <c r="D2063" s="7" t="n">
        <v>13</v>
      </c>
      <c r="E2063" s="7" t="n">
        <v>0.150000005960464</v>
      </c>
      <c r="F2063" s="7" t="n">
        <v>0</v>
      </c>
    </row>
    <row r="2064" spans="1:9">
      <c r="A2064" t="s">
        <v>4</v>
      </c>
      <c r="B2064" s="4" t="s">
        <v>5</v>
      </c>
      <c r="C2064" s="4" t="s">
        <v>10</v>
      </c>
    </row>
    <row r="2065" spans="1:8">
      <c r="A2065" t="n">
        <v>18772</v>
      </c>
      <c r="B2065" s="27" t="n">
        <v>16</v>
      </c>
      <c r="C2065" s="7" t="n">
        <v>1000</v>
      </c>
    </row>
    <row r="2066" spans="1:8">
      <c r="A2066" t="s">
        <v>4</v>
      </c>
      <c r="B2066" s="4" t="s">
        <v>5</v>
      </c>
      <c r="C2066" s="4" t="s">
        <v>10</v>
      </c>
      <c r="D2066" s="4" t="s">
        <v>27</v>
      </c>
      <c r="E2066" s="4" t="s">
        <v>27</v>
      </c>
      <c r="F2066" s="4" t="s">
        <v>27</v>
      </c>
      <c r="G2066" s="4" t="s">
        <v>10</v>
      </c>
      <c r="H2066" s="4" t="s">
        <v>10</v>
      </c>
    </row>
    <row r="2067" spans="1:8">
      <c r="A2067" t="n">
        <v>18775</v>
      </c>
      <c r="B2067" s="57" t="n">
        <v>60</v>
      </c>
      <c r="C2067" s="7" t="n">
        <v>20</v>
      </c>
      <c r="D2067" s="7" t="n">
        <v>-60</v>
      </c>
      <c r="E2067" s="7" t="n">
        <v>-3</v>
      </c>
      <c r="F2067" s="7" t="n">
        <v>0</v>
      </c>
      <c r="G2067" s="7" t="n">
        <v>600</v>
      </c>
      <c r="H2067" s="7" t="n">
        <v>0</v>
      </c>
    </row>
    <row r="2068" spans="1:8">
      <c r="A2068" t="s">
        <v>4</v>
      </c>
      <c r="B2068" s="4" t="s">
        <v>5</v>
      </c>
      <c r="C2068" s="4" t="s">
        <v>10</v>
      </c>
    </row>
    <row r="2069" spans="1:8">
      <c r="A2069" t="n">
        <v>18794</v>
      </c>
      <c r="B2069" s="27" t="n">
        <v>16</v>
      </c>
      <c r="C2069" s="7" t="n">
        <v>300</v>
      </c>
    </row>
    <row r="2070" spans="1:8">
      <c r="A2070" t="s">
        <v>4</v>
      </c>
      <c r="B2070" s="4" t="s">
        <v>5</v>
      </c>
      <c r="C2070" s="4" t="s">
        <v>13</v>
      </c>
      <c r="D2070" s="4" t="s">
        <v>10</v>
      </c>
      <c r="E2070" s="4" t="s">
        <v>6</v>
      </c>
    </row>
    <row r="2071" spans="1:8">
      <c r="A2071" t="n">
        <v>18797</v>
      </c>
      <c r="B2071" s="54" t="n">
        <v>51</v>
      </c>
      <c r="C2071" s="7" t="n">
        <v>4</v>
      </c>
      <c r="D2071" s="7" t="n">
        <v>20</v>
      </c>
      <c r="E2071" s="7" t="s">
        <v>181</v>
      </c>
    </row>
    <row r="2072" spans="1:8">
      <c r="A2072" t="s">
        <v>4</v>
      </c>
      <c r="B2072" s="4" t="s">
        <v>5</v>
      </c>
      <c r="C2072" s="4" t="s">
        <v>10</v>
      </c>
    </row>
    <row r="2073" spans="1:8">
      <c r="A2073" t="n">
        <v>18810</v>
      </c>
      <c r="B2073" s="27" t="n">
        <v>16</v>
      </c>
      <c r="C2073" s="7" t="n">
        <v>0</v>
      </c>
    </row>
    <row r="2074" spans="1:8">
      <c r="A2074" t="s">
        <v>4</v>
      </c>
      <c r="B2074" s="4" t="s">
        <v>5</v>
      </c>
      <c r="C2074" s="4" t="s">
        <v>10</v>
      </c>
      <c r="D2074" s="4" t="s">
        <v>13</v>
      </c>
      <c r="E2074" s="4" t="s">
        <v>9</v>
      </c>
      <c r="F2074" s="4" t="s">
        <v>86</v>
      </c>
      <c r="G2074" s="4" t="s">
        <v>13</v>
      </c>
      <c r="H2074" s="4" t="s">
        <v>13</v>
      </c>
    </row>
    <row r="2075" spans="1:8">
      <c r="A2075" t="n">
        <v>18813</v>
      </c>
      <c r="B2075" s="55" t="n">
        <v>26</v>
      </c>
      <c r="C2075" s="7" t="n">
        <v>20</v>
      </c>
      <c r="D2075" s="7" t="n">
        <v>17</v>
      </c>
      <c r="E2075" s="7" t="n">
        <v>64976</v>
      </c>
      <c r="F2075" s="7" t="s">
        <v>182</v>
      </c>
      <c r="G2075" s="7" t="n">
        <v>2</v>
      </c>
      <c r="H2075" s="7" t="n">
        <v>0</v>
      </c>
    </row>
    <row r="2076" spans="1:8">
      <c r="A2076" t="s">
        <v>4</v>
      </c>
      <c r="B2076" s="4" t="s">
        <v>5</v>
      </c>
    </row>
    <row r="2077" spans="1:8">
      <c r="A2077" t="n">
        <v>18842</v>
      </c>
      <c r="B2077" s="35" t="n">
        <v>28</v>
      </c>
    </row>
    <row r="2078" spans="1:8">
      <c r="A2078" t="s">
        <v>4</v>
      </c>
      <c r="B2078" s="4" t="s">
        <v>5</v>
      </c>
      <c r="C2078" s="4" t="s">
        <v>10</v>
      </c>
      <c r="D2078" s="4" t="s">
        <v>13</v>
      </c>
    </row>
    <row r="2079" spans="1:8">
      <c r="A2079" t="n">
        <v>18843</v>
      </c>
      <c r="B2079" s="56" t="n">
        <v>89</v>
      </c>
      <c r="C2079" s="7" t="n">
        <v>65533</v>
      </c>
      <c r="D2079" s="7" t="n">
        <v>1</v>
      </c>
    </row>
    <row r="2080" spans="1:8">
      <c r="A2080" t="s">
        <v>4</v>
      </c>
      <c r="B2080" s="4" t="s">
        <v>5</v>
      </c>
      <c r="C2080" s="4" t="s">
        <v>10</v>
      </c>
      <c r="D2080" s="4" t="s">
        <v>13</v>
      </c>
      <c r="E2080" s="4" t="s">
        <v>6</v>
      </c>
      <c r="F2080" s="4" t="s">
        <v>27</v>
      </c>
      <c r="G2080" s="4" t="s">
        <v>27</v>
      </c>
      <c r="H2080" s="4" t="s">
        <v>27</v>
      </c>
    </row>
    <row r="2081" spans="1:8">
      <c r="A2081" t="n">
        <v>18847</v>
      </c>
      <c r="B2081" s="51" t="n">
        <v>48</v>
      </c>
      <c r="C2081" s="7" t="n">
        <v>21</v>
      </c>
      <c r="D2081" s="7" t="n">
        <v>0</v>
      </c>
      <c r="E2081" s="7" t="s">
        <v>113</v>
      </c>
      <c r="F2081" s="7" t="n">
        <v>-1</v>
      </c>
      <c r="G2081" s="7" t="n">
        <v>1</v>
      </c>
      <c r="H2081" s="7" t="n">
        <v>0</v>
      </c>
    </row>
    <row r="2082" spans="1:8">
      <c r="A2082" t="s">
        <v>4</v>
      </c>
      <c r="B2082" s="4" t="s">
        <v>5</v>
      </c>
      <c r="C2082" s="4" t="s">
        <v>10</v>
      </c>
    </row>
    <row r="2083" spans="1:8">
      <c r="A2083" t="n">
        <v>18877</v>
      </c>
      <c r="B2083" s="27" t="n">
        <v>16</v>
      </c>
      <c r="C2083" s="7" t="n">
        <v>500</v>
      </c>
    </row>
    <row r="2084" spans="1:8">
      <c r="A2084" t="s">
        <v>4</v>
      </c>
      <c r="B2084" s="4" t="s">
        <v>5</v>
      </c>
      <c r="C2084" s="4" t="s">
        <v>13</v>
      </c>
      <c r="D2084" s="4" t="s">
        <v>10</v>
      </c>
      <c r="E2084" s="4" t="s">
        <v>6</v>
      </c>
    </row>
    <row r="2085" spans="1:8">
      <c r="A2085" t="n">
        <v>18880</v>
      </c>
      <c r="B2085" s="54" t="n">
        <v>51</v>
      </c>
      <c r="C2085" s="7" t="n">
        <v>4</v>
      </c>
      <c r="D2085" s="7" t="n">
        <v>21</v>
      </c>
      <c r="E2085" s="7" t="s">
        <v>183</v>
      </c>
    </row>
    <row r="2086" spans="1:8">
      <c r="A2086" t="s">
        <v>4</v>
      </c>
      <c r="B2086" s="4" t="s">
        <v>5</v>
      </c>
      <c r="C2086" s="4" t="s">
        <v>10</v>
      </c>
    </row>
    <row r="2087" spans="1:8">
      <c r="A2087" t="n">
        <v>18893</v>
      </c>
      <c r="B2087" s="27" t="n">
        <v>16</v>
      </c>
      <c r="C2087" s="7" t="n">
        <v>0</v>
      </c>
    </row>
    <row r="2088" spans="1:8">
      <c r="A2088" t="s">
        <v>4</v>
      </c>
      <c r="B2088" s="4" t="s">
        <v>5</v>
      </c>
      <c r="C2088" s="4" t="s">
        <v>10</v>
      </c>
      <c r="D2088" s="4" t="s">
        <v>13</v>
      </c>
      <c r="E2088" s="4" t="s">
        <v>9</v>
      </c>
      <c r="F2088" s="4" t="s">
        <v>86</v>
      </c>
      <c r="G2088" s="4" t="s">
        <v>13</v>
      </c>
      <c r="H2088" s="4" t="s">
        <v>13</v>
      </c>
      <c r="I2088" s="4" t="s">
        <v>13</v>
      </c>
      <c r="J2088" s="4" t="s">
        <v>9</v>
      </c>
      <c r="K2088" s="4" t="s">
        <v>86</v>
      </c>
      <c r="L2088" s="4" t="s">
        <v>13</v>
      </c>
      <c r="M2088" s="4" t="s">
        <v>13</v>
      </c>
    </row>
    <row r="2089" spans="1:8">
      <c r="A2089" t="n">
        <v>18896</v>
      </c>
      <c r="B2089" s="55" t="n">
        <v>26</v>
      </c>
      <c r="C2089" s="7" t="n">
        <v>21</v>
      </c>
      <c r="D2089" s="7" t="n">
        <v>17</v>
      </c>
      <c r="E2089" s="7" t="n">
        <v>64977</v>
      </c>
      <c r="F2089" s="7" t="s">
        <v>184</v>
      </c>
      <c r="G2089" s="7" t="n">
        <v>2</v>
      </c>
      <c r="H2089" s="7" t="n">
        <v>3</v>
      </c>
      <c r="I2089" s="7" t="n">
        <v>17</v>
      </c>
      <c r="J2089" s="7" t="n">
        <v>64978</v>
      </c>
      <c r="K2089" s="7" t="s">
        <v>185</v>
      </c>
      <c r="L2089" s="7" t="n">
        <v>2</v>
      </c>
      <c r="M2089" s="7" t="n">
        <v>0</v>
      </c>
    </row>
    <row r="2090" spans="1:8">
      <c r="A2090" t="s">
        <v>4</v>
      </c>
      <c r="B2090" s="4" t="s">
        <v>5</v>
      </c>
    </row>
    <row r="2091" spans="1:8">
      <c r="A2091" t="n">
        <v>19015</v>
      </c>
      <c r="B2091" s="35" t="n">
        <v>28</v>
      </c>
    </row>
    <row r="2092" spans="1:8">
      <c r="A2092" t="s">
        <v>4</v>
      </c>
      <c r="B2092" s="4" t="s">
        <v>5</v>
      </c>
      <c r="C2092" s="4" t="s">
        <v>13</v>
      </c>
      <c r="D2092" s="4" t="s">
        <v>10</v>
      </c>
      <c r="E2092" s="4" t="s">
        <v>27</v>
      </c>
    </row>
    <row r="2093" spans="1:8">
      <c r="A2093" t="n">
        <v>19016</v>
      </c>
      <c r="B2093" s="30" t="n">
        <v>58</v>
      </c>
      <c r="C2093" s="7" t="n">
        <v>101</v>
      </c>
      <c r="D2093" s="7" t="n">
        <v>500</v>
      </c>
      <c r="E2093" s="7" t="n">
        <v>1</v>
      </c>
    </row>
    <row r="2094" spans="1:8">
      <c r="A2094" t="s">
        <v>4</v>
      </c>
      <c r="B2094" s="4" t="s">
        <v>5</v>
      </c>
      <c r="C2094" s="4" t="s">
        <v>13</v>
      </c>
      <c r="D2094" s="4" t="s">
        <v>10</v>
      </c>
    </row>
    <row r="2095" spans="1:8">
      <c r="A2095" t="n">
        <v>19024</v>
      </c>
      <c r="B2095" s="30" t="n">
        <v>58</v>
      </c>
      <c r="C2095" s="7" t="n">
        <v>254</v>
      </c>
      <c r="D2095" s="7" t="n">
        <v>0</v>
      </c>
    </row>
    <row r="2096" spans="1:8">
      <c r="A2096" t="s">
        <v>4</v>
      </c>
      <c r="B2096" s="4" t="s">
        <v>5</v>
      </c>
      <c r="C2096" s="4" t="s">
        <v>10</v>
      </c>
      <c r="D2096" s="4" t="s">
        <v>27</v>
      </c>
      <c r="E2096" s="4" t="s">
        <v>27</v>
      </c>
      <c r="F2096" s="4" t="s">
        <v>27</v>
      </c>
      <c r="G2096" s="4" t="s">
        <v>27</v>
      </c>
    </row>
    <row r="2097" spans="1:13">
      <c r="A2097" t="n">
        <v>19028</v>
      </c>
      <c r="B2097" s="45" t="n">
        <v>46</v>
      </c>
      <c r="C2097" s="7" t="n">
        <v>20</v>
      </c>
      <c r="D2097" s="7" t="n">
        <v>-94.5500030517578</v>
      </c>
      <c r="E2097" s="7" t="n">
        <v>0</v>
      </c>
      <c r="F2097" s="7" t="n">
        <v>0.330000013113022</v>
      </c>
      <c r="G2097" s="7" t="n">
        <v>270</v>
      </c>
    </row>
    <row r="2098" spans="1:13">
      <c r="A2098" t="s">
        <v>4</v>
      </c>
      <c r="B2098" s="4" t="s">
        <v>5</v>
      </c>
      <c r="C2098" s="4" t="s">
        <v>10</v>
      </c>
      <c r="D2098" s="4" t="s">
        <v>27</v>
      </c>
      <c r="E2098" s="4" t="s">
        <v>27</v>
      </c>
      <c r="F2098" s="4" t="s">
        <v>27</v>
      </c>
      <c r="G2098" s="4" t="s">
        <v>27</v>
      </c>
    </row>
    <row r="2099" spans="1:13">
      <c r="A2099" t="n">
        <v>19047</v>
      </c>
      <c r="B2099" s="45" t="n">
        <v>46</v>
      </c>
      <c r="C2099" s="7" t="n">
        <v>21</v>
      </c>
      <c r="D2099" s="7" t="n">
        <v>-94.4000015258789</v>
      </c>
      <c r="E2099" s="7" t="n">
        <v>0</v>
      </c>
      <c r="F2099" s="7" t="n">
        <v>-0.490000009536743</v>
      </c>
      <c r="G2099" s="7" t="n">
        <v>270</v>
      </c>
    </row>
    <row r="2100" spans="1:13">
      <c r="A2100" t="s">
        <v>4</v>
      </c>
      <c r="B2100" s="4" t="s">
        <v>5</v>
      </c>
      <c r="C2100" s="4" t="s">
        <v>13</v>
      </c>
      <c r="D2100" s="4" t="s">
        <v>13</v>
      </c>
      <c r="E2100" s="4" t="s">
        <v>27</v>
      </c>
      <c r="F2100" s="4" t="s">
        <v>27</v>
      </c>
      <c r="G2100" s="4" t="s">
        <v>27</v>
      </c>
      <c r="H2100" s="4" t="s">
        <v>10</v>
      </c>
    </row>
    <row r="2101" spans="1:13">
      <c r="A2101" t="n">
        <v>19066</v>
      </c>
      <c r="B2101" s="37" t="n">
        <v>45</v>
      </c>
      <c r="C2101" s="7" t="n">
        <v>2</v>
      </c>
      <c r="D2101" s="7" t="n">
        <v>3</v>
      </c>
      <c r="E2101" s="7" t="n">
        <v>-94.3899993896484</v>
      </c>
      <c r="F2101" s="7" t="n">
        <v>1.28999996185303</v>
      </c>
      <c r="G2101" s="7" t="n">
        <v>-0.180000007152557</v>
      </c>
      <c r="H2101" s="7" t="n">
        <v>0</v>
      </c>
    </row>
    <row r="2102" spans="1:13">
      <c r="A2102" t="s">
        <v>4</v>
      </c>
      <c r="B2102" s="4" t="s">
        <v>5</v>
      </c>
      <c r="C2102" s="4" t="s">
        <v>13</v>
      </c>
      <c r="D2102" s="4" t="s">
        <v>13</v>
      </c>
      <c r="E2102" s="4" t="s">
        <v>27</v>
      </c>
      <c r="F2102" s="4" t="s">
        <v>27</v>
      </c>
      <c r="G2102" s="4" t="s">
        <v>27</v>
      </c>
      <c r="H2102" s="4" t="s">
        <v>10</v>
      </c>
      <c r="I2102" s="4" t="s">
        <v>13</v>
      </c>
    </row>
    <row r="2103" spans="1:13">
      <c r="A2103" t="n">
        <v>19083</v>
      </c>
      <c r="B2103" s="37" t="n">
        <v>45</v>
      </c>
      <c r="C2103" s="7" t="n">
        <v>4</v>
      </c>
      <c r="D2103" s="7" t="n">
        <v>3</v>
      </c>
      <c r="E2103" s="7" t="n">
        <v>5.92999982833862</v>
      </c>
      <c r="F2103" s="7" t="n">
        <v>289.760009765625</v>
      </c>
      <c r="G2103" s="7" t="n">
        <v>0</v>
      </c>
      <c r="H2103" s="7" t="n">
        <v>0</v>
      </c>
      <c r="I2103" s="7" t="n">
        <v>0</v>
      </c>
    </row>
    <row r="2104" spans="1:13">
      <c r="A2104" t="s">
        <v>4</v>
      </c>
      <c r="B2104" s="4" t="s">
        <v>5</v>
      </c>
      <c r="C2104" s="4" t="s">
        <v>13</v>
      </c>
      <c r="D2104" s="4" t="s">
        <v>13</v>
      </c>
      <c r="E2104" s="4" t="s">
        <v>27</v>
      </c>
      <c r="F2104" s="4" t="s">
        <v>10</v>
      </c>
    </row>
    <row r="2105" spans="1:13">
      <c r="A2105" t="n">
        <v>19101</v>
      </c>
      <c r="B2105" s="37" t="n">
        <v>45</v>
      </c>
      <c r="C2105" s="7" t="n">
        <v>5</v>
      </c>
      <c r="D2105" s="7" t="n">
        <v>3</v>
      </c>
      <c r="E2105" s="7" t="n">
        <v>1.79999995231628</v>
      </c>
      <c r="F2105" s="7" t="n">
        <v>0</v>
      </c>
    </row>
    <row r="2106" spans="1:13">
      <c r="A2106" t="s">
        <v>4</v>
      </c>
      <c r="B2106" s="4" t="s">
        <v>5</v>
      </c>
      <c r="C2106" s="4" t="s">
        <v>13</v>
      </c>
      <c r="D2106" s="4" t="s">
        <v>13</v>
      </c>
      <c r="E2106" s="4" t="s">
        <v>27</v>
      </c>
      <c r="F2106" s="4" t="s">
        <v>10</v>
      </c>
    </row>
    <row r="2107" spans="1:13">
      <c r="A2107" t="n">
        <v>19110</v>
      </c>
      <c r="B2107" s="37" t="n">
        <v>45</v>
      </c>
      <c r="C2107" s="7" t="n">
        <v>11</v>
      </c>
      <c r="D2107" s="7" t="n">
        <v>3</v>
      </c>
      <c r="E2107" s="7" t="n">
        <v>38</v>
      </c>
      <c r="F2107" s="7" t="n">
        <v>0</v>
      </c>
    </row>
    <row r="2108" spans="1:13">
      <c r="A2108" t="s">
        <v>4</v>
      </c>
      <c r="B2108" s="4" t="s">
        <v>5</v>
      </c>
      <c r="C2108" s="4" t="s">
        <v>13</v>
      </c>
      <c r="D2108" s="4" t="s">
        <v>13</v>
      </c>
      <c r="E2108" s="4" t="s">
        <v>27</v>
      </c>
      <c r="F2108" s="4" t="s">
        <v>27</v>
      </c>
      <c r="G2108" s="4" t="s">
        <v>27</v>
      </c>
      <c r="H2108" s="4" t="s">
        <v>10</v>
      </c>
    </row>
    <row r="2109" spans="1:13">
      <c r="A2109" t="n">
        <v>19119</v>
      </c>
      <c r="B2109" s="37" t="n">
        <v>45</v>
      </c>
      <c r="C2109" s="7" t="n">
        <v>2</v>
      </c>
      <c r="D2109" s="7" t="n">
        <v>3</v>
      </c>
      <c r="E2109" s="7" t="n">
        <v>-94.2200012207031</v>
      </c>
      <c r="F2109" s="7" t="n">
        <v>1.39999997615814</v>
      </c>
      <c r="G2109" s="7" t="n">
        <v>-0.0199999995529652</v>
      </c>
      <c r="H2109" s="7" t="n">
        <v>20000</v>
      </c>
    </row>
    <row r="2110" spans="1:13">
      <c r="A2110" t="s">
        <v>4</v>
      </c>
      <c r="B2110" s="4" t="s">
        <v>5</v>
      </c>
      <c r="C2110" s="4" t="s">
        <v>13</v>
      </c>
      <c r="D2110" s="4" t="s">
        <v>13</v>
      </c>
      <c r="E2110" s="4" t="s">
        <v>27</v>
      </c>
      <c r="F2110" s="4" t="s">
        <v>27</v>
      </c>
      <c r="G2110" s="4" t="s">
        <v>27</v>
      </c>
      <c r="H2110" s="4" t="s">
        <v>10</v>
      </c>
      <c r="I2110" s="4" t="s">
        <v>13</v>
      </c>
    </row>
    <row r="2111" spans="1:13">
      <c r="A2111" t="n">
        <v>19136</v>
      </c>
      <c r="B2111" s="37" t="n">
        <v>45</v>
      </c>
      <c r="C2111" s="7" t="n">
        <v>4</v>
      </c>
      <c r="D2111" s="7" t="n">
        <v>3</v>
      </c>
      <c r="E2111" s="7" t="n">
        <v>5.92999982833862</v>
      </c>
      <c r="F2111" s="7" t="n">
        <v>296.670013427734</v>
      </c>
      <c r="G2111" s="7" t="n">
        <v>0</v>
      </c>
      <c r="H2111" s="7" t="n">
        <v>20000</v>
      </c>
      <c r="I2111" s="7" t="n">
        <v>0</v>
      </c>
    </row>
    <row r="2112" spans="1:13">
      <c r="A2112" t="s">
        <v>4</v>
      </c>
      <c r="B2112" s="4" t="s">
        <v>5</v>
      </c>
      <c r="C2112" s="4" t="s">
        <v>13</v>
      </c>
      <c r="D2112" s="4" t="s">
        <v>13</v>
      </c>
      <c r="E2112" s="4" t="s">
        <v>27</v>
      </c>
      <c r="F2112" s="4" t="s">
        <v>10</v>
      </c>
    </row>
    <row r="2113" spans="1:9">
      <c r="A2113" t="n">
        <v>19154</v>
      </c>
      <c r="B2113" s="37" t="n">
        <v>45</v>
      </c>
      <c r="C2113" s="7" t="n">
        <v>5</v>
      </c>
      <c r="D2113" s="7" t="n">
        <v>3</v>
      </c>
      <c r="E2113" s="7" t="n">
        <v>1.79999995231628</v>
      </c>
      <c r="F2113" s="7" t="n">
        <v>20000</v>
      </c>
    </row>
    <row r="2114" spans="1:9">
      <c r="A2114" t="s">
        <v>4</v>
      </c>
      <c r="B2114" s="4" t="s">
        <v>5</v>
      </c>
      <c r="C2114" s="4" t="s">
        <v>13</v>
      </c>
      <c r="D2114" s="4" t="s">
        <v>13</v>
      </c>
      <c r="E2114" s="4" t="s">
        <v>27</v>
      </c>
      <c r="F2114" s="4" t="s">
        <v>27</v>
      </c>
      <c r="G2114" s="4" t="s">
        <v>27</v>
      </c>
      <c r="H2114" s="4" t="s">
        <v>10</v>
      </c>
    </row>
    <row r="2115" spans="1:9">
      <c r="A2115" t="n">
        <v>19163</v>
      </c>
      <c r="B2115" s="37" t="n">
        <v>45</v>
      </c>
      <c r="C2115" s="7" t="n">
        <v>2</v>
      </c>
      <c r="D2115" s="7" t="n">
        <v>3</v>
      </c>
      <c r="E2115" s="7" t="n">
        <v>-94.3600006103516</v>
      </c>
      <c r="F2115" s="7" t="n">
        <v>1.39999997615814</v>
      </c>
      <c r="G2115" s="7" t="n">
        <v>-0.0299999993294477</v>
      </c>
      <c r="H2115" s="7" t="n">
        <v>20000</v>
      </c>
    </row>
    <row r="2116" spans="1:9">
      <c r="A2116" t="s">
        <v>4</v>
      </c>
      <c r="B2116" s="4" t="s">
        <v>5</v>
      </c>
      <c r="C2116" s="4" t="s">
        <v>13</v>
      </c>
      <c r="D2116" s="4" t="s">
        <v>13</v>
      </c>
      <c r="E2116" s="4" t="s">
        <v>27</v>
      </c>
      <c r="F2116" s="4" t="s">
        <v>27</v>
      </c>
      <c r="G2116" s="4" t="s">
        <v>27</v>
      </c>
      <c r="H2116" s="4" t="s">
        <v>10</v>
      </c>
      <c r="I2116" s="4" t="s">
        <v>13</v>
      </c>
    </row>
    <row r="2117" spans="1:9">
      <c r="A2117" t="n">
        <v>19180</v>
      </c>
      <c r="B2117" s="37" t="n">
        <v>45</v>
      </c>
      <c r="C2117" s="7" t="n">
        <v>4</v>
      </c>
      <c r="D2117" s="7" t="n">
        <v>3</v>
      </c>
      <c r="E2117" s="7" t="n">
        <v>5.80000019073486</v>
      </c>
      <c r="F2117" s="7" t="n">
        <v>270.079986572266</v>
      </c>
      <c r="G2117" s="7" t="n">
        <v>0</v>
      </c>
      <c r="H2117" s="7" t="n">
        <v>20000</v>
      </c>
      <c r="I2117" s="7" t="n">
        <v>0</v>
      </c>
    </row>
    <row r="2118" spans="1:9">
      <c r="A2118" t="s">
        <v>4</v>
      </c>
      <c r="B2118" s="4" t="s">
        <v>5</v>
      </c>
      <c r="C2118" s="4" t="s">
        <v>13</v>
      </c>
      <c r="D2118" s="4" t="s">
        <v>13</v>
      </c>
      <c r="E2118" s="4" t="s">
        <v>27</v>
      </c>
      <c r="F2118" s="4" t="s">
        <v>10</v>
      </c>
    </row>
    <row r="2119" spans="1:9">
      <c r="A2119" t="n">
        <v>19198</v>
      </c>
      <c r="B2119" s="37" t="n">
        <v>45</v>
      </c>
      <c r="C2119" s="7" t="n">
        <v>5</v>
      </c>
      <c r="D2119" s="7" t="n">
        <v>3</v>
      </c>
      <c r="E2119" s="7" t="n">
        <v>1.79999995231628</v>
      </c>
      <c r="F2119" s="7" t="n">
        <v>20000</v>
      </c>
    </row>
    <row r="2120" spans="1:9">
      <c r="A2120" t="s">
        <v>4</v>
      </c>
      <c r="B2120" s="4" t="s">
        <v>5</v>
      </c>
      <c r="C2120" s="4" t="s">
        <v>13</v>
      </c>
      <c r="D2120" s="4" t="s">
        <v>10</v>
      </c>
    </row>
    <row r="2121" spans="1:9">
      <c r="A2121" t="n">
        <v>19207</v>
      </c>
      <c r="B2121" s="30" t="n">
        <v>58</v>
      </c>
      <c r="C2121" s="7" t="n">
        <v>255</v>
      </c>
      <c r="D2121" s="7" t="n">
        <v>0</v>
      </c>
    </row>
    <row r="2122" spans="1:9">
      <c r="A2122" t="s">
        <v>4</v>
      </c>
      <c r="B2122" s="4" t="s">
        <v>5</v>
      </c>
      <c r="C2122" s="4" t="s">
        <v>10</v>
      </c>
      <c r="D2122" s="4" t="s">
        <v>13</v>
      </c>
      <c r="E2122" s="4" t="s">
        <v>6</v>
      </c>
      <c r="F2122" s="4" t="s">
        <v>27</v>
      </c>
      <c r="G2122" s="4" t="s">
        <v>27</v>
      </c>
      <c r="H2122" s="4" t="s">
        <v>27</v>
      </c>
    </row>
    <row r="2123" spans="1:9">
      <c r="A2123" t="n">
        <v>19211</v>
      </c>
      <c r="B2123" s="51" t="n">
        <v>48</v>
      </c>
      <c r="C2123" s="7" t="n">
        <v>20</v>
      </c>
      <c r="D2123" s="7" t="n">
        <v>0</v>
      </c>
      <c r="E2123" s="7" t="s">
        <v>112</v>
      </c>
      <c r="F2123" s="7" t="n">
        <v>-1</v>
      </c>
      <c r="G2123" s="7" t="n">
        <v>1</v>
      </c>
      <c r="H2123" s="7" t="n">
        <v>0</v>
      </c>
    </row>
    <row r="2124" spans="1:9">
      <c r="A2124" t="s">
        <v>4</v>
      </c>
      <c r="B2124" s="4" t="s">
        <v>5</v>
      </c>
      <c r="C2124" s="4" t="s">
        <v>10</v>
      </c>
    </row>
    <row r="2125" spans="1:9">
      <c r="A2125" t="n">
        <v>19239</v>
      </c>
      <c r="B2125" s="27" t="n">
        <v>16</v>
      </c>
      <c r="C2125" s="7" t="n">
        <v>300</v>
      </c>
    </row>
    <row r="2126" spans="1:9">
      <c r="A2126" t="s">
        <v>4</v>
      </c>
      <c r="B2126" s="4" t="s">
        <v>5</v>
      </c>
      <c r="C2126" s="4" t="s">
        <v>13</v>
      </c>
      <c r="D2126" s="4" t="s">
        <v>10</v>
      </c>
      <c r="E2126" s="4" t="s">
        <v>6</v>
      </c>
    </row>
    <row r="2127" spans="1:9">
      <c r="A2127" t="n">
        <v>19242</v>
      </c>
      <c r="B2127" s="54" t="n">
        <v>51</v>
      </c>
      <c r="C2127" s="7" t="n">
        <v>4</v>
      </c>
      <c r="D2127" s="7" t="n">
        <v>20</v>
      </c>
      <c r="E2127" s="7" t="s">
        <v>186</v>
      </c>
    </row>
    <row r="2128" spans="1:9">
      <c r="A2128" t="s">
        <v>4</v>
      </c>
      <c r="B2128" s="4" t="s">
        <v>5</v>
      </c>
      <c r="C2128" s="4" t="s">
        <v>10</v>
      </c>
    </row>
    <row r="2129" spans="1:9">
      <c r="A2129" t="n">
        <v>19256</v>
      </c>
      <c r="B2129" s="27" t="n">
        <v>16</v>
      </c>
      <c r="C2129" s="7" t="n">
        <v>0</v>
      </c>
    </row>
    <row r="2130" spans="1:9">
      <c r="A2130" t="s">
        <v>4</v>
      </c>
      <c r="B2130" s="4" t="s">
        <v>5</v>
      </c>
      <c r="C2130" s="4" t="s">
        <v>10</v>
      </c>
      <c r="D2130" s="4" t="s">
        <v>13</v>
      </c>
      <c r="E2130" s="4" t="s">
        <v>9</v>
      </c>
      <c r="F2130" s="4" t="s">
        <v>86</v>
      </c>
      <c r="G2130" s="4" t="s">
        <v>13</v>
      </c>
      <c r="H2130" s="4" t="s">
        <v>13</v>
      </c>
      <c r="I2130" s="4" t="s">
        <v>13</v>
      </c>
      <c r="J2130" s="4" t="s">
        <v>9</v>
      </c>
      <c r="K2130" s="4" t="s">
        <v>86</v>
      </c>
      <c r="L2130" s="4" t="s">
        <v>13</v>
      </c>
      <c r="M2130" s="4" t="s">
        <v>13</v>
      </c>
      <c r="N2130" s="4" t="s">
        <v>13</v>
      </c>
      <c r="O2130" s="4" t="s">
        <v>9</v>
      </c>
      <c r="P2130" s="4" t="s">
        <v>86</v>
      </c>
      <c r="Q2130" s="4" t="s">
        <v>13</v>
      </c>
      <c r="R2130" s="4" t="s">
        <v>13</v>
      </c>
    </row>
    <row r="2131" spans="1:9">
      <c r="A2131" t="n">
        <v>19259</v>
      </c>
      <c r="B2131" s="55" t="n">
        <v>26</v>
      </c>
      <c r="C2131" s="7" t="n">
        <v>20</v>
      </c>
      <c r="D2131" s="7" t="n">
        <v>17</v>
      </c>
      <c r="E2131" s="7" t="n">
        <v>64979</v>
      </c>
      <c r="F2131" s="7" t="s">
        <v>187</v>
      </c>
      <c r="G2131" s="7" t="n">
        <v>2</v>
      </c>
      <c r="H2131" s="7" t="n">
        <v>3</v>
      </c>
      <c r="I2131" s="7" t="n">
        <v>17</v>
      </c>
      <c r="J2131" s="7" t="n">
        <v>64980</v>
      </c>
      <c r="K2131" s="7" t="s">
        <v>188</v>
      </c>
      <c r="L2131" s="7" t="n">
        <v>2</v>
      </c>
      <c r="M2131" s="7" t="n">
        <v>3</v>
      </c>
      <c r="N2131" s="7" t="n">
        <v>17</v>
      </c>
      <c r="O2131" s="7" t="n">
        <v>64981</v>
      </c>
      <c r="P2131" s="7" t="s">
        <v>189</v>
      </c>
      <c r="Q2131" s="7" t="n">
        <v>2</v>
      </c>
      <c r="R2131" s="7" t="n">
        <v>0</v>
      </c>
    </row>
    <row r="2132" spans="1:9">
      <c r="A2132" t="s">
        <v>4</v>
      </c>
      <c r="B2132" s="4" t="s">
        <v>5</v>
      </c>
    </row>
    <row r="2133" spans="1:9">
      <c r="A2133" t="n">
        <v>19534</v>
      </c>
      <c r="B2133" s="35" t="n">
        <v>28</v>
      </c>
    </row>
    <row r="2134" spans="1:9">
      <c r="A2134" t="s">
        <v>4</v>
      </c>
      <c r="B2134" s="4" t="s">
        <v>5</v>
      </c>
      <c r="C2134" s="4" t="s">
        <v>10</v>
      </c>
      <c r="D2134" s="4" t="s">
        <v>13</v>
      </c>
      <c r="E2134" s="4" t="s">
        <v>6</v>
      </c>
      <c r="F2134" s="4" t="s">
        <v>27</v>
      </c>
      <c r="G2134" s="4" t="s">
        <v>27</v>
      </c>
      <c r="H2134" s="4" t="s">
        <v>27</v>
      </c>
    </row>
    <row r="2135" spans="1:9">
      <c r="A2135" t="n">
        <v>19535</v>
      </c>
      <c r="B2135" s="51" t="n">
        <v>48</v>
      </c>
      <c r="C2135" s="7" t="n">
        <v>21</v>
      </c>
      <c r="D2135" s="7" t="n">
        <v>0</v>
      </c>
      <c r="E2135" s="7" t="s">
        <v>113</v>
      </c>
      <c r="F2135" s="7" t="n">
        <v>-1</v>
      </c>
      <c r="G2135" s="7" t="n">
        <v>1</v>
      </c>
      <c r="H2135" s="7" t="n">
        <v>2.80259692864963e-45</v>
      </c>
    </row>
    <row r="2136" spans="1:9">
      <c r="A2136" t="s">
        <v>4</v>
      </c>
      <c r="B2136" s="4" t="s">
        <v>5</v>
      </c>
      <c r="C2136" s="4" t="s">
        <v>10</v>
      </c>
      <c r="D2136" s="4" t="s">
        <v>10</v>
      </c>
      <c r="E2136" s="4" t="s">
        <v>10</v>
      </c>
    </row>
    <row r="2137" spans="1:9">
      <c r="A2137" t="n">
        <v>19565</v>
      </c>
      <c r="B2137" s="49" t="n">
        <v>61</v>
      </c>
      <c r="C2137" s="7" t="n">
        <v>21</v>
      </c>
      <c r="D2137" s="7" t="n">
        <v>20</v>
      </c>
      <c r="E2137" s="7" t="n">
        <v>1000</v>
      </c>
    </row>
    <row r="2138" spans="1:9">
      <c r="A2138" t="s">
        <v>4</v>
      </c>
      <c r="B2138" s="4" t="s">
        <v>5</v>
      </c>
      <c r="C2138" s="4" t="s">
        <v>10</v>
      </c>
    </row>
    <row r="2139" spans="1:9">
      <c r="A2139" t="n">
        <v>19572</v>
      </c>
      <c r="B2139" s="27" t="n">
        <v>16</v>
      </c>
      <c r="C2139" s="7" t="n">
        <v>300</v>
      </c>
    </row>
    <row r="2140" spans="1:9">
      <c r="A2140" t="s">
        <v>4</v>
      </c>
      <c r="B2140" s="4" t="s">
        <v>5</v>
      </c>
      <c r="C2140" s="4" t="s">
        <v>13</v>
      </c>
      <c r="D2140" s="4" t="s">
        <v>10</v>
      </c>
      <c r="E2140" s="4" t="s">
        <v>6</v>
      </c>
    </row>
    <row r="2141" spans="1:9">
      <c r="A2141" t="n">
        <v>19575</v>
      </c>
      <c r="B2141" s="54" t="n">
        <v>51</v>
      </c>
      <c r="C2141" s="7" t="n">
        <v>4</v>
      </c>
      <c r="D2141" s="7" t="n">
        <v>21</v>
      </c>
      <c r="E2141" s="7" t="s">
        <v>190</v>
      </c>
    </row>
    <row r="2142" spans="1:9">
      <c r="A2142" t="s">
        <v>4</v>
      </c>
      <c r="B2142" s="4" t="s">
        <v>5</v>
      </c>
      <c r="C2142" s="4" t="s">
        <v>10</v>
      </c>
    </row>
    <row r="2143" spans="1:9">
      <c r="A2143" t="n">
        <v>19588</v>
      </c>
      <c r="B2143" s="27" t="n">
        <v>16</v>
      </c>
      <c r="C2143" s="7" t="n">
        <v>0</v>
      </c>
    </row>
    <row r="2144" spans="1:9">
      <c r="A2144" t="s">
        <v>4</v>
      </c>
      <c r="B2144" s="4" t="s">
        <v>5</v>
      </c>
      <c r="C2144" s="4" t="s">
        <v>10</v>
      </c>
      <c r="D2144" s="4" t="s">
        <v>13</v>
      </c>
      <c r="E2144" s="4" t="s">
        <v>9</v>
      </c>
      <c r="F2144" s="4" t="s">
        <v>86</v>
      </c>
      <c r="G2144" s="4" t="s">
        <v>13</v>
      </c>
      <c r="H2144" s="4" t="s">
        <v>13</v>
      </c>
      <c r="I2144" s="4" t="s">
        <v>13</v>
      </c>
      <c r="J2144" s="4" t="s">
        <v>9</v>
      </c>
      <c r="K2144" s="4" t="s">
        <v>86</v>
      </c>
      <c r="L2144" s="4" t="s">
        <v>13</v>
      </c>
      <c r="M2144" s="4" t="s">
        <v>13</v>
      </c>
      <c r="N2144" s="4" t="s">
        <v>13</v>
      </c>
      <c r="O2144" s="4" t="s">
        <v>9</v>
      </c>
      <c r="P2144" s="4" t="s">
        <v>86</v>
      </c>
      <c r="Q2144" s="4" t="s">
        <v>13</v>
      </c>
      <c r="R2144" s="4" t="s">
        <v>13</v>
      </c>
    </row>
    <row r="2145" spans="1:18">
      <c r="A2145" t="n">
        <v>19591</v>
      </c>
      <c r="B2145" s="55" t="n">
        <v>26</v>
      </c>
      <c r="C2145" s="7" t="n">
        <v>21</v>
      </c>
      <c r="D2145" s="7" t="n">
        <v>17</v>
      </c>
      <c r="E2145" s="7" t="n">
        <v>64982</v>
      </c>
      <c r="F2145" s="7" t="s">
        <v>191</v>
      </c>
      <c r="G2145" s="7" t="n">
        <v>2</v>
      </c>
      <c r="H2145" s="7" t="n">
        <v>3</v>
      </c>
      <c r="I2145" s="7" t="n">
        <v>17</v>
      </c>
      <c r="J2145" s="7" t="n">
        <v>64983</v>
      </c>
      <c r="K2145" s="7" t="s">
        <v>192</v>
      </c>
      <c r="L2145" s="7" t="n">
        <v>2</v>
      </c>
      <c r="M2145" s="7" t="n">
        <v>3</v>
      </c>
      <c r="N2145" s="7" t="n">
        <v>17</v>
      </c>
      <c r="O2145" s="7" t="n">
        <v>64984</v>
      </c>
      <c r="P2145" s="7" t="s">
        <v>193</v>
      </c>
      <c r="Q2145" s="7" t="n">
        <v>2</v>
      </c>
      <c r="R2145" s="7" t="n">
        <v>0</v>
      </c>
    </row>
    <row r="2146" spans="1:18">
      <c r="A2146" t="s">
        <v>4</v>
      </c>
      <c r="B2146" s="4" t="s">
        <v>5</v>
      </c>
    </row>
    <row r="2147" spans="1:18">
      <c r="A2147" t="n">
        <v>19823</v>
      </c>
      <c r="B2147" s="35" t="n">
        <v>28</v>
      </c>
    </row>
    <row r="2148" spans="1:18">
      <c r="A2148" t="s">
        <v>4</v>
      </c>
      <c r="B2148" s="4" t="s">
        <v>5</v>
      </c>
      <c r="C2148" s="4" t="s">
        <v>10</v>
      </c>
      <c r="D2148" s="4" t="s">
        <v>13</v>
      </c>
    </row>
    <row r="2149" spans="1:18">
      <c r="A2149" t="n">
        <v>19824</v>
      </c>
      <c r="B2149" s="56" t="n">
        <v>89</v>
      </c>
      <c r="C2149" s="7" t="n">
        <v>65533</v>
      </c>
      <c r="D2149" s="7" t="n">
        <v>1</v>
      </c>
    </row>
    <row r="2150" spans="1:18">
      <c r="A2150" t="s">
        <v>4</v>
      </c>
      <c r="B2150" s="4" t="s">
        <v>5</v>
      </c>
      <c r="C2150" s="4" t="s">
        <v>10</v>
      </c>
      <c r="D2150" s="4" t="s">
        <v>13</v>
      </c>
      <c r="E2150" s="4" t="s">
        <v>6</v>
      </c>
      <c r="F2150" s="4" t="s">
        <v>27</v>
      </c>
      <c r="G2150" s="4" t="s">
        <v>27</v>
      </c>
      <c r="H2150" s="4" t="s">
        <v>27</v>
      </c>
    </row>
    <row r="2151" spans="1:18">
      <c r="A2151" t="n">
        <v>19828</v>
      </c>
      <c r="B2151" s="51" t="n">
        <v>48</v>
      </c>
      <c r="C2151" s="7" t="n">
        <v>20</v>
      </c>
      <c r="D2151" s="7" t="n">
        <v>0</v>
      </c>
      <c r="E2151" s="7" t="s">
        <v>175</v>
      </c>
      <c r="F2151" s="7" t="n">
        <v>-1</v>
      </c>
      <c r="G2151" s="7" t="n">
        <v>1</v>
      </c>
      <c r="H2151" s="7" t="n">
        <v>0</v>
      </c>
    </row>
    <row r="2152" spans="1:18">
      <c r="A2152" t="s">
        <v>4</v>
      </c>
      <c r="B2152" s="4" t="s">
        <v>5</v>
      </c>
      <c r="C2152" s="4" t="s">
        <v>10</v>
      </c>
    </row>
    <row r="2153" spans="1:18">
      <c r="A2153" t="n">
        <v>19854</v>
      </c>
      <c r="B2153" s="27" t="n">
        <v>16</v>
      </c>
      <c r="C2153" s="7" t="n">
        <v>500</v>
      </c>
    </row>
    <row r="2154" spans="1:18">
      <c r="A2154" t="s">
        <v>4</v>
      </c>
      <c r="B2154" s="4" t="s">
        <v>5</v>
      </c>
      <c r="C2154" s="4" t="s">
        <v>13</v>
      </c>
      <c r="D2154" s="4" t="s">
        <v>10</v>
      </c>
      <c r="E2154" s="4" t="s">
        <v>6</v>
      </c>
    </row>
    <row r="2155" spans="1:18">
      <c r="A2155" t="n">
        <v>19857</v>
      </c>
      <c r="B2155" s="54" t="n">
        <v>51</v>
      </c>
      <c r="C2155" s="7" t="n">
        <v>4</v>
      </c>
      <c r="D2155" s="7" t="n">
        <v>20</v>
      </c>
      <c r="E2155" s="7" t="s">
        <v>194</v>
      </c>
    </row>
    <row r="2156" spans="1:18">
      <c r="A2156" t="s">
        <v>4</v>
      </c>
      <c r="B2156" s="4" t="s">
        <v>5</v>
      </c>
      <c r="C2156" s="4" t="s">
        <v>10</v>
      </c>
    </row>
    <row r="2157" spans="1:18">
      <c r="A2157" t="n">
        <v>19870</v>
      </c>
      <c r="B2157" s="27" t="n">
        <v>16</v>
      </c>
      <c r="C2157" s="7" t="n">
        <v>0</v>
      </c>
    </row>
    <row r="2158" spans="1:18">
      <c r="A2158" t="s">
        <v>4</v>
      </c>
      <c r="B2158" s="4" t="s">
        <v>5</v>
      </c>
      <c r="C2158" s="4" t="s">
        <v>10</v>
      </c>
      <c r="D2158" s="4" t="s">
        <v>13</v>
      </c>
      <c r="E2158" s="4" t="s">
        <v>9</v>
      </c>
      <c r="F2158" s="4" t="s">
        <v>86</v>
      </c>
      <c r="G2158" s="4" t="s">
        <v>13</v>
      </c>
      <c r="H2158" s="4" t="s">
        <v>13</v>
      </c>
    </row>
    <row r="2159" spans="1:18">
      <c r="A2159" t="n">
        <v>19873</v>
      </c>
      <c r="B2159" s="55" t="n">
        <v>26</v>
      </c>
      <c r="C2159" s="7" t="n">
        <v>20</v>
      </c>
      <c r="D2159" s="7" t="n">
        <v>17</v>
      </c>
      <c r="E2159" s="7" t="n">
        <v>64985</v>
      </c>
      <c r="F2159" s="7" t="s">
        <v>195</v>
      </c>
      <c r="G2159" s="7" t="n">
        <v>2</v>
      </c>
      <c r="H2159" s="7" t="n">
        <v>0</v>
      </c>
    </row>
    <row r="2160" spans="1:18">
      <c r="A2160" t="s">
        <v>4</v>
      </c>
      <c r="B2160" s="4" t="s">
        <v>5</v>
      </c>
    </row>
    <row r="2161" spans="1:18">
      <c r="A2161" t="n">
        <v>19940</v>
      </c>
      <c r="B2161" s="35" t="n">
        <v>28</v>
      </c>
    </row>
    <row r="2162" spans="1:18">
      <c r="A2162" t="s">
        <v>4</v>
      </c>
      <c r="B2162" s="4" t="s">
        <v>5</v>
      </c>
      <c r="C2162" s="4" t="s">
        <v>13</v>
      </c>
      <c r="D2162" s="4" t="s">
        <v>10</v>
      </c>
      <c r="E2162" s="4" t="s">
        <v>6</v>
      </c>
      <c r="F2162" s="4" t="s">
        <v>6</v>
      </c>
      <c r="G2162" s="4" t="s">
        <v>6</v>
      </c>
      <c r="H2162" s="4" t="s">
        <v>6</v>
      </c>
    </row>
    <row r="2163" spans="1:18">
      <c r="A2163" t="n">
        <v>19941</v>
      </c>
      <c r="B2163" s="54" t="n">
        <v>51</v>
      </c>
      <c r="C2163" s="7" t="n">
        <v>3</v>
      </c>
      <c r="D2163" s="7" t="n">
        <v>21</v>
      </c>
      <c r="E2163" s="7" t="s">
        <v>196</v>
      </c>
      <c r="F2163" s="7" t="s">
        <v>125</v>
      </c>
      <c r="G2163" s="7" t="s">
        <v>126</v>
      </c>
      <c r="H2163" s="7" t="s">
        <v>125</v>
      </c>
    </row>
    <row r="2164" spans="1:18">
      <c r="A2164" t="s">
        <v>4</v>
      </c>
      <c r="B2164" s="4" t="s">
        <v>5</v>
      </c>
      <c r="C2164" s="4" t="s">
        <v>10</v>
      </c>
      <c r="D2164" s="4" t="s">
        <v>13</v>
      </c>
      <c r="E2164" s="4" t="s">
        <v>13</v>
      </c>
      <c r="F2164" s="4" t="s">
        <v>6</v>
      </c>
    </row>
    <row r="2165" spans="1:18">
      <c r="A2165" t="n">
        <v>19954</v>
      </c>
      <c r="B2165" s="23" t="n">
        <v>20</v>
      </c>
      <c r="C2165" s="7" t="n">
        <v>21</v>
      </c>
      <c r="D2165" s="7" t="n">
        <v>2</v>
      </c>
      <c r="E2165" s="7" t="n">
        <v>10</v>
      </c>
      <c r="F2165" s="7" t="s">
        <v>160</v>
      </c>
    </row>
    <row r="2166" spans="1:18">
      <c r="A2166" t="s">
        <v>4</v>
      </c>
      <c r="B2166" s="4" t="s">
        <v>5</v>
      </c>
      <c r="C2166" s="4" t="s">
        <v>10</v>
      </c>
    </row>
    <row r="2167" spans="1:18">
      <c r="A2167" t="n">
        <v>19975</v>
      </c>
      <c r="B2167" s="27" t="n">
        <v>16</v>
      </c>
      <c r="C2167" s="7" t="n">
        <v>500</v>
      </c>
    </row>
    <row r="2168" spans="1:18">
      <c r="A2168" t="s">
        <v>4</v>
      </c>
      <c r="B2168" s="4" t="s">
        <v>5</v>
      </c>
      <c r="C2168" s="4" t="s">
        <v>13</v>
      </c>
      <c r="D2168" s="4" t="s">
        <v>10</v>
      </c>
      <c r="E2168" s="4" t="s">
        <v>6</v>
      </c>
    </row>
    <row r="2169" spans="1:18">
      <c r="A2169" t="n">
        <v>19978</v>
      </c>
      <c r="B2169" s="54" t="n">
        <v>51</v>
      </c>
      <c r="C2169" s="7" t="n">
        <v>4</v>
      </c>
      <c r="D2169" s="7" t="n">
        <v>21</v>
      </c>
      <c r="E2169" s="7" t="s">
        <v>142</v>
      </c>
    </row>
    <row r="2170" spans="1:18">
      <c r="A2170" t="s">
        <v>4</v>
      </c>
      <c r="B2170" s="4" t="s">
        <v>5</v>
      </c>
      <c r="C2170" s="4" t="s">
        <v>10</v>
      </c>
    </row>
    <row r="2171" spans="1:18">
      <c r="A2171" t="n">
        <v>19991</v>
      </c>
      <c r="B2171" s="27" t="n">
        <v>16</v>
      </c>
      <c r="C2171" s="7" t="n">
        <v>0</v>
      </c>
    </row>
    <row r="2172" spans="1:18">
      <c r="A2172" t="s">
        <v>4</v>
      </c>
      <c r="B2172" s="4" t="s">
        <v>5</v>
      </c>
      <c r="C2172" s="4" t="s">
        <v>10</v>
      </c>
      <c r="D2172" s="4" t="s">
        <v>13</v>
      </c>
      <c r="E2172" s="4" t="s">
        <v>9</v>
      </c>
      <c r="F2172" s="4" t="s">
        <v>86</v>
      </c>
      <c r="G2172" s="4" t="s">
        <v>13</v>
      </c>
      <c r="H2172" s="4" t="s">
        <v>13</v>
      </c>
      <c r="I2172" s="4" t="s">
        <v>13</v>
      </c>
      <c r="J2172" s="4" t="s">
        <v>9</v>
      </c>
      <c r="K2172" s="4" t="s">
        <v>86</v>
      </c>
      <c r="L2172" s="4" t="s">
        <v>13</v>
      </c>
      <c r="M2172" s="4" t="s">
        <v>13</v>
      </c>
    </row>
    <row r="2173" spans="1:18">
      <c r="A2173" t="n">
        <v>19994</v>
      </c>
      <c r="B2173" s="55" t="n">
        <v>26</v>
      </c>
      <c r="C2173" s="7" t="n">
        <v>21</v>
      </c>
      <c r="D2173" s="7" t="n">
        <v>17</v>
      </c>
      <c r="E2173" s="7" t="n">
        <v>64986</v>
      </c>
      <c r="F2173" s="7" t="s">
        <v>197</v>
      </c>
      <c r="G2173" s="7" t="n">
        <v>2</v>
      </c>
      <c r="H2173" s="7" t="n">
        <v>3</v>
      </c>
      <c r="I2173" s="7" t="n">
        <v>17</v>
      </c>
      <c r="J2173" s="7" t="n">
        <v>64987</v>
      </c>
      <c r="K2173" s="7" t="s">
        <v>198</v>
      </c>
      <c r="L2173" s="7" t="n">
        <v>2</v>
      </c>
      <c r="M2173" s="7" t="n">
        <v>0</v>
      </c>
    </row>
    <row r="2174" spans="1:18">
      <c r="A2174" t="s">
        <v>4</v>
      </c>
      <c r="B2174" s="4" t="s">
        <v>5</v>
      </c>
    </row>
    <row r="2175" spans="1:18">
      <c r="A2175" t="n">
        <v>20127</v>
      </c>
      <c r="B2175" s="35" t="n">
        <v>28</v>
      </c>
    </row>
    <row r="2176" spans="1:18">
      <c r="A2176" t="s">
        <v>4</v>
      </c>
      <c r="B2176" s="4" t="s">
        <v>5</v>
      </c>
      <c r="C2176" s="4" t="s">
        <v>10</v>
      </c>
      <c r="D2176" s="4" t="s">
        <v>13</v>
      </c>
      <c r="E2176" s="4" t="s">
        <v>6</v>
      </c>
      <c r="F2176" s="4" t="s">
        <v>27</v>
      </c>
      <c r="G2176" s="4" t="s">
        <v>27</v>
      </c>
      <c r="H2176" s="4" t="s">
        <v>27</v>
      </c>
    </row>
    <row r="2177" spans="1:13">
      <c r="A2177" t="n">
        <v>20128</v>
      </c>
      <c r="B2177" s="51" t="n">
        <v>48</v>
      </c>
      <c r="C2177" s="7" t="n">
        <v>21</v>
      </c>
      <c r="D2177" s="7" t="n">
        <v>0</v>
      </c>
      <c r="E2177" s="7" t="s">
        <v>176</v>
      </c>
      <c r="F2177" s="7" t="n">
        <v>-1</v>
      </c>
      <c r="G2177" s="7" t="n">
        <v>1</v>
      </c>
      <c r="H2177" s="7" t="n">
        <v>0</v>
      </c>
    </row>
    <row r="2178" spans="1:13">
      <c r="A2178" t="s">
        <v>4</v>
      </c>
      <c r="B2178" s="4" t="s">
        <v>5</v>
      </c>
      <c r="C2178" s="4" t="s">
        <v>10</v>
      </c>
    </row>
    <row r="2179" spans="1:13">
      <c r="A2179" t="n">
        <v>20156</v>
      </c>
      <c r="B2179" s="27" t="n">
        <v>16</v>
      </c>
      <c r="C2179" s="7" t="n">
        <v>500</v>
      </c>
    </row>
    <row r="2180" spans="1:13">
      <c r="A2180" t="s">
        <v>4</v>
      </c>
      <c r="B2180" s="4" t="s">
        <v>5</v>
      </c>
      <c r="C2180" s="4" t="s">
        <v>13</v>
      </c>
      <c r="D2180" s="4" t="s">
        <v>10</v>
      </c>
      <c r="E2180" s="4" t="s">
        <v>6</v>
      </c>
    </row>
    <row r="2181" spans="1:13">
      <c r="A2181" t="n">
        <v>20159</v>
      </c>
      <c r="B2181" s="54" t="n">
        <v>51</v>
      </c>
      <c r="C2181" s="7" t="n">
        <v>4</v>
      </c>
      <c r="D2181" s="7" t="n">
        <v>21</v>
      </c>
      <c r="E2181" s="7" t="s">
        <v>117</v>
      </c>
    </row>
    <row r="2182" spans="1:13">
      <c r="A2182" t="s">
        <v>4</v>
      </c>
      <c r="B2182" s="4" t="s">
        <v>5</v>
      </c>
      <c r="C2182" s="4" t="s">
        <v>10</v>
      </c>
    </row>
    <row r="2183" spans="1:13">
      <c r="A2183" t="n">
        <v>20172</v>
      </c>
      <c r="B2183" s="27" t="n">
        <v>16</v>
      </c>
      <c r="C2183" s="7" t="n">
        <v>0</v>
      </c>
    </row>
    <row r="2184" spans="1:13">
      <c r="A2184" t="s">
        <v>4</v>
      </c>
      <c r="B2184" s="4" t="s">
        <v>5</v>
      </c>
      <c r="C2184" s="4" t="s">
        <v>10</v>
      </c>
      <c r="D2184" s="4" t="s">
        <v>13</v>
      </c>
      <c r="E2184" s="4" t="s">
        <v>9</v>
      </c>
      <c r="F2184" s="4" t="s">
        <v>86</v>
      </c>
      <c r="G2184" s="4" t="s">
        <v>13</v>
      </c>
      <c r="H2184" s="4" t="s">
        <v>13</v>
      </c>
      <c r="I2184" s="4" t="s">
        <v>13</v>
      </c>
      <c r="J2184" s="4" t="s">
        <v>9</v>
      </c>
      <c r="K2184" s="4" t="s">
        <v>86</v>
      </c>
      <c r="L2184" s="4" t="s">
        <v>13</v>
      </c>
      <c r="M2184" s="4" t="s">
        <v>13</v>
      </c>
    </row>
    <row r="2185" spans="1:13">
      <c r="A2185" t="n">
        <v>20175</v>
      </c>
      <c r="B2185" s="55" t="n">
        <v>26</v>
      </c>
      <c r="C2185" s="7" t="n">
        <v>21</v>
      </c>
      <c r="D2185" s="7" t="n">
        <v>17</v>
      </c>
      <c r="E2185" s="7" t="n">
        <v>64988</v>
      </c>
      <c r="F2185" s="7" t="s">
        <v>199</v>
      </c>
      <c r="G2185" s="7" t="n">
        <v>2</v>
      </c>
      <c r="H2185" s="7" t="n">
        <v>3</v>
      </c>
      <c r="I2185" s="7" t="n">
        <v>17</v>
      </c>
      <c r="J2185" s="7" t="n">
        <v>64989</v>
      </c>
      <c r="K2185" s="7" t="s">
        <v>200</v>
      </c>
      <c r="L2185" s="7" t="n">
        <v>2</v>
      </c>
      <c r="M2185" s="7" t="n">
        <v>0</v>
      </c>
    </row>
    <row r="2186" spans="1:13">
      <c r="A2186" t="s">
        <v>4</v>
      </c>
      <c r="B2186" s="4" t="s">
        <v>5</v>
      </c>
    </row>
    <row r="2187" spans="1:13">
      <c r="A2187" t="n">
        <v>20310</v>
      </c>
      <c r="B2187" s="35" t="n">
        <v>28</v>
      </c>
    </row>
    <row r="2188" spans="1:13">
      <c r="A2188" t="s">
        <v>4</v>
      </c>
      <c r="B2188" s="4" t="s">
        <v>5</v>
      </c>
      <c r="C2188" s="4" t="s">
        <v>13</v>
      </c>
      <c r="D2188" s="4" t="s">
        <v>10</v>
      </c>
      <c r="E2188" s="4" t="s">
        <v>6</v>
      </c>
    </row>
    <row r="2189" spans="1:13">
      <c r="A2189" t="n">
        <v>20311</v>
      </c>
      <c r="B2189" s="54" t="n">
        <v>51</v>
      </c>
      <c r="C2189" s="7" t="n">
        <v>4</v>
      </c>
      <c r="D2189" s="7" t="n">
        <v>20</v>
      </c>
      <c r="E2189" s="7" t="s">
        <v>201</v>
      </c>
    </row>
    <row r="2190" spans="1:13">
      <c r="A2190" t="s">
        <v>4</v>
      </c>
      <c r="B2190" s="4" t="s">
        <v>5</v>
      </c>
      <c r="C2190" s="4" t="s">
        <v>10</v>
      </c>
    </row>
    <row r="2191" spans="1:13">
      <c r="A2191" t="n">
        <v>20325</v>
      </c>
      <c r="B2191" s="27" t="n">
        <v>16</v>
      </c>
      <c r="C2191" s="7" t="n">
        <v>0</v>
      </c>
    </row>
    <row r="2192" spans="1:13">
      <c r="A2192" t="s">
        <v>4</v>
      </c>
      <c r="B2192" s="4" t="s">
        <v>5</v>
      </c>
      <c r="C2192" s="4" t="s">
        <v>10</v>
      </c>
      <c r="D2192" s="4" t="s">
        <v>13</v>
      </c>
      <c r="E2192" s="4" t="s">
        <v>9</v>
      </c>
      <c r="F2192" s="4" t="s">
        <v>86</v>
      </c>
      <c r="G2192" s="4" t="s">
        <v>13</v>
      </c>
      <c r="H2192" s="4" t="s">
        <v>13</v>
      </c>
    </row>
    <row r="2193" spans="1:13">
      <c r="A2193" t="n">
        <v>20328</v>
      </c>
      <c r="B2193" s="55" t="n">
        <v>26</v>
      </c>
      <c r="C2193" s="7" t="n">
        <v>20</v>
      </c>
      <c r="D2193" s="7" t="n">
        <v>17</v>
      </c>
      <c r="E2193" s="7" t="n">
        <v>64990</v>
      </c>
      <c r="F2193" s="7" t="s">
        <v>202</v>
      </c>
      <c r="G2193" s="7" t="n">
        <v>2</v>
      </c>
      <c r="H2193" s="7" t="n">
        <v>0</v>
      </c>
    </row>
    <row r="2194" spans="1:13">
      <c r="A2194" t="s">
        <v>4</v>
      </c>
      <c r="B2194" s="4" t="s">
        <v>5</v>
      </c>
    </row>
    <row r="2195" spans="1:13">
      <c r="A2195" t="n">
        <v>20391</v>
      </c>
      <c r="B2195" s="35" t="n">
        <v>28</v>
      </c>
    </row>
    <row r="2196" spans="1:13">
      <c r="A2196" t="s">
        <v>4</v>
      </c>
      <c r="B2196" s="4" t="s">
        <v>5</v>
      </c>
      <c r="C2196" s="4" t="s">
        <v>10</v>
      </c>
      <c r="D2196" s="4" t="s">
        <v>27</v>
      </c>
      <c r="E2196" s="4" t="s">
        <v>27</v>
      </c>
      <c r="F2196" s="4" t="s">
        <v>27</v>
      </c>
      <c r="G2196" s="4" t="s">
        <v>10</v>
      </c>
      <c r="H2196" s="4" t="s">
        <v>10</v>
      </c>
    </row>
    <row r="2197" spans="1:13">
      <c r="A2197" t="n">
        <v>20392</v>
      </c>
      <c r="B2197" s="57" t="n">
        <v>60</v>
      </c>
      <c r="C2197" s="7" t="n">
        <v>20</v>
      </c>
      <c r="D2197" s="7" t="n">
        <v>0</v>
      </c>
      <c r="E2197" s="7" t="n">
        <v>0</v>
      </c>
      <c r="F2197" s="7" t="n">
        <v>0</v>
      </c>
      <c r="G2197" s="7" t="n">
        <v>600</v>
      </c>
      <c r="H2197" s="7" t="n">
        <v>0</v>
      </c>
    </row>
    <row r="2198" spans="1:13">
      <c r="A2198" t="s">
        <v>4</v>
      </c>
      <c r="B2198" s="4" t="s">
        <v>5</v>
      </c>
      <c r="C2198" s="4" t="s">
        <v>10</v>
      </c>
    </row>
    <row r="2199" spans="1:13">
      <c r="A2199" t="n">
        <v>20411</v>
      </c>
      <c r="B2199" s="27" t="n">
        <v>16</v>
      </c>
      <c r="C2199" s="7" t="n">
        <v>800</v>
      </c>
    </row>
    <row r="2200" spans="1:13">
      <c r="A2200" t="s">
        <v>4</v>
      </c>
      <c r="B2200" s="4" t="s">
        <v>5</v>
      </c>
      <c r="C2200" s="4" t="s">
        <v>13</v>
      </c>
      <c r="D2200" s="4" t="s">
        <v>10</v>
      </c>
      <c r="E2200" s="4" t="s">
        <v>6</v>
      </c>
    </row>
    <row r="2201" spans="1:13">
      <c r="A2201" t="n">
        <v>20414</v>
      </c>
      <c r="B2201" s="54" t="n">
        <v>51</v>
      </c>
      <c r="C2201" s="7" t="n">
        <v>4</v>
      </c>
      <c r="D2201" s="7" t="n">
        <v>20</v>
      </c>
      <c r="E2201" s="7" t="s">
        <v>203</v>
      </c>
    </row>
    <row r="2202" spans="1:13">
      <c r="A2202" t="s">
        <v>4</v>
      </c>
      <c r="B2202" s="4" t="s">
        <v>5</v>
      </c>
      <c r="C2202" s="4" t="s">
        <v>10</v>
      </c>
    </row>
    <row r="2203" spans="1:13">
      <c r="A2203" t="n">
        <v>20429</v>
      </c>
      <c r="B2203" s="27" t="n">
        <v>16</v>
      </c>
      <c r="C2203" s="7" t="n">
        <v>0</v>
      </c>
    </row>
    <row r="2204" spans="1:13">
      <c r="A2204" t="s">
        <v>4</v>
      </c>
      <c r="B2204" s="4" t="s">
        <v>5</v>
      </c>
      <c r="C2204" s="4" t="s">
        <v>10</v>
      </c>
      <c r="D2204" s="4" t="s">
        <v>13</v>
      </c>
      <c r="E2204" s="4" t="s">
        <v>9</v>
      </c>
      <c r="F2204" s="4" t="s">
        <v>86</v>
      </c>
      <c r="G2204" s="4" t="s">
        <v>13</v>
      </c>
      <c r="H2204" s="4" t="s">
        <v>13</v>
      </c>
      <c r="I2204" s="4" t="s">
        <v>13</v>
      </c>
      <c r="J2204" s="4" t="s">
        <v>9</v>
      </c>
      <c r="K2204" s="4" t="s">
        <v>86</v>
      </c>
      <c r="L2204" s="4" t="s">
        <v>13</v>
      </c>
      <c r="M2204" s="4" t="s">
        <v>13</v>
      </c>
    </row>
    <row r="2205" spans="1:13">
      <c r="A2205" t="n">
        <v>20432</v>
      </c>
      <c r="B2205" s="55" t="n">
        <v>26</v>
      </c>
      <c r="C2205" s="7" t="n">
        <v>20</v>
      </c>
      <c r="D2205" s="7" t="n">
        <v>17</v>
      </c>
      <c r="E2205" s="7" t="n">
        <v>64991</v>
      </c>
      <c r="F2205" s="7" t="s">
        <v>204</v>
      </c>
      <c r="G2205" s="7" t="n">
        <v>2</v>
      </c>
      <c r="H2205" s="7" t="n">
        <v>3</v>
      </c>
      <c r="I2205" s="7" t="n">
        <v>17</v>
      </c>
      <c r="J2205" s="7" t="n">
        <v>64992</v>
      </c>
      <c r="K2205" s="7" t="s">
        <v>205</v>
      </c>
      <c r="L2205" s="7" t="n">
        <v>2</v>
      </c>
      <c r="M2205" s="7" t="n">
        <v>0</v>
      </c>
    </row>
    <row r="2206" spans="1:13">
      <c r="A2206" t="s">
        <v>4</v>
      </c>
      <c r="B2206" s="4" t="s">
        <v>5</v>
      </c>
    </row>
    <row r="2207" spans="1:13">
      <c r="A2207" t="n">
        <v>20680</v>
      </c>
      <c r="B2207" s="35" t="n">
        <v>28</v>
      </c>
    </row>
    <row r="2208" spans="1:13">
      <c r="A2208" t="s">
        <v>4</v>
      </c>
      <c r="B2208" s="4" t="s">
        <v>5</v>
      </c>
      <c r="C2208" s="4" t="s">
        <v>13</v>
      </c>
      <c r="D2208" s="4" t="s">
        <v>10</v>
      </c>
      <c r="E2208" s="4" t="s">
        <v>6</v>
      </c>
      <c r="F2208" s="4" t="s">
        <v>6</v>
      </c>
      <c r="G2208" s="4" t="s">
        <v>6</v>
      </c>
      <c r="H2208" s="4" t="s">
        <v>6</v>
      </c>
    </row>
    <row r="2209" spans="1:13">
      <c r="A2209" t="n">
        <v>20681</v>
      </c>
      <c r="B2209" s="54" t="n">
        <v>51</v>
      </c>
      <c r="C2209" s="7" t="n">
        <v>3</v>
      </c>
      <c r="D2209" s="7" t="n">
        <v>20</v>
      </c>
      <c r="E2209" s="7" t="s">
        <v>133</v>
      </c>
      <c r="F2209" s="7" t="s">
        <v>137</v>
      </c>
      <c r="G2209" s="7" t="s">
        <v>126</v>
      </c>
      <c r="H2209" s="7" t="s">
        <v>125</v>
      </c>
    </row>
    <row r="2210" spans="1:13">
      <c r="A2210" t="s">
        <v>4</v>
      </c>
      <c r="B2210" s="4" t="s">
        <v>5</v>
      </c>
      <c r="C2210" s="4" t="s">
        <v>10</v>
      </c>
      <c r="D2210" s="4" t="s">
        <v>13</v>
      </c>
      <c r="E2210" s="4" t="s">
        <v>6</v>
      </c>
      <c r="F2210" s="4" t="s">
        <v>27</v>
      </c>
      <c r="G2210" s="4" t="s">
        <v>27</v>
      </c>
      <c r="H2210" s="4" t="s">
        <v>27</v>
      </c>
    </row>
    <row r="2211" spans="1:13">
      <c r="A2211" t="n">
        <v>20694</v>
      </c>
      <c r="B2211" s="51" t="n">
        <v>48</v>
      </c>
      <c r="C2211" s="7" t="n">
        <v>20</v>
      </c>
      <c r="D2211" s="7" t="n">
        <v>0</v>
      </c>
      <c r="E2211" s="7" t="s">
        <v>175</v>
      </c>
      <c r="F2211" s="7" t="n">
        <v>-1</v>
      </c>
      <c r="G2211" s="7" t="n">
        <v>1</v>
      </c>
      <c r="H2211" s="7" t="n">
        <v>2.80259692864963e-45</v>
      </c>
    </row>
    <row r="2212" spans="1:13">
      <c r="A2212" t="s">
        <v>4</v>
      </c>
      <c r="B2212" s="4" t="s">
        <v>5</v>
      </c>
      <c r="C2212" s="4" t="s">
        <v>13</v>
      </c>
      <c r="D2212" s="4" t="s">
        <v>10</v>
      </c>
      <c r="E2212" s="4" t="s">
        <v>6</v>
      </c>
      <c r="F2212" s="4" t="s">
        <v>6</v>
      </c>
      <c r="G2212" s="4" t="s">
        <v>6</v>
      </c>
      <c r="H2212" s="4" t="s">
        <v>6</v>
      </c>
    </row>
    <row r="2213" spans="1:13">
      <c r="A2213" t="n">
        <v>20720</v>
      </c>
      <c r="B2213" s="54" t="n">
        <v>51</v>
      </c>
      <c r="C2213" s="7" t="n">
        <v>3</v>
      </c>
      <c r="D2213" s="7" t="n">
        <v>21</v>
      </c>
      <c r="E2213" s="7" t="s">
        <v>125</v>
      </c>
      <c r="F2213" s="7" t="s">
        <v>125</v>
      </c>
      <c r="G2213" s="7" t="s">
        <v>126</v>
      </c>
      <c r="H2213" s="7" t="s">
        <v>125</v>
      </c>
    </row>
    <row r="2214" spans="1:13">
      <c r="A2214" t="s">
        <v>4</v>
      </c>
      <c r="B2214" s="4" t="s">
        <v>5</v>
      </c>
      <c r="C2214" s="4" t="s">
        <v>13</v>
      </c>
      <c r="D2214" s="4" t="s">
        <v>13</v>
      </c>
      <c r="E2214" s="4" t="s">
        <v>27</v>
      </c>
      <c r="F2214" s="4" t="s">
        <v>27</v>
      </c>
      <c r="G2214" s="4" t="s">
        <v>27</v>
      </c>
      <c r="H2214" s="4" t="s">
        <v>10</v>
      </c>
    </row>
    <row r="2215" spans="1:13">
      <c r="A2215" t="n">
        <v>20733</v>
      </c>
      <c r="B2215" s="37" t="n">
        <v>45</v>
      </c>
      <c r="C2215" s="7" t="n">
        <v>2</v>
      </c>
      <c r="D2215" s="7" t="n">
        <v>3</v>
      </c>
      <c r="E2215" s="7" t="n">
        <v>-94.75</v>
      </c>
      <c r="F2215" s="7" t="n">
        <v>1.3400000333786</v>
      </c>
      <c r="G2215" s="7" t="n">
        <v>-0.140000000596046</v>
      </c>
      <c r="H2215" s="7" t="n">
        <v>3000</v>
      </c>
    </row>
    <row r="2216" spans="1:13">
      <c r="A2216" t="s">
        <v>4</v>
      </c>
      <c r="B2216" s="4" t="s">
        <v>5</v>
      </c>
      <c r="C2216" s="4" t="s">
        <v>13</v>
      </c>
      <c r="D2216" s="4" t="s">
        <v>13</v>
      </c>
      <c r="E2216" s="4" t="s">
        <v>27</v>
      </c>
      <c r="F2216" s="4" t="s">
        <v>27</v>
      </c>
      <c r="G2216" s="4" t="s">
        <v>27</v>
      </c>
      <c r="H2216" s="4" t="s">
        <v>10</v>
      </c>
      <c r="I2216" s="4" t="s">
        <v>13</v>
      </c>
    </row>
    <row r="2217" spans="1:13">
      <c r="A2217" t="n">
        <v>20750</v>
      </c>
      <c r="B2217" s="37" t="n">
        <v>45</v>
      </c>
      <c r="C2217" s="7" t="n">
        <v>4</v>
      </c>
      <c r="D2217" s="7" t="n">
        <v>3</v>
      </c>
      <c r="E2217" s="7" t="n">
        <v>8.97999954223633</v>
      </c>
      <c r="F2217" s="7" t="n">
        <v>269.809997558594</v>
      </c>
      <c r="G2217" s="7" t="n">
        <v>0</v>
      </c>
      <c r="H2217" s="7" t="n">
        <v>3000</v>
      </c>
      <c r="I2217" s="7" t="n">
        <v>0</v>
      </c>
    </row>
    <row r="2218" spans="1:13">
      <c r="A2218" t="s">
        <v>4</v>
      </c>
      <c r="B2218" s="4" t="s">
        <v>5</v>
      </c>
      <c r="C2218" s="4" t="s">
        <v>13</v>
      </c>
      <c r="D2218" s="4" t="s">
        <v>13</v>
      </c>
      <c r="E2218" s="4" t="s">
        <v>27</v>
      </c>
      <c r="F2218" s="4" t="s">
        <v>10</v>
      </c>
    </row>
    <row r="2219" spans="1:13">
      <c r="A2219" t="n">
        <v>20768</v>
      </c>
      <c r="B2219" s="37" t="n">
        <v>45</v>
      </c>
      <c r="C2219" s="7" t="n">
        <v>5</v>
      </c>
      <c r="D2219" s="7" t="n">
        <v>3</v>
      </c>
      <c r="E2219" s="7" t="n">
        <v>1.79999995231628</v>
      </c>
      <c r="F2219" s="7" t="n">
        <v>3000</v>
      </c>
    </row>
    <row r="2220" spans="1:13">
      <c r="A2220" t="s">
        <v>4</v>
      </c>
      <c r="B2220" s="4" t="s">
        <v>5</v>
      </c>
      <c r="C2220" s="4" t="s">
        <v>13</v>
      </c>
      <c r="D2220" s="4" t="s">
        <v>13</v>
      </c>
      <c r="E2220" s="4" t="s">
        <v>27</v>
      </c>
      <c r="F2220" s="4" t="s">
        <v>10</v>
      </c>
    </row>
    <row r="2221" spans="1:13">
      <c r="A2221" t="n">
        <v>20777</v>
      </c>
      <c r="B2221" s="37" t="n">
        <v>45</v>
      </c>
      <c r="C2221" s="7" t="n">
        <v>11</v>
      </c>
      <c r="D2221" s="7" t="n">
        <v>3</v>
      </c>
      <c r="E2221" s="7" t="n">
        <v>38</v>
      </c>
      <c r="F2221" s="7" t="n">
        <v>3000</v>
      </c>
    </row>
    <row r="2222" spans="1:13">
      <c r="A2222" t="s">
        <v>4</v>
      </c>
      <c r="B2222" s="4" t="s">
        <v>5</v>
      </c>
      <c r="C2222" s="4" t="s">
        <v>10</v>
      </c>
      <c r="D2222" s="4" t="s">
        <v>27</v>
      </c>
      <c r="E2222" s="4" t="s">
        <v>27</v>
      </c>
      <c r="F2222" s="4" t="s">
        <v>27</v>
      </c>
      <c r="G2222" s="4" t="s">
        <v>10</v>
      </c>
      <c r="H2222" s="4" t="s">
        <v>10</v>
      </c>
    </row>
    <row r="2223" spans="1:13">
      <c r="A2223" t="n">
        <v>20786</v>
      </c>
      <c r="B2223" s="57" t="n">
        <v>60</v>
      </c>
      <c r="C2223" s="7" t="n">
        <v>20</v>
      </c>
      <c r="D2223" s="7" t="n">
        <v>-20</v>
      </c>
      <c r="E2223" s="7" t="n">
        <v>0</v>
      </c>
      <c r="F2223" s="7" t="n">
        <v>0</v>
      </c>
      <c r="G2223" s="7" t="n">
        <v>1000</v>
      </c>
      <c r="H2223" s="7" t="n">
        <v>0</v>
      </c>
    </row>
    <row r="2224" spans="1:13">
      <c r="A2224" t="s">
        <v>4</v>
      </c>
      <c r="B2224" s="4" t="s">
        <v>5</v>
      </c>
      <c r="C2224" s="4" t="s">
        <v>10</v>
      </c>
    </row>
    <row r="2225" spans="1:9">
      <c r="A2225" t="n">
        <v>20805</v>
      </c>
      <c r="B2225" s="27" t="n">
        <v>16</v>
      </c>
      <c r="C2225" s="7" t="n">
        <v>300</v>
      </c>
    </row>
    <row r="2226" spans="1:9">
      <c r="A2226" t="s">
        <v>4</v>
      </c>
      <c r="B2226" s="4" t="s">
        <v>5</v>
      </c>
      <c r="C2226" s="4" t="s">
        <v>10</v>
      </c>
      <c r="D2226" s="4" t="s">
        <v>13</v>
      </c>
      <c r="E2226" s="4" t="s">
        <v>6</v>
      </c>
      <c r="F2226" s="4" t="s">
        <v>27</v>
      </c>
      <c r="G2226" s="4" t="s">
        <v>27</v>
      </c>
      <c r="H2226" s="4" t="s">
        <v>27</v>
      </c>
    </row>
    <row r="2227" spans="1:9">
      <c r="A2227" t="n">
        <v>20808</v>
      </c>
      <c r="B2227" s="51" t="n">
        <v>48</v>
      </c>
      <c r="C2227" s="7" t="n">
        <v>21</v>
      </c>
      <c r="D2227" s="7" t="n">
        <v>0</v>
      </c>
      <c r="E2227" s="7" t="s">
        <v>176</v>
      </c>
      <c r="F2227" s="7" t="n">
        <v>-1</v>
      </c>
      <c r="G2227" s="7" t="n">
        <v>1</v>
      </c>
      <c r="H2227" s="7" t="n">
        <v>2.80259692864963e-45</v>
      </c>
    </row>
    <row r="2228" spans="1:9">
      <c r="A2228" t="s">
        <v>4</v>
      </c>
      <c r="B2228" s="4" t="s">
        <v>5</v>
      </c>
      <c r="C2228" s="4" t="s">
        <v>10</v>
      </c>
      <c r="D2228" s="4" t="s">
        <v>10</v>
      </c>
      <c r="E2228" s="4" t="s">
        <v>10</v>
      </c>
    </row>
    <row r="2229" spans="1:9">
      <c r="A2229" t="n">
        <v>20836</v>
      </c>
      <c r="B2229" s="49" t="n">
        <v>61</v>
      </c>
      <c r="C2229" s="7" t="n">
        <v>21</v>
      </c>
      <c r="D2229" s="7" t="n">
        <v>65533</v>
      </c>
      <c r="E2229" s="7" t="n">
        <v>1000</v>
      </c>
    </row>
    <row r="2230" spans="1:9">
      <c r="A2230" t="s">
        <v>4</v>
      </c>
      <c r="B2230" s="4" t="s">
        <v>5</v>
      </c>
      <c r="C2230" s="4" t="s">
        <v>10</v>
      </c>
      <c r="D2230" s="4" t="s">
        <v>27</v>
      </c>
      <c r="E2230" s="4" t="s">
        <v>27</v>
      </c>
      <c r="F2230" s="4" t="s">
        <v>27</v>
      </c>
      <c r="G2230" s="4" t="s">
        <v>10</v>
      </c>
      <c r="H2230" s="4" t="s">
        <v>10</v>
      </c>
    </row>
    <row r="2231" spans="1:9">
      <c r="A2231" t="n">
        <v>20843</v>
      </c>
      <c r="B2231" s="57" t="n">
        <v>60</v>
      </c>
      <c r="C2231" s="7" t="n">
        <v>21</v>
      </c>
      <c r="D2231" s="7" t="n">
        <v>-35</v>
      </c>
      <c r="E2231" s="7" t="n">
        <v>0</v>
      </c>
      <c r="F2231" s="7" t="n">
        <v>0</v>
      </c>
      <c r="G2231" s="7" t="n">
        <v>1000</v>
      </c>
      <c r="H2231" s="7" t="n">
        <v>0</v>
      </c>
    </row>
    <row r="2232" spans="1:9">
      <c r="A2232" t="s">
        <v>4</v>
      </c>
      <c r="B2232" s="4" t="s">
        <v>5</v>
      </c>
      <c r="C2232" s="4" t="s">
        <v>10</v>
      </c>
    </row>
    <row r="2233" spans="1:9">
      <c r="A2233" t="n">
        <v>20862</v>
      </c>
      <c r="B2233" s="27" t="n">
        <v>16</v>
      </c>
      <c r="C2233" s="7" t="n">
        <v>1000</v>
      </c>
    </row>
    <row r="2234" spans="1:9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6</v>
      </c>
      <c r="F2234" s="4" t="s">
        <v>6</v>
      </c>
      <c r="G2234" s="4" t="s">
        <v>6</v>
      </c>
      <c r="H2234" s="4" t="s">
        <v>6</v>
      </c>
    </row>
    <row r="2235" spans="1:9">
      <c r="A2235" t="n">
        <v>20865</v>
      </c>
      <c r="B2235" s="54" t="n">
        <v>51</v>
      </c>
      <c r="C2235" s="7" t="n">
        <v>3</v>
      </c>
      <c r="D2235" s="7" t="n">
        <v>20</v>
      </c>
      <c r="E2235" s="7" t="s">
        <v>125</v>
      </c>
      <c r="F2235" s="7" t="s">
        <v>137</v>
      </c>
      <c r="G2235" s="7" t="s">
        <v>126</v>
      </c>
      <c r="H2235" s="7" t="s">
        <v>125</v>
      </c>
    </row>
    <row r="2236" spans="1:9">
      <c r="A2236" t="s">
        <v>4</v>
      </c>
      <c r="B2236" s="4" t="s">
        <v>5</v>
      </c>
      <c r="C2236" s="4" t="s">
        <v>13</v>
      </c>
      <c r="D2236" s="4" t="s">
        <v>10</v>
      </c>
    </row>
    <row r="2237" spans="1:9">
      <c r="A2237" t="n">
        <v>20878</v>
      </c>
      <c r="B2237" s="37" t="n">
        <v>45</v>
      </c>
      <c r="C2237" s="7" t="n">
        <v>7</v>
      </c>
      <c r="D2237" s="7" t="n">
        <v>255</v>
      </c>
    </row>
    <row r="2238" spans="1:9">
      <c r="A2238" t="s">
        <v>4</v>
      </c>
      <c r="B2238" s="4" t="s">
        <v>5</v>
      </c>
      <c r="C2238" s="4" t="s">
        <v>13</v>
      </c>
      <c r="D2238" s="4" t="s">
        <v>10</v>
      </c>
      <c r="E2238" s="4" t="s">
        <v>27</v>
      </c>
    </row>
    <row r="2239" spans="1:9">
      <c r="A2239" t="n">
        <v>20882</v>
      </c>
      <c r="B2239" s="30" t="n">
        <v>58</v>
      </c>
      <c r="C2239" s="7" t="n">
        <v>101</v>
      </c>
      <c r="D2239" s="7" t="n">
        <v>500</v>
      </c>
      <c r="E2239" s="7" t="n">
        <v>1</v>
      </c>
    </row>
    <row r="2240" spans="1:9">
      <c r="A2240" t="s">
        <v>4</v>
      </c>
      <c r="B2240" s="4" t="s">
        <v>5</v>
      </c>
      <c r="C2240" s="4" t="s">
        <v>13</v>
      </c>
      <c r="D2240" s="4" t="s">
        <v>10</v>
      </c>
    </row>
    <row r="2241" spans="1:8">
      <c r="A2241" t="n">
        <v>20890</v>
      </c>
      <c r="B2241" s="30" t="n">
        <v>58</v>
      </c>
      <c r="C2241" s="7" t="n">
        <v>254</v>
      </c>
      <c r="D2241" s="7" t="n">
        <v>0</v>
      </c>
    </row>
    <row r="2242" spans="1:8">
      <c r="A2242" t="s">
        <v>4</v>
      </c>
      <c r="B2242" s="4" t="s">
        <v>5</v>
      </c>
      <c r="C2242" s="4" t="s">
        <v>13</v>
      </c>
      <c r="D2242" s="4" t="s">
        <v>13</v>
      </c>
      <c r="E2242" s="4" t="s">
        <v>27</v>
      </c>
      <c r="F2242" s="4" t="s">
        <v>27</v>
      </c>
      <c r="G2242" s="4" t="s">
        <v>27</v>
      </c>
      <c r="H2242" s="4" t="s">
        <v>10</v>
      </c>
    </row>
    <row r="2243" spans="1:8">
      <c r="A2243" t="n">
        <v>20894</v>
      </c>
      <c r="B2243" s="37" t="n">
        <v>45</v>
      </c>
      <c r="C2243" s="7" t="n">
        <v>2</v>
      </c>
      <c r="D2243" s="7" t="n">
        <v>3</v>
      </c>
      <c r="E2243" s="7" t="n">
        <v>-94.6100006103516</v>
      </c>
      <c r="F2243" s="7" t="n">
        <v>1.44000005722046</v>
      </c>
      <c r="G2243" s="7" t="n">
        <v>-0.150000005960464</v>
      </c>
      <c r="H2243" s="7" t="n">
        <v>0</v>
      </c>
    </row>
    <row r="2244" spans="1:8">
      <c r="A2244" t="s">
        <v>4</v>
      </c>
      <c r="B2244" s="4" t="s">
        <v>5</v>
      </c>
      <c r="C2244" s="4" t="s">
        <v>13</v>
      </c>
      <c r="D2244" s="4" t="s">
        <v>13</v>
      </c>
      <c r="E2244" s="4" t="s">
        <v>27</v>
      </c>
      <c r="F2244" s="4" t="s">
        <v>27</v>
      </c>
      <c r="G2244" s="4" t="s">
        <v>27</v>
      </c>
      <c r="H2244" s="4" t="s">
        <v>10</v>
      </c>
      <c r="I2244" s="4" t="s">
        <v>13</v>
      </c>
    </row>
    <row r="2245" spans="1:8">
      <c r="A2245" t="n">
        <v>20911</v>
      </c>
      <c r="B2245" s="37" t="n">
        <v>45</v>
      </c>
      <c r="C2245" s="7" t="n">
        <v>4</v>
      </c>
      <c r="D2245" s="7" t="n">
        <v>3</v>
      </c>
      <c r="E2245" s="7" t="n">
        <v>1.41999995708466</v>
      </c>
      <c r="F2245" s="7" t="n">
        <v>84.3600006103516</v>
      </c>
      <c r="G2245" s="7" t="n">
        <v>0</v>
      </c>
      <c r="H2245" s="7" t="n">
        <v>0</v>
      </c>
      <c r="I2245" s="7" t="n">
        <v>0</v>
      </c>
    </row>
    <row r="2246" spans="1:8">
      <c r="A2246" t="s">
        <v>4</v>
      </c>
      <c r="B2246" s="4" t="s">
        <v>5</v>
      </c>
      <c r="C2246" s="4" t="s">
        <v>13</v>
      </c>
      <c r="D2246" s="4" t="s">
        <v>13</v>
      </c>
      <c r="E2246" s="4" t="s">
        <v>27</v>
      </c>
      <c r="F2246" s="4" t="s">
        <v>10</v>
      </c>
    </row>
    <row r="2247" spans="1:8">
      <c r="A2247" t="n">
        <v>20929</v>
      </c>
      <c r="B2247" s="37" t="n">
        <v>45</v>
      </c>
      <c r="C2247" s="7" t="n">
        <v>5</v>
      </c>
      <c r="D2247" s="7" t="n">
        <v>3</v>
      </c>
      <c r="E2247" s="7" t="n">
        <v>3.29999995231628</v>
      </c>
      <c r="F2247" s="7" t="n">
        <v>0</v>
      </c>
    </row>
    <row r="2248" spans="1:8">
      <c r="A2248" t="s">
        <v>4</v>
      </c>
      <c r="B2248" s="4" t="s">
        <v>5</v>
      </c>
      <c r="C2248" s="4" t="s">
        <v>13</v>
      </c>
      <c r="D2248" s="4" t="s">
        <v>13</v>
      </c>
      <c r="E2248" s="4" t="s">
        <v>27</v>
      </c>
      <c r="F2248" s="4" t="s">
        <v>10</v>
      </c>
    </row>
    <row r="2249" spans="1:8">
      <c r="A2249" t="n">
        <v>20938</v>
      </c>
      <c r="B2249" s="37" t="n">
        <v>45</v>
      </c>
      <c r="C2249" s="7" t="n">
        <v>11</v>
      </c>
      <c r="D2249" s="7" t="n">
        <v>3</v>
      </c>
      <c r="E2249" s="7" t="n">
        <v>38</v>
      </c>
      <c r="F2249" s="7" t="n">
        <v>0</v>
      </c>
    </row>
    <row r="2250" spans="1:8">
      <c r="A2250" t="s">
        <v>4</v>
      </c>
      <c r="B2250" s="4" t="s">
        <v>5</v>
      </c>
      <c r="C2250" s="4" t="s">
        <v>13</v>
      </c>
      <c r="D2250" s="4" t="s">
        <v>13</v>
      </c>
      <c r="E2250" s="4" t="s">
        <v>27</v>
      </c>
      <c r="F2250" s="4" t="s">
        <v>27</v>
      </c>
      <c r="G2250" s="4" t="s">
        <v>27</v>
      </c>
      <c r="H2250" s="4" t="s">
        <v>10</v>
      </c>
    </row>
    <row r="2251" spans="1:8">
      <c r="A2251" t="n">
        <v>20947</v>
      </c>
      <c r="B2251" s="37" t="n">
        <v>45</v>
      </c>
      <c r="C2251" s="7" t="n">
        <v>2</v>
      </c>
      <c r="D2251" s="7" t="n">
        <v>3</v>
      </c>
      <c r="E2251" s="7" t="n">
        <v>-94.879997253418</v>
      </c>
      <c r="F2251" s="7" t="n">
        <v>1.44000005722046</v>
      </c>
      <c r="G2251" s="7" t="n">
        <v>-0.230000004172325</v>
      </c>
      <c r="H2251" s="7" t="n">
        <v>8000</v>
      </c>
    </row>
    <row r="2252" spans="1:8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27</v>
      </c>
      <c r="F2252" s="4" t="s">
        <v>27</v>
      </c>
      <c r="G2252" s="4" t="s">
        <v>27</v>
      </c>
      <c r="H2252" s="4" t="s">
        <v>10</v>
      </c>
      <c r="I2252" s="4" t="s">
        <v>13</v>
      </c>
    </row>
    <row r="2253" spans="1:8">
      <c r="A2253" t="n">
        <v>20964</v>
      </c>
      <c r="B2253" s="37" t="n">
        <v>45</v>
      </c>
      <c r="C2253" s="7" t="n">
        <v>4</v>
      </c>
      <c r="D2253" s="7" t="n">
        <v>3</v>
      </c>
      <c r="E2253" s="7" t="n">
        <v>6.40000009536743</v>
      </c>
      <c r="F2253" s="7" t="n">
        <v>69.6600036621094</v>
      </c>
      <c r="G2253" s="7" t="n">
        <v>0</v>
      </c>
      <c r="H2253" s="7" t="n">
        <v>8000</v>
      </c>
      <c r="I2253" s="7" t="n">
        <v>0</v>
      </c>
    </row>
    <row r="2254" spans="1:8">
      <c r="A2254" t="s">
        <v>4</v>
      </c>
      <c r="B2254" s="4" t="s">
        <v>5</v>
      </c>
      <c r="C2254" s="4" t="s">
        <v>13</v>
      </c>
      <c r="D2254" s="4" t="s">
        <v>13</v>
      </c>
      <c r="E2254" s="4" t="s">
        <v>27</v>
      </c>
      <c r="F2254" s="4" t="s">
        <v>10</v>
      </c>
    </row>
    <row r="2255" spans="1:8">
      <c r="A2255" t="n">
        <v>20982</v>
      </c>
      <c r="B2255" s="37" t="n">
        <v>45</v>
      </c>
      <c r="C2255" s="7" t="n">
        <v>5</v>
      </c>
      <c r="D2255" s="7" t="n">
        <v>3</v>
      </c>
      <c r="E2255" s="7" t="n">
        <v>3.29999995231628</v>
      </c>
      <c r="F2255" s="7" t="n">
        <v>8000</v>
      </c>
    </row>
    <row r="2256" spans="1:8">
      <c r="A2256" t="s">
        <v>4</v>
      </c>
      <c r="B2256" s="4" t="s">
        <v>5</v>
      </c>
      <c r="C2256" s="4" t="s">
        <v>13</v>
      </c>
      <c r="D2256" s="4" t="s">
        <v>13</v>
      </c>
      <c r="E2256" s="4" t="s">
        <v>27</v>
      </c>
      <c r="F2256" s="4" t="s">
        <v>10</v>
      </c>
    </row>
    <row r="2257" spans="1:9">
      <c r="A2257" t="n">
        <v>20991</v>
      </c>
      <c r="B2257" s="37" t="n">
        <v>45</v>
      </c>
      <c r="C2257" s="7" t="n">
        <v>11</v>
      </c>
      <c r="D2257" s="7" t="n">
        <v>3</v>
      </c>
      <c r="E2257" s="7" t="n">
        <v>38</v>
      </c>
      <c r="F2257" s="7" t="n">
        <v>8000</v>
      </c>
    </row>
    <row r="2258" spans="1:9">
      <c r="A2258" t="s">
        <v>4</v>
      </c>
      <c r="B2258" s="4" t="s">
        <v>5</v>
      </c>
      <c r="C2258" s="4" t="s">
        <v>13</v>
      </c>
      <c r="D2258" s="4" t="s">
        <v>10</v>
      </c>
    </row>
    <row r="2259" spans="1:9">
      <c r="A2259" t="n">
        <v>21000</v>
      </c>
      <c r="B2259" s="30" t="n">
        <v>58</v>
      </c>
      <c r="C2259" s="7" t="n">
        <v>255</v>
      </c>
      <c r="D2259" s="7" t="n">
        <v>0</v>
      </c>
    </row>
    <row r="2260" spans="1:9">
      <c r="A2260" t="s">
        <v>4</v>
      </c>
      <c r="B2260" s="4" t="s">
        <v>5</v>
      </c>
      <c r="C2260" s="4" t="s">
        <v>10</v>
      </c>
    </row>
    <row r="2261" spans="1:9">
      <c r="A2261" t="n">
        <v>21004</v>
      </c>
      <c r="B2261" s="27" t="n">
        <v>16</v>
      </c>
      <c r="C2261" s="7" t="n">
        <v>500</v>
      </c>
    </row>
    <row r="2262" spans="1:9">
      <c r="A2262" t="s">
        <v>4</v>
      </c>
      <c r="B2262" s="4" t="s">
        <v>5</v>
      </c>
      <c r="C2262" s="4" t="s">
        <v>13</v>
      </c>
      <c r="D2262" s="4" t="s">
        <v>10</v>
      </c>
      <c r="E2262" s="4" t="s">
        <v>6</v>
      </c>
    </row>
    <row r="2263" spans="1:9">
      <c r="A2263" t="n">
        <v>21007</v>
      </c>
      <c r="B2263" s="54" t="n">
        <v>51</v>
      </c>
      <c r="C2263" s="7" t="n">
        <v>4</v>
      </c>
      <c r="D2263" s="7" t="n">
        <v>20</v>
      </c>
      <c r="E2263" s="7" t="s">
        <v>201</v>
      </c>
    </row>
    <row r="2264" spans="1:9">
      <c r="A2264" t="s">
        <v>4</v>
      </c>
      <c r="B2264" s="4" t="s">
        <v>5</v>
      </c>
      <c r="C2264" s="4" t="s">
        <v>10</v>
      </c>
    </row>
    <row r="2265" spans="1:9">
      <c r="A2265" t="n">
        <v>21021</v>
      </c>
      <c r="B2265" s="27" t="n">
        <v>16</v>
      </c>
      <c r="C2265" s="7" t="n">
        <v>0</v>
      </c>
    </row>
    <row r="2266" spans="1:9">
      <c r="A2266" t="s">
        <v>4</v>
      </c>
      <c r="B2266" s="4" t="s">
        <v>5</v>
      </c>
      <c r="C2266" s="4" t="s">
        <v>10</v>
      </c>
      <c r="D2266" s="4" t="s">
        <v>13</v>
      </c>
      <c r="E2266" s="4" t="s">
        <v>9</v>
      </c>
      <c r="F2266" s="4" t="s">
        <v>86</v>
      </c>
      <c r="G2266" s="4" t="s">
        <v>13</v>
      </c>
      <c r="H2266" s="4" t="s">
        <v>13</v>
      </c>
      <c r="I2266" s="4" t="s">
        <v>13</v>
      </c>
      <c r="J2266" s="4" t="s">
        <v>9</v>
      </c>
      <c r="K2266" s="4" t="s">
        <v>86</v>
      </c>
      <c r="L2266" s="4" t="s">
        <v>13</v>
      </c>
      <c r="M2266" s="4" t="s">
        <v>13</v>
      </c>
    </row>
    <row r="2267" spans="1:9">
      <c r="A2267" t="n">
        <v>21024</v>
      </c>
      <c r="B2267" s="55" t="n">
        <v>26</v>
      </c>
      <c r="C2267" s="7" t="n">
        <v>20</v>
      </c>
      <c r="D2267" s="7" t="n">
        <v>17</v>
      </c>
      <c r="E2267" s="7" t="n">
        <v>64993</v>
      </c>
      <c r="F2267" s="7" t="s">
        <v>206</v>
      </c>
      <c r="G2267" s="7" t="n">
        <v>2</v>
      </c>
      <c r="H2267" s="7" t="n">
        <v>3</v>
      </c>
      <c r="I2267" s="7" t="n">
        <v>17</v>
      </c>
      <c r="J2267" s="7" t="n">
        <v>64994</v>
      </c>
      <c r="K2267" s="7" t="s">
        <v>207</v>
      </c>
      <c r="L2267" s="7" t="n">
        <v>2</v>
      </c>
      <c r="M2267" s="7" t="n">
        <v>0</v>
      </c>
    </row>
    <row r="2268" spans="1:9">
      <c r="A2268" t="s">
        <v>4</v>
      </c>
      <c r="B2268" s="4" t="s">
        <v>5</v>
      </c>
    </row>
    <row r="2269" spans="1:9">
      <c r="A2269" t="n">
        <v>21249</v>
      </c>
      <c r="B2269" s="35" t="n">
        <v>28</v>
      </c>
    </row>
    <row r="2270" spans="1:9">
      <c r="A2270" t="s">
        <v>4</v>
      </c>
      <c r="B2270" s="4" t="s">
        <v>5</v>
      </c>
      <c r="C2270" s="4" t="s">
        <v>13</v>
      </c>
      <c r="D2270" s="4" t="s">
        <v>10</v>
      </c>
      <c r="E2270" s="4" t="s">
        <v>6</v>
      </c>
    </row>
    <row r="2271" spans="1:9">
      <c r="A2271" t="n">
        <v>21250</v>
      </c>
      <c r="B2271" s="54" t="n">
        <v>51</v>
      </c>
      <c r="C2271" s="7" t="n">
        <v>4</v>
      </c>
      <c r="D2271" s="7" t="n">
        <v>21</v>
      </c>
      <c r="E2271" s="7" t="s">
        <v>208</v>
      </c>
    </row>
    <row r="2272" spans="1:9">
      <c r="A2272" t="s">
        <v>4</v>
      </c>
      <c r="B2272" s="4" t="s">
        <v>5</v>
      </c>
      <c r="C2272" s="4" t="s">
        <v>10</v>
      </c>
    </row>
    <row r="2273" spans="1:13">
      <c r="A2273" t="n">
        <v>21263</v>
      </c>
      <c r="B2273" s="27" t="n">
        <v>16</v>
      </c>
      <c r="C2273" s="7" t="n">
        <v>0</v>
      </c>
    </row>
    <row r="2274" spans="1:13">
      <c r="A2274" t="s">
        <v>4</v>
      </c>
      <c r="B2274" s="4" t="s">
        <v>5</v>
      </c>
      <c r="C2274" s="4" t="s">
        <v>10</v>
      </c>
      <c r="D2274" s="4" t="s">
        <v>13</v>
      </c>
      <c r="E2274" s="4" t="s">
        <v>9</v>
      </c>
      <c r="F2274" s="4" t="s">
        <v>86</v>
      </c>
      <c r="G2274" s="4" t="s">
        <v>13</v>
      </c>
      <c r="H2274" s="4" t="s">
        <v>13</v>
      </c>
    </row>
    <row r="2275" spans="1:13">
      <c r="A2275" t="n">
        <v>21266</v>
      </c>
      <c r="B2275" s="55" t="n">
        <v>26</v>
      </c>
      <c r="C2275" s="7" t="n">
        <v>21</v>
      </c>
      <c r="D2275" s="7" t="n">
        <v>17</v>
      </c>
      <c r="E2275" s="7" t="n">
        <v>64995</v>
      </c>
      <c r="F2275" s="7" t="s">
        <v>209</v>
      </c>
      <c r="G2275" s="7" t="n">
        <v>2</v>
      </c>
      <c r="H2275" s="7" t="n">
        <v>0</v>
      </c>
    </row>
    <row r="2276" spans="1:13">
      <c r="A2276" t="s">
        <v>4</v>
      </c>
      <c r="B2276" s="4" t="s">
        <v>5</v>
      </c>
    </row>
    <row r="2277" spans="1:13">
      <c r="A2277" t="n">
        <v>21286</v>
      </c>
      <c r="B2277" s="35" t="n">
        <v>28</v>
      </c>
    </row>
    <row r="2278" spans="1:13">
      <c r="A2278" t="s">
        <v>4</v>
      </c>
      <c r="B2278" s="4" t="s">
        <v>5</v>
      </c>
      <c r="C2278" s="4" t="s">
        <v>13</v>
      </c>
      <c r="D2278" s="4" t="s">
        <v>10</v>
      </c>
      <c r="E2278" s="4" t="s">
        <v>27</v>
      </c>
    </row>
    <row r="2279" spans="1:13">
      <c r="A2279" t="n">
        <v>21287</v>
      </c>
      <c r="B2279" s="30" t="n">
        <v>58</v>
      </c>
      <c r="C2279" s="7" t="n">
        <v>0</v>
      </c>
      <c r="D2279" s="7" t="n">
        <v>1000</v>
      </c>
      <c r="E2279" s="7" t="n">
        <v>1</v>
      </c>
    </row>
    <row r="2280" spans="1:13">
      <c r="A2280" t="s">
        <v>4</v>
      </c>
      <c r="B2280" s="4" t="s">
        <v>5</v>
      </c>
      <c r="C2280" s="4" t="s">
        <v>13</v>
      </c>
      <c r="D2280" s="4" t="s">
        <v>10</v>
      </c>
    </row>
    <row r="2281" spans="1:13">
      <c r="A2281" t="n">
        <v>21295</v>
      </c>
      <c r="B2281" s="30" t="n">
        <v>58</v>
      </c>
      <c r="C2281" s="7" t="n">
        <v>255</v>
      </c>
      <c r="D2281" s="7" t="n">
        <v>0</v>
      </c>
    </row>
    <row r="2282" spans="1:13">
      <c r="A2282" t="s">
        <v>4</v>
      </c>
      <c r="B2282" s="4" t="s">
        <v>5</v>
      </c>
      <c r="C2282" s="4" t="s">
        <v>13</v>
      </c>
    </row>
    <row r="2283" spans="1:13">
      <c r="A2283" t="n">
        <v>21299</v>
      </c>
      <c r="B2283" s="37" t="n">
        <v>45</v>
      </c>
      <c r="C2283" s="7" t="n">
        <v>0</v>
      </c>
    </row>
    <row r="2284" spans="1:13">
      <c r="A2284" t="s">
        <v>4</v>
      </c>
      <c r="B2284" s="4" t="s">
        <v>5</v>
      </c>
      <c r="C2284" s="4" t="s">
        <v>10</v>
      </c>
    </row>
    <row r="2285" spans="1:13">
      <c r="A2285" t="n">
        <v>21301</v>
      </c>
      <c r="B2285" s="14" t="n">
        <v>12</v>
      </c>
      <c r="C2285" s="7" t="n">
        <v>10243</v>
      </c>
    </row>
    <row r="2286" spans="1:13">
      <c r="A2286" t="s">
        <v>4</v>
      </c>
      <c r="B2286" s="4" t="s">
        <v>5</v>
      </c>
      <c r="C2286" s="4" t="s">
        <v>10</v>
      </c>
      <c r="D2286" s="4" t="s">
        <v>13</v>
      </c>
      <c r="E2286" s="4" t="s">
        <v>10</v>
      </c>
    </row>
    <row r="2287" spans="1:13">
      <c r="A2287" t="n">
        <v>21304</v>
      </c>
      <c r="B2287" s="58" t="n">
        <v>104</v>
      </c>
      <c r="C2287" s="7" t="n">
        <v>130</v>
      </c>
      <c r="D2287" s="7" t="n">
        <v>1</v>
      </c>
      <c r="E2287" s="7" t="n">
        <v>3</v>
      </c>
    </row>
    <row r="2288" spans="1:13">
      <c r="A2288" t="s">
        <v>4</v>
      </c>
      <c r="B2288" s="4" t="s">
        <v>5</v>
      </c>
    </row>
    <row r="2289" spans="1:8">
      <c r="A2289" t="n">
        <v>21310</v>
      </c>
      <c r="B2289" s="5" t="n">
        <v>1</v>
      </c>
    </row>
    <row r="2290" spans="1:8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13</v>
      </c>
    </row>
    <row r="2291" spans="1:8">
      <c r="A2291" t="n">
        <v>21311</v>
      </c>
      <c r="B2291" s="46" t="n">
        <v>36</v>
      </c>
      <c r="C2291" s="7" t="n">
        <v>9</v>
      </c>
      <c r="D2291" s="7" t="n">
        <v>20</v>
      </c>
      <c r="E2291" s="7" t="n">
        <v>0</v>
      </c>
    </row>
    <row r="2292" spans="1:8">
      <c r="A2292" t="s">
        <v>4</v>
      </c>
      <c r="B2292" s="4" t="s">
        <v>5</v>
      </c>
      <c r="C2292" s="4" t="s">
        <v>13</v>
      </c>
      <c r="D2292" s="4" t="s">
        <v>10</v>
      </c>
      <c r="E2292" s="4" t="s">
        <v>13</v>
      </c>
    </row>
    <row r="2293" spans="1:8">
      <c r="A2293" t="n">
        <v>21316</v>
      </c>
      <c r="B2293" s="46" t="n">
        <v>36</v>
      </c>
      <c r="C2293" s="7" t="n">
        <v>9</v>
      </c>
      <c r="D2293" s="7" t="n">
        <v>21</v>
      </c>
      <c r="E2293" s="7" t="n">
        <v>0</v>
      </c>
    </row>
    <row r="2294" spans="1:8">
      <c r="A2294" t="s">
        <v>4</v>
      </c>
      <c r="B2294" s="4" t="s">
        <v>5</v>
      </c>
      <c r="C2294" s="4" t="s">
        <v>13</v>
      </c>
      <c r="D2294" s="4" t="s">
        <v>10</v>
      </c>
      <c r="E2294" s="4" t="s">
        <v>13</v>
      </c>
      <c r="F2294" s="4" t="s">
        <v>57</v>
      </c>
    </row>
    <row r="2295" spans="1:8">
      <c r="A2295" t="n">
        <v>21321</v>
      </c>
      <c r="B2295" s="17" t="n">
        <v>5</v>
      </c>
      <c r="C2295" s="7" t="n">
        <v>30</v>
      </c>
      <c r="D2295" s="7" t="n">
        <v>10245</v>
      </c>
      <c r="E2295" s="7" t="n">
        <v>1</v>
      </c>
      <c r="F2295" s="18" t="n">
        <f t="normal" ca="1">A2301</f>
        <v>0</v>
      </c>
    </row>
    <row r="2296" spans="1:8">
      <c r="A2296" t="s">
        <v>4</v>
      </c>
      <c r="B2296" s="4" t="s">
        <v>5</v>
      </c>
      <c r="C2296" s="4" t="s">
        <v>10</v>
      </c>
    </row>
    <row r="2297" spans="1:8">
      <c r="A2297" t="n">
        <v>21330</v>
      </c>
      <c r="B2297" s="27" t="n">
        <v>16</v>
      </c>
      <c r="C2297" s="7" t="n">
        <v>1000</v>
      </c>
    </row>
    <row r="2298" spans="1:8">
      <c r="A2298" t="s">
        <v>4</v>
      </c>
      <c r="B2298" s="4" t="s">
        <v>5</v>
      </c>
      <c r="C2298" s="4" t="s">
        <v>13</v>
      </c>
      <c r="D2298" s="4" t="s">
        <v>10</v>
      </c>
    </row>
    <row r="2299" spans="1:8">
      <c r="A2299" t="n">
        <v>21333</v>
      </c>
      <c r="B2299" s="9" t="n">
        <v>162</v>
      </c>
      <c r="C2299" s="7" t="n">
        <v>1</v>
      </c>
      <c r="D2299" s="7" t="n">
        <v>20492</v>
      </c>
    </row>
    <row r="2300" spans="1:8">
      <c r="A2300" t="s">
        <v>4</v>
      </c>
      <c r="B2300" s="4" t="s">
        <v>5</v>
      </c>
      <c r="C2300" s="4" t="s">
        <v>10</v>
      </c>
      <c r="D2300" s="4" t="s">
        <v>27</v>
      </c>
      <c r="E2300" s="4" t="s">
        <v>27</v>
      </c>
      <c r="F2300" s="4" t="s">
        <v>27</v>
      </c>
      <c r="G2300" s="4" t="s">
        <v>27</v>
      </c>
    </row>
    <row r="2301" spans="1:8">
      <c r="A2301" t="n">
        <v>21337</v>
      </c>
      <c r="B2301" s="45" t="n">
        <v>46</v>
      </c>
      <c r="C2301" s="7" t="n">
        <v>61456</v>
      </c>
      <c r="D2301" s="7" t="n">
        <v>-95.5</v>
      </c>
      <c r="E2301" s="7" t="n">
        <v>0</v>
      </c>
      <c r="F2301" s="7" t="n">
        <v>-0.200000002980232</v>
      </c>
      <c r="G2301" s="7" t="n">
        <v>270</v>
      </c>
    </row>
    <row r="2302" spans="1:8">
      <c r="A2302" t="s">
        <v>4</v>
      </c>
      <c r="B2302" s="4" t="s">
        <v>5</v>
      </c>
      <c r="C2302" s="4" t="s">
        <v>13</v>
      </c>
      <c r="D2302" s="4" t="s">
        <v>13</v>
      </c>
      <c r="E2302" s="4" t="s">
        <v>27</v>
      </c>
      <c r="F2302" s="4" t="s">
        <v>27</v>
      </c>
      <c r="G2302" s="4" t="s">
        <v>27</v>
      </c>
      <c r="H2302" s="4" t="s">
        <v>10</v>
      </c>
      <c r="I2302" s="4" t="s">
        <v>13</v>
      </c>
    </row>
    <row r="2303" spans="1:8">
      <c r="A2303" t="n">
        <v>21356</v>
      </c>
      <c r="B2303" s="37" t="n">
        <v>45</v>
      </c>
      <c r="C2303" s="7" t="n">
        <v>4</v>
      </c>
      <c r="D2303" s="7" t="n">
        <v>3</v>
      </c>
      <c r="E2303" s="7" t="n">
        <v>5</v>
      </c>
      <c r="F2303" s="7" t="n">
        <v>73.3499984741211</v>
      </c>
      <c r="G2303" s="7" t="n">
        <v>0</v>
      </c>
      <c r="H2303" s="7" t="n">
        <v>0</v>
      </c>
      <c r="I2303" s="7" t="n">
        <v>0</v>
      </c>
    </row>
    <row r="2304" spans="1:8">
      <c r="A2304" t="s">
        <v>4</v>
      </c>
      <c r="B2304" s="4" t="s">
        <v>5</v>
      </c>
      <c r="C2304" s="4" t="s">
        <v>10</v>
      </c>
    </row>
    <row r="2305" spans="1:9">
      <c r="A2305" t="n">
        <v>21374</v>
      </c>
      <c r="B2305" s="27" t="n">
        <v>16</v>
      </c>
      <c r="C2305" s="7" t="n">
        <v>500</v>
      </c>
    </row>
    <row r="2306" spans="1:9">
      <c r="A2306" t="s">
        <v>4</v>
      </c>
      <c r="B2306" s="4" t="s">
        <v>5</v>
      </c>
      <c r="C2306" s="4" t="s">
        <v>13</v>
      </c>
      <c r="D2306" s="4" t="s">
        <v>6</v>
      </c>
    </row>
    <row r="2307" spans="1:9">
      <c r="A2307" t="n">
        <v>21377</v>
      </c>
      <c r="B2307" s="8" t="n">
        <v>2</v>
      </c>
      <c r="C2307" s="7" t="n">
        <v>10</v>
      </c>
      <c r="D2307" s="7" t="s">
        <v>163</v>
      </c>
    </row>
    <row r="2308" spans="1:9">
      <c r="A2308" t="s">
        <v>4</v>
      </c>
      <c r="B2308" s="4" t="s">
        <v>5</v>
      </c>
      <c r="C2308" s="4" t="s">
        <v>10</v>
      </c>
    </row>
    <row r="2309" spans="1:9">
      <c r="A2309" t="n">
        <v>21392</v>
      </c>
      <c r="B2309" s="27" t="n">
        <v>16</v>
      </c>
      <c r="C2309" s="7" t="n">
        <v>0</v>
      </c>
    </row>
    <row r="2310" spans="1:9">
      <c r="A2310" t="s">
        <v>4</v>
      </c>
      <c r="B2310" s="4" t="s">
        <v>5</v>
      </c>
      <c r="C2310" s="4" t="s">
        <v>13</v>
      </c>
      <c r="D2310" s="4" t="s">
        <v>10</v>
      </c>
    </row>
    <row r="2311" spans="1:9">
      <c r="A2311" t="n">
        <v>21395</v>
      </c>
      <c r="B2311" s="30" t="n">
        <v>58</v>
      </c>
      <c r="C2311" s="7" t="n">
        <v>105</v>
      </c>
      <c r="D2311" s="7" t="n">
        <v>300</v>
      </c>
    </row>
    <row r="2312" spans="1:9">
      <c r="A2312" t="s">
        <v>4</v>
      </c>
      <c r="B2312" s="4" t="s">
        <v>5</v>
      </c>
      <c r="C2312" s="4" t="s">
        <v>27</v>
      </c>
      <c r="D2312" s="4" t="s">
        <v>10</v>
      </c>
    </row>
    <row r="2313" spans="1:9">
      <c r="A2313" t="n">
        <v>21399</v>
      </c>
      <c r="B2313" s="43" t="n">
        <v>103</v>
      </c>
      <c r="C2313" s="7" t="n">
        <v>1</v>
      </c>
      <c r="D2313" s="7" t="n">
        <v>300</v>
      </c>
    </row>
    <row r="2314" spans="1:9">
      <c r="A2314" t="s">
        <v>4</v>
      </c>
      <c r="B2314" s="4" t="s">
        <v>5</v>
      </c>
      <c r="C2314" s="4" t="s">
        <v>13</v>
      </c>
      <c r="D2314" s="4" t="s">
        <v>10</v>
      </c>
    </row>
    <row r="2315" spans="1:9">
      <c r="A2315" t="n">
        <v>21406</v>
      </c>
      <c r="B2315" s="44" t="n">
        <v>72</v>
      </c>
      <c r="C2315" s="7" t="n">
        <v>4</v>
      </c>
      <c r="D2315" s="7" t="n">
        <v>0</v>
      </c>
    </row>
    <row r="2316" spans="1:9">
      <c r="A2316" t="s">
        <v>4</v>
      </c>
      <c r="B2316" s="4" t="s">
        <v>5</v>
      </c>
      <c r="C2316" s="4" t="s">
        <v>9</v>
      </c>
    </row>
    <row r="2317" spans="1:9">
      <c r="A2317" t="n">
        <v>21410</v>
      </c>
      <c r="B2317" s="52" t="n">
        <v>15</v>
      </c>
      <c r="C2317" s="7" t="n">
        <v>1073741824</v>
      </c>
    </row>
    <row r="2318" spans="1:9">
      <c r="A2318" t="s">
        <v>4</v>
      </c>
      <c r="B2318" s="4" t="s">
        <v>5</v>
      </c>
      <c r="C2318" s="4" t="s">
        <v>13</v>
      </c>
    </row>
    <row r="2319" spans="1:9">
      <c r="A2319" t="n">
        <v>21415</v>
      </c>
      <c r="B2319" s="31" t="n">
        <v>64</v>
      </c>
      <c r="C2319" s="7" t="n">
        <v>3</v>
      </c>
    </row>
    <row r="2320" spans="1:9">
      <c r="A2320" t="s">
        <v>4</v>
      </c>
      <c r="B2320" s="4" t="s">
        <v>5</v>
      </c>
      <c r="C2320" s="4" t="s">
        <v>13</v>
      </c>
    </row>
    <row r="2321" spans="1:4">
      <c r="A2321" t="n">
        <v>21417</v>
      </c>
      <c r="B2321" s="11" t="n">
        <v>74</v>
      </c>
      <c r="C2321" s="7" t="n">
        <v>67</v>
      </c>
    </row>
    <row r="2322" spans="1:4">
      <c r="A2322" t="s">
        <v>4</v>
      </c>
      <c r="B2322" s="4" t="s">
        <v>5</v>
      </c>
      <c r="C2322" s="4" t="s">
        <v>13</v>
      </c>
      <c r="D2322" s="4" t="s">
        <v>13</v>
      </c>
      <c r="E2322" s="4" t="s">
        <v>10</v>
      </c>
    </row>
    <row r="2323" spans="1:4">
      <c r="A2323" t="n">
        <v>21419</v>
      </c>
      <c r="B2323" s="37" t="n">
        <v>45</v>
      </c>
      <c r="C2323" s="7" t="n">
        <v>8</v>
      </c>
      <c r="D2323" s="7" t="n">
        <v>1</v>
      </c>
      <c r="E2323" s="7" t="n">
        <v>0</v>
      </c>
    </row>
    <row r="2324" spans="1:4">
      <c r="A2324" t="s">
        <v>4</v>
      </c>
      <c r="B2324" s="4" t="s">
        <v>5</v>
      </c>
      <c r="C2324" s="4" t="s">
        <v>10</v>
      </c>
    </row>
    <row r="2325" spans="1:4">
      <c r="A2325" t="n">
        <v>21424</v>
      </c>
      <c r="B2325" s="38" t="n">
        <v>13</v>
      </c>
      <c r="C2325" s="7" t="n">
        <v>6409</v>
      </c>
    </row>
    <row r="2326" spans="1:4">
      <c r="A2326" t="s">
        <v>4</v>
      </c>
      <c r="B2326" s="4" t="s">
        <v>5</v>
      </c>
      <c r="C2326" s="4" t="s">
        <v>10</v>
      </c>
    </row>
    <row r="2327" spans="1:4">
      <c r="A2327" t="n">
        <v>21427</v>
      </c>
      <c r="B2327" s="38" t="n">
        <v>13</v>
      </c>
      <c r="C2327" s="7" t="n">
        <v>6408</v>
      </c>
    </row>
    <row r="2328" spans="1:4">
      <c r="A2328" t="s">
        <v>4</v>
      </c>
      <c r="B2328" s="4" t="s">
        <v>5</v>
      </c>
      <c r="C2328" s="4" t="s">
        <v>10</v>
      </c>
    </row>
    <row r="2329" spans="1:4">
      <c r="A2329" t="n">
        <v>21430</v>
      </c>
      <c r="B2329" s="14" t="n">
        <v>12</v>
      </c>
      <c r="C2329" s="7" t="n">
        <v>6464</v>
      </c>
    </row>
    <row r="2330" spans="1:4">
      <c r="A2330" t="s">
        <v>4</v>
      </c>
      <c r="B2330" s="4" t="s">
        <v>5</v>
      </c>
      <c r="C2330" s="4" t="s">
        <v>10</v>
      </c>
    </row>
    <row r="2331" spans="1:4">
      <c r="A2331" t="n">
        <v>21433</v>
      </c>
      <c r="B2331" s="38" t="n">
        <v>13</v>
      </c>
      <c r="C2331" s="7" t="n">
        <v>6465</v>
      </c>
    </row>
    <row r="2332" spans="1:4">
      <c r="A2332" t="s">
        <v>4</v>
      </c>
      <c r="B2332" s="4" t="s">
        <v>5</v>
      </c>
      <c r="C2332" s="4" t="s">
        <v>10</v>
      </c>
    </row>
    <row r="2333" spans="1:4">
      <c r="A2333" t="n">
        <v>21436</v>
      </c>
      <c r="B2333" s="38" t="n">
        <v>13</v>
      </c>
      <c r="C2333" s="7" t="n">
        <v>6466</v>
      </c>
    </row>
    <row r="2334" spans="1:4">
      <c r="A2334" t="s">
        <v>4</v>
      </c>
      <c r="B2334" s="4" t="s">
        <v>5</v>
      </c>
      <c r="C2334" s="4" t="s">
        <v>10</v>
      </c>
    </row>
    <row r="2335" spans="1:4">
      <c r="A2335" t="n">
        <v>21439</v>
      </c>
      <c r="B2335" s="38" t="n">
        <v>13</v>
      </c>
      <c r="C2335" s="7" t="n">
        <v>6467</v>
      </c>
    </row>
    <row r="2336" spans="1:4">
      <c r="A2336" t="s">
        <v>4</v>
      </c>
      <c r="B2336" s="4" t="s">
        <v>5</v>
      </c>
      <c r="C2336" s="4" t="s">
        <v>10</v>
      </c>
    </row>
    <row r="2337" spans="1:5">
      <c r="A2337" t="n">
        <v>21442</v>
      </c>
      <c r="B2337" s="38" t="n">
        <v>13</v>
      </c>
      <c r="C2337" s="7" t="n">
        <v>6468</v>
      </c>
    </row>
    <row r="2338" spans="1:5">
      <c r="A2338" t="s">
        <v>4</v>
      </c>
      <c r="B2338" s="4" t="s">
        <v>5</v>
      </c>
      <c r="C2338" s="4" t="s">
        <v>10</v>
      </c>
    </row>
    <row r="2339" spans="1:5">
      <c r="A2339" t="n">
        <v>21445</v>
      </c>
      <c r="B2339" s="38" t="n">
        <v>13</v>
      </c>
      <c r="C2339" s="7" t="n">
        <v>6469</v>
      </c>
    </row>
    <row r="2340" spans="1:5">
      <c r="A2340" t="s">
        <v>4</v>
      </c>
      <c r="B2340" s="4" t="s">
        <v>5</v>
      </c>
      <c r="C2340" s="4" t="s">
        <v>10</v>
      </c>
    </row>
    <row r="2341" spans="1:5">
      <c r="A2341" t="n">
        <v>21448</v>
      </c>
      <c r="B2341" s="38" t="n">
        <v>13</v>
      </c>
      <c r="C2341" s="7" t="n">
        <v>6470</v>
      </c>
    </row>
    <row r="2342" spans="1:5">
      <c r="A2342" t="s">
        <v>4</v>
      </c>
      <c r="B2342" s="4" t="s">
        <v>5</v>
      </c>
      <c r="C2342" s="4" t="s">
        <v>10</v>
      </c>
    </row>
    <row r="2343" spans="1:5">
      <c r="A2343" t="n">
        <v>21451</v>
      </c>
      <c r="B2343" s="38" t="n">
        <v>13</v>
      </c>
      <c r="C2343" s="7" t="n">
        <v>6471</v>
      </c>
    </row>
    <row r="2344" spans="1:5">
      <c r="A2344" t="s">
        <v>4</v>
      </c>
      <c r="B2344" s="4" t="s">
        <v>5</v>
      </c>
      <c r="C2344" s="4" t="s">
        <v>13</v>
      </c>
    </row>
    <row r="2345" spans="1:5">
      <c r="A2345" t="n">
        <v>21454</v>
      </c>
      <c r="B2345" s="11" t="n">
        <v>74</v>
      </c>
      <c r="C2345" s="7" t="n">
        <v>18</v>
      </c>
    </row>
    <row r="2346" spans="1:5">
      <c r="A2346" t="s">
        <v>4</v>
      </c>
      <c r="B2346" s="4" t="s">
        <v>5</v>
      </c>
      <c r="C2346" s="4" t="s">
        <v>13</v>
      </c>
    </row>
    <row r="2347" spans="1:5">
      <c r="A2347" t="n">
        <v>21456</v>
      </c>
      <c r="B2347" s="11" t="n">
        <v>74</v>
      </c>
      <c r="C2347" s="7" t="n">
        <v>45</v>
      </c>
    </row>
    <row r="2348" spans="1:5">
      <c r="A2348" t="s">
        <v>4</v>
      </c>
      <c r="B2348" s="4" t="s">
        <v>5</v>
      </c>
      <c r="C2348" s="4" t="s">
        <v>10</v>
      </c>
    </row>
    <row r="2349" spans="1:5">
      <c r="A2349" t="n">
        <v>21458</v>
      </c>
      <c r="B2349" s="27" t="n">
        <v>16</v>
      </c>
      <c r="C2349" s="7" t="n">
        <v>0</v>
      </c>
    </row>
    <row r="2350" spans="1:5">
      <c r="A2350" t="s">
        <v>4</v>
      </c>
      <c r="B2350" s="4" t="s">
        <v>5</v>
      </c>
      <c r="C2350" s="4" t="s">
        <v>13</v>
      </c>
      <c r="D2350" s="4" t="s">
        <v>13</v>
      </c>
      <c r="E2350" s="4" t="s">
        <v>13</v>
      </c>
      <c r="F2350" s="4" t="s">
        <v>13</v>
      </c>
    </row>
    <row r="2351" spans="1:5">
      <c r="A2351" t="n">
        <v>21461</v>
      </c>
      <c r="B2351" s="40" t="n">
        <v>14</v>
      </c>
      <c r="C2351" s="7" t="n">
        <v>0</v>
      </c>
      <c r="D2351" s="7" t="n">
        <v>8</v>
      </c>
      <c r="E2351" s="7" t="n">
        <v>0</v>
      </c>
      <c r="F2351" s="7" t="n">
        <v>0</v>
      </c>
    </row>
    <row r="2352" spans="1:5">
      <c r="A2352" t="s">
        <v>4</v>
      </c>
      <c r="B2352" s="4" t="s">
        <v>5</v>
      </c>
      <c r="C2352" s="4" t="s">
        <v>13</v>
      </c>
      <c r="D2352" s="4" t="s">
        <v>6</v>
      </c>
    </row>
    <row r="2353" spans="1:6">
      <c r="A2353" t="n">
        <v>21466</v>
      </c>
      <c r="B2353" s="8" t="n">
        <v>2</v>
      </c>
      <c r="C2353" s="7" t="n">
        <v>11</v>
      </c>
      <c r="D2353" s="7" t="s">
        <v>55</v>
      </c>
    </row>
    <row r="2354" spans="1:6">
      <c r="A2354" t="s">
        <v>4</v>
      </c>
      <c r="B2354" s="4" t="s">
        <v>5</v>
      </c>
      <c r="C2354" s="4" t="s">
        <v>10</v>
      </c>
    </row>
    <row r="2355" spans="1:6">
      <c r="A2355" t="n">
        <v>21480</v>
      </c>
      <c r="B2355" s="27" t="n">
        <v>16</v>
      </c>
      <c r="C2355" s="7" t="n">
        <v>0</v>
      </c>
    </row>
    <row r="2356" spans="1:6">
      <c r="A2356" t="s">
        <v>4</v>
      </c>
      <c r="B2356" s="4" t="s">
        <v>5</v>
      </c>
      <c r="C2356" s="4" t="s">
        <v>13</v>
      </c>
      <c r="D2356" s="4" t="s">
        <v>6</v>
      </c>
    </row>
    <row r="2357" spans="1:6">
      <c r="A2357" t="n">
        <v>21483</v>
      </c>
      <c r="B2357" s="8" t="n">
        <v>2</v>
      </c>
      <c r="C2357" s="7" t="n">
        <v>11</v>
      </c>
      <c r="D2357" s="7" t="s">
        <v>164</v>
      </c>
    </row>
    <row r="2358" spans="1:6">
      <c r="A2358" t="s">
        <v>4</v>
      </c>
      <c r="B2358" s="4" t="s">
        <v>5</v>
      </c>
      <c r="C2358" s="4" t="s">
        <v>10</v>
      </c>
    </row>
    <row r="2359" spans="1:6">
      <c r="A2359" t="n">
        <v>21492</v>
      </c>
      <c r="B2359" s="27" t="n">
        <v>16</v>
      </c>
      <c r="C2359" s="7" t="n">
        <v>0</v>
      </c>
    </row>
    <row r="2360" spans="1:6">
      <c r="A2360" t="s">
        <v>4</v>
      </c>
      <c r="B2360" s="4" t="s">
        <v>5</v>
      </c>
      <c r="C2360" s="4" t="s">
        <v>9</v>
      </c>
    </row>
    <row r="2361" spans="1:6">
      <c r="A2361" t="n">
        <v>21495</v>
      </c>
      <c r="B2361" s="52" t="n">
        <v>15</v>
      </c>
      <c r="C2361" s="7" t="n">
        <v>2048</v>
      </c>
    </row>
    <row r="2362" spans="1:6">
      <c r="A2362" t="s">
        <v>4</v>
      </c>
      <c r="B2362" s="4" t="s">
        <v>5</v>
      </c>
      <c r="C2362" s="4" t="s">
        <v>13</v>
      </c>
      <c r="D2362" s="4" t="s">
        <v>6</v>
      </c>
    </row>
    <row r="2363" spans="1:6">
      <c r="A2363" t="n">
        <v>21500</v>
      </c>
      <c r="B2363" s="8" t="n">
        <v>2</v>
      </c>
      <c r="C2363" s="7" t="n">
        <v>10</v>
      </c>
      <c r="D2363" s="7" t="s">
        <v>80</v>
      </c>
    </row>
    <row r="2364" spans="1:6">
      <c r="A2364" t="s">
        <v>4</v>
      </c>
      <c r="B2364" s="4" t="s">
        <v>5</v>
      </c>
      <c r="C2364" s="4" t="s">
        <v>10</v>
      </c>
    </row>
    <row r="2365" spans="1:6">
      <c r="A2365" t="n">
        <v>21518</v>
      </c>
      <c r="B2365" s="27" t="n">
        <v>16</v>
      </c>
      <c r="C2365" s="7" t="n">
        <v>0</v>
      </c>
    </row>
    <row r="2366" spans="1:6">
      <c r="A2366" t="s">
        <v>4</v>
      </c>
      <c r="B2366" s="4" t="s">
        <v>5</v>
      </c>
      <c r="C2366" s="4" t="s">
        <v>13</v>
      </c>
      <c r="D2366" s="4" t="s">
        <v>6</v>
      </c>
    </row>
    <row r="2367" spans="1:6">
      <c r="A2367" t="n">
        <v>21521</v>
      </c>
      <c r="B2367" s="8" t="n">
        <v>2</v>
      </c>
      <c r="C2367" s="7" t="n">
        <v>10</v>
      </c>
      <c r="D2367" s="7" t="s">
        <v>81</v>
      </c>
    </row>
    <row r="2368" spans="1:6">
      <c r="A2368" t="s">
        <v>4</v>
      </c>
      <c r="B2368" s="4" t="s">
        <v>5</v>
      </c>
      <c r="C2368" s="4" t="s">
        <v>10</v>
      </c>
    </row>
    <row r="2369" spans="1:4">
      <c r="A2369" t="n">
        <v>21540</v>
      </c>
      <c r="B2369" s="27" t="n">
        <v>16</v>
      </c>
      <c r="C2369" s="7" t="n">
        <v>0</v>
      </c>
    </row>
    <row r="2370" spans="1:4">
      <c r="A2370" t="s">
        <v>4</v>
      </c>
      <c r="B2370" s="4" t="s">
        <v>5</v>
      </c>
      <c r="C2370" s="4" t="s">
        <v>13</v>
      </c>
      <c r="D2370" s="4" t="s">
        <v>10</v>
      </c>
      <c r="E2370" s="4" t="s">
        <v>27</v>
      </c>
    </row>
    <row r="2371" spans="1:4">
      <c r="A2371" t="n">
        <v>21543</v>
      </c>
      <c r="B2371" s="30" t="n">
        <v>58</v>
      </c>
      <c r="C2371" s="7" t="n">
        <v>100</v>
      </c>
      <c r="D2371" s="7" t="n">
        <v>300</v>
      </c>
      <c r="E2371" s="7" t="n">
        <v>1</v>
      </c>
    </row>
    <row r="2372" spans="1:4">
      <c r="A2372" t="s">
        <v>4</v>
      </c>
      <c r="B2372" s="4" t="s">
        <v>5</v>
      </c>
      <c r="C2372" s="4" t="s">
        <v>13</v>
      </c>
      <c r="D2372" s="4" t="s">
        <v>10</v>
      </c>
    </row>
    <row r="2373" spans="1:4">
      <c r="A2373" t="n">
        <v>21551</v>
      </c>
      <c r="B2373" s="30" t="n">
        <v>58</v>
      </c>
      <c r="C2373" s="7" t="n">
        <v>255</v>
      </c>
      <c r="D2373" s="7" t="n">
        <v>0</v>
      </c>
    </row>
    <row r="2374" spans="1:4">
      <c r="A2374" t="s">
        <v>4</v>
      </c>
      <c r="B2374" s="4" t="s">
        <v>5</v>
      </c>
      <c r="C2374" s="4" t="s">
        <v>13</v>
      </c>
    </row>
    <row r="2375" spans="1:4">
      <c r="A2375" t="n">
        <v>21555</v>
      </c>
      <c r="B2375" s="28" t="n">
        <v>23</v>
      </c>
      <c r="C2375" s="7" t="n">
        <v>0</v>
      </c>
    </row>
    <row r="2376" spans="1:4">
      <c r="A2376" t="s">
        <v>4</v>
      </c>
      <c r="B2376" s="4" t="s">
        <v>5</v>
      </c>
    </row>
    <row r="2377" spans="1:4">
      <c r="A2377" t="n">
        <v>21557</v>
      </c>
      <c r="B2377" s="5" t="n">
        <v>1</v>
      </c>
    </row>
    <row r="2378" spans="1:4" s="3" customFormat="1" customHeight="0">
      <c r="A2378" s="3" t="s">
        <v>2</v>
      </c>
      <c r="B2378" s="3" t="s">
        <v>210</v>
      </c>
    </row>
    <row r="2379" spans="1:4">
      <c r="A2379" t="s">
        <v>4</v>
      </c>
      <c r="B2379" s="4" t="s">
        <v>5</v>
      </c>
      <c r="C2379" s="4" t="s">
        <v>10</v>
      </c>
      <c r="D2379" s="4" t="s">
        <v>10</v>
      </c>
      <c r="E2379" s="4" t="s">
        <v>9</v>
      </c>
      <c r="F2379" s="4" t="s">
        <v>6</v>
      </c>
      <c r="G2379" s="4" t="s">
        <v>8</v>
      </c>
      <c r="H2379" s="4" t="s">
        <v>10</v>
      </c>
      <c r="I2379" s="4" t="s">
        <v>10</v>
      </c>
      <c r="J2379" s="4" t="s">
        <v>9</v>
      </c>
      <c r="K2379" s="4" t="s">
        <v>6</v>
      </c>
      <c r="L2379" s="4" t="s">
        <v>8</v>
      </c>
    </row>
    <row r="2380" spans="1:4">
      <c r="A2380" t="n">
        <v>21568</v>
      </c>
      <c r="B2380" s="62" t="n">
        <v>257</v>
      </c>
      <c r="C2380" s="7" t="n">
        <v>4</v>
      </c>
      <c r="D2380" s="7" t="n">
        <v>65533</v>
      </c>
      <c r="E2380" s="7" t="n">
        <v>12010</v>
      </c>
      <c r="F2380" s="7" t="s">
        <v>23</v>
      </c>
      <c r="G2380" s="7" t="n">
        <f t="normal" ca="1">32-LENB(INDIRECT(ADDRESS(2380,6)))</f>
        <v>0</v>
      </c>
      <c r="H2380" s="7" t="n">
        <v>0</v>
      </c>
      <c r="I2380" s="7" t="n">
        <v>65533</v>
      </c>
      <c r="J2380" s="7" t="n">
        <v>0</v>
      </c>
      <c r="K2380" s="7" t="s">
        <v>23</v>
      </c>
      <c r="L2380" s="7" t="n">
        <f t="normal" ca="1">32-LENB(INDIRECT(ADDRESS(2380,11)))</f>
        <v>0</v>
      </c>
    </row>
    <row r="2381" spans="1:4">
      <c r="A2381" t="s">
        <v>4</v>
      </c>
      <c r="B2381" s="4" t="s">
        <v>5</v>
      </c>
    </row>
    <row r="2382" spans="1:4">
      <c r="A2382" t="n">
        <v>21648</v>
      </c>
      <c r="B2382" s="5" t="n">
        <v>1</v>
      </c>
    </row>
    <row r="2383" spans="1:4" s="3" customFormat="1" customHeight="0">
      <c r="A2383" s="3" t="s">
        <v>2</v>
      </c>
      <c r="B2383" s="3" t="s">
        <v>211</v>
      </c>
    </row>
    <row r="2384" spans="1:4">
      <c r="A2384" t="s">
        <v>4</v>
      </c>
      <c r="B2384" s="4" t="s">
        <v>5</v>
      </c>
      <c r="C2384" s="4" t="s">
        <v>10</v>
      </c>
      <c r="D2384" s="4" t="s">
        <v>10</v>
      </c>
      <c r="E2384" s="4" t="s">
        <v>9</v>
      </c>
      <c r="F2384" s="4" t="s">
        <v>6</v>
      </c>
      <c r="G2384" s="4" t="s">
        <v>8</v>
      </c>
      <c r="H2384" s="4" t="s">
        <v>10</v>
      </c>
      <c r="I2384" s="4" t="s">
        <v>10</v>
      </c>
      <c r="J2384" s="4" t="s">
        <v>9</v>
      </c>
      <c r="K2384" s="4" t="s">
        <v>6</v>
      </c>
      <c r="L2384" s="4" t="s">
        <v>8</v>
      </c>
      <c r="M2384" s="4" t="s">
        <v>10</v>
      </c>
      <c r="N2384" s="4" t="s">
        <v>10</v>
      </c>
      <c r="O2384" s="4" t="s">
        <v>9</v>
      </c>
      <c r="P2384" s="4" t="s">
        <v>6</v>
      </c>
      <c r="Q2384" s="4" t="s">
        <v>8</v>
      </c>
      <c r="R2384" s="4" t="s">
        <v>10</v>
      </c>
      <c r="S2384" s="4" t="s">
        <v>10</v>
      </c>
      <c r="T2384" s="4" t="s">
        <v>9</v>
      </c>
      <c r="U2384" s="4" t="s">
        <v>6</v>
      </c>
      <c r="V2384" s="4" t="s">
        <v>8</v>
      </c>
      <c r="W2384" s="4" t="s">
        <v>10</v>
      </c>
      <c r="X2384" s="4" t="s">
        <v>10</v>
      </c>
      <c r="Y2384" s="4" t="s">
        <v>9</v>
      </c>
      <c r="Z2384" s="4" t="s">
        <v>6</v>
      </c>
      <c r="AA2384" s="4" t="s">
        <v>8</v>
      </c>
      <c r="AB2384" s="4" t="s">
        <v>10</v>
      </c>
      <c r="AC2384" s="4" t="s">
        <v>10</v>
      </c>
      <c r="AD2384" s="4" t="s">
        <v>9</v>
      </c>
      <c r="AE2384" s="4" t="s">
        <v>6</v>
      </c>
      <c r="AF2384" s="4" t="s">
        <v>8</v>
      </c>
      <c r="AG2384" s="4" t="s">
        <v>10</v>
      </c>
      <c r="AH2384" s="4" t="s">
        <v>10</v>
      </c>
      <c r="AI2384" s="4" t="s">
        <v>9</v>
      </c>
      <c r="AJ2384" s="4" t="s">
        <v>6</v>
      </c>
      <c r="AK2384" s="4" t="s">
        <v>8</v>
      </c>
    </row>
    <row r="2385" spans="1:37">
      <c r="A2385" t="n">
        <v>21664</v>
      </c>
      <c r="B2385" s="62" t="n">
        <v>257</v>
      </c>
      <c r="C2385" s="7" t="n">
        <v>4</v>
      </c>
      <c r="D2385" s="7" t="n">
        <v>65533</v>
      </c>
      <c r="E2385" s="7" t="n">
        <v>13202</v>
      </c>
      <c r="F2385" s="7" t="s">
        <v>23</v>
      </c>
      <c r="G2385" s="7" t="n">
        <f t="normal" ca="1">32-LENB(INDIRECT(ADDRESS(2385,6)))</f>
        <v>0</v>
      </c>
      <c r="H2385" s="7" t="n">
        <v>4</v>
      </c>
      <c r="I2385" s="7" t="n">
        <v>65533</v>
      </c>
      <c r="J2385" s="7" t="n">
        <v>5025</v>
      </c>
      <c r="K2385" s="7" t="s">
        <v>23</v>
      </c>
      <c r="L2385" s="7" t="n">
        <f t="normal" ca="1">32-LENB(INDIRECT(ADDRESS(2385,11)))</f>
        <v>0</v>
      </c>
      <c r="M2385" s="7" t="n">
        <v>4</v>
      </c>
      <c r="N2385" s="7" t="n">
        <v>65533</v>
      </c>
      <c r="O2385" s="7" t="n">
        <v>13215</v>
      </c>
      <c r="P2385" s="7" t="s">
        <v>23</v>
      </c>
      <c r="Q2385" s="7" t="n">
        <f t="normal" ca="1">32-LENB(INDIRECT(ADDRESS(2385,16)))</f>
        <v>0</v>
      </c>
      <c r="R2385" s="7" t="n">
        <v>4</v>
      </c>
      <c r="S2385" s="7" t="n">
        <v>65533</v>
      </c>
      <c r="T2385" s="7" t="n">
        <v>13250</v>
      </c>
      <c r="U2385" s="7" t="s">
        <v>23</v>
      </c>
      <c r="V2385" s="7" t="n">
        <f t="normal" ca="1">32-LENB(INDIRECT(ADDRESS(2385,21)))</f>
        <v>0</v>
      </c>
      <c r="W2385" s="7" t="n">
        <v>4</v>
      </c>
      <c r="X2385" s="7" t="n">
        <v>65533</v>
      </c>
      <c r="Y2385" s="7" t="n">
        <v>13215</v>
      </c>
      <c r="Z2385" s="7" t="s">
        <v>23</v>
      </c>
      <c r="AA2385" s="7" t="n">
        <f t="normal" ca="1">32-LENB(INDIRECT(ADDRESS(2385,26)))</f>
        <v>0</v>
      </c>
      <c r="AB2385" s="7" t="n">
        <v>4</v>
      </c>
      <c r="AC2385" s="7" t="n">
        <v>65533</v>
      </c>
      <c r="AD2385" s="7" t="n">
        <v>13250</v>
      </c>
      <c r="AE2385" s="7" t="s">
        <v>23</v>
      </c>
      <c r="AF2385" s="7" t="n">
        <f t="normal" ca="1">32-LENB(INDIRECT(ADDRESS(2385,31)))</f>
        <v>0</v>
      </c>
      <c r="AG2385" s="7" t="n">
        <v>0</v>
      </c>
      <c r="AH2385" s="7" t="n">
        <v>65533</v>
      </c>
      <c r="AI2385" s="7" t="n">
        <v>0</v>
      </c>
      <c r="AJ2385" s="7" t="s">
        <v>23</v>
      </c>
      <c r="AK2385" s="7" t="n">
        <f t="normal" ca="1">32-LENB(INDIRECT(ADDRESS(2385,36)))</f>
        <v>0</v>
      </c>
    </row>
    <row r="2386" spans="1:37">
      <c r="A2386" t="s">
        <v>4</v>
      </c>
      <c r="B2386" s="4" t="s">
        <v>5</v>
      </c>
    </row>
    <row r="2387" spans="1:37">
      <c r="A2387" t="n">
        <v>21944</v>
      </c>
      <c r="B2387" s="5" t="n">
        <v>1</v>
      </c>
    </row>
    <row r="2388" spans="1:37" s="3" customFormat="1" customHeight="0">
      <c r="A2388" s="3" t="s">
        <v>2</v>
      </c>
      <c r="B2388" s="3" t="s">
        <v>212</v>
      </c>
    </row>
    <row r="2389" spans="1:37">
      <c r="A2389" t="s">
        <v>4</v>
      </c>
      <c r="B2389" s="4" t="s">
        <v>5</v>
      </c>
      <c r="C2389" s="4" t="s">
        <v>10</v>
      </c>
      <c r="D2389" s="4" t="s">
        <v>10</v>
      </c>
      <c r="E2389" s="4" t="s">
        <v>9</v>
      </c>
      <c r="F2389" s="4" t="s">
        <v>6</v>
      </c>
      <c r="G2389" s="4" t="s">
        <v>8</v>
      </c>
      <c r="H2389" s="4" t="s">
        <v>10</v>
      </c>
      <c r="I2389" s="4" t="s">
        <v>10</v>
      </c>
      <c r="J2389" s="4" t="s">
        <v>9</v>
      </c>
      <c r="K2389" s="4" t="s">
        <v>6</v>
      </c>
      <c r="L2389" s="4" t="s">
        <v>8</v>
      </c>
      <c r="M2389" s="4" t="s">
        <v>10</v>
      </c>
      <c r="N2389" s="4" t="s">
        <v>10</v>
      </c>
      <c r="O2389" s="4" t="s">
        <v>9</v>
      </c>
      <c r="P2389" s="4" t="s">
        <v>6</v>
      </c>
      <c r="Q2389" s="4" t="s">
        <v>8</v>
      </c>
      <c r="R2389" s="4" t="s">
        <v>10</v>
      </c>
      <c r="S2389" s="4" t="s">
        <v>10</v>
      </c>
      <c r="T2389" s="4" t="s">
        <v>9</v>
      </c>
      <c r="U2389" s="4" t="s">
        <v>6</v>
      </c>
      <c r="V2389" s="4" t="s">
        <v>8</v>
      </c>
      <c r="W2389" s="4" t="s">
        <v>10</v>
      </c>
      <c r="X2389" s="4" t="s">
        <v>10</v>
      </c>
      <c r="Y2389" s="4" t="s">
        <v>9</v>
      </c>
      <c r="Z2389" s="4" t="s">
        <v>6</v>
      </c>
      <c r="AA2389" s="4" t="s">
        <v>8</v>
      </c>
      <c r="AB2389" s="4" t="s">
        <v>10</v>
      </c>
      <c r="AC2389" s="4" t="s">
        <v>10</v>
      </c>
      <c r="AD2389" s="4" t="s">
        <v>9</v>
      </c>
      <c r="AE2389" s="4" t="s">
        <v>6</v>
      </c>
      <c r="AF2389" s="4" t="s">
        <v>8</v>
      </c>
      <c r="AG2389" s="4" t="s">
        <v>10</v>
      </c>
      <c r="AH2389" s="4" t="s">
        <v>10</v>
      </c>
      <c r="AI2389" s="4" t="s">
        <v>9</v>
      </c>
      <c r="AJ2389" s="4" t="s">
        <v>6</v>
      </c>
      <c r="AK2389" s="4" t="s">
        <v>8</v>
      </c>
    </row>
    <row r="2390" spans="1:37">
      <c r="A2390" t="n">
        <v>21952</v>
      </c>
      <c r="B2390" s="62" t="n">
        <v>257</v>
      </c>
      <c r="C2390" s="7" t="n">
        <v>4</v>
      </c>
      <c r="D2390" s="7" t="n">
        <v>65533</v>
      </c>
      <c r="E2390" s="7" t="n">
        <v>13202</v>
      </c>
      <c r="F2390" s="7" t="s">
        <v>23</v>
      </c>
      <c r="G2390" s="7" t="n">
        <f t="normal" ca="1">32-LENB(INDIRECT(ADDRESS(2390,6)))</f>
        <v>0</v>
      </c>
      <c r="H2390" s="7" t="n">
        <v>4</v>
      </c>
      <c r="I2390" s="7" t="n">
        <v>65533</v>
      </c>
      <c r="J2390" s="7" t="n">
        <v>5025</v>
      </c>
      <c r="K2390" s="7" t="s">
        <v>23</v>
      </c>
      <c r="L2390" s="7" t="n">
        <f t="normal" ca="1">32-LENB(INDIRECT(ADDRESS(2390,11)))</f>
        <v>0</v>
      </c>
      <c r="M2390" s="7" t="n">
        <v>4</v>
      </c>
      <c r="N2390" s="7" t="n">
        <v>65533</v>
      </c>
      <c r="O2390" s="7" t="n">
        <v>13215</v>
      </c>
      <c r="P2390" s="7" t="s">
        <v>23</v>
      </c>
      <c r="Q2390" s="7" t="n">
        <f t="normal" ca="1">32-LENB(INDIRECT(ADDRESS(2390,16)))</f>
        <v>0</v>
      </c>
      <c r="R2390" s="7" t="n">
        <v>4</v>
      </c>
      <c r="S2390" s="7" t="n">
        <v>65533</v>
      </c>
      <c r="T2390" s="7" t="n">
        <v>13250</v>
      </c>
      <c r="U2390" s="7" t="s">
        <v>23</v>
      </c>
      <c r="V2390" s="7" t="n">
        <f t="normal" ca="1">32-LENB(INDIRECT(ADDRESS(2390,21)))</f>
        <v>0</v>
      </c>
      <c r="W2390" s="7" t="n">
        <v>4</v>
      </c>
      <c r="X2390" s="7" t="n">
        <v>65533</v>
      </c>
      <c r="Y2390" s="7" t="n">
        <v>13215</v>
      </c>
      <c r="Z2390" s="7" t="s">
        <v>23</v>
      </c>
      <c r="AA2390" s="7" t="n">
        <f t="normal" ca="1">32-LENB(INDIRECT(ADDRESS(2390,26)))</f>
        <v>0</v>
      </c>
      <c r="AB2390" s="7" t="n">
        <v>4</v>
      </c>
      <c r="AC2390" s="7" t="n">
        <v>65533</v>
      </c>
      <c r="AD2390" s="7" t="n">
        <v>13250</v>
      </c>
      <c r="AE2390" s="7" t="s">
        <v>23</v>
      </c>
      <c r="AF2390" s="7" t="n">
        <f t="normal" ca="1">32-LENB(INDIRECT(ADDRESS(2390,31)))</f>
        <v>0</v>
      </c>
      <c r="AG2390" s="7" t="n">
        <v>0</v>
      </c>
      <c r="AH2390" s="7" t="n">
        <v>65533</v>
      </c>
      <c r="AI2390" s="7" t="n">
        <v>0</v>
      </c>
      <c r="AJ2390" s="7" t="s">
        <v>23</v>
      </c>
      <c r="AK2390" s="7" t="n">
        <f t="normal" ca="1">32-LENB(INDIRECT(ADDRESS(2390,36)))</f>
        <v>0</v>
      </c>
    </row>
    <row r="2391" spans="1:37">
      <c r="A2391" t="s">
        <v>4</v>
      </c>
      <c r="B2391" s="4" t="s">
        <v>5</v>
      </c>
    </row>
    <row r="2392" spans="1:37">
      <c r="A2392" t="n">
        <v>22232</v>
      </c>
      <c r="B2392" s="5" t="n">
        <v>1</v>
      </c>
    </row>
    <row r="2393" spans="1:37" s="3" customFormat="1" customHeight="0">
      <c r="A2393" s="3" t="s">
        <v>2</v>
      </c>
      <c r="B2393" s="3" t="s">
        <v>213</v>
      </c>
    </row>
    <row r="2394" spans="1:37">
      <c r="A2394" t="s">
        <v>4</v>
      </c>
      <c r="B2394" s="4" t="s">
        <v>5</v>
      </c>
      <c r="C2394" s="4" t="s">
        <v>10</v>
      </c>
      <c r="D2394" s="4" t="s">
        <v>10</v>
      </c>
      <c r="E2394" s="4" t="s">
        <v>9</v>
      </c>
      <c r="F2394" s="4" t="s">
        <v>6</v>
      </c>
      <c r="G2394" s="4" t="s">
        <v>8</v>
      </c>
      <c r="H2394" s="4" t="s">
        <v>10</v>
      </c>
      <c r="I2394" s="4" t="s">
        <v>10</v>
      </c>
      <c r="J2394" s="4" t="s">
        <v>9</v>
      </c>
      <c r="K2394" s="4" t="s">
        <v>6</v>
      </c>
      <c r="L2394" s="4" t="s">
        <v>8</v>
      </c>
      <c r="M2394" s="4" t="s">
        <v>10</v>
      </c>
      <c r="N2394" s="4" t="s">
        <v>10</v>
      </c>
      <c r="O2394" s="4" t="s">
        <v>9</v>
      </c>
      <c r="P2394" s="4" t="s">
        <v>6</v>
      </c>
      <c r="Q2394" s="4" t="s">
        <v>8</v>
      </c>
      <c r="R2394" s="4" t="s">
        <v>10</v>
      </c>
      <c r="S2394" s="4" t="s">
        <v>10</v>
      </c>
      <c r="T2394" s="4" t="s">
        <v>9</v>
      </c>
      <c r="U2394" s="4" t="s">
        <v>6</v>
      </c>
      <c r="V2394" s="4" t="s">
        <v>8</v>
      </c>
      <c r="W2394" s="4" t="s">
        <v>10</v>
      </c>
      <c r="X2394" s="4" t="s">
        <v>10</v>
      </c>
      <c r="Y2394" s="4" t="s">
        <v>9</v>
      </c>
      <c r="Z2394" s="4" t="s">
        <v>6</v>
      </c>
      <c r="AA2394" s="4" t="s">
        <v>8</v>
      </c>
      <c r="AB2394" s="4" t="s">
        <v>10</v>
      </c>
      <c r="AC2394" s="4" t="s">
        <v>10</v>
      </c>
      <c r="AD2394" s="4" t="s">
        <v>9</v>
      </c>
      <c r="AE2394" s="4" t="s">
        <v>6</v>
      </c>
      <c r="AF2394" s="4" t="s">
        <v>8</v>
      </c>
      <c r="AG2394" s="4" t="s">
        <v>10</v>
      </c>
      <c r="AH2394" s="4" t="s">
        <v>10</v>
      </c>
      <c r="AI2394" s="4" t="s">
        <v>9</v>
      </c>
      <c r="AJ2394" s="4" t="s">
        <v>6</v>
      </c>
      <c r="AK2394" s="4" t="s">
        <v>8</v>
      </c>
    </row>
    <row r="2395" spans="1:37">
      <c r="A2395" t="n">
        <v>22240</v>
      </c>
      <c r="B2395" s="62" t="n">
        <v>257</v>
      </c>
      <c r="C2395" s="7" t="n">
        <v>4</v>
      </c>
      <c r="D2395" s="7" t="n">
        <v>65533</v>
      </c>
      <c r="E2395" s="7" t="n">
        <v>13202</v>
      </c>
      <c r="F2395" s="7" t="s">
        <v>23</v>
      </c>
      <c r="G2395" s="7" t="n">
        <f t="normal" ca="1">32-LENB(INDIRECT(ADDRESS(2395,6)))</f>
        <v>0</v>
      </c>
      <c r="H2395" s="7" t="n">
        <v>4</v>
      </c>
      <c r="I2395" s="7" t="n">
        <v>65533</v>
      </c>
      <c r="J2395" s="7" t="n">
        <v>5025</v>
      </c>
      <c r="K2395" s="7" t="s">
        <v>23</v>
      </c>
      <c r="L2395" s="7" t="n">
        <f t="normal" ca="1">32-LENB(INDIRECT(ADDRESS(2395,11)))</f>
        <v>0</v>
      </c>
      <c r="M2395" s="7" t="n">
        <v>4</v>
      </c>
      <c r="N2395" s="7" t="n">
        <v>65533</v>
      </c>
      <c r="O2395" s="7" t="n">
        <v>13215</v>
      </c>
      <c r="P2395" s="7" t="s">
        <v>23</v>
      </c>
      <c r="Q2395" s="7" t="n">
        <f t="normal" ca="1">32-LENB(INDIRECT(ADDRESS(2395,16)))</f>
        <v>0</v>
      </c>
      <c r="R2395" s="7" t="n">
        <v>4</v>
      </c>
      <c r="S2395" s="7" t="n">
        <v>65533</v>
      </c>
      <c r="T2395" s="7" t="n">
        <v>13250</v>
      </c>
      <c r="U2395" s="7" t="s">
        <v>23</v>
      </c>
      <c r="V2395" s="7" t="n">
        <f t="normal" ca="1">32-LENB(INDIRECT(ADDRESS(2395,21)))</f>
        <v>0</v>
      </c>
      <c r="W2395" s="7" t="n">
        <v>4</v>
      </c>
      <c r="X2395" s="7" t="n">
        <v>65533</v>
      </c>
      <c r="Y2395" s="7" t="n">
        <v>13215</v>
      </c>
      <c r="Z2395" s="7" t="s">
        <v>23</v>
      </c>
      <c r="AA2395" s="7" t="n">
        <f t="normal" ca="1">32-LENB(INDIRECT(ADDRESS(2395,26)))</f>
        <v>0</v>
      </c>
      <c r="AB2395" s="7" t="n">
        <v>4</v>
      </c>
      <c r="AC2395" s="7" t="n">
        <v>65533</v>
      </c>
      <c r="AD2395" s="7" t="n">
        <v>13250</v>
      </c>
      <c r="AE2395" s="7" t="s">
        <v>23</v>
      </c>
      <c r="AF2395" s="7" t="n">
        <f t="normal" ca="1">32-LENB(INDIRECT(ADDRESS(2395,31)))</f>
        <v>0</v>
      </c>
      <c r="AG2395" s="7" t="n">
        <v>0</v>
      </c>
      <c r="AH2395" s="7" t="n">
        <v>65533</v>
      </c>
      <c r="AI2395" s="7" t="n">
        <v>0</v>
      </c>
      <c r="AJ2395" s="7" t="s">
        <v>23</v>
      </c>
      <c r="AK2395" s="7" t="n">
        <f t="normal" ca="1">32-LENB(INDIRECT(ADDRESS(2395,36)))</f>
        <v>0</v>
      </c>
    </row>
    <row r="2396" spans="1:37">
      <c r="A2396" t="s">
        <v>4</v>
      </c>
      <c r="B2396" s="4" t="s">
        <v>5</v>
      </c>
    </row>
    <row r="2397" spans="1:37">
      <c r="A2397" t="n">
        <v>22520</v>
      </c>
      <c r="B2397" s="5" t="n">
        <v>1</v>
      </c>
    </row>
    <row r="2398" spans="1:37" s="3" customFormat="1" customHeight="0">
      <c r="A2398" s="3" t="s">
        <v>2</v>
      </c>
      <c r="B2398" s="3" t="s">
        <v>214</v>
      </c>
    </row>
    <row r="2399" spans="1:37">
      <c r="A2399" t="s">
        <v>4</v>
      </c>
      <c r="B2399" s="4" t="s">
        <v>5</v>
      </c>
      <c r="C2399" s="4" t="s">
        <v>10</v>
      </c>
      <c r="D2399" s="4" t="s">
        <v>10</v>
      </c>
      <c r="E2399" s="4" t="s">
        <v>9</v>
      </c>
      <c r="F2399" s="4" t="s">
        <v>6</v>
      </c>
      <c r="G2399" s="4" t="s">
        <v>8</v>
      </c>
      <c r="H2399" s="4" t="s">
        <v>10</v>
      </c>
      <c r="I2399" s="4" t="s">
        <v>10</v>
      </c>
      <c r="J2399" s="4" t="s">
        <v>9</v>
      </c>
      <c r="K2399" s="4" t="s">
        <v>6</v>
      </c>
      <c r="L2399" s="4" t="s">
        <v>8</v>
      </c>
      <c r="M2399" s="4" t="s">
        <v>10</v>
      </c>
      <c r="N2399" s="4" t="s">
        <v>10</v>
      </c>
      <c r="O2399" s="4" t="s">
        <v>9</v>
      </c>
      <c r="P2399" s="4" t="s">
        <v>6</v>
      </c>
      <c r="Q2399" s="4" t="s">
        <v>8</v>
      </c>
      <c r="R2399" s="4" t="s">
        <v>10</v>
      </c>
      <c r="S2399" s="4" t="s">
        <v>10</v>
      </c>
      <c r="T2399" s="4" t="s">
        <v>9</v>
      </c>
      <c r="U2399" s="4" t="s">
        <v>6</v>
      </c>
      <c r="V2399" s="4" t="s">
        <v>8</v>
      </c>
      <c r="W2399" s="4" t="s">
        <v>10</v>
      </c>
      <c r="X2399" s="4" t="s">
        <v>10</v>
      </c>
      <c r="Y2399" s="4" t="s">
        <v>9</v>
      </c>
      <c r="Z2399" s="4" t="s">
        <v>6</v>
      </c>
      <c r="AA2399" s="4" t="s">
        <v>8</v>
      </c>
      <c r="AB2399" s="4" t="s">
        <v>10</v>
      </c>
      <c r="AC2399" s="4" t="s">
        <v>10</v>
      </c>
      <c r="AD2399" s="4" t="s">
        <v>9</v>
      </c>
      <c r="AE2399" s="4" t="s">
        <v>6</v>
      </c>
      <c r="AF2399" s="4" t="s">
        <v>8</v>
      </c>
      <c r="AG2399" s="4" t="s">
        <v>10</v>
      </c>
      <c r="AH2399" s="4" t="s">
        <v>10</v>
      </c>
      <c r="AI2399" s="4" t="s">
        <v>9</v>
      </c>
      <c r="AJ2399" s="4" t="s">
        <v>6</v>
      </c>
      <c r="AK2399" s="4" t="s">
        <v>8</v>
      </c>
    </row>
    <row r="2400" spans="1:37">
      <c r="A2400" t="n">
        <v>22528</v>
      </c>
      <c r="B2400" s="62" t="n">
        <v>257</v>
      </c>
      <c r="C2400" s="7" t="n">
        <v>4</v>
      </c>
      <c r="D2400" s="7" t="n">
        <v>65533</v>
      </c>
      <c r="E2400" s="7" t="n">
        <v>13202</v>
      </c>
      <c r="F2400" s="7" t="s">
        <v>23</v>
      </c>
      <c r="G2400" s="7" t="n">
        <f t="normal" ca="1">32-LENB(INDIRECT(ADDRESS(2400,6)))</f>
        <v>0</v>
      </c>
      <c r="H2400" s="7" t="n">
        <v>4</v>
      </c>
      <c r="I2400" s="7" t="n">
        <v>65533</v>
      </c>
      <c r="J2400" s="7" t="n">
        <v>5025</v>
      </c>
      <c r="K2400" s="7" t="s">
        <v>23</v>
      </c>
      <c r="L2400" s="7" t="n">
        <f t="normal" ca="1">32-LENB(INDIRECT(ADDRESS(2400,11)))</f>
        <v>0</v>
      </c>
      <c r="M2400" s="7" t="n">
        <v>4</v>
      </c>
      <c r="N2400" s="7" t="n">
        <v>65533</v>
      </c>
      <c r="O2400" s="7" t="n">
        <v>13215</v>
      </c>
      <c r="P2400" s="7" t="s">
        <v>23</v>
      </c>
      <c r="Q2400" s="7" t="n">
        <f t="normal" ca="1">32-LENB(INDIRECT(ADDRESS(2400,16)))</f>
        <v>0</v>
      </c>
      <c r="R2400" s="7" t="n">
        <v>4</v>
      </c>
      <c r="S2400" s="7" t="n">
        <v>65533</v>
      </c>
      <c r="T2400" s="7" t="n">
        <v>13250</v>
      </c>
      <c r="U2400" s="7" t="s">
        <v>23</v>
      </c>
      <c r="V2400" s="7" t="n">
        <f t="normal" ca="1">32-LENB(INDIRECT(ADDRESS(2400,21)))</f>
        <v>0</v>
      </c>
      <c r="W2400" s="7" t="n">
        <v>4</v>
      </c>
      <c r="X2400" s="7" t="n">
        <v>65533</v>
      </c>
      <c r="Y2400" s="7" t="n">
        <v>13215</v>
      </c>
      <c r="Z2400" s="7" t="s">
        <v>23</v>
      </c>
      <c r="AA2400" s="7" t="n">
        <f t="normal" ca="1">32-LENB(INDIRECT(ADDRESS(2400,26)))</f>
        <v>0</v>
      </c>
      <c r="AB2400" s="7" t="n">
        <v>4</v>
      </c>
      <c r="AC2400" s="7" t="n">
        <v>65533</v>
      </c>
      <c r="AD2400" s="7" t="n">
        <v>13250</v>
      </c>
      <c r="AE2400" s="7" t="s">
        <v>23</v>
      </c>
      <c r="AF2400" s="7" t="n">
        <f t="normal" ca="1">32-LENB(INDIRECT(ADDRESS(2400,31)))</f>
        <v>0</v>
      </c>
      <c r="AG2400" s="7" t="n">
        <v>0</v>
      </c>
      <c r="AH2400" s="7" t="n">
        <v>65533</v>
      </c>
      <c r="AI2400" s="7" t="n">
        <v>0</v>
      </c>
      <c r="AJ2400" s="7" t="s">
        <v>23</v>
      </c>
      <c r="AK2400" s="7" t="n">
        <f t="normal" ca="1">32-LENB(INDIRECT(ADDRESS(2400,36)))</f>
        <v>0</v>
      </c>
    </row>
    <row r="2401" spans="1:37">
      <c r="A2401" t="s">
        <v>4</v>
      </c>
      <c r="B2401" s="4" t="s">
        <v>5</v>
      </c>
    </row>
    <row r="2402" spans="1:37">
      <c r="A2402" t="n">
        <v>22808</v>
      </c>
      <c r="B2402" s="5" t="n">
        <v>1</v>
      </c>
    </row>
    <row r="2403" spans="1:37" s="3" customFormat="1" customHeight="0">
      <c r="A2403" s="3" t="s">
        <v>2</v>
      </c>
      <c r="B2403" s="3" t="s">
        <v>215</v>
      </c>
    </row>
    <row r="2404" spans="1:37">
      <c r="A2404" t="s">
        <v>4</v>
      </c>
      <c r="B2404" s="4" t="s">
        <v>5</v>
      </c>
      <c r="C2404" s="4" t="s">
        <v>10</v>
      </c>
      <c r="D2404" s="4" t="s">
        <v>10</v>
      </c>
      <c r="E2404" s="4" t="s">
        <v>9</v>
      </c>
      <c r="F2404" s="4" t="s">
        <v>6</v>
      </c>
      <c r="G2404" s="4" t="s">
        <v>8</v>
      </c>
      <c r="H2404" s="4" t="s">
        <v>10</v>
      </c>
      <c r="I2404" s="4" t="s">
        <v>10</v>
      </c>
      <c r="J2404" s="4" t="s">
        <v>9</v>
      </c>
      <c r="K2404" s="4" t="s">
        <v>6</v>
      </c>
      <c r="L2404" s="4" t="s">
        <v>8</v>
      </c>
      <c r="M2404" s="4" t="s">
        <v>10</v>
      </c>
      <c r="N2404" s="4" t="s">
        <v>10</v>
      </c>
      <c r="O2404" s="4" t="s">
        <v>9</v>
      </c>
      <c r="P2404" s="4" t="s">
        <v>6</v>
      </c>
      <c r="Q2404" s="4" t="s">
        <v>8</v>
      </c>
      <c r="R2404" s="4" t="s">
        <v>10</v>
      </c>
      <c r="S2404" s="4" t="s">
        <v>10</v>
      </c>
      <c r="T2404" s="4" t="s">
        <v>9</v>
      </c>
      <c r="U2404" s="4" t="s">
        <v>6</v>
      </c>
      <c r="V2404" s="4" t="s">
        <v>8</v>
      </c>
      <c r="W2404" s="4" t="s">
        <v>10</v>
      </c>
      <c r="X2404" s="4" t="s">
        <v>10</v>
      </c>
      <c r="Y2404" s="4" t="s">
        <v>9</v>
      </c>
      <c r="Z2404" s="4" t="s">
        <v>6</v>
      </c>
      <c r="AA2404" s="4" t="s">
        <v>8</v>
      </c>
      <c r="AB2404" s="4" t="s">
        <v>10</v>
      </c>
      <c r="AC2404" s="4" t="s">
        <v>10</v>
      </c>
      <c r="AD2404" s="4" t="s">
        <v>9</v>
      </c>
      <c r="AE2404" s="4" t="s">
        <v>6</v>
      </c>
      <c r="AF2404" s="4" t="s">
        <v>8</v>
      </c>
      <c r="AG2404" s="4" t="s">
        <v>10</v>
      </c>
      <c r="AH2404" s="4" t="s">
        <v>10</v>
      </c>
      <c r="AI2404" s="4" t="s">
        <v>9</v>
      </c>
      <c r="AJ2404" s="4" t="s">
        <v>6</v>
      </c>
      <c r="AK2404" s="4" t="s">
        <v>8</v>
      </c>
    </row>
    <row r="2405" spans="1:37">
      <c r="A2405" t="n">
        <v>22816</v>
      </c>
      <c r="B2405" s="62" t="n">
        <v>257</v>
      </c>
      <c r="C2405" s="7" t="n">
        <v>4</v>
      </c>
      <c r="D2405" s="7" t="n">
        <v>65533</v>
      </c>
      <c r="E2405" s="7" t="n">
        <v>13202</v>
      </c>
      <c r="F2405" s="7" t="s">
        <v>23</v>
      </c>
      <c r="G2405" s="7" t="n">
        <f t="normal" ca="1">32-LENB(INDIRECT(ADDRESS(2405,6)))</f>
        <v>0</v>
      </c>
      <c r="H2405" s="7" t="n">
        <v>4</v>
      </c>
      <c r="I2405" s="7" t="n">
        <v>65533</v>
      </c>
      <c r="J2405" s="7" t="n">
        <v>5025</v>
      </c>
      <c r="K2405" s="7" t="s">
        <v>23</v>
      </c>
      <c r="L2405" s="7" t="n">
        <f t="normal" ca="1">32-LENB(INDIRECT(ADDRESS(2405,11)))</f>
        <v>0</v>
      </c>
      <c r="M2405" s="7" t="n">
        <v>4</v>
      </c>
      <c r="N2405" s="7" t="n">
        <v>65533</v>
      </c>
      <c r="O2405" s="7" t="n">
        <v>13215</v>
      </c>
      <c r="P2405" s="7" t="s">
        <v>23</v>
      </c>
      <c r="Q2405" s="7" t="n">
        <f t="normal" ca="1">32-LENB(INDIRECT(ADDRESS(2405,16)))</f>
        <v>0</v>
      </c>
      <c r="R2405" s="7" t="n">
        <v>4</v>
      </c>
      <c r="S2405" s="7" t="n">
        <v>65533</v>
      </c>
      <c r="T2405" s="7" t="n">
        <v>13250</v>
      </c>
      <c r="U2405" s="7" t="s">
        <v>23</v>
      </c>
      <c r="V2405" s="7" t="n">
        <f t="normal" ca="1">32-LENB(INDIRECT(ADDRESS(2405,21)))</f>
        <v>0</v>
      </c>
      <c r="W2405" s="7" t="n">
        <v>4</v>
      </c>
      <c r="X2405" s="7" t="n">
        <v>65533</v>
      </c>
      <c r="Y2405" s="7" t="n">
        <v>13215</v>
      </c>
      <c r="Z2405" s="7" t="s">
        <v>23</v>
      </c>
      <c r="AA2405" s="7" t="n">
        <f t="normal" ca="1">32-LENB(INDIRECT(ADDRESS(2405,26)))</f>
        <v>0</v>
      </c>
      <c r="AB2405" s="7" t="n">
        <v>4</v>
      </c>
      <c r="AC2405" s="7" t="n">
        <v>65533</v>
      </c>
      <c r="AD2405" s="7" t="n">
        <v>13250</v>
      </c>
      <c r="AE2405" s="7" t="s">
        <v>23</v>
      </c>
      <c r="AF2405" s="7" t="n">
        <f t="normal" ca="1">32-LENB(INDIRECT(ADDRESS(2405,31)))</f>
        <v>0</v>
      </c>
      <c r="AG2405" s="7" t="n">
        <v>0</v>
      </c>
      <c r="AH2405" s="7" t="n">
        <v>65533</v>
      </c>
      <c r="AI2405" s="7" t="n">
        <v>0</v>
      </c>
      <c r="AJ2405" s="7" t="s">
        <v>23</v>
      </c>
      <c r="AK2405" s="7" t="n">
        <f t="normal" ca="1">32-LENB(INDIRECT(ADDRESS(2405,36)))</f>
        <v>0</v>
      </c>
    </row>
    <row r="2406" spans="1:37">
      <c r="A2406" t="s">
        <v>4</v>
      </c>
      <c r="B2406" s="4" t="s">
        <v>5</v>
      </c>
    </row>
    <row r="2407" spans="1:37">
      <c r="A2407" t="n">
        <v>23096</v>
      </c>
      <c r="B2407" s="5" t="n">
        <v>1</v>
      </c>
    </row>
    <row r="2408" spans="1:37" s="3" customFormat="1" customHeight="0">
      <c r="A2408" s="3" t="s">
        <v>2</v>
      </c>
      <c r="B2408" s="3" t="s">
        <v>216</v>
      </c>
    </row>
    <row r="2409" spans="1:37">
      <c r="A2409" t="s">
        <v>4</v>
      </c>
      <c r="B2409" s="4" t="s">
        <v>5</v>
      </c>
      <c r="C2409" s="4" t="s">
        <v>10</v>
      </c>
      <c r="D2409" s="4" t="s">
        <v>10</v>
      </c>
      <c r="E2409" s="4" t="s">
        <v>9</v>
      </c>
      <c r="F2409" s="4" t="s">
        <v>6</v>
      </c>
      <c r="G2409" s="4" t="s">
        <v>8</v>
      </c>
      <c r="H2409" s="4" t="s">
        <v>10</v>
      </c>
      <c r="I2409" s="4" t="s">
        <v>10</v>
      </c>
      <c r="J2409" s="4" t="s">
        <v>9</v>
      </c>
      <c r="K2409" s="4" t="s">
        <v>6</v>
      </c>
      <c r="L2409" s="4" t="s">
        <v>8</v>
      </c>
      <c r="M2409" s="4" t="s">
        <v>10</v>
      </c>
      <c r="N2409" s="4" t="s">
        <v>10</v>
      </c>
      <c r="O2409" s="4" t="s">
        <v>9</v>
      </c>
      <c r="P2409" s="4" t="s">
        <v>6</v>
      </c>
      <c r="Q2409" s="4" t="s">
        <v>8</v>
      </c>
    </row>
    <row r="2410" spans="1:37">
      <c r="A2410" t="n">
        <v>23104</v>
      </c>
      <c r="B2410" s="62" t="n">
        <v>257</v>
      </c>
      <c r="C2410" s="7" t="n">
        <v>4</v>
      </c>
      <c r="D2410" s="7" t="n">
        <v>65533</v>
      </c>
      <c r="E2410" s="7" t="n">
        <v>2221</v>
      </c>
      <c r="F2410" s="7" t="s">
        <v>23</v>
      </c>
      <c r="G2410" s="7" t="n">
        <f t="normal" ca="1">32-LENB(INDIRECT(ADDRESS(2410,6)))</f>
        <v>0</v>
      </c>
      <c r="H2410" s="7" t="n">
        <v>4</v>
      </c>
      <c r="I2410" s="7" t="n">
        <v>65533</v>
      </c>
      <c r="J2410" s="7" t="n">
        <v>2221</v>
      </c>
      <c r="K2410" s="7" t="s">
        <v>23</v>
      </c>
      <c r="L2410" s="7" t="n">
        <f t="normal" ca="1">32-LENB(INDIRECT(ADDRESS(2410,11)))</f>
        <v>0</v>
      </c>
      <c r="M2410" s="7" t="n">
        <v>0</v>
      </c>
      <c r="N2410" s="7" t="n">
        <v>65533</v>
      </c>
      <c r="O2410" s="7" t="n">
        <v>0</v>
      </c>
      <c r="P2410" s="7" t="s">
        <v>23</v>
      </c>
      <c r="Q2410" s="7" t="n">
        <f t="normal" ca="1">32-LENB(INDIRECT(ADDRESS(2410,16)))</f>
        <v>0</v>
      </c>
    </row>
    <row r="2411" spans="1:37">
      <c r="A2411" t="s">
        <v>4</v>
      </c>
      <c r="B2411" s="4" t="s">
        <v>5</v>
      </c>
    </row>
    <row r="2412" spans="1:37">
      <c r="A2412" t="n">
        <v>23224</v>
      </c>
      <c r="B2412" s="5" t="n">
        <v>1</v>
      </c>
    </row>
    <row r="2413" spans="1:37" s="3" customFormat="1" customHeight="0">
      <c r="A2413" s="3" t="s">
        <v>2</v>
      </c>
      <c r="B2413" s="3" t="s">
        <v>217</v>
      </c>
    </row>
    <row r="2414" spans="1:37">
      <c r="A2414" t="s">
        <v>4</v>
      </c>
      <c r="B2414" s="4" t="s">
        <v>5</v>
      </c>
      <c r="C2414" s="4" t="s">
        <v>10</v>
      </c>
      <c r="D2414" s="4" t="s">
        <v>10</v>
      </c>
      <c r="E2414" s="4" t="s">
        <v>9</v>
      </c>
      <c r="F2414" s="4" t="s">
        <v>6</v>
      </c>
      <c r="G2414" s="4" t="s">
        <v>8</v>
      </c>
      <c r="H2414" s="4" t="s">
        <v>10</v>
      </c>
      <c r="I2414" s="4" t="s">
        <v>10</v>
      </c>
      <c r="J2414" s="4" t="s">
        <v>9</v>
      </c>
      <c r="K2414" s="4" t="s">
        <v>6</v>
      </c>
      <c r="L2414" s="4" t="s">
        <v>8</v>
      </c>
      <c r="M2414" s="4" t="s">
        <v>10</v>
      </c>
      <c r="N2414" s="4" t="s">
        <v>10</v>
      </c>
      <c r="O2414" s="4" t="s">
        <v>9</v>
      </c>
      <c r="P2414" s="4" t="s">
        <v>6</v>
      </c>
      <c r="Q2414" s="4" t="s">
        <v>8</v>
      </c>
      <c r="R2414" s="4" t="s">
        <v>10</v>
      </c>
      <c r="S2414" s="4" t="s">
        <v>10</v>
      </c>
      <c r="T2414" s="4" t="s">
        <v>9</v>
      </c>
      <c r="U2414" s="4" t="s">
        <v>6</v>
      </c>
      <c r="V2414" s="4" t="s">
        <v>8</v>
      </c>
      <c r="W2414" s="4" t="s">
        <v>10</v>
      </c>
      <c r="X2414" s="4" t="s">
        <v>10</v>
      </c>
      <c r="Y2414" s="4" t="s">
        <v>9</v>
      </c>
      <c r="Z2414" s="4" t="s">
        <v>6</v>
      </c>
      <c r="AA2414" s="4" t="s">
        <v>8</v>
      </c>
      <c r="AB2414" s="4" t="s">
        <v>10</v>
      </c>
      <c r="AC2414" s="4" t="s">
        <v>10</v>
      </c>
      <c r="AD2414" s="4" t="s">
        <v>9</v>
      </c>
      <c r="AE2414" s="4" t="s">
        <v>6</v>
      </c>
      <c r="AF2414" s="4" t="s">
        <v>8</v>
      </c>
      <c r="AG2414" s="4" t="s">
        <v>10</v>
      </c>
      <c r="AH2414" s="4" t="s">
        <v>10</v>
      </c>
      <c r="AI2414" s="4" t="s">
        <v>9</v>
      </c>
      <c r="AJ2414" s="4" t="s">
        <v>6</v>
      </c>
      <c r="AK2414" s="4" t="s">
        <v>8</v>
      </c>
      <c r="AL2414" s="4" t="s">
        <v>10</v>
      </c>
      <c r="AM2414" s="4" t="s">
        <v>10</v>
      </c>
      <c r="AN2414" s="4" t="s">
        <v>9</v>
      </c>
      <c r="AO2414" s="4" t="s">
        <v>6</v>
      </c>
      <c r="AP2414" s="4" t="s">
        <v>8</v>
      </c>
      <c r="AQ2414" s="4" t="s">
        <v>10</v>
      </c>
      <c r="AR2414" s="4" t="s">
        <v>10</v>
      </c>
      <c r="AS2414" s="4" t="s">
        <v>9</v>
      </c>
      <c r="AT2414" s="4" t="s">
        <v>6</v>
      </c>
      <c r="AU2414" s="4" t="s">
        <v>8</v>
      </c>
      <c r="AV2414" s="4" t="s">
        <v>10</v>
      </c>
      <c r="AW2414" s="4" t="s">
        <v>10</v>
      </c>
      <c r="AX2414" s="4" t="s">
        <v>9</v>
      </c>
      <c r="AY2414" s="4" t="s">
        <v>6</v>
      </c>
      <c r="AZ2414" s="4" t="s">
        <v>8</v>
      </c>
      <c r="BA2414" s="4" t="s">
        <v>10</v>
      </c>
      <c r="BB2414" s="4" t="s">
        <v>10</v>
      </c>
      <c r="BC2414" s="4" t="s">
        <v>9</v>
      </c>
      <c r="BD2414" s="4" t="s">
        <v>6</v>
      </c>
      <c r="BE2414" s="4" t="s">
        <v>8</v>
      </c>
      <c r="BF2414" s="4" t="s">
        <v>10</v>
      </c>
      <c r="BG2414" s="4" t="s">
        <v>10</v>
      </c>
      <c r="BH2414" s="4" t="s">
        <v>9</v>
      </c>
      <c r="BI2414" s="4" t="s">
        <v>6</v>
      </c>
      <c r="BJ2414" s="4" t="s">
        <v>8</v>
      </c>
      <c r="BK2414" s="4" t="s">
        <v>10</v>
      </c>
      <c r="BL2414" s="4" t="s">
        <v>10</v>
      </c>
      <c r="BM2414" s="4" t="s">
        <v>9</v>
      </c>
      <c r="BN2414" s="4" t="s">
        <v>6</v>
      </c>
      <c r="BO2414" s="4" t="s">
        <v>8</v>
      </c>
      <c r="BP2414" s="4" t="s">
        <v>10</v>
      </c>
      <c r="BQ2414" s="4" t="s">
        <v>10</v>
      </c>
      <c r="BR2414" s="4" t="s">
        <v>9</v>
      </c>
      <c r="BS2414" s="4" t="s">
        <v>6</v>
      </c>
      <c r="BT2414" s="4" t="s">
        <v>8</v>
      </c>
      <c r="BU2414" s="4" t="s">
        <v>10</v>
      </c>
      <c r="BV2414" s="4" t="s">
        <v>10</v>
      </c>
      <c r="BW2414" s="4" t="s">
        <v>9</v>
      </c>
      <c r="BX2414" s="4" t="s">
        <v>6</v>
      </c>
      <c r="BY2414" s="4" t="s">
        <v>8</v>
      </c>
      <c r="BZ2414" s="4" t="s">
        <v>10</v>
      </c>
      <c r="CA2414" s="4" t="s">
        <v>10</v>
      </c>
      <c r="CB2414" s="4" t="s">
        <v>9</v>
      </c>
      <c r="CC2414" s="4" t="s">
        <v>6</v>
      </c>
      <c r="CD2414" s="4" t="s">
        <v>8</v>
      </c>
      <c r="CE2414" s="4" t="s">
        <v>10</v>
      </c>
      <c r="CF2414" s="4" t="s">
        <v>10</v>
      </c>
      <c r="CG2414" s="4" t="s">
        <v>9</v>
      </c>
      <c r="CH2414" s="4" t="s">
        <v>6</v>
      </c>
      <c r="CI2414" s="4" t="s">
        <v>8</v>
      </c>
      <c r="CJ2414" s="4" t="s">
        <v>10</v>
      </c>
      <c r="CK2414" s="4" t="s">
        <v>10</v>
      </c>
      <c r="CL2414" s="4" t="s">
        <v>9</v>
      </c>
      <c r="CM2414" s="4" t="s">
        <v>6</v>
      </c>
      <c r="CN2414" s="4" t="s">
        <v>8</v>
      </c>
      <c r="CO2414" s="4" t="s">
        <v>10</v>
      </c>
      <c r="CP2414" s="4" t="s">
        <v>10</v>
      </c>
      <c r="CQ2414" s="4" t="s">
        <v>9</v>
      </c>
      <c r="CR2414" s="4" t="s">
        <v>6</v>
      </c>
      <c r="CS2414" s="4" t="s">
        <v>8</v>
      </c>
      <c r="CT2414" s="4" t="s">
        <v>10</v>
      </c>
      <c r="CU2414" s="4" t="s">
        <v>10</v>
      </c>
      <c r="CV2414" s="4" t="s">
        <v>9</v>
      </c>
      <c r="CW2414" s="4" t="s">
        <v>6</v>
      </c>
      <c r="CX2414" s="4" t="s">
        <v>8</v>
      </c>
      <c r="CY2414" s="4" t="s">
        <v>10</v>
      </c>
      <c r="CZ2414" s="4" t="s">
        <v>10</v>
      </c>
      <c r="DA2414" s="4" t="s">
        <v>9</v>
      </c>
      <c r="DB2414" s="4" t="s">
        <v>6</v>
      </c>
      <c r="DC2414" s="4" t="s">
        <v>8</v>
      </c>
      <c r="DD2414" s="4" t="s">
        <v>10</v>
      </c>
      <c r="DE2414" s="4" t="s">
        <v>10</v>
      </c>
      <c r="DF2414" s="4" t="s">
        <v>9</v>
      </c>
      <c r="DG2414" s="4" t="s">
        <v>6</v>
      </c>
      <c r="DH2414" s="4" t="s">
        <v>8</v>
      </c>
      <c r="DI2414" s="4" t="s">
        <v>10</v>
      </c>
      <c r="DJ2414" s="4" t="s">
        <v>10</v>
      </c>
      <c r="DK2414" s="4" t="s">
        <v>9</v>
      </c>
      <c r="DL2414" s="4" t="s">
        <v>6</v>
      </c>
      <c r="DM2414" s="4" t="s">
        <v>8</v>
      </c>
      <c r="DN2414" s="4" t="s">
        <v>10</v>
      </c>
      <c r="DO2414" s="4" t="s">
        <v>10</v>
      </c>
      <c r="DP2414" s="4" t="s">
        <v>9</v>
      </c>
      <c r="DQ2414" s="4" t="s">
        <v>6</v>
      </c>
      <c r="DR2414" s="4" t="s">
        <v>8</v>
      </c>
      <c r="DS2414" s="4" t="s">
        <v>10</v>
      </c>
      <c r="DT2414" s="4" t="s">
        <v>10</v>
      </c>
      <c r="DU2414" s="4" t="s">
        <v>9</v>
      </c>
      <c r="DV2414" s="4" t="s">
        <v>6</v>
      </c>
      <c r="DW2414" s="4" t="s">
        <v>8</v>
      </c>
      <c r="DX2414" s="4" t="s">
        <v>10</v>
      </c>
      <c r="DY2414" s="4" t="s">
        <v>10</v>
      </c>
      <c r="DZ2414" s="4" t="s">
        <v>9</v>
      </c>
      <c r="EA2414" s="4" t="s">
        <v>6</v>
      </c>
      <c r="EB2414" s="4" t="s">
        <v>8</v>
      </c>
      <c r="EC2414" s="4" t="s">
        <v>10</v>
      </c>
      <c r="ED2414" s="4" t="s">
        <v>10</v>
      </c>
      <c r="EE2414" s="4" t="s">
        <v>9</v>
      </c>
      <c r="EF2414" s="4" t="s">
        <v>6</v>
      </c>
      <c r="EG2414" s="4" t="s">
        <v>8</v>
      </c>
      <c r="EH2414" s="4" t="s">
        <v>10</v>
      </c>
      <c r="EI2414" s="4" t="s">
        <v>10</v>
      </c>
      <c r="EJ2414" s="4" t="s">
        <v>9</v>
      </c>
      <c r="EK2414" s="4" t="s">
        <v>6</v>
      </c>
      <c r="EL2414" s="4" t="s">
        <v>8</v>
      </c>
      <c r="EM2414" s="4" t="s">
        <v>10</v>
      </c>
      <c r="EN2414" s="4" t="s">
        <v>10</v>
      </c>
      <c r="EO2414" s="4" t="s">
        <v>9</v>
      </c>
      <c r="EP2414" s="4" t="s">
        <v>6</v>
      </c>
      <c r="EQ2414" s="4" t="s">
        <v>8</v>
      </c>
      <c r="ER2414" s="4" t="s">
        <v>10</v>
      </c>
      <c r="ES2414" s="4" t="s">
        <v>10</v>
      </c>
      <c r="ET2414" s="4" t="s">
        <v>9</v>
      </c>
      <c r="EU2414" s="4" t="s">
        <v>6</v>
      </c>
      <c r="EV2414" s="4" t="s">
        <v>8</v>
      </c>
    </row>
    <row r="2415" spans="1:37">
      <c r="A2415" t="n">
        <v>23232</v>
      </c>
      <c r="B2415" s="62" t="n">
        <v>257</v>
      </c>
      <c r="C2415" s="7" t="n">
        <v>7</v>
      </c>
      <c r="D2415" s="7" t="n">
        <v>65533</v>
      </c>
      <c r="E2415" s="7" t="n">
        <v>64945</v>
      </c>
      <c r="F2415" s="7" t="s">
        <v>23</v>
      </c>
      <c r="G2415" s="7" t="n">
        <f t="normal" ca="1">32-LENB(INDIRECT(ADDRESS(2415,6)))</f>
        <v>0</v>
      </c>
      <c r="H2415" s="7" t="n">
        <v>7</v>
      </c>
      <c r="I2415" s="7" t="n">
        <v>65533</v>
      </c>
      <c r="J2415" s="7" t="n">
        <v>64946</v>
      </c>
      <c r="K2415" s="7" t="s">
        <v>23</v>
      </c>
      <c r="L2415" s="7" t="n">
        <f t="normal" ca="1">32-LENB(INDIRECT(ADDRESS(2415,11)))</f>
        <v>0</v>
      </c>
      <c r="M2415" s="7" t="n">
        <v>7</v>
      </c>
      <c r="N2415" s="7" t="n">
        <v>65533</v>
      </c>
      <c r="O2415" s="7" t="n">
        <v>64947</v>
      </c>
      <c r="P2415" s="7" t="s">
        <v>23</v>
      </c>
      <c r="Q2415" s="7" t="n">
        <f t="normal" ca="1">32-LENB(INDIRECT(ADDRESS(2415,16)))</f>
        <v>0</v>
      </c>
      <c r="R2415" s="7" t="n">
        <v>7</v>
      </c>
      <c r="S2415" s="7" t="n">
        <v>65533</v>
      </c>
      <c r="T2415" s="7" t="n">
        <v>64948</v>
      </c>
      <c r="U2415" s="7" t="s">
        <v>23</v>
      </c>
      <c r="V2415" s="7" t="n">
        <f t="normal" ca="1">32-LENB(INDIRECT(ADDRESS(2415,21)))</f>
        <v>0</v>
      </c>
      <c r="W2415" s="7" t="n">
        <v>7</v>
      </c>
      <c r="X2415" s="7" t="n">
        <v>65533</v>
      </c>
      <c r="Y2415" s="7" t="n">
        <v>64949</v>
      </c>
      <c r="Z2415" s="7" t="s">
        <v>23</v>
      </c>
      <c r="AA2415" s="7" t="n">
        <f t="normal" ca="1">32-LENB(INDIRECT(ADDRESS(2415,26)))</f>
        <v>0</v>
      </c>
      <c r="AB2415" s="7" t="n">
        <v>7</v>
      </c>
      <c r="AC2415" s="7" t="n">
        <v>65533</v>
      </c>
      <c r="AD2415" s="7" t="n">
        <v>64950</v>
      </c>
      <c r="AE2415" s="7" t="s">
        <v>23</v>
      </c>
      <c r="AF2415" s="7" t="n">
        <f t="normal" ca="1">32-LENB(INDIRECT(ADDRESS(2415,31)))</f>
        <v>0</v>
      </c>
      <c r="AG2415" s="7" t="n">
        <v>7</v>
      </c>
      <c r="AH2415" s="7" t="n">
        <v>65533</v>
      </c>
      <c r="AI2415" s="7" t="n">
        <v>64951</v>
      </c>
      <c r="AJ2415" s="7" t="s">
        <v>23</v>
      </c>
      <c r="AK2415" s="7" t="n">
        <f t="normal" ca="1">32-LENB(INDIRECT(ADDRESS(2415,36)))</f>
        <v>0</v>
      </c>
      <c r="AL2415" s="7" t="n">
        <v>7</v>
      </c>
      <c r="AM2415" s="7" t="n">
        <v>65533</v>
      </c>
      <c r="AN2415" s="7" t="n">
        <v>64952</v>
      </c>
      <c r="AO2415" s="7" t="s">
        <v>23</v>
      </c>
      <c r="AP2415" s="7" t="n">
        <f t="normal" ca="1">32-LENB(INDIRECT(ADDRESS(2415,41)))</f>
        <v>0</v>
      </c>
      <c r="AQ2415" s="7" t="n">
        <v>7</v>
      </c>
      <c r="AR2415" s="7" t="n">
        <v>65533</v>
      </c>
      <c r="AS2415" s="7" t="n">
        <v>64953</v>
      </c>
      <c r="AT2415" s="7" t="s">
        <v>23</v>
      </c>
      <c r="AU2415" s="7" t="n">
        <f t="normal" ca="1">32-LENB(INDIRECT(ADDRESS(2415,46)))</f>
        <v>0</v>
      </c>
      <c r="AV2415" s="7" t="n">
        <v>7</v>
      </c>
      <c r="AW2415" s="7" t="n">
        <v>65533</v>
      </c>
      <c r="AX2415" s="7" t="n">
        <v>64954</v>
      </c>
      <c r="AY2415" s="7" t="s">
        <v>23</v>
      </c>
      <c r="AZ2415" s="7" t="n">
        <f t="normal" ca="1">32-LENB(INDIRECT(ADDRESS(2415,51)))</f>
        <v>0</v>
      </c>
      <c r="BA2415" s="7" t="n">
        <v>7</v>
      </c>
      <c r="BB2415" s="7" t="n">
        <v>65533</v>
      </c>
      <c r="BC2415" s="7" t="n">
        <v>64955</v>
      </c>
      <c r="BD2415" s="7" t="s">
        <v>23</v>
      </c>
      <c r="BE2415" s="7" t="n">
        <f t="normal" ca="1">32-LENB(INDIRECT(ADDRESS(2415,56)))</f>
        <v>0</v>
      </c>
      <c r="BF2415" s="7" t="n">
        <v>7</v>
      </c>
      <c r="BG2415" s="7" t="n">
        <v>65533</v>
      </c>
      <c r="BH2415" s="7" t="n">
        <v>64956</v>
      </c>
      <c r="BI2415" s="7" t="s">
        <v>23</v>
      </c>
      <c r="BJ2415" s="7" t="n">
        <f t="normal" ca="1">32-LENB(INDIRECT(ADDRESS(2415,61)))</f>
        <v>0</v>
      </c>
      <c r="BK2415" s="7" t="n">
        <v>7</v>
      </c>
      <c r="BL2415" s="7" t="n">
        <v>65533</v>
      </c>
      <c r="BM2415" s="7" t="n">
        <v>64957</v>
      </c>
      <c r="BN2415" s="7" t="s">
        <v>23</v>
      </c>
      <c r="BO2415" s="7" t="n">
        <f t="normal" ca="1">32-LENB(INDIRECT(ADDRESS(2415,66)))</f>
        <v>0</v>
      </c>
      <c r="BP2415" s="7" t="n">
        <v>7</v>
      </c>
      <c r="BQ2415" s="7" t="n">
        <v>65533</v>
      </c>
      <c r="BR2415" s="7" t="n">
        <v>64958</v>
      </c>
      <c r="BS2415" s="7" t="s">
        <v>23</v>
      </c>
      <c r="BT2415" s="7" t="n">
        <f t="normal" ca="1">32-LENB(INDIRECT(ADDRESS(2415,71)))</f>
        <v>0</v>
      </c>
      <c r="BU2415" s="7" t="n">
        <v>7</v>
      </c>
      <c r="BV2415" s="7" t="n">
        <v>65533</v>
      </c>
      <c r="BW2415" s="7" t="n">
        <v>64959</v>
      </c>
      <c r="BX2415" s="7" t="s">
        <v>23</v>
      </c>
      <c r="BY2415" s="7" t="n">
        <f t="normal" ca="1">32-LENB(INDIRECT(ADDRESS(2415,76)))</f>
        <v>0</v>
      </c>
      <c r="BZ2415" s="7" t="n">
        <v>7</v>
      </c>
      <c r="CA2415" s="7" t="n">
        <v>65533</v>
      </c>
      <c r="CB2415" s="7" t="n">
        <v>64960</v>
      </c>
      <c r="CC2415" s="7" t="s">
        <v>23</v>
      </c>
      <c r="CD2415" s="7" t="n">
        <f t="normal" ca="1">32-LENB(INDIRECT(ADDRESS(2415,81)))</f>
        <v>0</v>
      </c>
      <c r="CE2415" s="7" t="n">
        <v>7</v>
      </c>
      <c r="CF2415" s="7" t="n">
        <v>65533</v>
      </c>
      <c r="CG2415" s="7" t="n">
        <v>64961</v>
      </c>
      <c r="CH2415" s="7" t="s">
        <v>23</v>
      </c>
      <c r="CI2415" s="7" t="n">
        <f t="normal" ca="1">32-LENB(INDIRECT(ADDRESS(2415,86)))</f>
        <v>0</v>
      </c>
      <c r="CJ2415" s="7" t="n">
        <v>7</v>
      </c>
      <c r="CK2415" s="7" t="n">
        <v>65533</v>
      </c>
      <c r="CL2415" s="7" t="n">
        <v>64962</v>
      </c>
      <c r="CM2415" s="7" t="s">
        <v>23</v>
      </c>
      <c r="CN2415" s="7" t="n">
        <f t="normal" ca="1">32-LENB(INDIRECT(ADDRESS(2415,91)))</f>
        <v>0</v>
      </c>
      <c r="CO2415" s="7" t="n">
        <v>7</v>
      </c>
      <c r="CP2415" s="7" t="n">
        <v>65533</v>
      </c>
      <c r="CQ2415" s="7" t="n">
        <v>64963</v>
      </c>
      <c r="CR2415" s="7" t="s">
        <v>23</v>
      </c>
      <c r="CS2415" s="7" t="n">
        <f t="normal" ca="1">32-LENB(INDIRECT(ADDRESS(2415,96)))</f>
        <v>0</v>
      </c>
      <c r="CT2415" s="7" t="n">
        <v>7</v>
      </c>
      <c r="CU2415" s="7" t="n">
        <v>65533</v>
      </c>
      <c r="CV2415" s="7" t="n">
        <v>64964</v>
      </c>
      <c r="CW2415" s="7" t="s">
        <v>23</v>
      </c>
      <c r="CX2415" s="7" t="n">
        <f t="normal" ca="1">32-LENB(INDIRECT(ADDRESS(2415,101)))</f>
        <v>0</v>
      </c>
      <c r="CY2415" s="7" t="n">
        <v>7</v>
      </c>
      <c r="CZ2415" s="7" t="n">
        <v>65533</v>
      </c>
      <c r="DA2415" s="7" t="n">
        <v>64965</v>
      </c>
      <c r="DB2415" s="7" t="s">
        <v>23</v>
      </c>
      <c r="DC2415" s="7" t="n">
        <f t="normal" ca="1">32-LENB(INDIRECT(ADDRESS(2415,106)))</f>
        <v>0</v>
      </c>
      <c r="DD2415" s="7" t="n">
        <v>7</v>
      </c>
      <c r="DE2415" s="7" t="n">
        <v>65533</v>
      </c>
      <c r="DF2415" s="7" t="n">
        <v>64966</v>
      </c>
      <c r="DG2415" s="7" t="s">
        <v>23</v>
      </c>
      <c r="DH2415" s="7" t="n">
        <f t="normal" ca="1">32-LENB(INDIRECT(ADDRESS(2415,111)))</f>
        <v>0</v>
      </c>
      <c r="DI2415" s="7" t="n">
        <v>7</v>
      </c>
      <c r="DJ2415" s="7" t="n">
        <v>65533</v>
      </c>
      <c r="DK2415" s="7" t="n">
        <v>64967</v>
      </c>
      <c r="DL2415" s="7" t="s">
        <v>23</v>
      </c>
      <c r="DM2415" s="7" t="n">
        <f t="normal" ca="1">32-LENB(INDIRECT(ADDRESS(2415,116)))</f>
        <v>0</v>
      </c>
      <c r="DN2415" s="7" t="n">
        <v>7</v>
      </c>
      <c r="DO2415" s="7" t="n">
        <v>65533</v>
      </c>
      <c r="DP2415" s="7" t="n">
        <v>64968</v>
      </c>
      <c r="DQ2415" s="7" t="s">
        <v>23</v>
      </c>
      <c r="DR2415" s="7" t="n">
        <f t="normal" ca="1">32-LENB(INDIRECT(ADDRESS(2415,121)))</f>
        <v>0</v>
      </c>
      <c r="DS2415" s="7" t="n">
        <v>7</v>
      </c>
      <c r="DT2415" s="7" t="n">
        <v>65533</v>
      </c>
      <c r="DU2415" s="7" t="n">
        <v>64969</v>
      </c>
      <c r="DV2415" s="7" t="s">
        <v>23</v>
      </c>
      <c r="DW2415" s="7" t="n">
        <f t="normal" ca="1">32-LENB(INDIRECT(ADDRESS(2415,126)))</f>
        <v>0</v>
      </c>
      <c r="DX2415" s="7" t="n">
        <v>7</v>
      </c>
      <c r="DY2415" s="7" t="n">
        <v>65533</v>
      </c>
      <c r="DZ2415" s="7" t="n">
        <v>64970</v>
      </c>
      <c r="EA2415" s="7" t="s">
        <v>23</v>
      </c>
      <c r="EB2415" s="7" t="n">
        <f t="normal" ca="1">32-LENB(INDIRECT(ADDRESS(2415,131)))</f>
        <v>0</v>
      </c>
      <c r="EC2415" s="7" t="n">
        <v>7</v>
      </c>
      <c r="ED2415" s="7" t="n">
        <v>65533</v>
      </c>
      <c r="EE2415" s="7" t="n">
        <v>64971</v>
      </c>
      <c r="EF2415" s="7" t="s">
        <v>23</v>
      </c>
      <c r="EG2415" s="7" t="n">
        <f t="normal" ca="1">32-LENB(INDIRECT(ADDRESS(2415,136)))</f>
        <v>0</v>
      </c>
      <c r="EH2415" s="7" t="n">
        <v>7</v>
      </c>
      <c r="EI2415" s="7" t="n">
        <v>65533</v>
      </c>
      <c r="EJ2415" s="7" t="n">
        <v>64972</v>
      </c>
      <c r="EK2415" s="7" t="s">
        <v>23</v>
      </c>
      <c r="EL2415" s="7" t="n">
        <f t="normal" ca="1">32-LENB(INDIRECT(ADDRESS(2415,141)))</f>
        <v>0</v>
      </c>
      <c r="EM2415" s="7" t="n">
        <v>7</v>
      </c>
      <c r="EN2415" s="7" t="n">
        <v>65533</v>
      </c>
      <c r="EO2415" s="7" t="n">
        <v>64973</v>
      </c>
      <c r="EP2415" s="7" t="s">
        <v>23</v>
      </c>
      <c r="EQ2415" s="7" t="n">
        <f t="normal" ca="1">32-LENB(INDIRECT(ADDRESS(2415,146)))</f>
        <v>0</v>
      </c>
      <c r="ER2415" s="7" t="n">
        <v>0</v>
      </c>
      <c r="ES2415" s="7" t="n">
        <v>65533</v>
      </c>
      <c r="ET2415" s="7" t="n">
        <v>0</v>
      </c>
      <c r="EU2415" s="7" t="s">
        <v>23</v>
      </c>
      <c r="EV2415" s="7" t="n">
        <f t="normal" ca="1">32-LENB(INDIRECT(ADDRESS(2415,151)))</f>
        <v>0</v>
      </c>
    </row>
    <row r="2416" spans="1:37">
      <c r="A2416" t="s">
        <v>4</v>
      </c>
      <c r="B2416" s="4" t="s">
        <v>5</v>
      </c>
    </row>
    <row r="2417" spans="1:117">
      <c r="A2417" t="n">
        <v>24432</v>
      </c>
      <c r="B2417" s="5" t="n">
        <v>1</v>
      </c>
    </row>
    <row r="2418" spans="1:117" s="3" customFormat="1" customHeight="0">
      <c r="A2418" s="3" t="s">
        <v>2</v>
      </c>
      <c r="B2418" s="3" t="s">
        <v>218</v>
      </c>
    </row>
    <row r="2419" spans="1:117">
      <c r="A2419" t="s">
        <v>4</v>
      </c>
      <c r="B2419" s="4" t="s">
        <v>5</v>
      </c>
      <c r="C2419" s="4" t="s">
        <v>10</v>
      </c>
      <c r="D2419" s="4" t="s">
        <v>10</v>
      </c>
      <c r="E2419" s="4" t="s">
        <v>9</v>
      </c>
      <c r="F2419" s="4" t="s">
        <v>6</v>
      </c>
      <c r="G2419" s="4" t="s">
        <v>8</v>
      </c>
      <c r="H2419" s="4" t="s">
        <v>10</v>
      </c>
      <c r="I2419" s="4" t="s">
        <v>10</v>
      </c>
      <c r="J2419" s="4" t="s">
        <v>9</v>
      </c>
      <c r="K2419" s="4" t="s">
        <v>6</v>
      </c>
      <c r="L2419" s="4" t="s">
        <v>8</v>
      </c>
      <c r="M2419" s="4" t="s">
        <v>10</v>
      </c>
      <c r="N2419" s="4" t="s">
        <v>10</v>
      </c>
      <c r="O2419" s="4" t="s">
        <v>9</v>
      </c>
      <c r="P2419" s="4" t="s">
        <v>6</v>
      </c>
      <c r="Q2419" s="4" t="s">
        <v>8</v>
      </c>
      <c r="R2419" s="4" t="s">
        <v>10</v>
      </c>
      <c r="S2419" s="4" t="s">
        <v>10</v>
      </c>
      <c r="T2419" s="4" t="s">
        <v>9</v>
      </c>
      <c r="U2419" s="4" t="s">
        <v>6</v>
      </c>
      <c r="V2419" s="4" t="s">
        <v>8</v>
      </c>
      <c r="W2419" s="4" t="s">
        <v>10</v>
      </c>
      <c r="X2419" s="4" t="s">
        <v>10</v>
      </c>
      <c r="Y2419" s="4" t="s">
        <v>9</v>
      </c>
      <c r="Z2419" s="4" t="s">
        <v>6</v>
      </c>
      <c r="AA2419" s="4" t="s">
        <v>8</v>
      </c>
      <c r="AB2419" s="4" t="s">
        <v>10</v>
      </c>
      <c r="AC2419" s="4" t="s">
        <v>10</v>
      </c>
      <c r="AD2419" s="4" t="s">
        <v>9</v>
      </c>
      <c r="AE2419" s="4" t="s">
        <v>6</v>
      </c>
      <c r="AF2419" s="4" t="s">
        <v>8</v>
      </c>
    </row>
    <row r="2420" spans="1:117">
      <c r="A2420" t="n">
        <v>24448</v>
      </c>
      <c r="B2420" s="62" t="n">
        <v>257</v>
      </c>
      <c r="C2420" s="7" t="n">
        <v>4</v>
      </c>
      <c r="D2420" s="7" t="n">
        <v>65533</v>
      </c>
      <c r="E2420" s="7" t="n">
        <v>4255</v>
      </c>
      <c r="F2420" s="7" t="s">
        <v>23</v>
      </c>
      <c r="G2420" s="7" t="n">
        <f t="normal" ca="1">32-LENB(INDIRECT(ADDRESS(2420,6)))</f>
        <v>0</v>
      </c>
      <c r="H2420" s="7" t="n">
        <v>4</v>
      </c>
      <c r="I2420" s="7" t="n">
        <v>65533</v>
      </c>
      <c r="J2420" s="7" t="n">
        <v>4255</v>
      </c>
      <c r="K2420" s="7" t="s">
        <v>23</v>
      </c>
      <c r="L2420" s="7" t="n">
        <f t="normal" ca="1">32-LENB(INDIRECT(ADDRESS(2420,11)))</f>
        <v>0</v>
      </c>
      <c r="M2420" s="7" t="n">
        <v>9</v>
      </c>
      <c r="N2420" s="7" t="n">
        <v>1660</v>
      </c>
      <c r="O2420" s="7" t="n">
        <v>0</v>
      </c>
      <c r="P2420" s="7" t="s">
        <v>172</v>
      </c>
      <c r="Q2420" s="7" t="n">
        <f t="normal" ca="1">32-LENB(INDIRECT(ADDRESS(2420,16)))</f>
        <v>0</v>
      </c>
      <c r="R2420" s="7" t="n">
        <v>4</v>
      </c>
      <c r="S2420" s="7" t="n">
        <v>65533</v>
      </c>
      <c r="T2420" s="7" t="n">
        <v>4255</v>
      </c>
      <c r="U2420" s="7" t="s">
        <v>23</v>
      </c>
      <c r="V2420" s="7" t="n">
        <f t="normal" ca="1">32-LENB(INDIRECT(ADDRESS(2420,21)))</f>
        <v>0</v>
      </c>
      <c r="W2420" s="7" t="n">
        <v>4</v>
      </c>
      <c r="X2420" s="7" t="n">
        <v>65533</v>
      </c>
      <c r="Y2420" s="7" t="n">
        <v>4073</v>
      </c>
      <c r="Z2420" s="7" t="s">
        <v>23</v>
      </c>
      <c r="AA2420" s="7" t="n">
        <f t="normal" ca="1">32-LENB(INDIRECT(ADDRESS(2420,26)))</f>
        <v>0</v>
      </c>
      <c r="AB2420" s="7" t="n">
        <v>0</v>
      </c>
      <c r="AC2420" s="7" t="n">
        <v>65533</v>
      </c>
      <c r="AD2420" s="7" t="n">
        <v>0</v>
      </c>
      <c r="AE2420" s="7" t="s">
        <v>23</v>
      </c>
      <c r="AF2420" s="7" t="n">
        <f t="normal" ca="1">32-LENB(INDIRECT(ADDRESS(2420,31)))</f>
        <v>0</v>
      </c>
    </row>
    <row r="2421" spans="1:117">
      <c r="A2421" t="s">
        <v>4</v>
      </c>
      <c r="B2421" s="4" t="s">
        <v>5</v>
      </c>
    </row>
    <row r="2422" spans="1:117">
      <c r="A2422" t="n">
        <v>24688</v>
      </c>
      <c r="B2422" s="5" t="n">
        <v>1</v>
      </c>
    </row>
    <row r="2423" spans="1:117" s="3" customFormat="1" customHeight="0">
      <c r="A2423" s="3" t="s">
        <v>2</v>
      </c>
      <c r="B2423" s="3" t="s">
        <v>219</v>
      </c>
    </row>
    <row r="2424" spans="1:117">
      <c r="A2424" t="s">
        <v>4</v>
      </c>
      <c r="B2424" s="4" t="s">
        <v>5</v>
      </c>
      <c r="C2424" s="4" t="s">
        <v>10</v>
      </c>
      <c r="D2424" s="4" t="s">
        <v>10</v>
      </c>
      <c r="E2424" s="4" t="s">
        <v>9</v>
      </c>
      <c r="F2424" s="4" t="s">
        <v>6</v>
      </c>
      <c r="G2424" s="4" t="s">
        <v>8</v>
      </c>
      <c r="H2424" s="4" t="s">
        <v>10</v>
      </c>
      <c r="I2424" s="4" t="s">
        <v>10</v>
      </c>
      <c r="J2424" s="4" t="s">
        <v>9</v>
      </c>
      <c r="K2424" s="4" t="s">
        <v>6</v>
      </c>
      <c r="L2424" s="4" t="s">
        <v>8</v>
      </c>
      <c r="M2424" s="4" t="s">
        <v>10</v>
      </c>
      <c r="N2424" s="4" t="s">
        <v>10</v>
      </c>
      <c r="O2424" s="4" t="s">
        <v>9</v>
      </c>
      <c r="P2424" s="4" t="s">
        <v>6</v>
      </c>
      <c r="Q2424" s="4" t="s">
        <v>8</v>
      </c>
      <c r="R2424" s="4" t="s">
        <v>10</v>
      </c>
      <c r="S2424" s="4" t="s">
        <v>10</v>
      </c>
      <c r="T2424" s="4" t="s">
        <v>9</v>
      </c>
      <c r="U2424" s="4" t="s">
        <v>6</v>
      </c>
      <c r="V2424" s="4" t="s">
        <v>8</v>
      </c>
      <c r="W2424" s="4" t="s">
        <v>10</v>
      </c>
      <c r="X2424" s="4" t="s">
        <v>10</v>
      </c>
      <c r="Y2424" s="4" t="s">
        <v>9</v>
      </c>
      <c r="Z2424" s="4" t="s">
        <v>6</v>
      </c>
      <c r="AA2424" s="4" t="s">
        <v>8</v>
      </c>
      <c r="AB2424" s="4" t="s">
        <v>10</v>
      </c>
      <c r="AC2424" s="4" t="s">
        <v>10</v>
      </c>
      <c r="AD2424" s="4" t="s">
        <v>9</v>
      </c>
      <c r="AE2424" s="4" t="s">
        <v>6</v>
      </c>
      <c r="AF2424" s="4" t="s">
        <v>8</v>
      </c>
      <c r="AG2424" s="4" t="s">
        <v>10</v>
      </c>
      <c r="AH2424" s="4" t="s">
        <v>10</v>
      </c>
      <c r="AI2424" s="4" t="s">
        <v>9</v>
      </c>
      <c r="AJ2424" s="4" t="s">
        <v>6</v>
      </c>
      <c r="AK2424" s="4" t="s">
        <v>8</v>
      </c>
      <c r="AL2424" s="4" t="s">
        <v>10</v>
      </c>
      <c r="AM2424" s="4" t="s">
        <v>10</v>
      </c>
      <c r="AN2424" s="4" t="s">
        <v>9</v>
      </c>
      <c r="AO2424" s="4" t="s">
        <v>6</v>
      </c>
      <c r="AP2424" s="4" t="s">
        <v>8</v>
      </c>
      <c r="AQ2424" s="4" t="s">
        <v>10</v>
      </c>
      <c r="AR2424" s="4" t="s">
        <v>10</v>
      </c>
      <c r="AS2424" s="4" t="s">
        <v>9</v>
      </c>
      <c r="AT2424" s="4" t="s">
        <v>6</v>
      </c>
      <c r="AU2424" s="4" t="s">
        <v>8</v>
      </c>
      <c r="AV2424" s="4" t="s">
        <v>10</v>
      </c>
      <c r="AW2424" s="4" t="s">
        <v>10</v>
      </c>
      <c r="AX2424" s="4" t="s">
        <v>9</v>
      </c>
      <c r="AY2424" s="4" t="s">
        <v>6</v>
      </c>
      <c r="AZ2424" s="4" t="s">
        <v>8</v>
      </c>
      <c r="BA2424" s="4" t="s">
        <v>10</v>
      </c>
      <c r="BB2424" s="4" t="s">
        <v>10</v>
      </c>
      <c r="BC2424" s="4" t="s">
        <v>9</v>
      </c>
      <c r="BD2424" s="4" t="s">
        <v>6</v>
      </c>
      <c r="BE2424" s="4" t="s">
        <v>8</v>
      </c>
      <c r="BF2424" s="4" t="s">
        <v>10</v>
      </c>
      <c r="BG2424" s="4" t="s">
        <v>10</v>
      </c>
      <c r="BH2424" s="4" t="s">
        <v>9</v>
      </c>
      <c r="BI2424" s="4" t="s">
        <v>6</v>
      </c>
      <c r="BJ2424" s="4" t="s">
        <v>8</v>
      </c>
      <c r="BK2424" s="4" t="s">
        <v>10</v>
      </c>
      <c r="BL2424" s="4" t="s">
        <v>10</v>
      </c>
      <c r="BM2424" s="4" t="s">
        <v>9</v>
      </c>
      <c r="BN2424" s="4" t="s">
        <v>6</v>
      </c>
      <c r="BO2424" s="4" t="s">
        <v>8</v>
      </c>
      <c r="BP2424" s="4" t="s">
        <v>10</v>
      </c>
      <c r="BQ2424" s="4" t="s">
        <v>10</v>
      </c>
      <c r="BR2424" s="4" t="s">
        <v>9</v>
      </c>
      <c r="BS2424" s="4" t="s">
        <v>6</v>
      </c>
      <c r="BT2424" s="4" t="s">
        <v>8</v>
      </c>
      <c r="BU2424" s="4" t="s">
        <v>10</v>
      </c>
      <c r="BV2424" s="4" t="s">
        <v>10</v>
      </c>
      <c r="BW2424" s="4" t="s">
        <v>9</v>
      </c>
      <c r="BX2424" s="4" t="s">
        <v>6</v>
      </c>
      <c r="BY2424" s="4" t="s">
        <v>8</v>
      </c>
      <c r="BZ2424" s="4" t="s">
        <v>10</v>
      </c>
      <c r="CA2424" s="4" t="s">
        <v>10</v>
      </c>
      <c r="CB2424" s="4" t="s">
        <v>9</v>
      </c>
      <c r="CC2424" s="4" t="s">
        <v>6</v>
      </c>
      <c r="CD2424" s="4" t="s">
        <v>8</v>
      </c>
      <c r="CE2424" s="4" t="s">
        <v>10</v>
      </c>
      <c r="CF2424" s="4" t="s">
        <v>10</v>
      </c>
      <c r="CG2424" s="4" t="s">
        <v>9</v>
      </c>
      <c r="CH2424" s="4" t="s">
        <v>6</v>
      </c>
      <c r="CI2424" s="4" t="s">
        <v>8</v>
      </c>
      <c r="CJ2424" s="4" t="s">
        <v>10</v>
      </c>
      <c r="CK2424" s="4" t="s">
        <v>10</v>
      </c>
      <c r="CL2424" s="4" t="s">
        <v>9</v>
      </c>
      <c r="CM2424" s="4" t="s">
        <v>6</v>
      </c>
      <c r="CN2424" s="4" t="s">
        <v>8</v>
      </c>
      <c r="CO2424" s="4" t="s">
        <v>10</v>
      </c>
      <c r="CP2424" s="4" t="s">
        <v>10</v>
      </c>
      <c r="CQ2424" s="4" t="s">
        <v>9</v>
      </c>
      <c r="CR2424" s="4" t="s">
        <v>6</v>
      </c>
      <c r="CS2424" s="4" t="s">
        <v>8</v>
      </c>
      <c r="CT2424" s="4" t="s">
        <v>10</v>
      </c>
      <c r="CU2424" s="4" t="s">
        <v>10</v>
      </c>
      <c r="CV2424" s="4" t="s">
        <v>9</v>
      </c>
      <c r="CW2424" s="4" t="s">
        <v>6</v>
      </c>
      <c r="CX2424" s="4" t="s">
        <v>8</v>
      </c>
      <c r="CY2424" s="4" t="s">
        <v>10</v>
      </c>
      <c r="CZ2424" s="4" t="s">
        <v>10</v>
      </c>
      <c r="DA2424" s="4" t="s">
        <v>9</v>
      </c>
      <c r="DB2424" s="4" t="s">
        <v>6</v>
      </c>
      <c r="DC2424" s="4" t="s">
        <v>8</v>
      </c>
      <c r="DD2424" s="4" t="s">
        <v>10</v>
      </c>
      <c r="DE2424" s="4" t="s">
        <v>10</v>
      </c>
      <c r="DF2424" s="4" t="s">
        <v>9</v>
      </c>
      <c r="DG2424" s="4" t="s">
        <v>6</v>
      </c>
      <c r="DH2424" s="4" t="s">
        <v>8</v>
      </c>
      <c r="DI2424" s="4" t="s">
        <v>10</v>
      </c>
      <c r="DJ2424" s="4" t="s">
        <v>10</v>
      </c>
      <c r="DK2424" s="4" t="s">
        <v>9</v>
      </c>
      <c r="DL2424" s="4" t="s">
        <v>6</v>
      </c>
      <c r="DM2424" s="4" t="s">
        <v>8</v>
      </c>
    </row>
    <row r="2425" spans="1:117">
      <c r="A2425" t="n">
        <v>24704</v>
      </c>
      <c r="B2425" s="62" t="n">
        <v>257</v>
      </c>
      <c r="C2425" s="7" t="n">
        <v>7</v>
      </c>
      <c r="D2425" s="7" t="n">
        <v>65533</v>
      </c>
      <c r="E2425" s="7" t="n">
        <v>64974</v>
      </c>
      <c r="F2425" s="7" t="s">
        <v>23</v>
      </c>
      <c r="G2425" s="7" t="n">
        <f t="normal" ca="1">32-LENB(INDIRECT(ADDRESS(2425,6)))</f>
        <v>0</v>
      </c>
      <c r="H2425" s="7" t="n">
        <v>7</v>
      </c>
      <c r="I2425" s="7" t="n">
        <v>65533</v>
      </c>
      <c r="J2425" s="7" t="n">
        <v>64975</v>
      </c>
      <c r="K2425" s="7" t="s">
        <v>23</v>
      </c>
      <c r="L2425" s="7" t="n">
        <f t="normal" ca="1">32-LENB(INDIRECT(ADDRESS(2425,11)))</f>
        <v>0</v>
      </c>
      <c r="M2425" s="7" t="n">
        <v>7</v>
      </c>
      <c r="N2425" s="7" t="n">
        <v>65533</v>
      </c>
      <c r="O2425" s="7" t="n">
        <v>64976</v>
      </c>
      <c r="P2425" s="7" t="s">
        <v>23</v>
      </c>
      <c r="Q2425" s="7" t="n">
        <f t="normal" ca="1">32-LENB(INDIRECT(ADDRESS(2425,16)))</f>
        <v>0</v>
      </c>
      <c r="R2425" s="7" t="n">
        <v>7</v>
      </c>
      <c r="S2425" s="7" t="n">
        <v>65533</v>
      </c>
      <c r="T2425" s="7" t="n">
        <v>64977</v>
      </c>
      <c r="U2425" s="7" t="s">
        <v>23</v>
      </c>
      <c r="V2425" s="7" t="n">
        <f t="normal" ca="1">32-LENB(INDIRECT(ADDRESS(2425,21)))</f>
        <v>0</v>
      </c>
      <c r="W2425" s="7" t="n">
        <v>7</v>
      </c>
      <c r="X2425" s="7" t="n">
        <v>65533</v>
      </c>
      <c r="Y2425" s="7" t="n">
        <v>64978</v>
      </c>
      <c r="Z2425" s="7" t="s">
        <v>23</v>
      </c>
      <c r="AA2425" s="7" t="n">
        <f t="normal" ca="1">32-LENB(INDIRECT(ADDRESS(2425,26)))</f>
        <v>0</v>
      </c>
      <c r="AB2425" s="7" t="n">
        <v>7</v>
      </c>
      <c r="AC2425" s="7" t="n">
        <v>65533</v>
      </c>
      <c r="AD2425" s="7" t="n">
        <v>64979</v>
      </c>
      <c r="AE2425" s="7" t="s">
        <v>23</v>
      </c>
      <c r="AF2425" s="7" t="n">
        <f t="normal" ca="1">32-LENB(INDIRECT(ADDRESS(2425,31)))</f>
        <v>0</v>
      </c>
      <c r="AG2425" s="7" t="n">
        <v>7</v>
      </c>
      <c r="AH2425" s="7" t="n">
        <v>65533</v>
      </c>
      <c r="AI2425" s="7" t="n">
        <v>64980</v>
      </c>
      <c r="AJ2425" s="7" t="s">
        <v>23</v>
      </c>
      <c r="AK2425" s="7" t="n">
        <f t="normal" ca="1">32-LENB(INDIRECT(ADDRESS(2425,36)))</f>
        <v>0</v>
      </c>
      <c r="AL2425" s="7" t="n">
        <v>7</v>
      </c>
      <c r="AM2425" s="7" t="n">
        <v>65533</v>
      </c>
      <c r="AN2425" s="7" t="n">
        <v>64981</v>
      </c>
      <c r="AO2425" s="7" t="s">
        <v>23</v>
      </c>
      <c r="AP2425" s="7" t="n">
        <f t="normal" ca="1">32-LENB(INDIRECT(ADDRESS(2425,41)))</f>
        <v>0</v>
      </c>
      <c r="AQ2425" s="7" t="n">
        <v>7</v>
      </c>
      <c r="AR2425" s="7" t="n">
        <v>65533</v>
      </c>
      <c r="AS2425" s="7" t="n">
        <v>64982</v>
      </c>
      <c r="AT2425" s="7" t="s">
        <v>23</v>
      </c>
      <c r="AU2425" s="7" t="n">
        <f t="normal" ca="1">32-LENB(INDIRECT(ADDRESS(2425,46)))</f>
        <v>0</v>
      </c>
      <c r="AV2425" s="7" t="n">
        <v>7</v>
      </c>
      <c r="AW2425" s="7" t="n">
        <v>65533</v>
      </c>
      <c r="AX2425" s="7" t="n">
        <v>64983</v>
      </c>
      <c r="AY2425" s="7" t="s">
        <v>23</v>
      </c>
      <c r="AZ2425" s="7" t="n">
        <f t="normal" ca="1">32-LENB(INDIRECT(ADDRESS(2425,51)))</f>
        <v>0</v>
      </c>
      <c r="BA2425" s="7" t="n">
        <v>7</v>
      </c>
      <c r="BB2425" s="7" t="n">
        <v>65533</v>
      </c>
      <c r="BC2425" s="7" t="n">
        <v>64984</v>
      </c>
      <c r="BD2425" s="7" t="s">
        <v>23</v>
      </c>
      <c r="BE2425" s="7" t="n">
        <f t="normal" ca="1">32-LENB(INDIRECT(ADDRESS(2425,56)))</f>
        <v>0</v>
      </c>
      <c r="BF2425" s="7" t="n">
        <v>7</v>
      </c>
      <c r="BG2425" s="7" t="n">
        <v>65533</v>
      </c>
      <c r="BH2425" s="7" t="n">
        <v>64985</v>
      </c>
      <c r="BI2425" s="7" t="s">
        <v>23</v>
      </c>
      <c r="BJ2425" s="7" t="n">
        <f t="normal" ca="1">32-LENB(INDIRECT(ADDRESS(2425,61)))</f>
        <v>0</v>
      </c>
      <c r="BK2425" s="7" t="n">
        <v>7</v>
      </c>
      <c r="BL2425" s="7" t="n">
        <v>65533</v>
      </c>
      <c r="BM2425" s="7" t="n">
        <v>64986</v>
      </c>
      <c r="BN2425" s="7" t="s">
        <v>23</v>
      </c>
      <c r="BO2425" s="7" t="n">
        <f t="normal" ca="1">32-LENB(INDIRECT(ADDRESS(2425,66)))</f>
        <v>0</v>
      </c>
      <c r="BP2425" s="7" t="n">
        <v>7</v>
      </c>
      <c r="BQ2425" s="7" t="n">
        <v>65533</v>
      </c>
      <c r="BR2425" s="7" t="n">
        <v>64987</v>
      </c>
      <c r="BS2425" s="7" t="s">
        <v>23</v>
      </c>
      <c r="BT2425" s="7" t="n">
        <f t="normal" ca="1">32-LENB(INDIRECT(ADDRESS(2425,71)))</f>
        <v>0</v>
      </c>
      <c r="BU2425" s="7" t="n">
        <v>7</v>
      </c>
      <c r="BV2425" s="7" t="n">
        <v>65533</v>
      </c>
      <c r="BW2425" s="7" t="n">
        <v>64988</v>
      </c>
      <c r="BX2425" s="7" t="s">
        <v>23</v>
      </c>
      <c r="BY2425" s="7" t="n">
        <f t="normal" ca="1">32-LENB(INDIRECT(ADDRESS(2425,76)))</f>
        <v>0</v>
      </c>
      <c r="BZ2425" s="7" t="n">
        <v>7</v>
      </c>
      <c r="CA2425" s="7" t="n">
        <v>65533</v>
      </c>
      <c r="CB2425" s="7" t="n">
        <v>64989</v>
      </c>
      <c r="CC2425" s="7" t="s">
        <v>23</v>
      </c>
      <c r="CD2425" s="7" t="n">
        <f t="normal" ca="1">32-LENB(INDIRECT(ADDRESS(2425,81)))</f>
        <v>0</v>
      </c>
      <c r="CE2425" s="7" t="n">
        <v>7</v>
      </c>
      <c r="CF2425" s="7" t="n">
        <v>65533</v>
      </c>
      <c r="CG2425" s="7" t="n">
        <v>64990</v>
      </c>
      <c r="CH2425" s="7" t="s">
        <v>23</v>
      </c>
      <c r="CI2425" s="7" t="n">
        <f t="normal" ca="1">32-LENB(INDIRECT(ADDRESS(2425,86)))</f>
        <v>0</v>
      </c>
      <c r="CJ2425" s="7" t="n">
        <v>7</v>
      </c>
      <c r="CK2425" s="7" t="n">
        <v>65533</v>
      </c>
      <c r="CL2425" s="7" t="n">
        <v>64991</v>
      </c>
      <c r="CM2425" s="7" t="s">
        <v>23</v>
      </c>
      <c r="CN2425" s="7" t="n">
        <f t="normal" ca="1">32-LENB(INDIRECT(ADDRESS(2425,91)))</f>
        <v>0</v>
      </c>
      <c r="CO2425" s="7" t="n">
        <v>7</v>
      </c>
      <c r="CP2425" s="7" t="n">
        <v>65533</v>
      </c>
      <c r="CQ2425" s="7" t="n">
        <v>64992</v>
      </c>
      <c r="CR2425" s="7" t="s">
        <v>23</v>
      </c>
      <c r="CS2425" s="7" t="n">
        <f t="normal" ca="1">32-LENB(INDIRECT(ADDRESS(2425,96)))</f>
        <v>0</v>
      </c>
      <c r="CT2425" s="7" t="n">
        <v>7</v>
      </c>
      <c r="CU2425" s="7" t="n">
        <v>65533</v>
      </c>
      <c r="CV2425" s="7" t="n">
        <v>64993</v>
      </c>
      <c r="CW2425" s="7" t="s">
        <v>23</v>
      </c>
      <c r="CX2425" s="7" t="n">
        <f t="normal" ca="1">32-LENB(INDIRECT(ADDRESS(2425,101)))</f>
        <v>0</v>
      </c>
      <c r="CY2425" s="7" t="n">
        <v>7</v>
      </c>
      <c r="CZ2425" s="7" t="n">
        <v>65533</v>
      </c>
      <c r="DA2425" s="7" t="n">
        <v>64994</v>
      </c>
      <c r="DB2425" s="7" t="s">
        <v>23</v>
      </c>
      <c r="DC2425" s="7" t="n">
        <f t="normal" ca="1">32-LENB(INDIRECT(ADDRESS(2425,106)))</f>
        <v>0</v>
      </c>
      <c r="DD2425" s="7" t="n">
        <v>7</v>
      </c>
      <c r="DE2425" s="7" t="n">
        <v>65533</v>
      </c>
      <c r="DF2425" s="7" t="n">
        <v>64995</v>
      </c>
      <c r="DG2425" s="7" t="s">
        <v>23</v>
      </c>
      <c r="DH2425" s="7" t="n">
        <f t="normal" ca="1">32-LENB(INDIRECT(ADDRESS(2425,111)))</f>
        <v>0</v>
      </c>
      <c r="DI2425" s="7" t="n">
        <v>0</v>
      </c>
      <c r="DJ2425" s="7" t="n">
        <v>65533</v>
      </c>
      <c r="DK2425" s="7" t="n">
        <v>0</v>
      </c>
      <c r="DL2425" s="7" t="s">
        <v>23</v>
      </c>
      <c r="DM2425" s="7" t="n">
        <f t="normal" ca="1">32-LENB(INDIRECT(ADDRESS(2425,116)))</f>
        <v>0</v>
      </c>
    </row>
    <row r="2426" spans="1:117">
      <c r="A2426" t="s">
        <v>4</v>
      </c>
      <c r="B2426" s="4" t="s">
        <v>5</v>
      </c>
    </row>
    <row r="2427" spans="1:117">
      <c r="A2427" t="n">
        <v>25624</v>
      </c>
      <c r="B242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2025-09-06T21:46:41</dcterms:created>
  <dcterms:modified xsi:type="dcterms:W3CDTF">2025-09-06T21:46:41</dcterms:modified>
</cp:coreProperties>
</file>