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B773"/>
      </patternFill>
    </fill>
    <fill>
      <patternFill patternType="solid">
        <fgColor rgb="FFFFC773"/>
      </patternFill>
    </fill>
    <fill>
      <patternFill patternType="solid">
        <fgColor rgb="FFB0FF73"/>
      </patternFill>
    </fill>
    <fill>
      <patternFill patternType="solid">
        <fgColor rgb="FFFFF373"/>
      </patternFill>
    </fill>
    <fill>
      <patternFill patternType="solid">
        <fgColor rgb="FFFFDC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FF73"/>
      </patternFill>
    </fill>
    <fill>
      <patternFill patternType="solid">
        <fgColor rgb="FFFF96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DA73"/>
      </patternFill>
    </fill>
    <fill>
      <patternFill patternType="solid">
        <fgColor rgb="FFF1FF73"/>
      </patternFill>
    </fill>
    <fill>
      <patternFill patternType="solid">
        <fgColor rgb="FFFFEF73"/>
      </patternFill>
    </fill>
    <fill>
      <patternFill patternType="solid">
        <fgColor rgb="FFC7FF73"/>
      </patternFill>
    </fill>
    <fill>
      <patternFill patternType="solid">
        <fgColor rgb="FFA6FF73"/>
      </patternFill>
    </fill>
    <fill>
      <patternFill patternType="solid">
        <fgColor rgb="FFFFC073"/>
      </patternFill>
    </fill>
    <fill>
      <patternFill patternType="solid">
        <fgColor rgb="FFFFC573"/>
      </patternFill>
    </fill>
    <fill>
      <patternFill patternType="solid">
        <fgColor rgb="FF73FF8D"/>
      </patternFill>
    </fill>
    <fill>
      <patternFill patternType="solid">
        <fgColor rgb="FFFFBE73"/>
      </patternFill>
    </fill>
    <fill>
      <patternFill patternType="solid">
        <fgColor rgb="FFC2FF73"/>
      </patternFill>
    </fill>
    <fill>
      <patternFill patternType="solid">
        <fgColor rgb="FF73FF86"/>
      </patternFill>
    </fill>
    <fill>
      <patternFill patternType="solid">
        <fgColor rgb="FFFFF173"/>
      </patternFill>
    </fill>
    <fill>
      <patternFill patternType="solid">
        <fgColor rgb="FFA9FF73"/>
      </patternFill>
    </fill>
    <fill>
      <patternFill patternType="solid">
        <fgColor rgb="FFFF8673"/>
      </patternFill>
    </fill>
    <fill>
      <patternFill patternType="solid">
        <fgColor rgb="FFFFC273"/>
      </patternFill>
    </fill>
    <fill>
      <patternFill patternType="solid">
        <fgColor rgb="FFE5FF73"/>
      </patternFill>
    </fill>
    <fill>
      <patternFill patternType="solid">
        <fgColor rgb="FF8F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BEFF73"/>
      </patternFill>
    </fill>
    <fill>
      <patternFill patternType="solid">
        <fgColor rgb="FF73FFDC"/>
      </patternFill>
    </fill>
    <fill>
      <patternFill patternType="solid">
        <fgColor rgb="FF98FF73"/>
      </patternFill>
    </fill>
    <fill>
      <patternFill patternType="solid">
        <fgColor rgb="FF73FFE1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FF9D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0" xfId="0" applyFill="1" applyAlignment="1">
      <alignment horizontal="center" vertical="center" wrapText="1"/>
    </xf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<sst xmlns="http://schemas.openxmlformats.org/spreadsheetml/2006/main" count="16497" uniqueCount="349">
  <si>
    <t>CS2</t>
  </si>
  <si>
    <t>m5040</t>
  </si>
  <si>
    <t>FUNCTION</t>
  </si>
  <si>
    <t/>
  </si>
  <si>
    <t>Location</t>
  </si>
  <si>
    <t>OP Code</t>
  </si>
  <si>
    <t>string</t>
  </si>
  <si>
    <t>bm5040</t>
  </si>
  <si>
    <t>fill</t>
  </si>
  <si>
    <t>int</t>
  </si>
  <si>
    <t>short</t>
  </si>
  <si>
    <t>ply000_0</t>
  </si>
  <si>
    <t>npc070_1</t>
  </si>
  <si>
    <t/>
  </si>
  <si>
    <t>byte</t>
  </si>
  <si>
    <t>bytearray</t>
  </si>
  <si>
    <t>PreInit</t>
  </si>
  <si>
    <t>FC_Change_MapColor</t>
  </si>
  <si>
    <t>pointer</t>
  </si>
  <si>
    <t>Init</t>
  </si>
  <si>
    <t>float</t>
  </si>
  <si>
    <t>TERMINAL</t>
  </si>
  <si>
    <t>Init_Replay</t>
  </si>
  <si>
    <t>Init_Replay</t>
  </si>
  <si>
    <t>room</t>
  </si>
  <si>
    <t>wait</t>
  </si>
  <si>
    <t>gimmick_el</t>
  </si>
  <si>
    <t>down_c</t>
  </si>
  <si>
    <t>Reinit</t>
  </si>
  <si>
    <t>ET_05_06_01_LoadSaveData</t>
  </si>
  <si>
    <t>AV_05006</t>
  </si>
  <si>
    <t>AV_05006</t>
  </si>
  <si>
    <t>EV_05_06_00</t>
  </si>
  <si>
    <t>Start</t>
  </si>
  <si>
    <t>End</t>
  </si>
  <si>
    <t>AniFieldAttack</t>
  </si>
  <si>
    <t>AniWait</t>
  </si>
  <si>
    <t>FC_Start_Party</t>
  </si>
  <si>
    <t>I_TVIS007</t>
  </si>
  <si>
    <t>battle/atk051_0.eff</t>
  </si>
  <si>
    <t>event/ev2et006.eff</t>
  </si>
  <si>
    <t>event/ev2et007.eff</t>
  </si>
  <si>
    <t>event/ev2et008.eff</t>
  </si>
  <si>
    <t>event/ev2et009.eff</t>
  </si>
  <si>
    <t>event/ev2re001.eff</t>
  </si>
  <si>
    <t>event/ev2la001.eff</t>
  </si>
  <si>
    <t>C_PLY000_C00</t>
  </si>
  <si>
    <t>Rean</t>
  </si>
  <si>
    <t>C_NPC070</t>
  </si>
  <si>
    <t>Altina</t>
  </si>
  <si>
    <t>C_NPC079</t>
  </si>
  <si>
    <t>Claiomh Solais</t>
  </si>
  <si>
    <t>C_NPC900</t>
  </si>
  <si>
    <t>Dummy</t>
  </si>
  <si>
    <t>FC_chr_entry</t>
  </si>
  <si>
    <t>2</t>
  </si>
  <si>
    <t>A</t>
  </si>
  <si>
    <t>#b</t>
  </si>
  <si>
    <t>0</t>
  </si>
  <si>
    <t>Black-Haired Boy</t>
  </si>
  <si>
    <t>Black-Clad Girl</t>
  </si>
  <si>
    <t>Black Puppet</t>
  </si>
  <si>
    <t>AniEvRyoteKosi</t>
  </si>
  <si>
    <t>AniEvShagami</t>
  </si>
  <si>
    <t>AniEvHookaki</t>
  </si>
  <si>
    <t>AniEv3010</t>
  </si>
  <si>
    <t>AniEv4140</t>
  </si>
  <si>
    <t>AniEvCraft01_01</t>
  </si>
  <si>
    <t>AniEvCraft01_02</t>
  </si>
  <si>
    <t>AniEvUdegumiF</t>
  </si>
  <si>
    <t>AniEvRyoteSiri</t>
  </si>
  <si>
    <t>AniEv3095</t>
  </si>
  <si>
    <t>AniEv3100</t>
  </si>
  <si>
    <t>AniEv3020</t>
  </si>
  <si>
    <t>AniEvCraft04_01</t>
  </si>
  <si>
    <t>AniEv0355</t>
  </si>
  <si>
    <t>unit</t>
  </si>
  <si>
    <t>unit_cable</t>
  </si>
  <si>
    <t>#E[C]#M_0</t>
  </si>
  <si>
    <t>dialog</t>
  </si>
  <si>
    <t>Oh, my...</t>
  </si>
  <si>
    <t>#E_2#M_0This facility would be the center of
Crossbell's orbal network, yes?</t>
  </si>
  <si>
    <t>1</t>
  </si>
  <si>
    <t>#E_8#M_0</t>
  </si>
  <si>
    <t>In a way. The overall structure is far too
complex for this to unambiguously be its
center, but it's a good chunk.</t>
  </si>
  <si>
    <t>#E[3]#M_AEither way, if the Imperial Army took it over,
they'd have instant access to all info related
to us on the net.</t>
  </si>
  <si>
    <t>#E[1]#M_A</t>
  </si>
  <si>
    <t>#K#FEvery Crossbell citizens' personal data,
records on our financial transactions...
even the layout of the whole Geofront.</t>
  </si>
  <si>
    <t>#E_2#M_AIf we want to have any hope of a future,
we can't allow that to happen.</t>
  </si>
  <si>
    <t>#E[9]#M_0</t>
  </si>
  <si>
    <t>#KI agree.</t>
  </si>
  <si>
    <t>#E_8#M_0Why not just destroy the facility itself,
though?</t>
  </si>
  <si>
    <t>#E_E#M_0</t>
  </si>
  <si>
    <t>#K#FWe could, I guess, but from what I can gather,
it could still prove useful to us once the net's
safely back in our hands.</t>
  </si>
  <si>
    <t>#E[1]#M_ASo the plan is to leave the hardware itself
intact, but wipe any and all personal data
the army could take advantage of.</t>
  </si>
  <si>
    <t>AniEvWait</t>
  </si>
  <si>
    <t>#E_0#M_9</t>
  </si>
  <si>
    <t>#K#0TAnd that's where that initialization
unit Tio made comes in, right?</t>
  </si>
  <si>
    <t>#E[1]#M_0</t>
  </si>
  <si>
    <t>#2K#0T#FRight. Roberts and Jona were the ones who
actually designed it, though. They wrote the
program for it from scratch, too.</t>
  </si>
  <si>
    <t>#E_2#M_0And that makes things easy on our end. Once
we boot up the computer, it'll create a backup
of everything we need before wiping it clean.</t>
  </si>
  <si>
    <t>initialize0_c</t>
  </si>
  <si>
    <t>Synthesized Voice</t>
  </si>
  <si>
    <t>#E_0#M_0</t>
  </si>
  <si>
    <t>#1C#0T#1CInitialization unit activated.</t>
  </si>
  <si>
    <t>initialize0</t>
  </si>
  <si>
    <t>#1C#0T#1CConfirming connection to terminal 0.</t>
  </si>
  <si>
    <t>#1C#0T#1CThe unit will commence backing up all
data, initializing the system, followed
by performing a reboot operation.</t>
  </si>
  <si>
    <t>#1C#1CAre you certain you wish to continue?
If so, please press the red button at the
center of the unit to proceed.</t>
  </si>
  <si>
    <t>#K#0TRight.</t>
  </si>
  <si>
    <t>#1C#0T#1CCommencing all required processes.</t>
  </si>
  <si>
    <t>initialize1_c</t>
  </si>
  <si>
    <t>initialize1</t>
  </si>
  <si>
    <t>#E[9]#M_A</t>
  </si>
  <si>
    <t>#K#FWhew...</t>
  </si>
  <si>
    <t>#E_4#M_9</t>
  </si>
  <si>
    <t>#KHeehee. Nicely done, Lloyd.</t>
  </si>
  <si>
    <t>#K#FHaha. It's not like I did anything special.</t>
  </si>
  <si>
    <t>#E[3]#M_0It's funny. Ordinarily, this kind of work
would take hours, but this unit'll let us
get in and out in ten minutes flat.</t>
  </si>
  <si>
    <t>#E_0#M_0Those two never cease to amaze, do they?</t>
  </si>
  <si>
    <t>#KRoberts and Jona? They certainly are
impressive.</t>
  </si>
  <si>
    <t>#E[5]#M_9In the meantime, let's secure the area--</t>
  </si>
  <si>
    <t>Young Man's Voice</t>
  </si>
  <si>
    <t>#E[3]#M[A]</t>
  </si>
  <si>
    <t>#0TStop where you are.</t>
  </si>
  <si>
    <t>8</t>
  </si>
  <si>
    <t>#E_6#M[A]</t>
  </si>
  <si>
    <t>#K#0T#F...!</t>
  </si>
  <si>
    <t>#K#0TI didn't sense anyone coming...</t>
  </si>
  <si>
    <t>6</t>
  </si>
  <si>
    <t>#E_2#M[A]</t>
  </si>
  <si>
    <t>#1K#F...</t>
  </si>
  <si>
    <t>#1K#FTargets confirmed.</t>
  </si>
  <si>
    <t>#E_I#M_0I presume these must be Lloyd Bannings
and Rixia Mao respectively.</t>
  </si>
  <si>
    <t>#4K...</t>
  </si>
  <si>
    <t>#4KHow do they know our names?</t>
  </si>
  <si>
    <t>#E_I#M_AHold on. Isn't that a tachi?</t>
  </si>
  <si>
    <t>#E_2#M_A</t>
  </si>
  <si>
    <t>#K#0TLike the one Arios uses.</t>
  </si>
  <si>
    <t>#E[3]#M_A</t>
  </si>
  <si>
    <t>#K#1TI'm nowhere near as proficient with one
as he is, though.</t>
  </si>
  <si>
    <t>#E_I#M_ABut we should be able to handle the two
of you, at least.</t>
  </si>
  <si>
    <t>3</t>
  </si>
  <si>
    <t>#E_2#M_0</t>
  </si>
  <si>
    <t>Claiomh Solais.</t>
  </si>
  <si>
    <t>NODE_CENTER</t>
  </si>
  <si>
    <t>Black Object</t>
  </si>
  <si>
    <t>#3C#3CА＂пэгк</t>
  </si>
  <si>
    <t>#E[C]#M_8</t>
  </si>
  <si>
    <t>#4K#FThe hell...?!</t>
  </si>
  <si>
    <t>#E_6#M_0</t>
  </si>
  <si>
    <t>#4KA black...puppet?</t>
  </si>
  <si>
    <t>Sorry, but we've got our orders.</t>
  </si>
  <si>
    <t>#E_6#M_AWe can't let you finish what you
came here for.</t>
  </si>
  <si>
    <t>AniEvAttachEquip</t>
  </si>
  <si>
    <t>#1P...!</t>
  </si>
  <si>
    <t>#E[7]#M_0I'm afraid we can't let you stop us,
either.</t>
  </si>
  <si>
    <t>#E_6#M_A</t>
  </si>
  <si>
    <t>We won't let you past.</t>
  </si>
  <si>
    <t>C</t>
  </si>
  <si>
    <t>#1PConfirming activation of combat link.</t>
  </si>
  <si>
    <t>#1PIt looks like more ARCUS units ended up 
leaking out than I thought...</t>
  </si>
  <si>
    <t>#E_2#M_AWe should form one, too, then.</t>
  </si>
  <si>
    <t>#E[3]#M_0</t>
  </si>
  <si>
    <t>#1PUnderstood. Activating ARCUS.</t>
  </si>
  <si>
    <t>#E[7]#M_A</t>
  </si>
  <si>
    <t>#3K#FThere shouldn't be any need to neutralize
them. Our goal is to buy enough time for
the initialization process to finish running.</t>
  </si>
  <si>
    <t>#3K#F#5SLet's do this, Rixia!</t>
  </si>
  <si>
    <t>#4K#FRight!</t>
  </si>
  <si>
    <t>#K#FAnd we can't afford to give them that time,
Altina.</t>
  </si>
  <si>
    <t>#K#FUnderstood. Commencing assault.</t>
  </si>
  <si>
    <t>7</t>
  </si>
  <si>
    <t>#E[777777777M6]#M[77777777712]</t>
  </si>
  <si>
    <t>#6SOoooooooh!</t>
  </si>
  <si>
    <t>#E[777777777M6]#M[AAAAAAAAA12]</t>
  </si>
  <si>
    <t>#6SHaaaaaaaaaah!</t>
  </si>
  <si>
    <t>EV_05_06_01</t>
  </si>
  <si>
    <t>I_VIS111</t>
  </si>
  <si>
    <t>event/ev2re010.eff</t>
  </si>
  <si>
    <t>event/ev2re012.eff</t>
  </si>
  <si>
    <t>event/ev2kg014.eff</t>
  </si>
  <si>
    <t>event/ev2kg006.eff</t>
  </si>
  <si>
    <t>event/ev2re006.eff</t>
  </si>
  <si>
    <t>event/ev2re008.eff</t>
  </si>
  <si>
    <t>event/ev2re007.eff</t>
  </si>
  <si>
    <t>event/ev2ke000.eff</t>
  </si>
  <si>
    <t>event/ev2cb000.eff</t>
  </si>
  <si>
    <t>event/ev2cb001.eff</t>
  </si>
  <si>
    <t>event/ev2cb002.eff</t>
  </si>
  <si>
    <t>C_NPC600</t>
  </si>
  <si>
    <t>Valimar</t>
  </si>
  <si>
    <t>AniEv0335</t>
  </si>
  <si>
    <t>AniEv5004</t>
  </si>
  <si>
    <t>AniEv5005</t>
  </si>
  <si>
    <t>AniEv4055</t>
  </si>
  <si>
    <t>AniEv3402</t>
  </si>
  <si>
    <t>AniEv7405</t>
  </si>
  <si>
    <t>AniEvTeKosi</t>
  </si>
  <si>
    <t>AniEv0810</t>
  </si>
  <si>
    <t>AniEvk0020</t>
  </si>
  <si>
    <t>AniEvk0025</t>
  </si>
  <si>
    <t>AniEvk0050</t>
  </si>
  <si>
    <t>AniEvk0051</t>
  </si>
  <si>
    <t>AniEvk0554</t>
  </si>
  <si>
    <t>AniEvk0551</t>
  </si>
  <si>
    <t>AniEvk0000</t>
  </si>
  <si>
    <t>AniEv8205</t>
  </si>
  <si>
    <t>AniEv8215</t>
  </si>
  <si>
    <t>AniEvKazetuyo</t>
  </si>
  <si>
    <t>AniEvTeukase</t>
  </si>
  <si>
    <t>AniEv0700</t>
  </si>
  <si>
    <t>AniEv5705</t>
  </si>
  <si>
    <t>AniEvKazetuyo3</t>
  </si>
  <si>
    <t>cockpit0</t>
  </si>
  <si>
    <t>#1P...I'm surprised.</t>
  </si>
  <si>
    <t>#E_2#M_0I knew full well Rixia would pose a threat,
but I wasn't expecting half as much from a
simple detective.</t>
  </si>
  <si>
    <t>#K#0TYou could say it runs in the family.</t>
  </si>
  <si>
    <t>#E_2#M_AI'm just as impressed by how proficient
you are with that blade, given your age.</t>
  </si>
  <si>
    <t>I've still got a long way to go, honestly.
I won't be worthy of being called a Divine
Blade any time soon.</t>
  </si>
  <si>
    <t>#3K#FRean, time is running short.</t>
  </si>
  <si>
    <t>#E_2#M_0I think it's time you stopped
holding back.</t>
  </si>
  <si>
    <t>#E_F#M_9</t>
  </si>
  <si>
    <t>#K*sigh* I suppose you're right.</t>
  </si>
  <si>
    <t>#E[C]#M[8]</t>
  </si>
  <si>
    <t>#K#FWha...?</t>
  </si>
  <si>
    <t>#K...! Be careful!</t>
  </si>
  <si>
    <t>I</t>
  </si>
  <si>
    <t>#E_8#M_A</t>
  </si>
  <si>
    <t>#1PWhat's he doing?</t>
  </si>
  <si>
    <t>#1PSuch negative energy...</t>
  </si>
  <si>
    <t>#E[7]#M[AAAAAAAA12]</t>
  </si>
  <si>
    <t>#5C#5S#2P#5CRaaaaaah--</t>
  </si>
  <si>
    <t>initialize2</t>
  </si>
  <si>
    <t>#0T#1C#1CInitialization process completed.</t>
  </si>
  <si>
    <t>#1C#1CRebooting all systems in an
initialized state.</t>
  </si>
  <si>
    <t>#K#F#0TWe did it!</t>
  </si>
  <si>
    <t>#E_8#M_9</t>
  </si>
  <si>
    <t>#K#0TWhew... What a relief.</t>
  </si>
  <si>
    <t>EraseEquip</t>
  </si>
  <si>
    <t>#KWhat should we do?</t>
  </si>
  <si>
    <t>#1K#FCaptain Lechter gave us two orders.</t>
  </si>
  <si>
    <t>#E_2#M_0One was to prevent the initialization;
the other was only to be completed in the 
event we couldn't. We'll just do that one.</t>
  </si>
  <si>
    <t>#E[C]#M_A</t>
  </si>
  <si>
    <t>#KCaptain Lechter?!</t>
  </si>
  <si>
    <t>#KIt couldn't be the same Lechter from the
Imperial Army's Intelligence Division, right?</t>
  </si>
  <si>
    <t>#2PHeed my call...</t>
  </si>
  <si>
    <t>#6S#2PValimar, the Ashen Knight!</t>
  </si>
  <si>
    <t>NODE_CORE</t>
  </si>
  <si>
    <t>#3K#F#5SHoly...!</t>
  </si>
  <si>
    <t>#4KAn Aion? No, it isn't!</t>
  </si>
  <si>
    <t>AniAttachEQU600_C00</t>
  </si>
  <si>
    <t>R_arm_point</t>
  </si>
  <si>
    <t>NODE_HEAD</t>
  </si>
  <si>
    <t>#K#0TWait! No...!</t>
  </si>
  <si>
    <t>destroy</t>
  </si>
  <si>
    <t>Null_Ride</t>
  </si>
  <si>
    <t>AniEvDetachEquip</t>
  </si>
  <si>
    <t>B</t>
  </si>
  <si>
    <t>#E[B]#M[7]</t>
  </si>
  <si>
    <t>#5S#1PUgh!</t>
  </si>
  <si>
    <t>#5S#1PLloyd!</t>
  </si>
  <si>
    <t>#5S#1PIf we can at least get the data
out of here...!</t>
  </si>
  <si>
    <t>AniAttachEQU207</t>
  </si>
  <si>
    <t>AniDetachEQU207</t>
  </si>
  <si>
    <t>#6C#6CWe'll split our losses this time.</t>
  </si>
  <si>
    <t>#6C#6CArrest warrants haven't been issued
for either of you yet...so go.</t>
  </si>
  <si>
    <t>#3K#FDamn it...</t>
  </si>
  <si>
    <t>AniDetachEQU600_C00</t>
  </si>
  <si>
    <t>F</t>
  </si>
  <si>
    <t>FC_look_dir_Yes</t>
  </si>
  <si>
    <t>door01</t>
  </si>
  <si>
    <t>open1</t>
  </si>
  <si>
    <t>Just tell me one thing.</t>
  </si>
  <si>
    <t>#E[1]#M_AAs I'm sure you already know, my name
is Lloyd Bannings, and I'm a police detective
with the Crossbell State Police Department.</t>
  </si>
  <si>
    <t>#E_2#M_AWhat's your name?</t>
  </si>
  <si>
    <t>9</t>
  </si>
  <si>
    <t>#E[1]#M_9</t>
  </si>
  <si>
    <t>#1PI'm with Thors Military Academy,
Class... No.</t>
  </si>
  <si>
    <t>0[autoM0]</t>
  </si>
  <si>
    <t>#1PI'm a provisional military officer with the
Crossbell government. Rean Schwarzer.</t>
  </si>
  <si>
    <t>AniWait2</t>
  </si>
  <si>
    <t>AniAttachEQU030</t>
  </si>
  <si>
    <t>#2PYes, this is Schwarzer speaking.</t>
  </si>
  <si>
    <t>Carefree Voice</t>
  </si>
  <si>
    <t>#0T#4C#4CHey. Good job on the mission.</t>
  </si>
  <si>
    <t>WAIT</t>
  </si>
  <si>
    <t>AniFieldAttackEnd</t>
  </si>
  <si>
    <t>#2PNothing 'good' about it, I'm afraid.</t>
  </si>
  <si>
    <t>#E_F#M_0I couldn't prevent them from erasing
all the data.</t>
  </si>
  <si>
    <t>#0T#4C#4CEh, it's not the end of the world.</t>
  </si>
  <si>
    <t>#4C#4CWe've still got plenty of other options.</t>
  </si>
  <si>
    <t>#4C#4CThey're not the type to give up easily,
but it'll set 'em back in the meantime.</t>
  </si>
  <si>
    <t>#2PIs that so, Captain?</t>
  </si>
  <si>
    <t>#E[2]#M_0You must know them fairly well.</t>
  </si>
  <si>
    <t>Lechter's Voice</t>
  </si>
  <si>
    <t>#0T#4C#4CI guess you could say that.</t>
  </si>
  <si>
    <t>#4C#4CThey're no pushovers. They've had the odds
stacked against them in more ways than I can count,
but they've come out the other side every time.</t>
  </si>
  <si>
    <t>AniDush</t>
  </si>
  <si>
    <t>#2PI'm so sorry I couldn't do anything.</t>
  </si>
  <si>
    <t>#E_E#M_0I had a feeling something was going
to happen, but I was powerless when
it really did...</t>
  </si>
  <si>
    <t>#1PDon't feel bad. There was no way we
could've seen that coming.</t>
  </si>
  <si>
    <t>#E[3]#M_AEspecially that knight. It was kind of like
an Aion, but at the same time, it wasn't.
Or like the archaisms for that matter...</t>
  </si>
  <si>
    <t>#E_2#M_AHe called it the Ashen Knight, didn't he?</t>
  </si>
  <si>
    <t>#2PHe did. Its power was out of this world...</t>
  </si>
  <si>
    <t>Do you think that was one of the Imperial
Army's new weapons, too?</t>
  </si>
  <si>
    <t>#E_J#M_A</t>
  </si>
  <si>
    <t>#1PI don't think so. I mean, yeah, it shares some
similarities with their Soldats, but I don't
know... Feels like there's more to it than that.</t>
  </si>
  <si>
    <t>#E[3]#M_AAnd its pilot was anything but normal.</t>
  </si>
  <si>
    <t>E</t>
  </si>
  <si>
    <t>#2PWell, let's put it out of our minds for now.
We stopped that data from falling into the
army's hands. It wasn't our smoothest operation,
but I'd still call it a success.</t>
  </si>
  <si>
    <t>#E_J#M_0I'm sure Tio, Jona, and Roberts can make do
even without those terminals.</t>
  </si>
  <si>
    <t>#E[3]#M_0We can always count on Elie, Randy, Noel,
the chief, and Dudley, too.</t>
  </si>
  <si>
    <t>#E_2#M_0Even KeA, Arios, Wazy, and Zeit will help us.</t>
  </si>
  <si>
    <t>#1P#5SThere are still many barriers left between
us and our goals...but we can get over them,
so long as we're together!</t>
  </si>
  <si>
    <t>#E[5]#M_9</t>
  </si>
  <si>
    <t>#5SRight!</t>
  </si>
  <si>
    <t>#0T#4C#4CYou heading back, then?</t>
  </si>
  <si>
    <t>#2PThat's the plan. I've played my part.</t>
  </si>
  <si>
    <t>#E_0#M_0I'll return with Valimar on the train
this afternoon.</t>
  </si>
  <si>
    <t>#0T#4CWell, if that's what you wanna do.</t>
  </si>
  <si>
    <t>#4C#4CI was just wondering if you wanted
to go back on the Eisengraf together
instead.</t>
  </si>
  <si>
    <t>#4C#4CYou two haven't spoken since, right?</t>
  </si>
  <si>
    <t>#2PExcuse me.</t>
  </si>
  <si>
    <t>close</t>
  </si>
  <si>
    <t>AniDetachEQU030</t>
  </si>
  <si>
    <t>This is where we part ways, then.</t>
  </si>
  <si>
    <t>#E_0#M_9I look forward to any collaborative
efforts we may have in the future.</t>
  </si>
  <si>
    <t>#KYeah.</t>
  </si>
  <si>
    <t>#E[C]#M_0Oh, right. Do you have anything you
want me to pass on to Millium?</t>
  </si>
  <si>
    <t>FC_look_dir_No</t>
  </si>
  <si>
    <t>Not especially.</t>
  </si>
  <si>
    <t>We may technically be sisters, but I am
simply a tool. I feel no particular familial
bond with her.</t>
  </si>
  <si>
    <t>#E_0#M_0I imagine that deep down, she feels the
same way.</t>
  </si>
  <si>
    <t>#KYeah, but...</t>
  </si>
  <si>
    <t>#E[9]#M_A...No, forget it.</t>
  </si>
  <si>
    <t>#3KTake care, okay? I don't doubt you're going
to be sent on plenty of dangerous missions
in the days to come.</t>
  </si>
  <si>
    <t>...? Understood?</t>
  </si>
  <si>
    <t>#E_0#M[0]</t>
  </si>
  <si>
    <t>...</t>
  </si>
  <si>
    <t>#4KIs something wrong?</t>
  </si>
  <si>
    <t>#E[9]#M_9</t>
  </si>
  <si>
    <t>Not really...</t>
  </si>
  <si>
    <t>#4K#FI'm just...kind of jealous of them,
I guess.</t>
  </si>
  <si>
    <t xml:space="preserve">Received </t>
  </si>
  <si>
    <t>.</t>
  </si>
  <si>
    <t>current</t>
  </si>
  <si>
    <t>ET_05_06_01_LoadSaveData</t>
  </si>
  <si>
    <t>_EV_05_06_00</t>
  </si>
  <si>
    <t>_EV_05_06_01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</si>
</sst>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B773"/>
      </patternFill>
    </fill>
    <fill>
      <patternFill patternType="solid">
        <fgColor rgb="FFFFC773"/>
      </patternFill>
    </fill>
    <fill>
      <patternFill patternType="solid">
        <fgColor rgb="FFB0FF73"/>
      </patternFill>
    </fill>
    <fill>
      <patternFill patternType="solid">
        <fgColor rgb="FFFFF373"/>
      </patternFill>
    </fill>
    <fill>
      <patternFill patternType="solid">
        <fgColor rgb="FFFFDC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F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FF73"/>
      </patternFill>
    </fill>
    <fill>
      <patternFill patternType="solid">
        <fgColor rgb="FFFF96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DA73"/>
      </patternFill>
    </fill>
    <fill>
      <patternFill patternType="solid">
        <fgColor rgb="FFF1FF73"/>
      </patternFill>
    </fill>
    <fill>
      <patternFill patternType="solid">
        <fgColor rgb="FFFFEF73"/>
      </patternFill>
    </fill>
    <fill>
      <patternFill patternType="solid">
        <fgColor rgb="FFC7FF73"/>
      </patternFill>
    </fill>
    <fill>
      <patternFill patternType="solid">
        <fgColor rgb="FFA6FF73"/>
      </patternFill>
    </fill>
    <fill>
      <patternFill patternType="solid">
        <fgColor rgb="FFFFC073"/>
      </patternFill>
    </fill>
    <fill>
      <patternFill patternType="solid">
        <fgColor rgb="FFFFC573"/>
      </patternFill>
    </fill>
    <fill>
      <patternFill patternType="solid">
        <fgColor rgb="FF73FF8D"/>
      </patternFill>
    </fill>
    <fill>
      <patternFill patternType="solid">
        <fgColor rgb="FFFFBE73"/>
      </patternFill>
    </fill>
    <fill>
      <patternFill patternType="solid">
        <fgColor rgb="FFC2FF73"/>
      </patternFill>
    </fill>
    <fill>
      <patternFill patternType="solid">
        <fgColor rgb="FF73FF86"/>
      </patternFill>
    </fill>
    <fill>
      <patternFill patternType="solid">
        <fgColor rgb="FFFFF173"/>
      </patternFill>
    </fill>
    <fill>
      <patternFill patternType="solid">
        <fgColor rgb="FFA9FF73"/>
      </patternFill>
    </fill>
    <fill>
      <patternFill patternType="solid">
        <fgColor rgb="FFFF8673"/>
      </patternFill>
    </fill>
    <fill>
      <patternFill patternType="solid">
        <fgColor rgb="FFFFC273"/>
      </patternFill>
    </fill>
    <fill>
      <patternFill patternType="solid">
        <fgColor rgb="FFE5FF73"/>
      </patternFill>
    </fill>
    <fill>
      <patternFill patternType="solid">
        <fgColor rgb="FF8F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BEFF73"/>
      </patternFill>
    </fill>
    <fill>
      <patternFill patternType="solid">
        <fgColor rgb="FF73FFDC"/>
      </patternFill>
    </fill>
    <fill>
      <patternFill patternType="solid">
        <fgColor rgb="FF98FF73"/>
      </patternFill>
    </fill>
    <fill>
      <patternFill patternType="solid">
        <fgColor rgb="FF73FFE1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FF9D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0" xfId="0" applyFill="1" applyAlignment="1">
      <alignment horizontal="center" vertical="center" wrapText="1"/>
    </xf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G460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232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590427</v>
      </c>
      <c r="F9" s="7" t="n">
        <v>428</v>
      </c>
      <c r="G9" s="7" t="n">
        <v>428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440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444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465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  <c r="C17" s="4" t="s">
        <v>14</v>
      </c>
      <c r="D17" s="4" t="s">
        <v>10</v>
      </c>
      <c r="E17" s="4" t="s">
        <v>14</v>
      </c>
      <c r="F17" s="4" t="s">
        <v>18</v>
      </c>
    </row>
    <row r="18" spans="1:72">
      <c r="A18" t="n">
        <v>468</v>
      </c>
      <c r="B18" s="10" t="n">
        <v>5</v>
      </c>
      <c r="C18" s="7" t="n">
        <v>30</v>
      </c>
      <c r="D18" s="7" t="n">
        <v>6527</v>
      </c>
      <c r="E18" s="7" t="n">
        <v>1</v>
      </c>
      <c r="F18" s="11" t="n">
        <f t="normal" ca="1">A26</f>
        <v>0</v>
      </c>
    </row>
    <row r="19" spans="1:72">
      <c r="A19" t="s">
        <v>4</v>
      </c>
      <c r="B19" s="4" t="s">
        <v>5</v>
      </c>
      <c r="C19" s="4" t="s">
        <v>10</v>
      </c>
    </row>
    <row r="20" spans="1:72">
      <c r="A20" t="n">
        <v>477</v>
      </c>
      <c r="B20" s="12" t="n">
        <v>12</v>
      </c>
      <c r="C20" s="7" t="n">
        <v>6405</v>
      </c>
    </row>
    <row r="21" spans="1:72">
      <c r="A21" t="s">
        <v>4</v>
      </c>
      <c r="B21" s="4" t="s">
        <v>5</v>
      </c>
      <c r="C21" s="4" t="s">
        <v>10</v>
      </c>
    </row>
    <row r="22" spans="1:72">
      <c r="A22" t="n">
        <v>480</v>
      </c>
      <c r="B22" s="12" t="n">
        <v>12</v>
      </c>
      <c r="C22" s="7" t="n">
        <v>6408</v>
      </c>
    </row>
    <row r="23" spans="1:72">
      <c r="A23" t="s">
        <v>4</v>
      </c>
      <c r="B23" s="4" t="s">
        <v>5</v>
      </c>
      <c r="C23" s="4" t="s">
        <v>10</v>
      </c>
    </row>
    <row r="24" spans="1:72">
      <c r="A24" t="n">
        <v>483</v>
      </c>
      <c r="B24" s="12" t="n">
        <v>12</v>
      </c>
      <c r="C24" s="7" t="n">
        <v>6409</v>
      </c>
    </row>
    <row r="25" spans="1:72">
      <c r="A25" t="s">
        <v>4</v>
      </c>
      <c r="B25" s="4" t="s">
        <v>5</v>
      </c>
    </row>
    <row r="26" spans="1:72">
      <c r="A26" t="n">
        <v>486</v>
      </c>
      <c r="B26" s="5" t="n">
        <v>1</v>
      </c>
    </row>
    <row r="27" spans="1:72" s="3" customFormat="1" customHeight="0">
      <c r="A27" s="3" t="s">
        <v>2</v>
      </c>
      <c r="B27" s="3" t="s">
        <v>19</v>
      </c>
    </row>
    <row r="28" spans="1:72">
      <c r="A28" t="s">
        <v>4</v>
      </c>
      <c r="B28" s="4" t="s">
        <v>5</v>
      </c>
      <c r="C28" s="4" t="s">
        <v>14</v>
      </c>
      <c r="D28" s="4" t="s">
        <v>10</v>
      </c>
      <c r="E28" s="4" t="s">
        <v>14</v>
      </c>
      <c r="F28" s="4" t="s">
        <v>18</v>
      </c>
    </row>
    <row r="29" spans="1:72">
      <c r="A29" t="n">
        <v>488</v>
      </c>
      <c r="B29" s="10" t="n">
        <v>5</v>
      </c>
      <c r="C29" s="7" t="n">
        <v>30</v>
      </c>
      <c r="D29" s="7" t="n">
        <v>6465</v>
      </c>
      <c r="E29" s="7" t="n">
        <v>1</v>
      </c>
      <c r="F29" s="11" t="n">
        <f t="normal" ca="1">A33</f>
        <v>0</v>
      </c>
    </row>
    <row r="30" spans="1:72">
      <c r="A30" t="s">
        <v>4</v>
      </c>
      <c r="B30" s="4" t="s">
        <v>5</v>
      </c>
      <c r="C30" s="4" t="s">
        <v>14</v>
      </c>
      <c r="D30" s="4" t="s">
        <v>10</v>
      </c>
      <c r="E30" s="4" t="s">
        <v>20</v>
      </c>
      <c r="F30" s="4" t="s">
        <v>10</v>
      </c>
      <c r="G30" s="4" t="s">
        <v>20</v>
      </c>
      <c r="H30" s="4" t="s">
        <v>14</v>
      </c>
    </row>
    <row r="31" spans="1:72">
      <c r="A31" t="n">
        <v>497</v>
      </c>
      <c r="B31" s="13" t="n">
        <v>49</v>
      </c>
      <c r="C31" s="7" t="n">
        <v>4</v>
      </c>
      <c r="D31" s="7" t="n">
        <v>2</v>
      </c>
      <c r="E31" s="7" t="n">
        <v>1</v>
      </c>
      <c r="F31" s="7" t="n">
        <v>0</v>
      </c>
      <c r="G31" s="7" t="n">
        <v>0</v>
      </c>
      <c r="H31" s="7" t="n">
        <v>0</v>
      </c>
    </row>
    <row r="32" spans="1:72">
      <c r="A32" t="s">
        <v>4</v>
      </c>
      <c r="B32" s="4" t="s">
        <v>5</v>
      </c>
      <c r="C32" s="4" t="s">
        <v>14</v>
      </c>
      <c r="D32" s="4" t="s">
        <v>10</v>
      </c>
      <c r="E32" s="4" t="s">
        <v>20</v>
      </c>
      <c r="F32" s="4" t="s">
        <v>10</v>
      </c>
      <c r="G32" s="4" t="s">
        <v>9</v>
      </c>
      <c r="H32" s="4" t="s">
        <v>9</v>
      </c>
      <c r="I32" s="4" t="s">
        <v>10</v>
      </c>
      <c r="J32" s="4" t="s">
        <v>10</v>
      </c>
      <c r="K32" s="4" t="s">
        <v>9</v>
      </c>
      <c r="L32" s="4" t="s">
        <v>9</v>
      </c>
      <c r="M32" s="4" t="s">
        <v>9</v>
      </c>
      <c r="N32" s="4" t="s">
        <v>9</v>
      </c>
      <c r="O32" s="4" t="s">
        <v>6</v>
      </c>
    </row>
    <row r="33" spans="1:15">
      <c r="A33" t="n">
        <v>512</v>
      </c>
      <c r="B33" s="14" t="n">
        <v>50</v>
      </c>
      <c r="C33" s="7" t="n">
        <v>0</v>
      </c>
      <c r="D33" s="7" t="n">
        <v>8121</v>
      </c>
      <c r="E33" s="7" t="n">
        <v>0.5</v>
      </c>
      <c r="F33" s="7" t="n">
        <v>1000</v>
      </c>
      <c r="G33" s="7" t="n">
        <v>0</v>
      </c>
      <c r="H33" s="7" t="n">
        <v>-1069547520</v>
      </c>
      <c r="I33" s="7" t="n">
        <v>1</v>
      </c>
      <c r="J33" s="7" t="n">
        <v>65533</v>
      </c>
      <c r="K33" s="7" t="n">
        <v>0</v>
      </c>
      <c r="L33" s="7" t="n">
        <v>0</v>
      </c>
      <c r="M33" s="7" t="n">
        <v>0</v>
      </c>
      <c r="N33" s="7" t="n">
        <v>0</v>
      </c>
      <c r="O33" s="7" t="s">
        <v>21</v>
      </c>
    </row>
    <row r="34" spans="1:15">
      <c r="A34" t="s">
        <v>4</v>
      </c>
      <c r="B34" s="4" t="s">
        <v>5</v>
      </c>
      <c r="C34" s="4" t="s">
        <v>14</v>
      </c>
      <c r="D34" s="4" t="s">
        <v>10</v>
      </c>
      <c r="E34" s="4" t="s">
        <v>20</v>
      </c>
      <c r="F34" s="4" t="s">
        <v>10</v>
      </c>
      <c r="G34" s="4" t="s">
        <v>9</v>
      </c>
      <c r="H34" s="4" t="s">
        <v>9</v>
      </c>
      <c r="I34" s="4" t="s">
        <v>10</v>
      </c>
      <c r="J34" s="4" t="s">
        <v>10</v>
      </c>
      <c r="K34" s="4" t="s">
        <v>9</v>
      </c>
      <c r="L34" s="4" t="s">
        <v>9</v>
      </c>
      <c r="M34" s="4" t="s">
        <v>9</v>
      </c>
      <c r="N34" s="4" t="s">
        <v>9</v>
      </c>
      <c r="O34" s="4" t="s">
        <v>6</v>
      </c>
    </row>
    <row r="35" spans="1:15">
      <c r="A35" t="n">
        <v>559</v>
      </c>
      <c r="B35" s="14" t="n">
        <v>50</v>
      </c>
      <c r="C35" s="7" t="n">
        <v>0</v>
      </c>
      <c r="D35" s="7" t="n">
        <v>8148</v>
      </c>
      <c r="E35" s="7" t="n">
        <v>0.300000011920929</v>
      </c>
      <c r="F35" s="7" t="n">
        <v>1000</v>
      </c>
      <c r="G35" s="7" t="n">
        <v>0</v>
      </c>
      <c r="H35" s="7" t="n">
        <v>0</v>
      </c>
      <c r="I35" s="7" t="n">
        <v>0</v>
      </c>
      <c r="J35" s="7" t="n">
        <v>65533</v>
      </c>
      <c r="K35" s="7" t="n">
        <v>0</v>
      </c>
      <c r="L35" s="7" t="n">
        <v>0</v>
      </c>
      <c r="M35" s="7" t="n">
        <v>0</v>
      </c>
      <c r="N35" s="7" t="n">
        <v>0</v>
      </c>
      <c r="O35" s="7" t="s">
        <v>13</v>
      </c>
    </row>
    <row r="36" spans="1:15">
      <c r="A36" t="s">
        <v>4</v>
      </c>
      <c r="B36" s="4" t="s">
        <v>5</v>
      </c>
      <c r="C36" s="4" t="s">
        <v>14</v>
      </c>
      <c r="D36" s="4" t="s">
        <v>6</v>
      </c>
    </row>
    <row r="37" spans="1:15">
      <c r="A37" t="n">
        <v>598</v>
      </c>
      <c r="B37" s="8" t="n">
        <v>2</v>
      </c>
      <c r="C37" s="7" t="n">
        <v>11</v>
      </c>
      <c r="D37" s="7" t="s">
        <v>22</v>
      </c>
    </row>
    <row r="38" spans="1:15">
      <c r="A38" t="s">
        <v>4</v>
      </c>
      <c r="B38" s="4" t="s">
        <v>5</v>
      </c>
      <c r="C38" s="4" t="s">
        <v>14</v>
      </c>
      <c r="D38" s="4" t="s">
        <v>10</v>
      </c>
      <c r="E38" s="4" t="s">
        <v>10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9</v>
      </c>
      <c r="K38" s="4" t="s">
        <v>9</v>
      </c>
      <c r="L38" s="4" t="s">
        <v>9</v>
      </c>
      <c r="M38" s="4" t="s">
        <v>6</v>
      </c>
    </row>
    <row r="39" spans="1:15">
      <c r="A39" t="n">
        <v>612</v>
      </c>
      <c r="B39" s="15" t="n">
        <v>124</v>
      </c>
      <c r="C39" s="7" t="n">
        <v>255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65535</v>
      </c>
      <c r="J39" s="7" t="n">
        <v>0</v>
      </c>
      <c r="K39" s="7" t="n">
        <v>0</v>
      </c>
      <c r="L39" s="7" t="n">
        <v>0</v>
      </c>
      <c r="M39" s="7" t="s">
        <v>13</v>
      </c>
    </row>
    <row r="40" spans="1:15">
      <c r="A40" t="s">
        <v>4</v>
      </c>
      <c r="B40" s="4" t="s">
        <v>5</v>
      </c>
    </row>
    <row r="41" spans="1:15">
      <c r="A41" t="n">
        <v>639</v>
      </c>
      <c r="B41" s="5" t="n">
        <v>1</v>
      </c>
    </row>
    <row r="42" spans="1:15" s="3" customFormat="1" customHeight="0">
      <c r="A42" s="3" t="s">
        <v>2</v>
      </c>
      <c r="B42" s="3" t="s">
        <v>23</v>
      </c>
    </row>
    <row r="43" spans="1:15">
      <c r="A43" t="s">
        <v>4</v>
      </c>
      <c r="B43" s="4" t="s">
        <v>5</v>
      </c>
      <c r="C43" s="4" t="s">
        <v>6</v>
      </c>
      <c r="D43" s="4" t="s">
        <v>6</v>
      </c>
    </row>
    <row r="44" spans="1:15">
      <c r="A44" t="n">
        <v>640</v>
      </c>
      <c r="B44" s="16" t="n">
        <v>70</v>
      </c>
      <c r="C44" s="7" t="s">
        <v>24</v>
      </c>
      <c r="D44" s="7" t="s">
        <v>25</v>
      </c>
    </row>
    <row r="45" spans="1:15">
      <c r="A45" t="s">
        <v>4</v>
      </c>
      <c r="B45" s="4" t="s">
        <v>5</v>
      </c>
      <c r="C45" s="4" t="s">
        <v>6</v>
      </c>
      <c r="D45" s="4" t="s">
        <v>6</v>
      </c>
    </row>
    <row r="46" spans="1:15">
      <c r="A46" t="n">
        <v>651</v>
      </c>
      <c r="B46" s="16" t="n">
        <v>70</v>
      </c>
      <c r="C46" s="7" t="s">
        <v>26</v>
      </c>
      <c r="D46" s="7" t="s">
        <v>27</v>
      </c>
    </row>
    <row r="47" spans="1:15">
      <c r="A47" t="s">
        <v>4</v>
      </c>
      <c r="B47" s="4" t="s">
        <v>5</v>
      </c>
      <c r="C47" s="4" t="s">
        <v>14</v>
      </c>
      <c r="D47" s="4" t="s">
        <v>14</v>
      </c>
      <c r="E47" s="4" t="s">
        <v>14</v>
      </c>
      <c r="F47" s="4" t="s">
        <v>9</v>
      </c>
      <c r="G47" s="4" t="s">
        <v>14</v>
      </c>
      <c r="H47" s="4" t="s">
        <v>14</v>
      </c>
      <c r="I47" s="4" t="s">
        <v>18</v>
      </c>
    </row>
    <row r="48" spans="1:15">
      <c r="A48" t="n">
        <v>670</v>
      </c>
      <c r="B48" s="10" t="n">
        <v>5</v>
      </c>
      <c r="C48" s="7" t="n">
        <v>35</v>
      </c>
      <c r="D48" s="7" t="n">
        <v>3</v>
      </c>
      <c r="E48" s="7" t="n">
        <v>0</v>
      </c>
      <c r="F48" s="7" t="n">
        <v>0</v>
      </c>
      <c r="G48" s="7" t="n">
        <v>2</v>
      </c>
      <c r="H48" s="7" t="n">
        <v>1</v>
      </c>
      <c r="I48" s="11" t="n">
        <f t="normal" ca="1">A52</f>
        <v>0</v>
      </c>
    </row>
    <row r="49" spans="1:15">
      <c r="A49" t="s">
        <v>4</v>
      </c>
      <c r="B49" s="4" t="s">
        <v>5</v>
      </c>
      <c r="C49" s="4" t="s">
        <v>18</v>
      </c>
    </row>
    <row r="50" spans="1:15">
      <c r="A50" t="n">
        <v>684</v>
      </c>
      <c r="B50" s="17" t="n">
        <v>3</v>
      </c>
      <c r="C50" s="11" t="n">
        <f t="normal" ca="1">A74</f>
        <v>0</v>
      </c>
    </row>
    <row r="51" spans="1:15">
      <c r="A51" t="s">
        <v>4</v>
      </c>
      <c r="B51" s="4" t="s">
        <v>5</v>
      </c>
      <c r="C51" s="4" t="s">
        <v>14</v>
      </c>
      <c r="D51" s="4" t="s">
        <v>14</v>
      </c>
      <c r="E51" s="4" t="s">
        <v>14</v>
      </c>
      <c r="F51" s="4" t="s">
        <v>9</v>
      </c>
      <c r="G51" s="4" t="s">
        <v>14</v>
      </c>
      <c r="H51" s="4" t="s">
        <v>14</v>
      </c>
      <c r="I51" s="4" t="s">
        <v>18</v>
      </c>
    </row>
    <row r="52" spans="1:15">
      <c r="A52" t="n">
        <v>689</v>
      </c>
      <c r="B52" s="10" t="n">
        <v>5</v>
      </c>
      <c r="C52" s="7" t="n">
        <v>35</v>
      </c>
      <c r="D52" s="7" t="n">
        <v>3</v>
      </c>
      <c r="E52" s="7" t="n">
        <v>0</v>
      </c>
      <c r="F52" s="7" t="n">
        <v>1</v>
      </c>
      <c r="G52" s="7" t="n">
        <v>2</v>
      </c>
      <c r="H52" s="7" t="n">
        <v>1</v>
      </c>
      <c r="I52" s="11" t="n">
        <f t="normal" ca="1">A56</f>
        <v>0</v>
      </c>
    </row>
    <row r="53" spans="1:15">
      <c r="A53" t="s">
        <v>4</v>
      </c>
      <c r="B53" s="4" t="s">
        <v>5</v>
      </c>
      <c r="C53" s="4" t="s">
        <v>18</v>
      </c>
    </row>
    <row r="54" spans="1:15">
      <c r="A54" t="n">
        <v>703</v>
      </c>
      <c r="B54" s="17" t="n">
        <v>3</v>
      </c>
      <c r="C54" s="11" t="n">
        <f t="normal" ca="1">A74</f>
        <v>0</v>
      </c>
    </row>
    <row r="55" spans="1:15">
      <c r="A55" t="s">
        <v>4</v>
      </c>
      <c r="B55" s="4" t="s">
        <v>5</v>
      </c>
      <c r="C55" s="4" t="s">
        <v>14</v>
      </c>
      <c r="D55" s="4" t="s">
        <v>14</v>
      </c>
      <c r="E55" s="4" t="s">
        <v>14</v>
      </c>
      <c r="F55" s="4" t="s">
        <v>9</v>
      </c>
      <c r="G55" s="4" t="s">
        <v>14</v>
      </c>
      <c r="H55" s="4" t="s">
        <v>14</v>
      </c>
      <c r="I55" s="4" t="s">
        <v>18</v>
      </c>
    </row>
    <row r="56" spans="1:15">
      <c r="A56" t="n">
        <v>708</v>
      </c>
      <c r="B56" s="10" t="n">
        <v>5</v>
      </c>
      <c r="C56" s="7" t="n">
        <v>35</v>
      </c>
      <c r="D56" s="7" t="n">
        <v>3</v>
      </c>
      <c r="E56" s="7" t="n">
        <v>0</v>
      </c>
      <c r="F56" s="7" t="n">
        <v>2</v>
      </c>
      <c r="G56" s="7" t="n">
        <v>2</v>
      </c>
      <c r="H56" s="7" t="n">
        <v>1</v>
      </c>
      <c r="I56" s="11" t="n">
        <f t="normal" ca="1">A60</f>
        <v>0</v>
      </c>
    </row>
    <row r="57" spans="1:15">
      <c r="A57" t="s">
        <v>4</v>
      </c>
      <c r="B57" s="4" t="s">
        <v>5</v>
      </c>
      <c r="C57" s="4" t="s">
        <v>18</v>
      </c>
    </row>
    <row r="58" spans="1:15">
      <c r="A58" t="n">
        <v>722</v>
      </c>
      <c r="B58" s="17" t="n">
        <v>3</v>
      </c>
      <c r="C58" s="11" t="n">
        <f t="normal" ca="1">A74</f>
        <v>0</v>
      </c>
    </row>
    <row r="59" spans="1:15">
      <c r="A59" t="s">
        <v>4</v>
      </c>
      <c r="B59" s="4" t="s">
        <v>5</v>
      </c>
      <c r="C59" s="4" t="s">
        <v>14</v>
      </c>
      <c r="D59" s="4" t="s">
        <v>14</v>
      </c>
      <c r="E59" s="4" t="s">
        <v>14</v>
      </c>
      <c r="F59" s="4" t="s">
        <v>9</v>
      </c>
      <c r="G59" s="4" t="s">
        <v>14</v>
      </c>
      <c r="H59" s="4" t="s">
        <v>14</v>
      </c>
      <c r="I59" s="4" t="s">
        <v>18</v>
      </c>
    </row>
    <row r="60" spans="1:15">
      <c r="A60" t="n">
        <v>727</v>
      </c>
      <c r="B60" s="10" t="n">
        <v>5</v>
      </c>
      <c r="C60" s="7" t="n">
        <v>35</v>
      </c>
      <c r="D60" s="7" t="n">
        <v>3</v>
      </c>
      <c r="E60" s="7" t="n">
        <v>0</v>
      </c>
      <c r="F60" s="7" t="n">
        <v>3</v>
      </c>
      <c r="G60" s="7" t="n">
        <v>2</v>
      </c>
      <c r="H60" s="7" t="n">
        <v>1</v>
      </c>
      <c r="I60" s="11" t="n">
        <f t="normal" ca="1">A64</f>
        <v>0</v>
      </c>
    </row>
    <row r="61" spans="1:15">
      <c r="A61" t="s">
        <v>4</v>
      </c>
      <c r="B61" s="4" t="s">
        <v>5</v>
      </c>
      <c r="C61" s="4" t="s">
        <v>18</v>
      </c>
    </row>
    <row r="62" spans="1:15">
      <c r="A62" t="n">
        <v>741</v>
      </c>
      <c r="B62" s="17" t="n">
        <v>3</v>
      </c>
      <c r="C62" s="11" t="n">
        <f t="normal" ca="1">A74</f>
        <v>0</v>
      </c>
    </row>
    <row r="63" spans="1:15">
      <c r="A63" t="s">
        <v>4</v>
      </c>
      <c r="B63" s="4" t="s">
        <v>5</v>
      </c>
      <c r="C63" s="4" t="s">
        <v>14</v>
      </c>
      <c r="D63" s="4" t="s">
        <v>14</v>
      </c>
      <c r="E63" s="4" t="s">
        <v>14</v>
      </c>
      <c r="F63" s="4" t="s">
        <v>9</v>
      </c>
      <c r="G63" s="4" t="s">
        <v>14</v>
      </c>
      <c r="H63" s="4" t="s">
        <v>14</v>
      </c>
      <c r="I63" s="4" t="s">
        <v>18</v>
      </c>
    </row>
    <row r="64" spans="1:15">
      <c r="A64" t="n">
        <v>746</v>
      </c>
      <c r="B64" s="10" t="n">
        <v>5</v>
      </c>
      <c r="C64" s="7" t="n">
        <v>35</v>
      </c>
      <c r="D64" s="7" t="n">
        <v>3</v>
      </c>
      <c r="E64" s="7" t="n">
        <v>0</v>
      </c>
      <c r="F64" s="7" t="n">
        <v>4</v>
      </c>
      <c r="G64" s="7" t="n">
        <v>2</v>
      </c>
      <c r="H64" s="7" t="n">
        <v>1</v>
      </c>
      <c r="I64" s="11" t="n">
        <f t="normal" ca="1">A68</f>
        <v>0</v>
      </c>
    </row>
    <row r="65" spans="1:9">
      <c r="A65" t="s">
        <v>4</v>
      </c>
      <c r="B65" s="4" t="s">
        <v>5</v>
      </c>
      <c r="C65" s="4" t="s">
        <v>18</v>
      </c>
    </row>
    <row r="66" spans="1:9">
      <c r="A66" t="n">
        <v>760</v>
      </c>
      <c r="B66" s="17" t="n">
        <v>3</v>
      </c>
      <c r="C66" s="11" t="n">
        <f t="normal" ca="1">A74</f>
        <v>0</v>
      </c>
    </row>
    <row r="67" spans="1:9">
      <c r="A67" t="s">
        <v>4</v>
      </c>
      <c r="B67" s="4" t="s">
        <v>5</v>
      </c>
      <c r="C67" s="4" t="s">
        <v>14</v>
      </c>
      <c r="D67" s="4" t="s">
        <v>14</v>
      </c>
      <c r="E67" s="4" t="s">
        <v>14</v>
      </c>
      <c r="F67" s="4" t="s">
        <v>9</v>
      </c>
      <c r="G67" s="4" t="s">
        <v>14</v>
      </c>
      <c r="H67" s="4" t="s">
        <v>14</v>
      </c>
      <c r="I67" s="4" t="s">
        <v>18</v>
      </c>
    </row>
    <row r="68" spans="1:9">
      <c r="A68" t="n">
        <v>765</v>
      </c>
      <c r="B68" s="10" t="n">
        <v>5</v>
      </c>
      <c r="C68" s="7" t="n">
        <v>35</v>
      </c>
      <c r="D68" s="7" t="n">
        <v>3</v>
      </c>
      <c r="E68" s="7" t="n">
        <v>0</v>
      </c>
      <c r="F68" s="7" t="n">
        <v>5</v>
      </c>
      <c r="G68" s="7" t="n">
        <v>2</v>
      </c>
      <c r="H68" s="7" t="n">
        <v>1</v>
      </c>
      <c r="I68" s="11" t="n">
        <f t="normal" ca="1">A72</f>
        <v>0</v>
      </c>
    </row>
    <row r="69" spans="1:9">
      <c r="A69" t="s">
        <v>4</v>
      </c>
      <c r="B69" s="4" t="s">
        <v>5</v>
      </c>
      <c r="C69" s="4" t="s">
        <v>18</v>
      </c>
    </row>
    <row r="70" spans="1:9">
      <c r="A70" t="n">
        <v>779</v>
      </c>
      <c r="B70" s="17" t="n">
        <v>3</v>
      </c>
      <c r="C70" s="11" t="n">
        <f t="normal" ca="1">A74</f>
        <v>0</v>
      </c>
    </row>
    <row r="71" spans="1:9">
      <c r="A71" t="s">
        <v>4</v>
      </c>
      <c r="B71" s="4" t="s">
        <v>5</v>
      </c>
      <c r="C71" s="4" t="s">
        <v>14</v>
      </c>
      <c r="D71" s="4" t="s">
        <v>14</v>
      </c>
      <c r="E71" s="4" t="s">
        <v>14</v>
      </c>
      <c r="F71" s="4" t="s">
        <v>9</v>
      </c>
      <c r="G71" s="4" t="s">
        <v>14</v>
      </c>
      <c r="H71" s="4" t="s">
        <v>14</v>
      </c>
      <c r="I71" s="4" t="s">
        <v>18</v>
      </c>
    </row>
    <row r="72" spans="1:9">
      <c r="A72" t="n">
        <v>784</v>
      </c>
      <c r="B72" s="10" t="n">
        <v>5</v>
      </c>
      <c r="C72" s="7" t="n">
        <v>35</v>
      </c>
      <c r="D72" s="7" t="n">
        <v>3</v>
      </c>
      <c r="E72" s="7" t="n">
        <v>0</v>
      </c>
      <c r="F72" s="7" t="n">
        <v>6</v>
      </c>
      <c r="G72" s="7" t="n">
        <v>2</v>
      </c>
      <c r="H72" s="7" t="n">
        <v>1</v>
      </c>
      <c r="I72" s="11" t="n">
        <f t="normal" ca="1">A74</f>
        <v>0</v>
      </c>
    </row>
    <row r="73" spans="1:9">
      <c r="A73" t="s">
        <v>4</v>
      </c>
      <c r="B73" s="4" t="s">
        <v>5</v>
      </c>
    </row>
    <row r="74" spans="1:9">
      <c r="A74" t="n">
        <v>798</v>
      </c>
      <c r="B74" s="5" t="n">
        <v>1</v>
      </c>
    </row>
    <row r="75" spans="1:9" s="3" customFormat="1" customHeight="0">
      <c r="A75" s="3" t="s">
        <v>2</v>
      </c>
      <c r="B75" s="3" t="s">
        <v>28</v>
      </c>
    </row>
    <row r="76" spans="1:9">
      <c r="A76" t="s">
        <v>4</v>
      </c>
      <c r="B76" s="4" t="s">
        <v>5</v>
      </c>
      <c r="C76" s="4" t="s">
        <v>14</v>
      </c>
      <c r="D76" s="4" t="s">
        <v>10</v>
      </c>
      <c r="E76" s="4" t="s">
        <v>14</v>
      </c>
      <c r="F76" s="4" t="s">
        <v>18</v>
      </c>
    </row>
    <row r="77" spans="1:9">
      <c r="A77" t="n">
        <v>800</v>
      </c>
      <c r="B77" s="10" t="n">
        <v>5</v>
      </c>
      <c r="C77" s="7" t="n">
        <v>30</v>
      </c>
      <c r="D77" s="7" t="n">
        <v>6527</v>
      </c>
      <c r="E77" s="7" t="n">
        <v>1</v>
      </c>
      <c r="F77" s="11" t="n">
        <f t="normal" ca="1">A91</f>
        <v>0</v>
      </c>
    </row>
    <row r="78" spans="1:9">
      <c r="A78" t="s">
        <v>4</v>
      </c>
      <c r="B78" s="4" t="s">
        <v>5</v>
      </c>
      <c r="C78" s="4" t="s">
        <v>10</v>
      </c>
    </row>
    <row r="79" spans="1:9">
      <c r="A79" t="n">
        <v>809</v>
      </c>
      <c r="B79" s="18" t="n">
        <v>13</v>
      </c>
      <c r="C79" s="7" t="n">
        <v>6527</v>
      </c>
    </row>
    <row r="80" spans="1:9">
      <c r="A80" t="s">
        <v>4</v>
      </c>
      <c r="B80" s="4" t="s">
        <v>5</v>
      </c>
      <c r="C80" s="4" t="s">
        <v>14</v>
      </c>
      <c r="D80" s="4" t="s">
        <v>10</v>
      </c>
      <c r="E80" s="4" t="s">
        <v>20</v>
      </c>
      <c r="F80" s="4" t="s">
        <v>10</v>
      </c>
      <c r="G80" s="4" t="s">
        <v>20</v>
      </c>
      <c r="H80" s="4" t="s">
        <v>14</v>
      </c>
    </row>
    <row r="81" spans="1:9">
      <c r="A81" t="n">
        <v>812</v>
      </c>
      <c r="B81" s="13" t="n">
        <v>49</v>
      </c>
      <c r="C81" s="7" t="n">
        <v>4</v>
      </c>
      <c r="D81" s="7" t="n">
        <v>2</v>
      </c>
      <c r="E81" s="7" t="n">
        <v>1</v>
      </c>
      <c r="F81" s="7" t="n">
        <v>0</v>
      </c>
      <c r="G81" s="7" t="n">
        <v>0</v>
      </c>
      <c r="H81" s="7" t="n">
        <v>0</v>
      </c>
    </row>
    <row r="82" spans="1:9">
      <c r="A82" t="s">
        <v>4</v>
      </c>
      <c r="B82" s="4" t="s">
        <v>5</v>
      </c>
      <c r="C82" s="4" t="s">
        <v>14</v>
      </c>
      <c r="D82" s="4" t="s">
        <v>10</v>
      </c>
      <c r="E82" s="4" t="s">
        <v>10</v>
      </c>
    </row>
    <row r="83" spans="1:9">
      <c r="A83" t="n">
        <v>827</v>
      </c>
      <c r="B83" s="14" t="n">
        <v>50</v>
      </c>
      <c r="C83" s="7" t="n">
        <v>1</v>
      </c>
      <c r="D83" s="7" t="n">
        <v>8121</v>
      </c>
      <c r="E83" s="7" t="n">
        <v>0</v>
      </c>
    </row>
    <row r="84" spans="1:9">
      <c r="A84" t="s">
        <v>4</v>
      </c>
      <c r="B84" s="4" t="s">
        <v>5</v>
      </c>
      <c r="C84" s="4" t="s">
        <v>14</v>
      </c>
      <c r="D84" s="4" t="s">
        <v>10</v>
      </c>
      <c r="E84" s="4" t="s">
        <v>10</v>
      </c>
    </row>
    <row r="85" spans="1:9">
      <c r="A85" t="n">
        <v>833</v>
      </c>
      <c r="B85" s="14" t="n">
        <v>50</v>
      </c>
      <c r="C85" s="7" t="n">
        <v>1</v>
      </c>
      <c r="D85" s="7" t="n">
        <v>8148</v>
      </c>
      <c r="E85" s="7" t="n">
        <v>0</v>
      </c>
    </row>
    <row r="86" spans="1:9">
      <c r="A86" t="s">
        <v>4</v>
      </c>
      <c r="B86" s="4" t="s">
        <v>5</v>
      </c>
      <c r="C86" s="4" t="s">
        <v>10</v>
      </c>
      <c r="D86" s="4" t="s">
        <v>14</v>
      </c>
      <c r="E86" s="4" t="s">
        <v>14</v>
      </c>
      <c r="F86" s="4" t="s">
        <v>6</v>
      </c>
    </row>
    <row r="87" spans="1:9">
      <c r="A87" t="n">
        <v>839</v>
      </c>
      <c r="B87" s="19" t="n">
        <v>20</v>
      </c>
      <c r="C87" s="7" t="n">
        <v>65533</v>
      </c>
      <c r="D87" s="7" t="n">
        <v>0</v>
      </c>
      <c r="E87" s="7" t="n">
        <v>11</v>
      </c>
      <c r="F87" s="7" t="s">
        <v>29</v>
      </c>
    </row>
    <row r="88" spans="1:9">
      <c r="A88" t="s">
        <v>4</v>
      </c>
      <c r="B88" s="4" t="s">
        <v>5</v>
      </c>
      <c r="C88" s="4" t="s">
        <v>18</v>
      </c>
    </row>
    <row r="89" spans="1:9">
      <c r="A89" t="n">
        <v>869</v>
      </c>
      <c r="B89" s="17" t="n">
        <v>3</v>
      </c>
      <c r="C89" s="11" t="n">
        <f t="normal" ca="1">A93</f>
        <v>0</v>
      </c>
    </row>
    <row r="90" spans="1:9">
      <c r="A90" t="s">
        <v>4</v>
      </c>
      <c r="B90" s="4" t="s">
        <v>5</v>
      </c>
      <c r="C90" s="4" t="s">
        <v>14</v>
      </c>
      <c r="D90" s="4" t="s">
        <v>14</v>
      </c>
    </row>
    <row r="91" spans="1:9">
      <c r="A91" t="n">
        <v>874</v>
      </c>
      <c r="B91" s="9" t="n">
        <v>162</v>
      </c>
      <c r="C91" s="7" t="n">
        <v>0</v>
      </c>
      <c r="D91" s="7" t="n">
        <v>1</v>
      </c>
    </row>
    <row r="92" spans="1:9">
      <c r="A92" t="s">
        <v>4</v>
      </c>
      <c r="B92" s="4" t="s">
        <v>5</v>
      </c>
    </row>
    <row r="93" spans="1:9">
      <c r="A93" t="n">
        <v>877</v>
      </c>
      <c r="B93" s="5" t="n">
        <v>1</v>
      </c>
    </row>
    <row r="94" spans="1:9" s="3" customFormat="1" customHeight="0">
      <c r="A94" s="3" t="s">
        <v>2</v>
      </c>
      <c r="B94" s="3" t="s">
        <v>30</v>
      </c>
    </row>
    <row r="95" spans="1:9">
      <c r="A95" t="s">
        <v>4</v>
      </c>
      <c r="B95" s="4" t="s">
        <v>5</v>
      </c>
      <c r="C95" s="4" t="s">
        <v>10</v>
      </c>
      <c r="D95" s="4" t="s">
        <v>14</v>
      </c>
      <c r="E95" s="4" t="s">
        <v>9</v>
      </c>
    </row>
    <row r="96" spans="1:9">
      <c r="A96" t="n">
        <v>880</v>
      </c>
      <c r="B96" s="20" t="n">
        <v>106</v>
      </c>
      <c r="C96" s="7" t="n">
        <v>116</v>
      </c>
      <c r="D96" s="7" t="n">
        <v>0</v>
      </c>
      <c r="E96" s="7" t="n">
        <v>0</v>
      </c>
    </row>
    <row r="97" spans="1:8">
      <c r="A97" t="s">
        <v>4</v>
      </c>
      <c r="B97" s="4" t="s">
        <v>5</v>
      </c>
      <c r="C97" s="4" t="s">
        <v>14</v>
      </c>
      <c r="D97" s="4" t="s">
        <v>6</v>
      </c>
      <c r="E97" s="4" t="s">
        <v>10</v>
      </c>
    </row>
    <row r="98" spans="1:8">
      <c r="A98" t="n">
        <v>888</v>
      </c>
      <c r="B98" s="21" t="n">
        <v>62</v>
      </c>
      <c r="C98" s="7" t="n">
        <v>1</v>
      </c>
      <c r="D98" s="7" t="s">
        <v>31</v>
      </c>
      <c r="E98" s="7" t="n">
        <v>128</v>
      </c>
    </row>
    <row r="99" spans="1:8">
      <c r="A99" t="s">
        <v>4</v>
      </c>
      <c r="B99" s="4" t="s">
        <v>5</v>
      </c>
    </row>
    <row r="100" spans="1:8">
      <c r="A100" t="n">
        <v>901</v>
      </c>
      <c r="B100" s="5" t="n">
        <v>1</v>
      </c>
    </row>
    <row r="101" spans="1:8" s="3" customFormat="1" customHeight="0">
      <c r="A101" s="3" t="s">
        <v>2</v>
      </c>
      <c r="B101" s="3" t="s">
        <v>32</v>
      </c>
    </row>
    <row r="102" spans="1:8">
      <c r="A102" t="s">
        <v>4</v>
      </c>
      <c r="B102" s="4" t="s">
        <v>5</v>
      </c>
      <c r="C102" s="4" t="s">
        <v>14</v>
      </c>
      <c r="D102" s="4" t="s">
        <v>14</v>
      </c>
      <c r="E102" s="4" t="s">
        <v>14</v>
      </c>
      <c r="F102" s="4" t="s">
        <v>14</v>
      </c>
    </row>
    <row r="103" spans="1:8">
      <c r="A103" t="n">
        <v>904</v>
      </c>
      <c r="B103" s="22" t="n">
        <v>14</v>
      </c>
      <c r="C103" s="7" t="n">
        <v>2</v>
      </c>
      <c r="D103" s="7" t="n">
        <v>0</v>
      </c>
      <c r="E103" s="7" t="n">
        <v>0</v>
      </c>
      <c r="F103" s="7" t="n">
        <v>0</v>
      </c>
    </row>
    <row r="104" spans="1:8">
      <c r="A104" t="s">
        <v>4</v>
      </c>
      <c r="B104" s="4" t="s">
        <v>5</v>
      </c>
      <c r="C104" s="4" t="s">
        <v>14</v>
      </c>
      <c r="D104" s="23" t="s">
        <v>33</v>
      </c>
      <c r="E104" s="4" t="s">
        <v>5</v>
      </c>
      <c r="F104" s="4" t="s">
        <v>14</v>
      </c>
      <c r="G104" s="4" t="s">
        <v>10</v>
      </c>
      <c r="H104" s="23" t="s">
        <v>34</v>
      </c>
      <c r="I104" s="4" t="s">
        <v>14</v>
      </c>
      <c r="J104" s="4" t="s">
        <v>9</v>
      </c>
      <c r="K104" s="4" t="s">
        <v>14</v>
      </c>
      <c r="L104" s="4" t="s">
        <v>14</v>
      </c>
      <c r="M104" s="23" t="s">
        <v>33</v>
      </c>
      <c r="N104" s="4" t="s">
        <v>5</v>
      </c>
      <c r="O104" s="4" t="s">
        <v>14</v>
      </c>
      <c r="P104" s="4" t="s">
        <v>10</v>
      </c>
      <c r="Q104" s="23" t="s">
        <v>34</v>
      </c>
      <c r="R104" s="4" t="s">
        <v>14</v>
      </c>
      <c r="S104" s="4" t="s">
        <v>9</v>
      </c>
      <c r="T104" s="4" t="s">
        <v>14</v>
      </c>
      <c r="U104" s="4" t="s">
        <v>14</v>
      </c>
      <c r="V104" s="4" t="s">
        <v>14</v>
      </c>
      <c r="W104" s="4" t="s">
        <v>18</v>
      </c>
    </row>
    <row r="105" spans="1:8">
      <c r="A105" t="n">
        <v>909</v>
      </c>
      <c r="B105" s="10" t="n">
        <v>5</v>
      </c>
      <c r="C105" s="7" t="n">
        <v>28</v>
      </c>
      <c r="D105" s="23" t="s">
        <v>3</v>
      </c>
      <c r="E105" s="9" t="n">
        <v>162</v>
      </c>
      <c r="F105" s="7" t="n">
        <v>3</v>
      </c>
      <c r="G105" s="7" t="n">
        <v>20492</v>
      </c>
      <c r="H105" s="23" t="s">
        <v>3</v>
      </c>
      <c r="I105" s="7" t="n">
        <v>0</v>
      </c>
      <c r="J105" s="7" t="n">
        <v>1</v>
      </c>
      <c r="K105" s="7" t="n">
        <v>2</v>
      </c>
      <c r="L105" s="7" t="n">
        <v>28</v>
      </c>
      <c r="M105" s="23" t="s">
        <v>3</v>
      </c>
      <c r="N105" s="9" t="n">
        <v>162</v>
      </c>
      <c r="O105" s="7" t="n">
        <v>3</v>
      </c>
      <c r="P105" s="7" t="n">
        <v>20492</v>
      </c>
      <c r="Q105" s="23" t="s">
        <v>3</v>
      </c>
      <c r="R105" s="7" t="n">
        <v>0</v>
      </c>
      <c r="S105" s="7" t="n">
        <v>2</v>
      </c>
      <c r="T105" s="7" t="n">
        <v>2</v>
      </c>
      <c r="U105" s="7" t="n">
        <v>11</v>
      </c>
      <c r="V105" s="7" t="n">
        <v>1</v>
      </c>
      <c r="W105" s="11" t="n">
        <f t="normal" ca="1">A109</f>
        <v>0</v>
      </c>
    </row>
    <row r="106" spans="1:8">
      <c r="A106" t="s">
        <v>4</v>
      </c>
      <c r="B106" s="4" t="s">
        <v>5</v>
      </c>
      <c r="C106" s="4" t="s">
        <v>14</v>
      </c>
      <c r="D106" s="4" t="s">
        <v>10</v>
      </c>
      <c r="E106" s="4" t="s">
        <v>20</v>
      </c>
    </row>
    <row r="107" spans="1:8">
      <c r="A107" t="n">
        <v>938</v>
      </c>
      <c r="B107" s="24" t="n">
        <v>58</v>
      </c>
      <c r="C107" s="7" t="n">
        <v>0</v>
      </c>
      <c r="D107" s="7" t="n">
        <v>0</v>
      </c>
      <c r="E107" s="7" t="n">
        <v>1</v>
      </c>
    </row>
    <row r="108" spans="1:8">
      <c r="A108" t="s">
        <v>4</v>
      </c>
      <c r="B108" s="4" t="s">
        <v>5</v>
      </c>
      <c r="C108" s="4" t="s">
        <v>14</v>
      </c>
      <c r="D108" s="23" t="s">
        <v>33</v>
      </c>
      <c r="E108" s="4" t="s">
        <v>5</v>
      </c>
      <c r="F108" s="4" t="s">
        <v>14</v>
      </c>
      <c r="G108" s="4" t="s">
        <v>10</v>
      </c>
      <c r="H108" s="23" t="s">
        <v>34</v>
      </c>
      <c r="I108" s="4" t="s">
        <v>14</v>
      </c>
      <c r="J108" s="4" t="s">
        <v>9</v>
      </c>
      <c r="K108" s="4" t="s">
        <v>14</v>
      </c>
      <c r="L108" s="4" t="s">
        <v>14</v>
      </c>
      <c r="M108" s="23" t="s">
        <v>33</v>
      </c>
      <c r="N108" s="4" t="s">
        <v>5</v>
      </c>
      <c r="O108" s="4" t="s">
        <v>14</v>
      </c>
      <c r="P108" s="4" t="s">
        <v>10</v>
      </c>
      <c r="Q108" s="23" t="s">
        <v>34</v>
      </c>
      <c r="R108" s="4" t="s">
        <v>14</v>
      </c>
      <c r="S108" s="4" t="s">
        <v>9</v>
      </c>
      <c r="T108" s="4" t="s">
        <v>14</v>
      </c>
      <c r="U108" s="4" t="s">
        <v>14</v>
      </c>
      <c r="V108" s="4" t="s">
        <v>14</v>
      </c>
      <c r="W108" s="4" t="s">
        <v>18</v>
      </c>
    </row>
    <row r="109" spans="1:8">
      <c r="A109" t="n">
        <v>946</v>
      </c>
      <c r="B109" s="10" t="n">
        <v>5</v>
      </c>
      <c r="C109" s="7" t="n">
        <v>28</v>
      </c>
      <c r="D109" s="23" t="s">
        <v>3</v>
      </c>
      <c r="E109" s="9" t="n">
        <v>162</v>
      </c>
      <c r="F109" s="7" t="n">
        <v>3</v>
      </c>
      <c r="G109" s="7" t="n">
        <v>20492</v>
      </c>
      <c r="H109" s="23" t="s">
        <v>3</v>
      </c>
      <c r="I109" s="7" t="n">
        <v>0</v>
      </c>
      <c r="J109" s="7" t="n">
        <v>1</v>
      </c>
      <c r="K109" s="7" t="n">
        <v>3</v>
      </c>
      <c r="L109" s="7" t="n">
        <v>28</v>
      </c>
      <c r="M109" s="23" t="s">
        <v>3</v>
      </c>
      <c r="N109" s="9" t="n">
        <v>162</v>
      </c>
      <c r="O109" s="7" t="n">
        <v>3</v>
      </c>
      <c r="P109" s="7" t="n">
        <v>20492</v>
      </c>
      <c r="Q109" s="23" t="s">
        <v>3</v>
      </c>
      <c r="R109" s="7" t="n">
        <v>0</v>
      </c>
      <c r="S109" s="7" t="n">
        <v>2</v>
      </c>
      <c r="T109" s="7" t="n">
        <v>3</v>
      </c>
      <c r="U109" s="7" t="n">
        <v>9</v>
      </c>
      <c r="V109" s="7" t="n">
        <v>1</v>
      </c>
      <c r="W109" s="11" t="n">
        <f t="normal" ca="1">A119</f>
        <v>0</v>
      </c>
    </row>
    <row r="110" spans="1:8">
      <c r="A110" t="s">
        <v>4</v>
      </c>
      <c r="B110" s="4" t="s">
        <v>5</v>
      </c>
      <c r="C110" s="4" t="s">
        <v>14</v>
      </c>
      <c r="D110" s="23" t="s">
        <v>33</v>
      </c>
      <c r="E110" s="4" t="s">
        <v>5</v>
      </c>
      <c r="F110" s="4" t="s">
        <v>10</v>
      </c>
      <c r="G110" s="4" t="s">
        <v>14</v>
      </c>
      <c r="H110" s="4" t="s">
        <v>14</v>
      </c>
      <c r="I110" s="4" t="s">
        <v>6</v>
      </c>
      <c r="J110" s="23" t="s">
        <v>34</v>
      </c>
      <c r="K110" s="4" t="s">
        <v>14</v>
      </c>
      <c r="L110" s="4" t="s">
        <v>14</v>
      </c>
      <c r="M110" s="23" t="s">
        <v>33</v>
      </c>
      <c r="N110" s="4" t="s">
        <v>5</v>
      </c>
      <c r="O110" s="4" t="s">
        <v>14</v>
      </c>
      <c r="P110" s="23" t="s">
        <v>34</v>
      </c>
      <c r="Q110" s="4" t="s">
        <v>14</v>
      </c>
      <c r="R110" s="4" t="s">
        <v>9</v>
      </c>
      <c r="S110" s="4" t="s">
        <v>14</v>
      </c>
      <c r="T110" s="4" t="s">
        <v>14</v>
      </c>
      <c r="U110" s="4" t="s">
        <v>14</v>
      </c>
      <c r="V110" s="23" t="s">
        <v>33</v>
      </c>
      <c r="W110" s="4" t="s">
        <v>5</v>
      </c>
      <c r="X110" s="4" t="s">
        <v>14</v>
      </c>
      <c r="Y110" s="23" t="s">
        <v>34</v>
      </c>
      <c r="Z110" s="4" t="s">
        <v>14</v>
      </c>
      <c r="AA110" s="4" t="s">
        <v>9</v>
      </c>
      <c r="AB110" s="4" t="s">
        <v>14</v>
      </c>
      <c r="AC110" s="4" t="s">
        <v>14</v>
      </c>
      <c r="AD110" s="4" t="s">
        <v>14</v>
      </c>
      <c r="AE110" s="4" t="s">
        <v>18</v>
      </c>
    </row>
    <row r="111" spans="1:8">
      <c r="A111" t="n">
        <v>975</v>
      </c>
      <c r="B111" s="10" t="n">
        <v>5</v>
      </c>
      <c r="C111" s="7" t="n">
        <v>28</v>
      </c>
      <c r="D111" s="23" t="s">
        <v>3</v>
      </c>
      <c r="E111" s="25" t="n">
        <v>47</v>
      </c>
      <c r="F111" s="7" t="n">
        <v>61456</v>
      </c>
      <c r="G111" s="7" t="n">
        <v>2</v>
      </c>
      <c r="H111" s="7" t="n">
        <v>0</v>
      </c>
      <c r="I111" s="7" t="s">
        <v>35</v>
      </c>
      <c r="J111" s="23" t="s">
        <v>3</v>
      </c>
      <c r="K111" s="7" t="n">
        <v>8</v>
      </c>
      <c r="L111" s="7" t="n">
        <v>28</v>
      </c>
      <c r="M111" s="23" t="s">
        <v>3</v>
      </c>
      <c r="N111" s="26" t="n">
        <v>74</v>
      </c>
      <c r="O111" s="7" t="n">
        <v>65</v>
      </c>
      <c r="P111" s="23" t="s">
        <v>3</v>
      </c>
      <c r="Q111" s="7" t="n">
        <v>0</v>
      </c>
      <c r="R111" s="7" t="n">
        <v>1</v>
      </c>
      <c r="S111" s="7" t="n">
        <v>3</v>
      </c>
      <c r="T111" s="7" t="n">
        <v>9</v>
      </c>
      <c r="U111" s="7" t="n">
        <v>28</v>
      </c>
      <c r="V111" s="23" t="s">
        <v>3</v>
      </c>
      <c r="W111" s="26" t="n">
        <v>74</v>
      </c>
      <c r="X111" s="7" t="n">
        <v>65</v>
      </c>
      <c r="Y111" s="23" t="s">
        <v>3</v>
      </c>
      <c r="Z111" s="7" t="n">
        <v>0</v>
      </c>
      <c r="AA111" s="7" t="n">
        <v>2</v>
      </c>
      <c r="AB111" s="7" t="n">
        <v>3</v>
      </c>
      <c r="AC111" s="7" t="n">
        <v>9</v>
      </c>
      <c r="AD111" s="7" t="n">
        <v>1</v>
      </c>
      <c r="AE111" s="11" t="n">
        <f t="normal" ca="1">A115</f>
        <v>0</v>
      </c>
    </row>
    <row r="112" spans="1:8">
      <c r="A112" t="s">
        <v>4</v>
      </c>
      <c r="B112" s="4" t="s">
        <v>5</v>
      </c>
      <c r="C112" s="4" t="s">
        <v>10</v>
      </c>
      <c r="D112" s="4" t="s">
        <v>14</v>
      </c>
      <c r="E112" s="4" t="s">
        <v>14</v>
      </c>
      <c r="F112" s="4" t="s">
        <v>6</v>
      </c>
    </row>
    <row r="113" spans="1:31">
      <c r="A113" t="n">
        <v>1023</v>
      </c>
      <c r="B113" s="25" t="n">
        <v>47</v>
      </c>
      <c r="C113" s="7" t="n">
        <v>61456</v>
      </c>
      <c r="D113" s="7" t="n">
        <v>0</v>
      </c>
      <c r="E113" s="7" t="n">
        <v>0</v>
      </c>
      <c r="F113" s="7" t="s">
        <v>36</v>
      </c>
    </row>
    <row r="114" spans="1:31">
      <c r="A114" t="s">
        <v>4</v>
      </c>
      <c r="B114" s="4" t="s">
        <v>5</v>
      </c>
      <c r="C114" s="4" t="s">
        <v>14</v>
      </c>
      <c r="D114" s="4" t="s">
        <v>10</v>
      </c>
      <c r="E114" s="4" t="s">
        <v>20</v>
      </c>
    </row>
    <row r="115" spans="1:31">
      <c r="A115" t="n">
        <v>1036</v>
      </c>
      <c r="B115" s="24" t="n">
        <v>58</v>
      </c>
      <c r="C115" s="7" t="n">
        <v>0</v>
      </c>
      <c r="D115" s="7" t="n">
        <v>300</v>
      </c>
      <c r="E115" s="7" t="n">
        <v>1</v>
      </c>
    </row>
    <row r="116" spans="1:31">
      <c r="A116" t="s">
        <v>4</v>
      </c>
      <c r="B116" s="4" t="s">
        <v>5</v>
      </c>
      <c r="C116" s="4" t="s">
        <v>14</v>
      </c>
      <c r="D116" s="4" t="s">
        <v>10</v>
      </c>
    </row>
    <row r="117" spans="1:31">
      <c r="A117" t="n">
        <v>1044</v>
      </c>
      <c r="B117" s="24" t="n">
        <v>58</v>
      </c>
      <c r="C117" s="7" t="n">
        <v>255</v>
      </c>
      <c r="D117" s="7" t="n">
        <v>0</v>
      </c>
    </row>
    <row r="118" spans="1:31">
      <c r="A118" t="s">
        <v>4</v>
      </c>
      <c r="B118" s="4" t="s">
        <v>5</v>
      </c>
      <c r="C118" s="4" t="s">
        <v>14</v>
      </c>
      <c r="D118" s="4" t="s">
        <v>14</v>
      </c>
      <c r="E118" s="4" t="s">
        <v>14</v>
      </c>
      <c r="F118" s="4" t="s">
        <v>14</v>
      </c>
    </row>
    <row r="119" spans="1:31">
      <c r="A119" t="n">
        <v>1048</v>
      </c>
      <c r="B119" s="22" t="n">
        <v>14</v>
      </c>
      <c r="C119" s="7" t="n">
        <v>0</v>
      </c>
      <c r="D119" s="7" t="n">
        <v>0</v>
      </c>
      <c r="E119" s="7" t="n">
        <v>0</v>
      </c>
      <c r="F119" s="7" t="n">
        <v>64</v>
      </c>
    </row>
    <row r="120" spans="1:31">
      <c r="A120" t="s">
        <v>4</v>
      </c>
      <c r="B120" s="4" t="s">
        <v>5</v>
      </c>
      <c r="C120" s="4" t="s">
        <v>14</v>
      </c>
      <c r="D120" s="4" t="s">
        <v>10</v>
      </c>
    </row>
    <row r="121" spans="1:31">
      <c r="A121" t="n">
        <v>1053</v>
      </c>
      <c r="B121" s="27" t="n">
        <v>22</v>
      </c>
      <c r="C121" s="7" t="n">
        <v>0</v>
      </c>
      <c r="D121" s="7" t="n">
        <v>20492</v>
      </c>
    </row>
    <row r="122" spans="1:31">
      <c r="A122" t="s">
        <v>4</v>
      </c>
      <c r="B122" s="4" t="s">
        <v>5</v>
      </c>
      <c r="C122" s="4" t="s">
        <v>14</v>
      </c>
      <c r="D122" s="4" t="s">
        <v>10</v>
      </c>
    </row>
    <row r="123" spans="1:31">
      <c r="A123" t="n">
        <v>1057</v>
      </c>
      <c r="B123" s="24" t="n">
        <v>58</v>
      </c>
      <c r="C123" s="7" t="n">
        <v>5</v>
      </c>
      <c r="D123" s="7" t="n">
        <v>300</v>
      </c>
    </row>
    <row r="124" spans="1:31">
      <c r="A124" t="s">
        <v>4</v>
      </c>
      <c r="B124" s="4" t="s">
        <v>5</v>
      </c>
      <c r="C124" s="4" t="s">
        <v>20</v>
      </c>
      <c r="D124" s="4" t="s">
        <v>10</v>
      </c>
    </row>
    <row r="125" spans="1:31">
      <c r="A125" t="n">
        <v>1061</v>
      </c>
      <c r="B125" s="28" t="n">
        <v>103</v>
      </c>
      <c r="C125" s="7" t="n">
        <v>0</v>
      </c>
      <c r="D125" s="7" t="n">
        <v>300</v>
      </c>
    </row>
    <row r="126" spans="1:31">
      <c r="A126" t="s">
        <v>4</v>
      </c>
      <c r="B126" s="4" t="s">
        <v>5</v>
      </c>
      <c r="C126" s="4" t="s">
        <v>14</v>
      </c>
    </row>
    <row r="127" spans="1:31">
      <c r="A127" t="n">
        <v>1068</v>
      </c>
      <c r="B127" s="29" t="n">
        <v>64</v>
      </c>
      <c r="C127" s="7" t="n">
        <v>7</v>
      </c>
    </row>
    <row r="128" spans="1:31">
      <c r="A128" t="s">
        <v>4</v>
      </c>
      <c r="B128" s="4" t="s">
        <v>5</v>
      </c>
      <c r="C128" s="4" t="s">
        <v>14</v>
      </c>
      <c r="D128" s="4" t="s">
        <v>10</v>
      </c>
    </row>
    <row r="129" spans="1:6">
      <c r="A129" t="n">
        <v>1070</v>
      </c>
      <c r="B129" s="30" t="n">
        <v>72</v>
      </c>
      <c r="C129" s="7" t="n">
        <v>5</v>
      </c>
      <c r="D129" s="7" t="n">
        <v>0</v>
      </c>
    </row>
    <row r="130" spans="1:6">
      <c r="A130" t="s">
        <v>4</v>
      </c>
      <c r="B130" s="4" t="s">
        <v>5</v>
      </c>
      <c r="C130" s="4" t="s">
        <v>14</v>
      </c>
      <c r="D130" s="23" t="s">
        <v>33</v>
      </c>
      <c r="E130" s="4" t="s">
        <v>5</v>
      </c>
      <c r="F130" s="4" t="s">
        <v>14</v>
      </c>
      <c r="G130" s="4" t="s">
        <v>10</v>
      </c>
      <c r="H130" s="23" t="s">
        <v>34</v>
      </c>
      <c r="I130" s="4" t="s">
        <v>14</v>
      </c>
      <c r="J130" s="4" t="s">
        <v>9</v>
      </c>
      <c r="K130" s="4" t="s">
        <v>14</v>
      </c>
      <c r="L130" s="4" t="s">
        <v>14</v>
      </c>
      <c r="M130" s="4" t="s">
        <v>18</v>
      </c>
    </row>
    <row r="131" spans="1:6">
      <c r="A131" t="n">
        <v>1074</v>
      </c>
      <c r="B131" s="10" t="n">
        <v>5</v>
      </c>
      <c r="C131" s="7" t="n">
        <v>28</v>
      </c>
      <c r="D131" s="23" t="s">
        <v>3</v>
      </c>
      <c r="E131" s="9" t="n">
        <v>162</v>
      </c>
      <c r="F131" s="7" t="n">
        <v>4</v>
      </c>
      <c r="G131" s="7" t="n">
        <v>20492</v>
      </c>
      <c r="H131" s="23" t="s">
        <v>3</v>
      </c>
      <c r="I131" s="7" t="n">
        <v>0</v>
      </c>
      <c r="J131" s="7" t="n">
        <v>1</v>
      </c>
      <c r="K131" s="7" t="n">
        <v>2</v>
      </c>
      <c r="L131" s="7" t="n">
        <v>1</v>
      </c>
      <c r="M131" s="11" t="n">
        <f t="normal" ca="1">A137</f>
        <v>0</v>
      </c>
    </row>
    <row r="132" spans="1:6">
      <c r="A132" t="s">
        <v>4</v>
      </c>
      <c r="B132" s="4" t="s">
        <v>5</v>
      </c>
      <c r="C132" s="4" t="s">
        <v>14</v>
      </c>
      <c r="D132" s="4" t="s">
        <v>6</v>
      </c>
    </row>
    <row r="133" spans="1:6">
      <c r="A133" t="n">
        <v>1091</v>
      </c>
      <c r="B133" s="8" t="n">
        <v>2</v>
      </c>
      <c r="C133" s="7" t="n">
        <v>10</v>
      </c>
      <c r="D133" s="7" t="s">
        <v>37</v>
      </c>
    </row>
    <row r="134" spans="1:6">
      <c r="A134" t="s">
        <v>4</v>
      </c>
      <c r="B134" s="4" t="s">
        <v>5</v>
      </c>
      <c r="C134" s="4" t="s">
        <v>10</v>
      </c>
    </row>
    <row r="135" spans="1:6">
      <c r="A135" t="n">
        <v>1108</v>
      </c>
      <c r="B135" s="31" t="n">
        <v>16</v>
      </c>
      <c r="C135" s="7" t="n">
        <v>0</v>
      </c>
    </row>
    <row r="136" spans="1:6">
      <c r="A136" t="s">
        <v>4</v>
      </c>
      <c r="B136" s="4" t="s">
        <v>5</v>
      </c>
      <c r="C136" s="4" t="s">
        <v>14</v>
      </c>
    </row>
    <row r="137" spans="1:6">
      <c r="A137" t="n">
        <v>1111</v>
      </c>
      <c r="B137" s="32" t="n">
        <v>116</v>
      </c>
      <c r="C137" s="7" t="n">
        <v>0</v>
      </c>
    </row>
    <row r="138" spans="1:6">
      <c r="A138" t="s">
        <v>4</v>
      </c>
      <c r="B138" s="4" t="s">
        <v>5</v>
      </c>
      <c r="C138" s="4" t="s">
        <v>14</v>
      </c>
      <c r="D138" s="4" t="s">
        <v>10</v>
      </c>
    </row>
    <row r="139" spans="1:6">
      <c r="A139" t="n">
        <v>1113</v>
      </c>
      <c r="B139" s="32" t="n">
        <v>116</v>
      </c>
      <c r="C139" s="7" t="n">
        <v>2</v>
      </c>
      <c r="D139" s="7" t="n">
        <v>1</v>
      </c>
    </row>
    <row r="140" spans="1:6">
      <c r="A140" t="s">
        <v>4</v>
      </c>
      <c r="B140" s="4" t="s">
        <v>5</v>
      </c>
      <c r="C140" s="4" t="s">
        <v>14</v>
      </c>
      <c r="D140" s="4" t="s">
        <v>9</v>
      </c>
    </row>
    <row r="141" spans="1:6">
      <c r="A141" t="n">
        <v>1117</v>
      </c>
      <c r="B141" s="32" t="n">
        <v>116</v>
      </c>
      <c r="C141" s="7" t="n">
        <v>5</v>
      </c>
      <c r="D141" s="7" t="n">
        <v>1112014848</v>
      </c>
    </row>
    <row r="142" spans="1:6">
      <c r="A142" t="s">
        <v>4</v>
      </c>
      <c r="B142" s="4" t="s">
        <v>5</v>
      </c>
      <c r="C142" s="4" t="s">
        <v>14</v>
      </c>
      <c r="D142" s="4" t="s">
        <v>10</v>
      </c>
    </row>
    <row r="143" spans="1:6">
      <c r="A143" t="n">
        <v>1123</v>
      </c>
      <c r="B143" s="32" t="n">
        <v>116</v>
      </c>
      <c r="C143" s="7" t="n">
        <v>6</v>
      </c>
      <c r="D143" s="7" t="n">
        <v>1</v>
      </c>
    </row>
    <row r="144" spans="1:6">
      <c r="A144" t="s">
        <v>4</v>
      </c>
      <c r="B144" s="4" t="s">
        <v>5</v>
      </c>
      <c r="C144" s="4" t="s">
        <v>14</v>
      </c>
      <c r="D144" s="4" t="s">
        <v>10</v>
      </c>
      <c r="E144" s="4" t="s">
        <v>10</v>
      </c>
      <c r="F144" s="4" t="s">
        <v>10</v>
      </c>
      <c r="G144" s="4" t="s">
        <v>10</v>
      </c>
      <c r="H144" s="4" t="s">
        <v>10</v>
      </c>
      <c r="I144" s="4" t="s">
        <v>10</v>
      </c>
      <c r="J144" s="4" t="s">
        <v>10</v>
      </c>
      <c r="K144" s="4" t="s">
        <v>10</v>
      </c>
      <c r="L144" s="4" t="s">
        <v>10</v>
      </c>
      <c r="M144" s="4" t="s">
        <v>10</v>
      </c>
      <c r="N144" s="4" t="s">
        <v>9</v>
      </c>
      <c r="O144" s="4" t="s">
        <v>9</v>
      </c>
      <c r="P144" s="4" t="s">
        <v>9</v>
      </c>
      <c r="Q144" s="4" t="s">
        <v>9</v>
      </c>
      <c r="R144" s="4" t="s">
        <v>14</v>
      </c>
      <c r="S144" s="4" t="s">
        <v>6</v>
      </c>
    </row>
    <row r="145" spans="1:19">
      <c r="A145" t="n">
        <v>1127</v>
      </c>
      <c r="B145" s="33" t="n">
        <v>75</v>
      </c>
      <c r="C145" s="7" t="n">
        <v>0</v>
      </c>
      <c r="D145" s="7" t="n">
        <v>384</v>
      </c>
      <c r="E145" s="7" t="n">
        <v>328</v>
      </c>
      <c r="F145" s="7" t="n">
        <v>896</v>
      </c>
      <c r="G145" s="7" t="n">
        <v>392</v>
      </c>
      <c r="H145" s="7" t="n">
        <v>0</v>
      </c>
      <c r="I145" s="7" t="n">
        <v>0</v>
      </c>
      <c r="J145" s="7" t="n">
        <v>0</v>
      </c>
      <c r="K145" s="7" t="n">
        <v>128</v>
      </c>
      <c r="L145" s="7" t="n">
        <v>512</v>
      </c>
      <c r="M145" s="7" t="n">
        <v>192</v>
      </c>
      <c r="N145" s="7" t="n">
        <v>1065353216</v>
      </c>
      <c r="O145" s="7" t="n">
        <v>1065353216</v>
      </c>
      <c r="P145" s="7" t="n">
        <v>1065353216</v>
      </c>
      <c r="Q145" s="7" t="n">
        <v>0</v>
      </c>
      <c r="R145" s="7" t="n">
        <v>0</v>
      </c>
      <c r="S145" s="7" t="s">
        <v>38</v>
      </c>
    </row>
    <row r="146" spans="1:19">
      <c r="A146" t="s">
        <v>4</v>
      </c>
      <c r="B146" s="4" t="s">
        <v>5</v>
      </c>
      <c r="C146" s="4" t="s">
        <v>14</v>
      </c>
      <c r="D146" s="4" t="s">
        <v>10</v>
      </c>
      <c r="E146" s="4" t="s">
        <v>14</v>
      </c>
      <c r="F146" s="4" t="s">
        <v>6</v>
      </c>
    </row>
    <row r="147" spans="1:19">
      <c r="A147" t="n">
        <v>1176</v>
      </c>
      <c r="B147" s="34" t="n">
        <v>39</v>
      </c>
      <c r="C147" s="7" t="n">
        <v>10</v>
      </c>
      <c r="D147" s="7" t="n">
        <v>65533</v>
      </c>
      <c r="E147" s="7" t="n">
        <v>200</v>
      </c>
      <c r="F147" s="7" t="s">
        <v>39</v>
      </c>
    </row>
    <row r="148" spans="1:19">
      <c r="A148" t="s">
        <v>4</v>
      </c>
      <c r="B148" s="4" t="s">
        <v>5</v>
      </c>
      <c r="C148" s="4" t="s">
        <v>14</v>
      </c>
      <c r="D148" s="4" t="s">
        <v>10</v>
      </c>
      <c r="E148" s="4" t="s">
        <v>14</v>
      </c>
      <c r="F148" s="4" t="s">
        <v>6</v>
      </c>
    </row>
    <row r="149" spans="1:19">
      <c r="A149" t="n">
        <v>1201</v>
      </c>
      <c r="B149" s="34" t="n">
        <v>39</v>
      </c>
      <c r="C149" s="7" t="n">
        <v>10</v>
      </c>
      <c r="D149" s="7" t="n">
        <v>65533</v>
      </c>
      <c r="E149" s="7" t="n">
        <v>201</v>
      </c>
      <c r="F149" s="7" t="s">
        <v>40</v>
      </c>
    </row>
    <row r="150" spans="1:19">
      <c r="A150" t="s">
        <v>4</v>
      </c>
      <c r="B150" s="4" t="s">
        <v>5</v>
      </c>
      <c r="C150" s="4" t="s">
        <v>14</v>
      </c>
      <c r="D150" s="4" t="s">
        <v>10</v>
      </c>
      <c r="E150" s="4" t="s">
        <v>14</v>
      </c>
      <c r="F150" s="4" t="s">
        <v>6</v>
      </c>
    </row>
    <row r="151" spans="1:19">
      <c r="A151" t="n">
        <v>1225</v>
      </c>
      <c r="B151" s="34" t="n">
        <v>39</v>
      </c>
      <c r="C151" s="7" t="n">
        <v>10</v>
      </c>
      <c r="D151" s="7" t="n">
        <v>65533</v>
      </c>
      <c r="E151" s="7" t="n">
        <v>202</v>
      </c>
      <c r="F151" s="7" t="s">
        <v>41</v>
      </c>
    </row>
    <row r="152" spans="1:19">
      <c r="A152" t="s">
        <v>4</v>
      </c>
      <c r="B152" s="4" t="s">
        <v>5</v>
      </c>
      <c r="C152" s="4" t="s">
        <v>14</v>
      </c>
      <c r="D152" s="4" t="s">
        <v>10</v>
      </c>
      <c r="E152" s="4" t="s">
        <v>14</v>
      </c>
      <c r="F152" s="4" t="s">
        <v>6</v>
      </c>
    </row>
    <row r="153" spans="1:19">
      <c r="A153" t="n">
        <v>1249</v>
      </c>
      <c r="B153" s="34" t="n">
        <v>39</v>
      </c>
      <c r="C153" s="7" t="n">
        <v>10</v>
      </c>
      <c r="D153" s="7" t="n">
        <v>65533</v>
      </c>
      <c r="E153" s="7" t="n">
        <v>203</v>
      </c>
      <c r="F153" s="7" t="s">
        <v>42</v>
      </c>
    </row>
    <row r="154" spans="1:19">
      <c r="A154" t="s">
        <v>4</v>
      </c>
      <c r="B154" s="4" t="s">
        <v>5</v>
      </c>
      <c r="C154" s="4" t="s">
        <v>14</v>
      </c>
      <c r="D154" s="4" t="s">
        <v>10</v>
      </c>
      <c r="E154" s="4" t="s">
        <v>14</v>
      </c>
      <c r="F154" s="4" t="s">
        <v>6</v>
      </c>
    </row>
    <row r="155" spans="1:19">
      <c r="A155" t="n">
        <v>1273</v>
      </c>
      <c r="B155" s="34" t="n">
        <v>39</v>
      </c>
      <c r="C155" s="7" t="n">
        <v>10</v>
      </c>
      <c r="D155" s="7" t="n">
        <v>65533</v>
      </c>
      <c r="E155" s="7" t="n">
        <v>204</v>
      </c>
      <c r="F155" s="7" t="s">
        <v>43</v>
      </c>
    </row>
    <row r="156" spans="1:19">
      <c r="A156" t="s">
        <v>4</v>
      </c>
      <c r="B156" s="4" t="s">
        <v>5</v>
      </c>
      <c r="C156" s="4" t="s">
        <v>14</v>
      </c>
      <c r="D156" s="4" t="s">
        <v>10</v>
      </c>
      <c r="E156" s="4" t="s">
        <v>14</v>
      </c>
      <c r="F156" s="4" t="s">
        <v>6</v>
      </c>
    </row>
    <row r="157" spans="1:19">
      <c r="A157" t="n">
        <v>1297</v>
      </c>
      <c r="B157" s="34" t="n">
        <v>39</v>
      </c>
      <c r="C157" s="7" t="n">
        <v>10</v>
      </c>
      <c r="D157" s="7" t="n">
        <v>65533</v>
      </c>
      <c r="E157" s="7" t="n">
        <v>205</v>
      </c>
      <c r="F157" s="7" t="s">
        <v>44</v>
      </c>
    </row>
    <row r="158" spans="1:19">
      <c r="A158" t="s">
        <v>4</v>
      </c>
      <c r="B158" s="4" t="s">
        <v>5</v>
      </c>
      <c r="C158" s="4" t="s">
        <v>14</v>
      </c>
      <c r="D158" s="4" t="s">
        <v>10</v>
      </c>
      <c r="E158" s="4" t="s">
        <v>14</v>
      </c>
      <c r="F158" s="4" t="s">
        <v>6</v>
      </c>
    </row>
    <row r="159" spans="1:19">
      <c r="A159" t="n">
        <v>1321</v>
      </c>
      <c r="B159" s="34" t="n">
        <v>39</v>
      </c>
      <c r="C159" s="7" t="n">
        <v>10</v>
      </c>
      <c r="D159" s="7" t="n">
        <v>65533</v>
      </c>
      <c r="E159" s="7" t="n">
        <v>206</v>
      </c>
      <c r="F159" s="7" t="s">
        <v>45</v>
      </c>
    </row>
    <row r="160" spans="1:19">
      <c r="A160" t="s">
        <v>4</v>
      </c>
      <c r="B160" s="4" t="s">
        <v>5</v>
      </c>
      <c r="C160" s="4" t="s">
        <v>10</v>
      </c>
      <c r="D160" s="4" t="s">
        <v>20</v>
      </c>
      <c r="E160" s="4" t="s">
        <v>20</v>
      </c>
      <c r="F160" s="4" t="s">
        <v>20</v>
      </c>
      <c r="G160" s="4" t="s">
        <v>20</v>
      </c>
    </row>
    <row r="161" spans="1:19">
      <c r="A161" t="n">
        <v>1345</v>
      </c>
      <c r="B161" s="35" t="n">
        <v>46</v>
      </c>
      <c r="C161" s="7" t="n">
        <v>20</v>
      </c>
      <c r="D161" s="7" t="n">
        <v>165.119995117188</v>
      </c>
      <c r="E161" s="7" t="n">
        <v>-143.350006103516</v>
      </c>
      <c r="F161" s="7" t="n">
        <v>0.409999996423721</v>
      </c>
      <c r="G161" s="7" t="n">
        <v>90</v>
      </c>
    </row>
    <row r="162" spans="1:19">
      <c r="A162" t="s">
        <v>4</v>
      </c>
      <c r="B162" s="4" t="s">
        <v>5</v>
      </c>
      <c r="C162" s="4" t="s">
        <v>10</v>
      </c>
      <c r="D162" s="4" t="s">
        <v>20</v>
      </c>
      <c r="E162" s="4" t="s">
        <v>20</v>
      </c>
      <c r="F162" s="4" t="s">
        <v>20</v>
      </c>
      <c r="G162" s="4" t="s">
        <v>20</v>
      </c>
    </row>
    <row r="163" spans="1:19">
      <c r="A163" t="n">
        <v>1364</v>
      </c>
      <c r="B163" s="35" t="n">
        <v>46</v>
      </c>
      <c r="C163" s="7" t="n">
        <v>21</v>
      </c>
      <c r="D163" s="7" t="n">
        <v>165.119995117188</v>
      </c>
      <c r="E163" s="7" t="n">
        <v>-143.350006103516</v>
      </c>
      <c r="F163" s="7" t="n">
        <v>-0.540000021457672</v>
      </c>
      <c r="G163" s="7" t="n">
        <v>90</v>
      </c>
    </row>
    <row r="164" spans="1:19">
      <c r="A164" t="s">
        <v>4</v>
      </c>
      <c r="B164" s="4" t="s">
        <v>5</v>
      </c>
      <c r="C164" s="4" t="s">
        <v>10</v>
      </c>
      <c r="D164" s="4" t="s">
        <v>6</v>
      </c>
      <c r="E164" s="4" t="s">
        <v>6</v>
      </c>
      <c r="F164" s="4" t="s">
        <v>6</v>
      </c>
      <c r="G164" s="4" t="s">
        <v>14</v>
      </c>
      <c r="H164" s="4" t="s">
        <v>9</v>
      </c>
      <c r="I164" s="4" t="s">
        <v>20</v>
      </c>
      <c r="J164" s="4" t="s">
        <v>20</v>
      </c>
      <c r="K164" s="4" t="s">
        <v>20</v>
      </c>
      <c r="L164" s="4" t="s">
        <v>20</v>
      </c>
      <c r="M164" s="4" t="s">
        <v>20</v>
      </c>
      <c r="N164" s="4" t="s">
        <v>20</v>
      </c>
      <c r="O164" s="4" t="s">
        <v>20</v>
      </c>
      <c r="P164" s="4" t="s">
        <v>6</v>
      </c>
      <c r="Q164" s="4" t="s">
        <v>6</v>
      </c>
      <c r="R164" s="4" t="s">
        <v>9</v>
      </c>
      <c r="S164" s="4" t="s">
        <v>14</v>
      </c>
      <c r="T164" s="4" t="s">
        <v>9</v>
      </c>
      <c r="U164" s="4" t="s">
        <v>9</v>
      </c>
      <c r="V164" s="4" t="s">
        <v>10</v>
      </c>
    </row>
    <row r="165" spans="1:19">
      <c r="A165" t="n">
        <v>1383</v>
      </c>
      <c r="B165" s="36" t="n">
        <v>19</v>
      </c>
      <c r="C165" s="7" t="n">
        <v>0</v>
      </c>
      <c r="D165" s="7" t="s">
        <v>46</v>
      </c>
      <c r="E165" s="7" t="s">
        <v>47</v>
      </c>
      <c r="F165" s="7" t="s">
        <v>13</v>
      </c>
      <c r="G165" s="7" t="n">
        <v>0</v>
      </c>
      <c r="H165" s="7" t="n">
        <v>1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1</v>
      </c>
      <c r="N165" s="7" t="n">
        <v>1.60000002384186</v>
      </c>
      <c r="O165" s="7" t="n">
        <v>0.0900000035762787</v>
      </c>
      <c r="P165" s="7" t="s">
        <v>13</v>
      </c>
      <c r="Q165" s="7" t="s">
        <v>13</v>
      </c>
      <c r="R165" s="7" t="n">
        <v>-1</v>
      </c>
      <c r="S165" s="7" t="n">
        <v>0</v>
      </c>
      <c r="T165" s="7" t="n">
        <v>0</v>
      </c>
      <c r="U165" s="7" t="n">
        <v>0</v>
      </c>
      <c r="V165" s="7" t="n">
        <v>0</v>
      </c>
    </row>
    <row r="166" spans="1:19">
      <c r="A166" t="s">
        <v>4</v>
      </c>
      <c r="B166" s="4" t="s">
        <v>5</v>
      </c>
      <c r="C166" s="4" t="s">
        <v>10</v>
      </c>
      <c r="D166" s="4" t="s">
        <v>6</v>
      </c>
      <c r="E166" s="4" t="s">
        <v>6</v>
      </c>
      <c r="F166" s="4" t="s">
        <v>6</v>
      </c>
      <c r="G166" s="4" t="s">
        <v>14</v>
      </c>
      <c r="H166" s="4" t="s">
        <v>9</v>
      </c>
      <c r="I166" s="4" t="s">
        <v>20</v>
      </c>
      <c r="J166" s="4" t="s">
        <v>20</v>
      </c>
      <c r="K166" s="4" t="s">
        <v>20</v>
      </c>
      <c r="L166" s="4" t="s">
        <v>20</v>
      </c>
      <c r="M166" s="4" t="s">
        <v>20</v>
      </c>
      <c r="N166" s="4" t="s">
        <v>20</v>
      </c>
      <c r="O166" s="4" t="s">
        <v>20</v>
      </c>
      <c r="P166" s="4" t="s">
        <v>6</v>
      </c>
      <c r="Q166" s="4" t="s">
        <v>6</v>
      </c>
      <c r="R166" s="4" t="s">
        <v>9</v>
      </c>
      <c r="S166" s="4" t="s">
        <v>14</v>
      </c>
      <c r="T166" s="4" t="s">
        <v>9</v>
      </c>
      <c r="U166" s="4" t="s">
        <v>9</v>
      </c>
      <c r="V166" s="4" t="s">
        <v>10</v>
      </c>
    </row>
    <row r="167" spans="1:19">
      <c r="A167" t="n">
        <v>1455</v>
      </c>
      <c r="B167" s="36" t="n">
        <v>19</v>
      </c>
      <c r="C167" s="7" t="n">
        <v>22</v>
      </c>
      <c r="D167" s="7" t="s">
        <v>48</v>
      </c>
      <c r="E167" s="7" t="s">
        <v>49</v>
      </c>
      <c r="F167" s="7" t="s">
        <v>13</v>
      </c>
      <c r="G167" s="7" t="n">
        <v>0</v>
      </c>
      <c r="H167" s="7" t="n">
        <v>1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1</v>
      </c>
      <c r="N167" s="7" t="n">
        <v>1.60000002384186</v>
      </c>
      <c r="O167" s="7" t="n">
        <v>0.0900000035762787</v>
      </c>
      <c r="P167" s="7" t="s">
        <v>13</v>
      </c>
      <c r="Q167" s="7" t="s">
        <v>13</v>
      </c>
      <c r="R167" s="7" t="n">
        <v>-1</v>
      </c>
      <c r="S167" s="7" t="n">
        <v>0</v>
      </c>
      <c r="T167" s="7" t="n">
        <v>0</v>
      </c>
      <c r="U167" s="7" t="n">
        <v>0</v>
      </c>
      <c r="V167" s="7" t="n">
        <v>0</v>
      </c>
    </row>
    <row r="168" spans="1:19">
      <c r="A168" t="s">
        <v>4</v>
      </c>
      <c r="B168" s="4" t="s">
        <v>5</v>
      </c>
      <c r="C168" s="4" t="s">
        <v>10</v>
      </c>
      <c r="D168" s="4" t="s">
        <v>6</v>
      </c>
      <c r="E168" s="4" t="s">
        <v>6</v>
      </c>
      <c r="F168" s="4" t="s">
        <v>6</v>
      </c>
      <c r="G168" s="4" t="s">
        <v>14</v>
      </c>
      <c r="H168" s="4" t="s">
        <v>9</v>
      </c>
      <c r="I168" s="4" t="s">
        <v>20</v>
      </c>
      <c r="J168" s="4" t="s">
        <v>20</v>
      </c>
      <c r="K168" s="4" t="s">
        <v>20</v>
      </c>
      <c r="L168" s="4" t="s">
        <v>20</v>
      </c>
      <c r="M168" s="4" t="s">
        <v>20</v>
      </c>
      <c r="N168" s="4" t="s">
        <v>20</v>
      </c>
      <c r="O168" s="4" t="s">
        <v>20</v>
      </c>
      <c r="P168" s="4" t="s">
        <v>6</v>
      </c>
      <c r="Q168" s="4" t="s">
        <v>6</v>
      </c>
      <c r="R168" s="4" t="s">
        <v>9</v>
      </c>
      <c r="S168" s="4" t="s">
        <v>14</v>
      </c>
      <c r="T168" s="4" t="s">
        <v>9</v>
      </c>
      <c r="U168" s="4" t="s">
        <v>9</v>
      </c>
      <c r="V168" s="4" t="s">
        <v>10</v>
      </c>
    </row>
    <row r="169" spans="1:19">
      <c r="A169" t="n">
        <v>1525</v>
      </c>
      <c r="B169" s="36" t="n">
        <v>19</v>
      </c>
      <c r="C169" s="7" t="n">
        <v>7031</v>
      </c>
      <c r="D169" s="7" t="s">
        <v>50</v>
      </c>
      <c r="E169" s="7" t="s">
        <v>51</v>
      </c>
      <c r="F169" s="7" t="s">
        <v>13</v>
      </c>
      <c r="G169" s="7" t="n">
        <v>0</v>
      </c>
      <c r="H169" s="7" t="n">
        <v>1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1</v>
      </c>
      <c r="N169" s="7" t="n">
        <v>1.60000002384186</v>
      </c>
      <c r="O169" s="7" t="n">
        <v>0.0900000035762787</v>
      </c>
      <c r="P169" s="7" t="s">
        <v>13</v>
      </c>
      <c r="Q169" s="7" t="s">
        <v>13</v>
      </c>
      <c r="R169" s="7" t="n">
        <v>-1</v>
      </c>
      <c r="S169" s="7" t="n">
        <v>0</v>
      </c>
      <c r="T169" s="7" t="n">
        <v>0</v>
      </c>
      <c r="U169" s="7" t="n">
        <v>0</v>
      </c>
      <c r="V169" s="7" t="n">
        <v>0</v>
      </c>
    </row>
    <row r="170" spans="1:19">
      <c r="A170" t="s">
        <v>4</v>
      </c>
      <c r="B170" s="4" t="s">
        <v>5</v>
      </c>
      <c r="C170" s="4" t="s">
        <v>10</v>
      </c>
      <c r="D170" s="4" t="s">
        <v>6</v>
      </c>
      <c r="E170" s="4" t="s">
        <v>6</v>
      </c>
      <c r="F170" s="4" t="s">
        <v>6</v>
      </c>
      <c r="G170" s="4" t="s">
        <v>14</v>
      </c>
      <c r="H170" s="4" t="s">
        <v>9</v>
      </c>
      <c r="I170" s="4" t="s">
        <v>20</v>
      </c>
      <c r="J170" s="4" t="s">
        <v>20</v>
      </c>
      <c r="K170" s="4" t="s">
        <v>20</v>
      </c>
      <c r="L170" s="4" t="s">
        <v>20</v>
      </c>
      <c r="M170" s="4" t="s">
        <v>20</v>
      </c>
      <c r="N170" s="4" t="s">
        <v>20</v>
      </c>
      <c r="O170" s="4" t="s">
        <v>20</v>
      </c>
      <c r="P170" s="4" t="s">
        <v>6</v>
      </c>
      <c r="Q170" s="4" t="s">
        <v>6</v>
      </c>
      <c r="R170" s="4" t="s">
        <v>9</v>
      </c>
      <c r="S170" s="4" t="s">
        <v>14</v>
      </c>
      <c r="T170" s="4" t="s">
        <v>9</v>
      </c>
      <c r="U170" s="4" t="s">
        <v>9</v>
      </c>
      <c r="V170" s="4" t="s">
        <v>10</v>
      </c>
    </row>
    <row r="171" spans="1:19">
      <c r="A171" t="n">
        <v>1603</v>
      </c>
      <c r="B171" s="36" t="n">
        <v>19</v>
      </c>
      <c r="C171" s="7" t="n">
        <v>1600</v>
      </c>
      <c r="D171" s="7" t="s">
        <v>52</v>
      </c>
      <c r="E171" s="7" t="s">
        <v>53</v>
      </c>
      <c r="F171" s="7" t="s">
        <v>13</v>
      </c>
      <c r="G171" s="7" t="n">
        <v>0</v>
      </c>
      <c r="H171" s="7" t="n">
        <v>1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1</v>
      </c>
      <c r="N171" s="7" t="n">
        <v>1.60000002384186</v>
      </c>
      <c r="O171" s="7" t="n">
        <v>0.0900000035762787</v>
      </c>
      <c r="P171" s="7" t="s">
        <v>13</v>
      </c>
      <c r="Q171" s="7" t="s">
        <v>13</v>
      </c>
      <c r="R171" s="7" t="n">
        <v>-1</v>
      </c>
      <c r="S171" s="7" t="n">
        <v>0</v>
      </c>
      <c r="T171" s="7" t="n">
        <v>0</v>
      </c>
      <c r="U171" s="7" t="n">
        <v>0</v>
      </c>
      <c r="V171" s="7" t="n">
        <v>0</v>
      </c>
    </row>
    <row r="172" spans="1:19">
      <c r="A172" t="s">
        <v>4</v>
      </c>
      <c r="B172" s="4" t="s">
        <v>5</v>
      </c>
      <c r="C172" s="4" t="s">
        <v>10</v>
      </c>
      <c r="D172" s="4" t="s">
        <v>14</v>
      </c>
      <c r="E172" s="4" t="s">
        <v>14</v>
      </c>
      <c r="F172" s="4" t="s">
        <v>6</v>
      </c>
    </row>
    <row r="173" spans="1:19">
      <c r="A173" t="n">
        <v>1672</v>
      </c>
      <c r="B173" s="19" t="n">
        <v>20</v>
      </c>
      <c r="C173" s="7" t="n">
        <v>20</v>
      </c>
      <c r="D173" s="7" t="n">
        <v>3</v>
      </c>
      <c r="E173" s="7" t="n">
        <v>10</v>
      </c>
      <c r="F173" s="7" t="s">
        <v>54</v>
      </c>
    </row>
    <row r="174" spans="1:19">
      <c r="A174" t="s">
        <v>4</v>
      </c>
      <c r="B174" s="4" t="s">
        <v>5</v>
      </c>
      <c r="C174" s="4" t="s">
        <v>10</v>
      </c>
    </row>
    <row r="175" spans="1:19">
      <c r="A175" t="n">
        <v>1690</v>
      </c>
      <c r="B175" s="31" t="n">
        <v>16</v>
      </c>
      <c r="C175" s="7" t="n">
        <v>0</v>
      </c>
    </row>
    <row r="176" spans="1:19">
      <c r="A176" t="s">
        <v>4</v>
      </c>
      <c r="B176" s="4" t="s">
        <v>5</v>
      </c>
      <c r="C176" s="4" t="s">
        <v>10</v>
      </c>
      <c r="D176" s="4" t="s">
        <v>14</v>
      </c>
      <c r="E176" s="4" t="s">
        <v>14</v>
      </c>
      <c r="F176" s="4" t="s">
        <v>6</v>
      </c>
    </row>
    <row r="177" spans="1:22">
      <c r="A177" t="n">
        <v>1693</v>
      </c>
      <c r="B177" s="19" t="n">
        <v>20</v>
      </c>
      <c r="C177" s="7" t="n">
        <v>21</v>
      </c>
      <c r="D177" s="7" t="n">
        <v>3</v>
      </c>
      <c r="E177" s="7" t="n">
        <v>10</v>
      </c>
      <c r="F177" s="7" t="s">
        <v>54</v>
      </c>
    </row>
    <row r="178" spans="1:22">
      <c r="A178" t="s">
        <v>4</v>
      </c>
      <c r="B178" s="4" t="s">
        <v>5</v>
      </c>
      <c r="C178" s="4" t="s">
        <v>10</v>
      </c>
    </row>
    <row r="179" spans="1:22">
      <c r="A179" t="n">
        <v>1711</v>
      </c>
      <c r="B179" s="31" t="n">
        <v>16</v>
      </c>
      <c r="C179" s="7" t="n">
        <v>0</v>
      </c>
    </row>
    <row r="180" spans="1:22">
      <c r="A180" t="s">
        <v>4</v>
      </c>
      <c r="B180" s="4" t="s">
        <v>5</v>
      </c>
      <c r="C180" s="4" t="s">
        <v>10</v>
      </c>
      <c r="D180" s="4" t="s">
        <v>14</v>
      </c>
      <c r="E180" s="4" t="s">
        <v>14</v>
      </c>
      <c r="F180" s="4" t="s">
        <v>6</v>
      </c>
    </row>
    <row r="181" spans="1:22">
      <c r="A181" t="n">
        <v>1714</v>
      </c>
      <c r="B181" s="19" t="n">
        <v>20</v>
      </c>
      <c r="C181" s="7" t="n">
        <v>0</v>
      </c>
      <c r="D181" s="7" t="n">
        <v>3</v>
      </c>
      <c r="E181" s="7" t="n">
        <v>10</v>
      </c>
      <c r="F181" s="7" t="s">
        <v>54</v>
      </c>
    </row>
    <row r="182" spans="1:22">
      <c r="A182" t="s">
        <v>4</v>
      </c>
      <c r="B182" s="4" t="s">
        <v>5</v>
      </c>
      <c r="C182" s="4" t="s">
        <v>10</v>
      </c>
    </row>
    <row r="183" spans="1:22">
      <c r="A183" t="n">
        <v>1732</v>
      </c>
      <c r="B183" s="31" t="n">
        <v>16</v>
      </c>
      <c r="C183" s="7" t="n">
        <v>0</v>
      </c>
    </row>
    <row r="184" spans="1:22">
      <c r="A184" t="s">
        <v>4</v>
      </c>
      <c r="B184" s="4" t="s">
        <v>5</v>
      </c>
      <c r="C184" s="4" t="s">
        <v>10</v>
      </c>
      <c r="D184" s="4" t="s">
        <v>14</v>
      </c>
      <c r="E184" s="4" t="s">
        <v>14</v>
      </c>
      <c r="F184" s="4" t="s">
        <v>6</v>
      </c>
    </row>
    <row r="185" spans="1:22">
      <c r="A185" t="n">
        <v>1735</v>
      </c>
      <c r="B185" s="19" t="n">
        <v>20</v>
      </c>
      <c r="C185" s="7" t="n">
        <v>22</v>
      </c>
      <c r="D185" s="7" t="n">
        <v>3</v>
      </c>
      <c r="E185" s="7" t="n">
        <v>10</v>
      </c>
      <c r="F185" s="7" t="s">
        <v>54</v>
      </c>
    </row>
    <row r="186" spans="1:22">
      <c r="A186" t="s">
        <v>4</v>
      </c>
      <c r="B186" s="4" t="s">
        <v>5</v>
      </c>
      <c r="C186" s="4" t="s">
        <v>10</v>
      </c>
    </row>
    <row r="187" spans="1:22">
      <c r="A187" t="n">
        <v>1753</v>
      </c>
      <c r="B187" s="31" t="n">
        <v>16</v>
      </c>
      <c r="C187" s="7" t="n">
        <v>0</v>
      </c>
    </row>
    <row r="188" spans="1:22">
      <c r="A188" t="s">
        <v>4</v>
      </c>
      <c r="B188" s="4" t="s">
        <v>5</v>
      </c>
      <c r="C188" s="4" t="s">
        <v>10</v>
      </c>
      <c r="D188" s="4" t="s">
        <v>14</v>
      </c>
      <c r="E188" s="4" t="s">
        <v>14</v>
      </c>
      <c r="F188" s="4" t="s">
        <v>6</v>
      </c>
    </row>
    <row r="189" spans="1:22">
      <c r="A189" t="n">
        <v>1756</v>
      </c>
      <c r="B189" s="19" t="n">
        <v>20</v>
      </c>
      <c r="C189" s="7" t="n">
        <v>7031</v>
      </c>
      <c r="D189" s="7" t="n">
        <v>3</v>
      </c>
      <c r="E189" s="7" t="n">
        <v>10</v>
      </c>
      <c r="F189" s="7" t="s">
        <v>54</v>
      </c>
    </row>
    <row r="190" spans="1:22">
      <c r="A190" t="s">
        <v>4</v>
      </c>
      <c r="B190" s="4" t="s">
        <v>5</v>
      </c>
      <c r="C190" s="4" t="s">
        <v>10</v>
      </c>
    </row>
    <row r="191" spans="1:22">
      <c r="A191" t="n">
        <v>1774</v>
      </c>
      <c r="B191" s="31" t="n">
        <v>16</v>
      </c>
      <c r="C191" s="7" t="n">
        <v>0</v>
      </c>
    </row>
    <row r="192" spans="1:22">
      <c r="A192" t="s">
        <v>4</v>
      </c>
      <c r="B192" s="4" t="s">
        <v>5</v>
      </c>
      <c r="C192" s="4" t="s">
        <v>10</v>
      </c>
      <c r="D192" s="4" t="s">
        <v>14</v>
      </c>
      <c r="E192" s="4" t="s">
        <v>14</v>
      </c>
      <c r="F192" s="4" t="s">
        <v>6</v>
      </c>
    </row>
    <row r="193" spans="1:6">
      <c r="A193" t="n">
        <v>1777</v>
      </c>
      <c r="B193" s="19" t="n">
        <v>20</v>
      </c>
      <c r="C193" s="7" t="n">
        <v>1600</v>
      </c>
      <c r="D193" s="7" t="n">
        <v>3</v>
      </c>
      <c r="E193" s="7" t="n">
        <v>10</v>
      </c>
      <c r="F193" s="7" t="s">
        <v>54</v>
      </c>
    </row>
    <row r="194" spans="1:6">
      <c r="A194" t="s">
        <v>4</v>
      </c>
      <c r="B194" s="4" t="s">
        <v>5</v>
      </c>
      <c r="C194" s="4" t="s">
        <v>10</v>
      </c>
    </row>
    <row r="195" spans="1:6">
      <c r="A195" t="n">
        <v>1795</v>
      </c>
      <c r="B195" s="31" t="n">
        <v>16</v>
      </c>
      <c r="C195" s="7" t="n">
        <v>0</v>
      </c>
    </row>
    <row r="196" spans="1:6">
      <c r="A196" t="s">
        <v>4</v>
      </c>
      <c r="B196" s="4" t="s">
        <v>5</v>
      </c>
      <c r="C196" s="4" t="s">
        <v>10</v>
      </c>
      <c r="D196" s="4" t="s">
        <v>9</v>
      </c>
    </row>
    <row r="197" spans="1:6">
      <c r="A197" t="n">
        <v>1798</v>
      </c>
      <c r="B197" s="37" t="n">
        <v>43</v>
      </c>
      <c r="C197" s="7" t="n">
        <v>0</v>
      </c>
      <c r="D197" s="7" t="n">
        <v>128</v>
      </c>
    </row>
    <row r="198" spans="1:6">
      <c r="A198" t="s">
        <v>4</v>
      </c>
      <c r="B198" s="4" t="s">
        <v>5</v>
      </c>
      <c r="C198" s="4" t="s">
        <v>10</v>
      </c>
      <c r="D198" s="4" t="s">
        <v>9</v>
      </c>
    </row>
    <row r="199" spans="1:6">
      <c r="A199" t="n">
        <v>1805</v>
      </c>
      <c r="B199" s="37" t="n">
        <v>43</v>
      </c>
      <c r="C199" s="7" t="n">
        <v>0</v>
      </c>
      <c r="D199" s="7" t="n">
        <v>32</v>
      </c>
    </row>
    <row r="200" spans="1:6">
      <c r="A200" t="s">
        <v>4</v>
      </c>
      <c r="B200" s="4" t="s">
        <v>5</v>
      </c>
      <c r="C200" s="4" t="s">
        <v>10</v>
      </c>
      <c r="D200" s="4" t="s">
        <v>9</v>
      </c>
    </row>
    <row r="201" spans="1:6">
      <c r="A201" t="n">
        <v>1812</v>
      </c>
      <c r="B201" s="37" t="n">
        <v>43</v>
      </c>
      <c r="C201" s="7" t="n">
        <v>22</v>
      </c>
      <c r="D201" s="7" t="n">
        <v>128</v>
      </c>
    </row>
    <row r="202" spans="1:6">
      <c r="A202" t="s">
        <v>4</v>
      </c>
      <c r="B202" s="4" t="s">
        <v>5</v>
      </c>
      <c r="C202" s="4" t="s">
        <v>10</v>
      </c>
      <c r="D202" s="4" t="s">
        <v>9</v>
      </c>
    </row>
    <row r="203" spans="1:6">
      <c r="A203" t="n">
        <v>1819</v>
      </c>
      <c r="B203" s="37" t="n">
        <v>43</v>
      </c>
      <c r="C203" s="7" t="n">
        <v>22</v>
      </c>
      <c r="D203" s="7" t="n">
        <v>32</v>
      </c>
    </row>
    <row r="204" spans="1:6">
      <c r="A204" t="s">
        <v>4</v>
      </c>
      <c r="B204" s="4" t="s">
        <v>5</v>
      </c>
      <c r="C204" s="4" t="s">
        <v>10</v>
      </c>
      <c r="D204" s="4" t="s">
        <v>9</v>
      </c>
    </row>
    <row r="205" spans="1:6">
      <c r="A205" t="n">
        <v>1826</v>
      </c>
      <c r="B205" s="37" t="n">
        <v>43</v>
      </c>
      <c r="C205" s="7" t="n">
        <v>7031</v>
      </c>
      <c r="D205" s="7" t="n">
        <v>128</v>
      </c>
    </row>
    <row r="206" spans="1:6">
      <c r="A206" t="s">
        <v>4</v>
      </c>
      <c r="B206" s="4" t="s">
        <v>5</v>
      </c>
      <c r="C206" s="4" t="s">
        <v>10</v>
      </c>
      <c r="D206" s="4" t="s">
        <v>9</v>
      </c>
    </row>
    <row r="207" spans="1:6">
      <c r="A207" t="n">
        <v>1833</v>
      </c>
      <c r="B207" s="37" t="n">
        <v>43</v>
      </c>
      <c r="C207" s="7" t="n">
        <v>7031</v>
      </c>
      <c r="D207" s="7" t="n">
        <v>32</v>
      </c>
    </row>
    <row r="208" spans="1:6">
      <c r="A208" t="s">
        <v>4</v>
      </c>
      <c r="B208" s="4" t="s">
        <v>5</v>
      </c>
      <c r="C208" s="4" t="s">
        <v>10</v>
      </c>
      <c r="D208" s="4" t="s">
        <v>9</v>
      </c>
    </row>
    <row r="209" spans="1:6">
      <c r="A209" t="n">
        <v>1840</v>
      </c>
      <c r="B209" s="37" t="n">
        <v>43</v>
      </c>
      <c r="C209" s="7" t="n">
        <v>1600</v>
      </c>
      <c r="D209" s="7" t="n">
        <v>128</v>
      </c>
    </row>
    <row r="210" spans="1:6">
      <c r="A210" t="s">
        <v>4</v>
      </c>
      <c r="B210" s="4" t="s">
        <v>5</v>
      </c>
      <c r="C210" s="4" t="s">
        <v>10</v>
      </c>
      <c r="D210" s="4" t="s">
        <v>9</v>
      </c>
    </row>
    <row r="211" spans="1:6">
      <c r="A211" t="n">
        <v>1847</v>
      </c>
      <c r="B211" s="37" t="n">
        <v>43</v>
      </c>
      <c r="C211" s="7" t="n">
        <v>1600</v>
      </c>
      <c r="D211" s="7" t="n">
        <v>32</v>
      </c>
    </row>
    <row r="212" spans="1:6">
      <c r="A212" t="s">
        <v>4</v>
      </c>
      <c r="B212" s="4" t="s">
        <v>5</v>
      </c>
      <c r="C212" s="4" t="s">
        <v>14</v>
      </c>
      <c r="D212" s="4" t="s">
        <v>10</v>
      </c>
      <c r="E212" s="4" t="s">
        <v>6</v>
      </c>
      <c r="F212" s="4" t="s">
        <v>6</v>
      </c>
      <c r="G212" s="4" t="s">
        <v>6</v>
      </c>
      <c r="H212" s="4" t="s">
        <v>6</v>
      </c>
    </row>
    <row r="213" spans="1:6">
      <c r="A213" t="n">
        <v>1854</v>
      </c>
      <c r="B213" s="38" t="n">
        <v>51</v>
      </c>
      <c r="C213" s="7" t="n">
        <v>3</v>
      </c>
      <c r="D213" s="7" t="n">
        <v>20</v>
      </c>
      <c r="E213" s="7" t="s">
        <v>55</v>
      </c>
      <c r="F213" s="7" t="s">
        <v>56</v>
      </c>
      <c r="G213" s="7" t="s">
        <v>57</v>
      </c>
      <c r="H213" s="7" t="s">
        <v>58</v>
      </c>
    </row>
    <row r="214" spans="1:6">
      <c r="A214" t="s">
        <v>4</v>
      </c>
      <c r="B214" s="4" t="s">
        <v>5</v>
      </c>
      <c r="C214" s="4" t="s">
        <v>14</v>
      </c>
      <c r="D214" s="4" t="s">
        <v>10</v>
      </c>
      <c r="E214" s="4" t="s">
        <v>6</v>
      </c>
      <c r="F214" s="4" t="s">
        <v>6</v>
      </c>
      <c r="G214" s="4" t="s">
        <v>6</v>
      </c>
      <c r="H214" s="4" t="s">
        <v>6</v>
      </c>
    </row>
    <row r="215" spans="1:6">
      <c r="A215" t="n">
        <v>1867</v>
      </c>
      <c r="B215" s="38" t="n">
        <v>51</v>
      </c>
      <c r="C215" s="7" t="n">
        <v>3</v>
      </c>
      <c r="D215" s="7" t="n">
        <v>21</v>
      </c>
      <c r="E215" s="7" t="s">
        <v>55</v>
      </c>
      <c r="F215" s="7" t="s">
        <v>58</v>
      </c>
      <c r="G215" s="7" t="s">
        <v>57</v>
      </c>
      <c r="H215" s="7" t="s">
        <v>58</v>
      </c>
    </row>
    <row r="216" spans="1:6">
      <c r="A216" t="s">
        <v>4</v>
      </c>
      <c r="B216" s="4" t="s">
        <v>5</v>
      </c>
      <c r="C216" s="4" t="s">
        <v>10</v>
      </c>
      <c r="D216" s="4" t="s">
        <v>9</v>
      </c>
    </row>
    <row r="217" spans="1:6">
      <c r="A217" t="n">
        <v>1880</v>
      </c>
      <c r="B217" s="37" t="n">
        <v>43</v>
      </c>
      <c r="C217" s="7" t="n">
        <v>20</v>
      </c>
      <c r="D217" s="7" t="n">
        <v>256</v>
      </c>
    </row>
    <row r="218" spans="1:6">
      <c r="A218" t="s">
        <v>4</v>
      </c>
      <c r="B218" s="4" t="s">
        <v>5</v>
      </c>
      <c r="C218" s="4" t="s">
        <v>10</v>
      </c>
      <c r="D218" s="4" t="s">
        <v>9</v>
      </c>
    </row>
    <row r="219" spans="1:6">
      <c r="A219" t="n">
        <v>1887</v>
      </c>
      <c r="B219" s="37" t="n">
        <v>43</v>
      </c>
      <c r="C219" s="7" t="n">
        <v>21</v>
      </c>
      <c r="D219" s="7" t="n">
        <v>256</v>
      </c>
    </row>
    <row r="220" spans="1:6">
      <c r="A220" t="s">
        <v>4</v>
      </c>
      <c r="B220" s="4" t="s">
        <v>5</v>
      </c>
      <c r="C220" s="4" t="s">
        <v>10</v>
      </c>
      <c r="D220" s="4" t="s">
        <v>9</v>
      </c>
    </row>
    <row r="221" spans="1:6">
      <c r="A221" t="n">
        <v>1894</v>
      </c>
      <c r="B221" s="37" t="n">
        <v>43</v>
      </c>
      <c r="C221" s="7" t="n">
        <v>0</v>
      </c>
      <c r="D221" s="7" t="n">
        <v>256</v>
      </c>
    </row>
    <row r="222" spans="1:6">
      <c r="A222" t="s">
        <v>4</v>
      </c>
      <c r="B222" s="4" t="s">
        <v>5</v>
      </c>
      <c r="C222" s="4" t="s">
        <v>10</v>
      </c>
      <c r="D222" s="4" t="s">
        <v>9</v>
      </c>
    </row>
    <row r="223" spans="1:6">
      <c r="A223" t="n">
        <v>1901</v>
      </c>
      <c r="B223" s="37" t="n">
        <v>43</v>
      </c>
      <c r="C223" s="7" t="n">
        <v>22</v>
      </c>
      <c r="D223" s="7" t="n">
        <v>256</v>
      </c>
    </row>
    <row r="224" spans="1:6">
      <c r="A224" t="s">
        <v>4</v>
      </c>
      <c r="B224" s="4" t="s">
        <v>5</v>
      </c>
      <c r="C224" s="4" t="s">
        <v>10</v>
      </c>
      <c r="D224" s="4" t="s">
        <v>9</v>
      </c>
    </row>
    <row r="225" spans="1:8">
      <c r="A225" t="n">
        <v>1908</v>
      </c>
      <c r="B225" s="37" t="n">
        <v>43</v>
      </c>
      <c r="C225" s="7" t="n">
        <v>7031</v>
      </c>
      <c r="D225" s="7" t="n">
        <v>256</v>
      </c>
    </row>
    <row r="226" spans="1:8">
      <c r="A226" t="s">
        <v>4</v>
      </c>
      <c r="B226" s="4" t="s">
        <v>5</v>
      </c>
      <c r="C226" s="4" t="s">
        <v>6</v>
      </c>
      <c r="D226" s="4" t="s">
        <v>10</v>
      </c>
    </row>
    <row r="227" spans="1:8">
      <c r="A227" t="n">
        <v>1915</v>
      </c>
      <c r="B227" s="39" t="n">
        <v>29</v>
      </c>
      <c r="C227" s="7" t="s">
        <v>59</v>
      </c>
      <c r="D227" s="7" t="n">
        <v>0</v>
      </c>
    </row>
    <row r="228" spans="1:8">
      <c r="A228" t="s">
        <v>4</v>
      </c>
      <c r="B228" s="4" t="s">
        <v>5</v>
      </c>
      <c r="C228" s="4" t="s">
        <v>6</v>
      </c>
      <c r="D228" s="4" t="s">
        <v>10</v>
      </c>
    </row>
    <row r="229" spans="1:8">
      <c r="A229" t="n">
        <v>1935</v>
      </c>
      <c r="B229" s="39" t="n">
        <v>29</v>
      </c>
      <c r="C229" s="7" t="s">
        <v>60</v>
      </c>
      <c r="D229" s="7" t="n">
        <v>22</v>
      </c>
    </row>
    <row r="230" spans="1:8">
      <c r="A230" t="s">
        <v>4</v>
      </c>
      <c r="B230" s="4" t="s">
        <v>5</v>
      </c>
      <c r="C230" s="4" t="s">
        <v>6</v>
      </c>
      <c r="D230" s="4" t="s">
        <v>10</v>
      </c>
    </row>
    <row r="231" spans="1:8">
      <c r="A231" t="n">
        <v>1954</v>
      </c>
      <c r="B231" s="39" t="n">
        <v>29</v>
      </c>
      <c r="C231" s="7" t="s">
        <v>61</v>
      </c>
      <c r="D231" s="7" t="n">
        <v>7031</v>
      </c>
    </row>
    <row r="232" spans="1:8">
      <c r="A232" t="s">
        <v>4</v>
      </c>
      <c r="B232" s="4" t="s">
        <v>5</v>
      </c>
      <c r="C232" s="4" t="s">
        <v>14</v>
      </c>
      <c r="D232" s="4" t="s">
        <v>10</v>
      </c>
      <c r="E232" s="4" t="s">
        <v>14</v>
      </c>
      <c r="F232" s="4" t="s">
        <v>6</v>
      </c>
      <c r="G232" s="4" t="s">
        <v>6</v>
      </c>
      <c r="H232" s="4" t="s">
        <v>6</v>
      </c>
      <c r="I232" s="4" t="s">
        <v>6</v>
      </c>
      <c r="J232" s="4" t="s">
        <v>6</v>
      </c>
      <c r="K232" s="4" t="s">
        <v>6</v>
      </c>
      <c r="L232" s="4" t="s">
        <v>6</v>
      </c>
      <c r="M232" s="4" t="s">
        <v>6</v>
      </c>
      <c r="N232" s="4" t="s">
        <v>6</v>
      </c>
      <c r="O232" s="4" t="s">
        <v>6</v>
      </c>
      <c r="P232" s="4" t="s">
        <v>6</v>
      </c>
      <c r="Q232" s="4" t="s">
        <v>6</v>
      </c>
      <c r="R232" s="4" t="s">
        <v>6</v>
      </c>
      <c r="S232" s="4" t="s">
        <v>6</v>
      </c>
      <c r="T232" s="4" t="s">
        <v>6</v>
      </c>
      <c r="U232" s="4" t="s">
        <v>6</v>
      </c>
    </row>
    <row r="233" spans="1:8">
      <c r="A233" t="n">
        <v>1970</v>
      </c>
      <c r="B233" s="40" t="n">
        <v>36</v>
      </c>
      <c r="C233" s="7" t="n">
        <v>8</v>
      </c>
      <c r="D233" s="7" t="n">
        <v>20</v>
      </c>
      <c r="E233" s="7" t="n">
        <v>0</v>
      </c>
      <c r="F233" s="7" t="s">
        <v>62</v>
      </c>
      <c r="G233" s="7" t="s">
        <v>63</v>
      </c>
      <c r="H233" s="7" t="s">
        <v>64</v>
      </c>
      <c r="I233" s="7" t="s">
        <v>65</v>
      </c>
      <c r="J233" s="7" t="s">
        <v>66</v>
      </c>
      <c r="K233" s="7" t="s">
        <v>67</v>
      </c>
      <c r="L233" s="7" t="s">
        <v>68</v>
      </c>
      <c r="M233" s="7" t="s">
        <v>13</v>
      </c>
      <c r="N233" s="7" t="s">
        <v>13</v>
      </c>
      <c r="O233" s="7" t="s">
        <v>13</v>
      </c>
      <c r="P233" s="7" t="s">
        <v>13</v>
      </c>
      <c r="Q233" s="7" t="s">
        <v>13</v>
      </c>
      <c r="R233" s="7" t="s">
        <v>13</v>
      </c>
      <c r="S233" s="7" t="s">
        <v>13</v>
      </c>
      <c r="T233" s="7" t="s">
        <v>13</v>
      </c>
      <c r="U233" s="7" t="s">
        <v>13</v>
      </c>
    </row>
    <row r="234" spans="1:8">
      <c r="A234" t="s">
        <v>4</v>
      </c>
      <c r="B234" s="4" t="s">
        <v>5</v>
      </c>
      <c r="C234" s="4" t="s">
        <v>14</v>
      </c>
      <c r="D234" s="4" t="s">
        <v>10</v>
      </c>
      <c r="E234" s="4" t="s">
        <v>14</v>
      </c>
      <c r="F234" s="4" t="s">
        <v>6</v>
      </c>
      <c r="G234" s="4" t="s">
        <v>6</v>
      </c>
      <c r="H234" s="4" t="s">
        <v>6</v>
      </c>
      <c r="I234" s="4" t="s">
        <v>6</v>
      </c>
      <c r="J234" s="4" t="s">
        <v>6</v>
      </c>
      <c r="K234" s="4" t="s">
        <v>6</v>
      </c>
      <c r="L234" s="4" t="s">
        <v>6</v>
      </c>
      <c r="M234" s="4" t="s">
        <v>6</v>
      </c>
      <c r="N234" s="4" t="s">
        <v>6</v>
      </c>
      <c r="O234" s="4" t="s">
        <v>6</v>
      </c>
      <c r="P234" s="4" t="s">
        <v>6</v>
      </c>
      <c r="Q234" s="4" t="s">
        <v>6</v>
      </c>
      <c r="R234" s="4" t="s">
        <v>6</v>
      </c>
      <c r="S234" s="4" t="s">
        <v>6</v>
      </c>
      <c r="T234" s="4" t="s">
        <v>6</v>
      </c>
      <c r="U234" s="4" t="s">
        <v>6</v>
      </c>
    </row>
    <row r="235" spans="1:8">
      <c r="A235" t="n">
        <v>2077</v>
      </c>
      <c r="B235" s="40" t="n">
        <v>36</v>
      </c>
      <c r="C235" s="7" t="n">
        <v>8</v>
      </c>
      <c r="D235" s="7" t="n">
        <v>21</v>
      </c>
      <c r="E235" s="7" t="n">
        <v>0</v>
      </c>
      <c r="F235" s="7" t="s">
        <v>69</v>
      </c>
      <c r="G235" s="7" t="s">
        <v>70</v>
      </c>
      <c r="H235" s="7" t="s">
        <v>65</v>
      </c>
      <c r="I235" s="7" t="s">
        <v>13</v>
      </c>
      <c r="J235" s="7" t="s">
        <v>13</v>
      </c>
      <c r="K235" s="7" t="s">
        <v>13</v>
      </c>
      <c r="L235" s="7" t="s">
        <v>13</v>
      </c>
      <c r="M235" s="7" t="s">
        <v>13</v>
      </c>
      <c r="N235" s="7" t="s">
        <v>13</v>
      </c>
      <c r="O235" s="7" t="s">
        <v>13</v>
      </c>
      <c r="P235" s="7" t="s">
        <v>13</v>
      </c>
      <c r="Q235" s="7" t="s">
        <v>13</v>
      </c>
      <c r="R235" s="7" t="s">
        <v>13</v>
      </c>
      <c r="S235" s="7" t="s">
        <v>13</v>
      </c>
      <c r="T235" s="7" t="s">
        <v>13</v>
      </c>
      <c r="U235" s="7" t="s">
        <v>13</v>
      </c>
    </row>
    <row r="236" spans="1:8">
      <c r="A236" t="s">
        <v>4</v>
      </c>
      <c r="B236" s="4" t="s">
        <v>5</v>
      </c>
      <c r="C236" s="4" t="s">
        <v>14</v>
      </c>
      <c r="D236" s="4" t="s">
        <v>10</v>
      </c>
      <c r="E236" s="4" t="s">
        <v>14</v>
      </c>
      <c r="F236" s="4" t="s">
        <v>6</v>
      </c>
      <c r="G236" s="4" t="s">
        <v>6</v>
      </c>
      <c r="H236" s="4" t="s">
        <v>6</v>
      </c>
      <c r="I236" s="4" t="s">
        <v>6</v>
      </c>
      <c r="J236" s="4" t="s">
        <v>6</v>
      </c>
      <c r="K236" s="4" t="s">
        <v>6</v>
      </c>
      <c r="L236" s="4" t="s">
        <v>6</v>
      </c>
      <c r="M236" s="4" t="s">
        <v>6</v>
      </c>
      <c r="N236" s="4" t="s">
        <v>6</v>
      </c>
      <c r="O236" s="4" t="s">
        <v>6</v>
      </c>
      <c r="P236" s="4" t="s">
        <v>6</v>
      </c>
      <c r="Q236" s="4" t="s">
        <v>6</v>
      </c>
      <c r="R236" s="4" t="s">
        <v>6</v>
      </c>
      <c r="S236" s="4" t="s">
        <v>6</v>
      </c>
      <c r="T236" s="4" t="s">
        <v>6</v>
      </c>
      <c r="U236" s="4" t="s">
        <v>6</v>
      </c>
    </row>
    <row r="237" spans="1:8">
      <c r="A237" t="n">
        <v>2134</v>
      </c>
      <c r="B237" s="40" t="n">
        <v>36</v>
      </c>
      <c r="C237" s="7" t="n">
        <v>8</v>
      </c>
      <c r="D237" s="7" t="n">
        <v>0</v>
      </c>
      <c r="E237" s="7" t="n">
        <v>0</v>
      </c>
      <c r="F237" s="7" t="s">
        <v>71</v>
      </c>
      <c r="G237" s="7" t="s">
        <v>72</v>
      </c>
      <c r="H237" s="7" t="s">
        <v>65</v>
      </c>
      <c r="I237" s="7" t="s">
        <v>73</v>
      </c>
      <c r="J237" s="7" t="s">
        <v>74</v>
      </c>
      <c r="K237" s="7" t="s">
        <v>13</v>
      </c>
      <c r="L237" s="7" t="s">
        <v>13</v>
      </c>
      <c r="M237" s="7" t="s">
        <v>13</v>
      </c>
      <c r="N237" s="7" t="s">
        <v>13</v>
      </c>
      <c r="O237" s="7" t="s">
        <v>13</v>
      </c>
      <c r="P237" s="7" t="s">
        <v>13</v>
      </c>
      <c r="Q237" s="7" t="s">
        <v>13</v>
      </c>
      <c r="R237" s="7" t="s">
        <v>13</v>
      </c>
      <c r="S237" s="7" t="s">
        <v>13</v>
      </c>
      <c r="T237" s="7" t="s">
        <v>13</v>
      </c>
      <c r="U237" s="7" t="s">
        <v>13</v>
      </c>
    </row>
    <row r="238" spans="1:8">
      <c r="A238" t="s">
        <v>4</v>
      </c>
      <c r="B238" s="4" t="s">
        <v>5</v>
      </c>
      <c r="C238" s="4" t="s">
        <v>14</v>
      </c>
      <c r="D238" s="4" t="s">
        <v>10</v>
      </c>
      <c r="E238" s="4" t="s">
        <v>14</v>
      </c>
      <c r="F238" s="4" t="s">
        <v>6</v>
      </c>
      <c r="G238" s="4" t="s">
        <v>6</v>
      </c>
      <c r="H238" s="4" t="s">
        <v>6</v>
      </c>
      <c r="I238" s="4" t="s">
        <v>6</v>
      </c>
      <c r="J238" s="4" t="s">
        <v>6</v>
      </c>
      <c r="K238" s="4" t="s">
        <v>6</v>
      </c>
      <c r="L238" s="4" t="s">
        <v>6</v>
      </c>
      <c r="M238" s="4" t="s">
        <v>6</v>
      </c>
      <c r="N238" s="4" t="s">
        <v>6</v>
      </c>
      <c r="O238" s="4" t="s">
        <v>6</v>
      </c>
      <c r="P238" s="4" t="s">
        <v>6</v>
      </c>
      <c r="Q238" s="4" t="s">
        <v>6</v>
      </c>
      <c r="R238" s="4" t="s">
        <v>6</v>
      </c>
      <c r="S238" s="4" t="s">
        <v>6</v>
      </c>
      <c r="T238" s="4" t="s">
        <v>6</v>
      </c>
      <c r="U238" s="4" t="s">
        <v>6</v>
      </c>
    </row>
    <row r="239" spans="1:8">
      <c r="A239" t="n">
        <v>2206</v>
      </c>
      <c r="B239" s="40" t="n">
        <v>36</v>
      </c>
      <c r="C239" s="7" t="n">
        <v>8</v>
      </c>
      <c r="D239" s="7" t="n">
        <v>22</v>
      </c>
      <c r="E239" s="7" t="n">
        <v>0</v>
      </c>
      <c r="F239" s="7" t="s">
        <v>75</v>
      </c>
      <c r="G239" s="7" t="s">
        <v>36</v>
      </c>
      <c r="H239" s="7" t="s">
        <v>13</v>
      </c>
      <c r="I239" s="7" t="s">
        <v>13</v>
      </c>
      <c r="J239" s="7" t="s">
        <v>13</v>
      </c>
      <c r="K239" s="7" t="s">
        <v>13</v>
      </c>
      <c r="L239" s="7" t="s">
        <v>13</v>
      </c>
      <c r="M239" s="7" t="s">
        <v>13</v>
      </c>
      <c r="N239" s="7" t="s">
        <v>13</v>
      </c>
      <c r="O239" s="7" t="s">
        <v>13</v>
      </c>
      <c r="P239" s="7" t="s">
        <v>13</v>
      </c>
      <c r="Q239" s="7" t="s">
        <v>13</v>
      </c>
      <c r="R239" s="7" t="s">
        <v>13</v>
      </c>
      <c r="S239" s="7" t="s">
        <v>13</v>
      </c>
      <c r="T239" s="7" t="s">
        <v>13</v>
      </c>
      <c r="U239" s="7" t="s">
        <v>13</v>
      </c>
    </row>
    <row r="240" spans="1:8">
      <c r="A240" t="s">
        <v>4</v>
      </c>
      <c r="B240" s="4" t="s">
        <v>5</v>
      </c>
      <c r="C240" s="4" t="s">
        <v>14</v>
      </c>
      <c r="D240" s="4" t="s">
        <v>6</v>
      </c>
      <c r="E240" s="4" t="s">
        <v>10</v>
      </c>
    </row>
    <row r="241" spans="1:21">
      <c r="A241" t="n">
        <v>2243</v>
      </c>
      <c r="B241" s="41" t="n">
        <v>94</v>
      </c>
      <c r="C241" s="7" t="n">
        <v>0</v>
      </c>
      <c r="D241" s="7" t="s">
        <v>76</v>
      </c>
      <c r="E241" s="7" t="n">
        <v>1</v>
      </c>
    </row>
    <row r="242" spans="1:21">
      <c r="A242" t="s">
        <v>4</v>
      </c>
      <c r="B242" s="4" t="s">
        <v>5</v>
      </c>
      <c r="C242" s="4" t="s">
        <v>14</v>
      </c>
      <c r="D242" s="4" t="s">
        <v>6</v>
      </c>
      <c r="E242" s="4" t="s">
        <v>10</v>
      </c>
    </row>
    <row r="243" spans="1:21">
      <c r="A243" t="n">
        <v>2252</v>
      </c>
      <c r="B243" s="41" t="n">
        <v>94</v>
      </c>
      <c r="C243" s="7" t="n">
        <v>0</v>
      </c>
      <c r="D243" s="7" t="s">
        <v>76</v>
      </c>
      <c r="E243" s="7" t="n">
        <v>2</v>
      </c>
    </row>
    <row r="244" spans="1:21">
      <c r="A244" t="s">
        <v>4</v>
      </c>
      <c r="B244" s="4" t="s">
        <v>5</v>
      </c>
      <c r="C244" s="4" t="s">
        <v>14</v>
      </c>
      <c r="D244" s="4" t="s">
        <v>6</v>
      </c>
      <c r="E244" s="4" t="s">
        <v>10</v>
      </c>
    </row>
    <row r="245" spans="1:21">
      <c r="A245" t="n">
        <v>2261</v>
      </c>
      <c r="B245" s="41" t="n">
        <v>94</v>
      </c>
      <c r="C245" s="7" t="n">
        <v>1</v>
      </c>
      <c r="D245" s="7" t="s">
        <v>76</v>
      </c>
      <c r="E245" s="7" t="n">
        <v>4</v>
      </c>
    </row>
    <row r="246" spans="1:21">
      <c r="A246" t="s">
        <v>4</v>
      </c>
      <c r="B246" s="4" t="s">
        <v>5</v>
      </c>
      <c r="C246" s="4" t="s">
        <v>14</v>
      </c>
      <c r="D246" s="4" t="s">
        <v>6</v>
      </c>
    </row>
    <row r="247" spans="1:21">
      <c r="A247" t="n">
        <v>2270</v>
      </c>
      <c r="B247" s="41" t="n">
        <v>94</v>
      </c>
      <c r="C247" s="7" t="n">
        <v>5</v>
      </c>
      <c r="D247" s="7" t="s">
        <v>76</v>
      </c>
    </row>
    <row r="248" spans="1:21">
      <c r="A248" t="s">
        <v>4</v>
      </c>
      <c r="B248" s="4" t="s">
        <v>5</v>
      </c>
      <c r="C248" s="4" t="s">
        <v>14</v>
      </c>
      <c r="D248" s="4" t="s">
        <v>6</v>
      </c>
      <c r="E248" s="4" t="s">
        <v>10</v>
      </c>
    </row>
    <row r="249" spans="1:21">
      <c r="A249" t="n">
        <v>2277</v>
      </c>
      <c r="B249" s="41" t="n">
        <v>94</v>
      </c>
      <c r="C249" s="7" t="n">
        <v>1</v>
      </c>
      <c r="D249" s="7" t="s">
        <v>76</v>
      </c>
      <c r="E249" s="7" t="n">
        <v>1</v>
      </c>
    </row>
    <row r="250" spans="1:21">
      <c r="A250" t="s">
        <v>4</v>
      </c>
      <c r="B250" s="4" t="s">
        <v>5</v>
      </c>
      <c r="C250" s="4" t="s">
        <v>14</v>
      </c>
      <c r="D250" s="4" t="s">
        <v>6</v>
      </c>
      <c r="E250" s="4" t="s">
        <v>10</v>
      </c>
    </row>
    <row r="251" spans="1:21">
      <c r="A251" t="n">
        <v>2286</v>
      </c>
      <c r="B251" s="41" t="n">
        <v>94</v>
      </c>
      <c r="C251" s="7" t="n">
        <v>1</v>
      </c>
      <c r="D251" s="7" t="s">
        <v>76</v>
      </c>
      <c r="E251" s="7" t="n">
        <v>2</v>
      </c>
    </row>
    <row r="252" spans="1:21">
      <c r="A252" t="s">
        <v>4</v>
      </c>
      <c r="B252" s="4" t="s">
        <v>5</v>
      </c>
      <c r="C252" s="4" t="s">
        <v>14</v>
      </c>
      <c r="D252" s="4" t="s">
        <v>6</v>
      </c>
      <c r="E252" s="4" t="s">
        <v>10</v>
      </c>
    </row>
    <row r="253" spans="1:21">
      <c r="A253" t="n">
        <v>2295</v>
      </c>
      <c r="B253" s="41" t="n">
        <v>94</v>
      </c>
      <c r="C253" s="7" t="n">
        <v>0</v>
      </c>
      <c r="D253" s="7" t="s">
        <v>76</v>
      </c>
      <c r="E253" s="7" t="n">
        <v>4</v>
      </c>
    </row>
    <row r="254" spans="1:21">
      <c r="A254" t="s">
        <v>4</v>
      </c>
      <c r="B254" s="4" t="s">
        <v>5</v>
      </c>
      <c r="C254" s="4" t="s">
        <v>14</v>
      </c>
      <c r="D254" s="4" t="s">
        <v>6</v>
      </c>
      <c r="E254" s="4" t="s">
        <v>10</v>
      </c>
    </row>
    <row r="255" spans="1:21">
      <c r="A255" t="n">
        <v>2304</v>
      </c>
      <c r="B255" s="41" t="n">
        <v>94</v>
      </c>
      <c r="C255" s="7" t="n">
        <v>1</v>
      </c>
      <c r="D255" s="7" t="s">
        <v>77</v>
      </c>
      <c r="E255" s="7" t="n">
        <v>1</v>
      </c>
    </row>
    <row r="256" spans="1:21">
      <c r="A256" t="s">
        <v>4</v>
      </c>
      <c r="B256" s="4" t="s">
        <v>5</v>
      </c>
      <c r="C256" s="4" t="s">
        <v>14</v>
      </c>
      <c r="D256" s="4" t="s">
        <v>6</v>
      </c>
      <c r="E256" s="4" t="s">
        <v>10</v>
      </c>
    </row>
    <row r="257" spans="1:5">
      <c r="A257" t="n">
        <v>2319</v>
      </c>
      <c r="B257" s="41" t="n">
        <v>94</v>
      </c>
      <c r="C257" s="7" t="n">
        <v>1</v>
      </c>
      <c r="D257" s="7" t="s">
        <v>77</v>
      </c>
      <c r="E257" s="7" t="n">
        <v>2</v>
      </c>
    </row>
    <row r="258" spans="1:5">
      <c r="A258" t="s">
        <v>4</v>
      </c>
      <c r="B258" s="4" t="s">
        <v>5</v>
      </c>
      <c r="C258" s="4" t="s">
        <v>14</v>
      </c>
      <c r="D258" s="4" t="s">
        <v>6</v>
      </c>
      <c r="E258" s="4" t="s">
        <v>10</v>
      </c>
    </row>
    <row r="259" spans="1:5">
      <c r="A259" t="n">
        <v>2334</v>
      </c>
      <c r="B259" s="41" t="n">
        <v>94</v>
      </c>
      <c r="C259" s="7" t="n">
        <v>0</v>
      </c>
      <c r="D259" s="7" t="s">
        <v>77</v>
      </c>
      <c r="E259" s="7" t="n">
        <v>4</v>
      </c>
    </row>
    <row r="260" spans="1:5">
      <c r="A260" t="s">
        <v>4</v>
      </c>
      <c r="B260" s="4" t="s">
        <v>5</v>
      </c>
      <c r="C260" s="4" t="s">
        <v>6</v>
      </c>
      <c r="D260" s="4" t="s">
        <v>6</v>
      </c>
    </row>
    <row r="261" spans="1:5">
      <c r="A261" t="n">
        <v>2349</v>
      </c>
      <c r="B261" s="16" t="n">
        <v>70</v>
      </c>
      <c r="C261" s="7" t="s">
        <v>24</v>
      </c>
      <c r="D261" s="7" t="s">
        <v>25</v>
      </c>
    </row>
    <row r="262" spans="1:5">
      <c r="A262" t="s">
        <v>4</v>
      </c>
      <c r="B262" s="4" t="s">
        <v>5</v>
      </c>
      <c r="C262" s="4" t="s">
        <v>10</v>
      </c>
      <c r="D262" s="4" t="s">
        <v>10</v>
      </c>
      <c r="E262" s="4" t="s">
        <v>20</v>
      </c>
      <c r="F262" s="4" t="s">
        <v>20</v>
      </c>
      <c r="G262" s="4" t="s">
        <v>20</v>
      </c>
      <c r="H262" s="4" t="s">
        <v>20</v>
      </c>
      <c r="I262" s="4" t="s">
        <v>14</v>
      </c>
      <c r="J262" s="4" t="s">
        <v>10</v>
      </c>
    </row>
    <row r="263" spans="1:5">
      <c r="A263" t="n">
        <v>2360</v>
      </c>
      <c r="B263" s="42" t="n">
        <v>55</v>
      </c>
      <c r="C263" s="7" t="n">
        <v>20</v>
      </c>
      <c r="D263" s="7" t="n">
        <v>65533</v>
      </c>
      <c r="E263" s="7" t="n">
        <v>172.380004882813</v>
      </c>
      <c r="F263" s="7" t="n">
        <v>-143.350006103516</v>
      </c>
      <c r="G263" s="7" t="n">
        <v>0.409999996423721</v>
      </c>
      <c r="H263" s="7" t="n">
        <v>1.20000004768372</v>
      </c>
      <c r="I263" s="7" t="n">
        <v>1</v>
      </c>
      <c r="J263" s="7" t="n">
        <v>0</v>
      </c>
    </row>
    <row r="264" spans="1:5">
      <c r="A264" t="s">
        <v>4</v>
      </c>
      <c r="B264" s="4" t="s">
        <v>5</v>
      </c>
      <c r="C264" s="4" t="s">
        <v>10</v>
      </c>
    </row>
    <row r="265" spans="1:5">
      <c r="A265" t="n">
        <v>2384</v>
      </c>
      <c r="B265" s="31" t="n">
        <v>16</v>
      </c>
      <c r="C265" s="7" t="n">
        <v>200</v>
      </c>
    </row>
    <row r="266" spans="1:5">
      <c r="A266" t="s">
        <v>4</v>
      </c>
      <c r="B266" s="4" t="s">
        <v>5</v>
      </c>
      <c r="C266" s="4" t="s">
        <v>10</v>
      </c>
      <c r="D266" s="4" t="s">
        <v>10</v>
      </c>
      <c r="E266" s="4" t="s">
        <v>20</v>
      </c>
      <c r="F266" s="4" t="s">
        <v>20</v>
      </c>
      <c r="G266" s="4" t="s">
        <v>20</v>
      </c>
      <c r="H266" s="4" t="s">
        <v>20</v>
      </c>
      <c r="I266" s="4" t="s">
        <v>14</v>
      </c>
      <c r="J266" s="4" t="s">
        <v>10</v>
      </c>
    </row>
    <row r="267" spans="1:5">
      <c r="A267" t="n">
        <v>2387</v>
      </c>
      <c r="B267" s="42" t="n">
        <v>55</v>
      </c>
      <c r="C267" s="7" t="n">
        <v>21</v>
      </c>
      <c r="D267" s="7" t="n">
        <v>65533</v>
      </c>
      <c r="E267" s="7" t="n">
        <v>172.220001220703</v>
      </c>
      <c r="F267" s="7" t="n">
        <v>-143.350006103516</v>
      </c>
      <c r="G267" s="7" t="n">
        <v>-0.540000021457672</v>
      </c>
      <c r="H267" s="7" t="n">
        <v>1.20000004768372</v>
      </c>
      <c r="I267" s="7" t="n">
        <v>1</v>
      </c>
      <c r="J267" s="7" t="n">
        <v>0</v>
      </c>
    </row>
    <row r="268" spans="1:5">
      <c r="A268" t="s">
        <v>4</v>
      </c>
      <c r="B268" s="4" t="s">
        <v>5</v>
      </c>
      <c r="C268" s="4" t="s">
        <v>14</v>
      </c>
      <c r="D268" s="4" t="s">
        <v>14</v>
      </c>
      <c r="E268" s="4" t="s">
        <v>20</v>
      </c>
      <c r="F268" s="4" t="s">
        <v>20</v>
      </c>
      <c r="G268" s="4" t="s">
        <v>20</v>
      </c>
      <c r="H268" s="4" t="s">
        <v>10</v>
      </c>
    </row>
    <row r="269" spans="1:5">
      <c r="A269" t="n">
        <v>2411</v>
      </c>
      <c r="B269" s="43" t="n">
        <v>45</v>
      </c>
      <c r="C269" s="7" t="n">
        <v>2</v>
      </c>
      <c r="D269" s="7" t="n">
        <v>3</v>
      </c>
      <c r="E269" s="7" t="n">
        <v>166.699996948242</v>
      </c>
      <c r="F269" s="7" t="n">
        <v>-142.190002441406</v>
      </c>
      <c r="G269" s="7" t="n">
        <v>-0.109999999403954</v>
      </c>
      <c r="H269" s="7" t="n">
        <v>0</v>
      </c>
    </row>
    <row r="270" spans="1:5">
      <c r="A270" t="s">
        <v>4</v>
      </c>
      <c r="B270" s="4" t="s">
        <v>5</v>
      </c>
      <c r="C270" s="4" t="s">
        <v>14</v>
      </c>
      <c r="D270" s="4" t="s">
        <v>14</v>
      </c>
      <c r="E270" s="4" t="s">
        <v>20</v>
      </c>
      <c r="F270" s="4" t="s">
        <v>20</v>
      </c>
      <c r="G270" s="4" t="s">
        <v>20</v>
      </c>
      <c r="H270" s="4" t="s">
        <v>10</v>
      </c>
      <c r="I270" s="4" t="s">
        <v>14</v>
      </c>
    </row>
    <row r="271" spans="1:5">
      <c r="A271" t="n">
        <v>2428</v>
      </c>
      <c r="B271" s="43" t="n">
        <v>45</v>
      </c>
      <c r="C271" s="7" t="n">
        <v>4</v>
      </c>
      <c r="D271" s="7" t="n">
        <v>3</v>
      </c>
      <c r="E271" s="7" t="n">
        <v>3.28999996185303</v>
      </c>
      <c r="F271" s="7" t="n">
        <v>138.360000610352</v>
      </c>
      <c r="G271" s="7" t="n">
        <v>0</v>
      </c>
      <c r="H271" s="7" t="n">
        <v>0</v>
      </c>
      <c r="I271" s="7" t="n">
        <v>0</v>
      </c>
    </row>
    <row r="272" spans="1:5">
      <c r="A272" t="s">
        <v>4</v>
      </c>
      <c r="B272" s="4" t="s">
        <v>5</v>
      </c>
      <c r="C272" s="4" t="s">
        <v>14</v>
      </c>
      <c r="D272" s="4" t="s">
        <v>14</v>
      </c>
      <c r="E272" s="4" t="s">
        <v>20</v>
      </c>
      <c r="F272" s="4" t="s">
        <v>10</v>
      </c>
    </row>
    <row r="273" spans="1:10">
      <c r="A273" t="n">
        <v>2446</v>
      </c>
      <c r="B273" s="43" t="n">
        <v>45</v>
      </c>
      <c r="C273" s="7" t="n">
        <v>5</v>
      </c>
      <c r="D273" s="7" t="n">
        <v>3</v>
      </c>
      <c r="E273" s="7" t="n">
        <v>3</v>
      </c>
      <c r="F273" s="7" t="n">
        <v>0</v>
      </c>
    </row>
    <row r="274" spans="1:10">
      <c r="A274" t="s">
        <v>4</v>
      </c>
      <c r="B274" s="4" t="s">
        <v>5</v>
      </c>
      <c r="C274" s="4" t="s">
        <v>14</v>
      </c>
      <c r="D274" s="4" t="s">
        <v>14</v>
      </c>
      <c r="E274" s="4" t="s">
        <v>20</v>
      </c>
      <c r="F274" s="4" t="s">
        <v>10</v>
      </c>
    </row>
    <row r="275" spans="1:10">
      <c r="A275" t="n">
        <v>2455</v>
      </c>
      <c r="B275" s="43" t="n">
        <v>45</v>
      </c>
      <c r="C275" s="7" t="n">
        <v>11</v>
      </c>
      <c r="D275" s="7" t="n">
        <v>3</v>
      </c>
      <c r="E275" s="7" t="n">
        <v>40</v>
      </c>
      <c r="F275" s="7" t="n">
        <v>0</v>
      </c>
    </row>
    <row r="276" spans="1:10">
      <c r="A276" t="s">
        <v>4</v>
      </c>
      <c r="B276" s="4" t="s">
        <v>5</v>
      </c>
      <c r="C276" s="4" t="s">
        <v>14</v>
      </c>
      <c r="D276" s="4" t="s">
        <v>14</v>
      </c>
      <c r="E276" s="4" t="s">
        <v>20</v>
      </c>
      <c r="F276" s="4" t="s">
        <v>20</v>
      </c>
      <c r="G276" s="4" t="s">
        <v>20</v>
      </c>
      <c r="H276" s="4" t="s">
        <v>10</v>
      </c>
    </row>
    <row r="277" spans="1:10">
      <c r="A277" t="n">
        <v>2464</v>
      </c>
      <c r="B277" s="43" t="n">
        <v>45</v>
      </c>
      <c r="C277" s="7" t="n">
        <v>2</v>
      </c>
      <c r="D277" s="7" t="n">
        <v>3</v>
      </c>
      <c r="E277" s="7" t="n">
        <v>171.639999389648</v>
      </c>
      <c r="F277" s="7" t="n">
        <v>-142.070007324219</v>
      </c>
      <c r="G277" s="7" t="n">
        <v>0</v>
      </c>
      <c r="H277" s="7" t="n">
        <v>5500</v>
      </c>
    </row>
    <row r="278" spans="1:10">
      <c r="A278" t="s">
        <v>4</v>
      </c>
      <c r="B278" s="4" t="s">
        <v>5</v>
      </c>
      <c r="C278" s="4" t="s">
        <v>14</v>
      </c>
      <c r="D278" s="4" t="s">
        <v>14</v>
      </c>
      <c r="E278" s="4" t="s">
        <v>20</v>
      </c>
      <c r="F278" s="4" t="s">
        <v>20</v>
      </c>
      <c r="G278" s="4" t="s">
        <v>20</v>
      </c>
      <c r="H278" s="4" t="s">
        <v>10</v>
      </c>
      <c r="I278" s="4" t="s">
        <v>14</v>
      </c>
    </row>
    <row r="279" spans="1:10">
      <c r="A279" t="n">
        <v>2481</v>
      </c>
      <c r="B279" s="43" t="n">
        <v>45</v>
      </c>
      <c r="C279" s="7" t="n">
        <v>4</v>
      </c>
      <c r="D279" s="7" t="n">
        <v>3</v>
      </c>
      <c r="E279" s="7" t="n">
        <v>359.869995117188</v>
      </c>
      <c r="F279" s="7" t="n">
        <v>112.930000305176</v>
      </c>
      <c r="G279" s="7" t="n">
        <v>0</v>
      </c>
      <c r="H279" s="7" t="n">
        <v>5500</v>
      </c>
      <c r="I279" s="7" t="n">
        <v>1</v>
      </c>
    </row>
    <row r="280" spans="1:10">
      <c r="A280" t="s">
        <v>4</v>
      </c>
      <c r="B280" s="4" t="s">
        <v>5</v>
      </c>
      <c r="C280" s="4" t="s">
        <v>14</v>
      </c>
      <c r="D280" s="4" t="s">
        <v>10</v>
      </c>
      <c r="E280" s="4" t="s">
        <v>20</v>
      </c>
    </row>
    <row r="281" spans="1:10">
      <c r="A281" t="n">
        <v>2499</v>
      </c>
      <c r="B281" s="24" t="n">
        <v>58</v>
      </c>
      <c r="C281" s="7" t="n">
        <v>100</v>
      </c>
      <c r="D281" s="7" t="n">
        <v>1000</v>
      </c>
      <c r="E281" s="7" t="n">
        <v>1</v>
      </c>
    </row>
    <row r="282" spans="1:10">
      <c r="A282" t="s">
        <v>4</v>
      </c>
      <c r="B282" s="4" t="s">
        <v>5</v>
      </c>
      <c r="C282" s="4" t="s">
        <v>10</v>
      </c>
    </row>
    <row r="283" spans="1:10">
      <c r="A283" t="n">
        <v>2507</v>
      </c>
      <c r="B283" s="31" t="n">
        <v>16</v>
      </c>
      <c r="C283" s="7" t="n">
        <v>5000</v>
      </c>
    </row>
    <row r="284" spans="1:10">
      <c r="A284" t="s">
        <v>4</v>
      </c>
      <c r="B284" s="4" t="s">
        <v>5</v>
      </c>
      <c r="C284" s="4" t="s">
        <v>14</v>
      </c>
      <c r="D284" s="4" t="s">
        <v>10</v>
      </c>
      <c r="E284" s="4" t="s">
        <v>20</v>
      </c>
    </row>
    <row r="285" spans="1:10">
      <c r="A285" t="n">
        <v>2510</v>
      </c>
      <c r="B285" s="24" t="n">
        <v>58</v>
      </c>
      <c r="C285" s="7" t="n">
        <v>101</v>
      </c>
      <c r="D285" s="7" t="n">
        <v>500</v>
      </c>
      <c r="E285" s="7" t="n">
        <v>1</v>
      </c>
    </row>
    <row r="286" spans="1:10">
      <c r="A286" t="s">
        <v>4</v>
      </c>
      <c r="B286" s="4" t="s">
        <v>5</v>
      </c>
      <c r="C286" s="4" t="s">
        <v>14</v>
      </c>
      <c r="D286" s="4" t="s">
        <v>10</v>
      </c>
    </row>
    <row r="287" spans="1:10">
      <c r="A287" t="n">
        <v>2518</v>
      </c>
      <c r="B287" s="24" t="n">
        <v>58</v>
      </c>
      <c r="C287" s="7" t="n">
        <v>254</v>
      </c>
      <c r="D287" s="7" t="n">
        <v>0</v>
      </c>
    </row>
    <row r="288" spans="1:10">
      <c r="A288" t="s">
        <v>4</v>
      </c>
      <c r="B288" s="4" t="s">
        <v>5</v>
      </c>
      <c r="C288" s="4" t="s">
        <v>14</v>
      </c>
      <c r="D288" s="4" t="s">
        <v>14</v>
      </c>
      <c r="E288" s="4" t="s">
        <v>20</v>
      </c>
      <c r="F288" s="4" t="s">
        <v>20</v>
      </c>
      <c r="G288" s="4" t="s">
        <v>20</v>
      </c>
      <c r="H288" s="4" t="s">
        <v>10</v>
      </c>
    </row>
    <row r="289" spans="1:9">
      <c r="A289" t="n">
        <v>2522</v>
      </c>
      <c r="B289" s="43" t="n">
        <v>45</v>
      </c>
      <c r="C289" s="7" t="n">
        <v>2</v>
      </c>
      <c r="D289" s="7" t="n">
        <v>3</v>
      </c>
      <c r="E289" s="7" t="n">
        <v>181.649993896484</v>
      </c>
      <c r="F289" s="7" t="n">
        <v>-135.009994506836</v>
      </c>
      <c r="G289" s="7" t="n">
        <v>5.19999980926514</v>
      </c>
      <c r="H289" s="7" t="n">
        <v>0</v>
      </c>
    </row>
    <row r="290" spans="1:9">
      <c r="A290" t="s">
        <v>4</v>
      </c>
      <c r="B290" s="4" t="s">
        <v>5</v>
      </c>
      <c r="C290" s="4" t="s">
        <v>14</v>
      </c>
      <c r="D290" s="4" t="s">
        <v>14</v>
      </c>
      <c r="E290" s="4" t="s">
        <v>20</v>
      </c>
      <c r="F290" s="4" t="s">
        <v>20</v>
      </c>
      <c r="G290" s="4" t="s">
        <v>20</v>
      </c>
      <c r="H290" s="4" t="s">
        <v>10</v>
      </c>
      <c r="I290" s="4" t="s">
        <v>14</v>
      </c>
    </row>
    <row r="291" spans="1:9">
      <c r="A291" t="n">
        <v>2539</v>
      </c>
      <c r="B291" s="43" t="n">
        <v>45</v>
      </c>
      <c r="C291" s="7" t="n">
        <v>4</v>
      </c>
      <c r="D291" s="7" t="n">
        <v>3</v>
      </c>
      <c r="E291" s="7" t="n">
        <v>5.09999990463257</v>
      </c>
      <c r="F291" s="7" t="n">
        <v>133.820007324219</v>
      </c>
      <c r="G291" s="7" t="n">
        <v>-4</v>
      </c>
      <c r="H291" s="7" t="n">
        <v>0</v>
      </c>
      <c r="I291" s="7" t="n">
        <v>0</v>
      </c>
    </row>
    <row r="292" spans="1:9">
      <c r="A292" t="s">
        <v>4</v>
      </c>
      <c r="B292" s="4" t="s">
        <v>5</v>
      </c>
      <c r="C292" s="4" t="s">
        <v>14</v>
      </c>
      <c r="D292" s="4" t="s">
        <v>14</v>
      </c>
      <c r="E292" s="4" t="s">
        <v>20</v>
      </c>
      <c r="F292" s="4" t="s">
        <v>10</v>
      </c>
    </row>
    <row r="293" spans="1:9">
      <c r="A293" t="n">
        <v>2557</v>
      </c>
      <c r="B293" s="43" t="n">
        <v>45</v>
      </c>
      <c r="C293" s="7" t="n">
        <v>5</v>
      </c>
      <c r="D293" s="7" t="n">
        <v>3</v>
      </c>
      <c r="E293" s="7" t="n">
        <v>12.3000001907349</v>
      </c>
      <c r="F293" s="7" t="n">
        <v>0</v>
      </c>
    </row>
    <row r="294" spans="1:9">
      <c r="A294" t="s">
        <v>4</v>
      </c>
      <c r="B294" s="4" t="s">
        <v>5</v>
      </c>
      <c r="C294" s="4" t="s">
        <v>14</v>
      </c>
      <c r="D294" s="4" t="s">
        <v>14</v>
      </c>
      <c r="E294" s="4" t="s">
        <v>20</v>
      </c>
      <c r="F294" s="4" t="s">
        <v>10</v>
      </c>
    </row>
    <row r="295" spans="1:9">
      <c r="A295" t="n">
        <v>2566</v>
      </c>
      <c r="B295" s="43" t="n">
        <v>45</v>
      </c>
      <c r="C295" s="7" t="n">
        <v>11</v>
      </c>
      <c r="D295" s="7" t="n">
        <v>3</v>
      </c>
      <c r="E295" s="7" t="n">
        <v>40</v>
      </c>
      <c r="F295" s="7" t="n">
        <v>0</v>
      </c>
    </row>
    <row r="296" spans="1:9">
      <c r="A296" t="s">
        <v>4</v>
      </c>
      <c r="B296" s="4" t="s">
        <v>5</v>
      </c>
      <c r="C296" s="4" t="s">
        <v>14</v>
      </c>
      <c r="D296" s="4" t="s">
        <v>14</v>
      </c>
      <c r="E296" s="4" t="s">
        <v>20</v>
      </c>
      <c r="F296" s="4" t="s">
        <v>20</v>
      </c>
      <c r="G296" s="4" t="s">
        <v>20</v>
      </c>
      <c r="H296" s="4" t="s">
        <v>10</v>
      </c>
    </row>
    <row r="297" spans="1:9">
      <c r="A297" t="n">
        <v>2575</v>
      </c>
      <c r="B297" s="43" t="n">
        <v>45</v>
      </c>
      <c r="C297" s="7" t="n">
        <v>2</v>
      </c>
      <c r="D297" s="7" t="n">
        <v>3</v>
      </c>
      <c r="E297" s="7" t="n">
        <v>186.809997558594</v>
      </c>
      <c r="F297" s="7" t="n">
        <v>-138.460006713867</v>
      </c>
      <c r="G297" s="7" t="n">
        <v>-0.379999995231628</v>
      </c>
      <c r="H297" s="7" t="n">
        <v>8000</v>
      </c>
    </row>
    <row r="298" spans="1:9">
      <c r="A298" t="s">
        <v>4</v>
      </c>
      <c r="B298" s="4" t="s">
        <v>5</v>
      </c>
      <c r="C298" s="4" t="s">
        <v>14</v>
      </c>
      <c r="D298" s="4" t="s">
        <v>14</v>
      </c>
      <c r="E298" s="4" t="s">
        <v>20</v>
      </c>
      <c r="F298" s="4" t="s">
        <v>20</v>
      </c>
      <c r="G298" s="4" t="s">
        <v>20</v>
      </c>
      <c r="H298" s="4" t="s">
        <v>10</v>
      </c>
      <c r="I298" s="4" t="s">
        <v>14</v>
      </c>
    </row>
    <row r="299" spans="1:9">
      <c r="A299" t="n">
        <v>2592</v>
      </c>
      <c r="B299" s="43" t="n">
        <v>45</v>
      </c>
      <c r="C299" s="7" t="n">
        <v>4</v>
      </c>
      <c r="D299" s="7" t="n">
        <v>3</v>
      </c>
      <c r="E299" s="7" t="n">
        <v>6.40999984741211</v>
      </c>
      <c r="F299" s="7" t="n">
        <v>269.100006103516</v>
      </c>
      <c r="G299" s="7" t="n">
        <v>4</v>
      </c>
      <c r="H299" s="7" t="n">
        <v>8000</v>
      </c>
      <c r="I299" s="7" t="n">
        <v>0</v>
      </c>
    </row>
    <row r="300" spans="1:9">
      <c r="A300" t="s">
        <v>4</v>
      </c>
      <c r="B300" s="4" t="s">
        <v>5</v>
      </c>
      <c r="C300" s="4" t="s">
        <v>14</v>
      </c>
      <c r="D300" s="4" t="s">
        <v>14</v>
      </c>
      <c r="E300" s="4" t="s">
        <v>20</v>
      </c>
      <c r="F300" s="4" t="s">
        <v>10</v>
      </c>
    </row>
    <row r="301" spans="1:9">
      <c r="A301" t="n">
        <v>2610</v>
      </c>
      <c r="B301" s="43" t="n">
        <v>45</v>
      </c>
      <c r="C301" s="7" t="n">
        <v>5</v>
      </c>
      <c r="D301" s="7" t="n">
        <v>3</v>
      </c>
      <c r="E301" s="7" t="n">
        <v>12.3000001907349</v>
      </c>
      <c r="F301" s="7" t="n">
        <v>8000</v>
      </c>
    </row>
    <row r="302" spans="1:9">
      <c r="A302" t="s">
        <v>4</v>
      </c>
      <c r="B302" s="4" t="s">
        <v>5</v>
      </c>
      <c r="C302" s="4" t="s">
        <v>14</v>
      </c>
      <c r="D302" s="4" t="s">
        <v>14</v>
      </c>
      <c r="E302" s="4" t="s">
        <v>20</v>
      </c>
      <c r="F302" s="4" t="s">
        <v>10</v>
      </c>
    </row>
    <row r="303" spans="1:9">
      <c r="A303" t="n">
        <v>2619</v>
      </c>
      <c r="B303" s="43" t="n">
        <v>45</v>
      </c>
      <c r="C303" s="7" t="n">
        <v>11</v>
      </c>
      <c r="D303" s="7" t="n">
        <v>3</v>
      </c>
      <c r="E303" s="7" t="n">
        <v>38.9000015258789</v>
      </c>
      <c r="F303" s="7" t="n">
        <v>8000</v>
      </c>
    </row>
    <row r="304" spans="1:9">
      <c r="A304" t="s">
        <v>4</v>
      </c>
      <c r="B304" s="4" t="s">
        <v>5</v>
      </c>
      <c r="C304" s="4" t="s">
        <v>10</v>
      </c>
    </row>
    <row r="305" spans="1:9">
      <c r="A305" t="n">
        <v>2628</v>
      </c>
      <c r="B305" s="31" t="n">
        <v>16</v>
      </c>
      <c r="C305" s="7" t="n">
        <v>1000</v>
      </c>
    </row>
    <row r="306" spans="1:9">
      <c r="A306" t="s">
        <v>4</v>
      </c>
      <c r="B306" s="4" t="s">
        <v>5</v>
      </c>
      <c r="C306" s="4" t="s">
        <v>14</v>
      </c>
      <c r="D306" s="4" t="s">
        <v>14</v>
      </c>
      <c r="E306" s="4" t="s">
        <v>14</v>
      </c>
      <c r="F306" s="4" t="s">
        <v>20</v>
      </c>
      <c r="G306" s="4" t="s">
        <v>20</v>
      </c>
      <c r="H306" s="4" t="s">
        <v>20</v>
      </c>
      <c r="I306" s="4" t="s">
        <v>20</v>
      </c>
      <c r="J306" s="4" t="s">
        <v>20</v>
      </c>
    </row>
    <row r="307" spans="1:9">
      <c r="A307" t="n">
        <v>2631</v>
      </c>
      <c r="B307" s="44" t="n">
        <v>76</v>
      </c>
      <c r="C307" s="7" t="n">
        <v>0</v>
      </c>
      <c r="D307" s="7" t="n">
        <v>3</v>
      </c>
      <c r="E307" s="7" t="n">
        <v>2</v>
      </c>
      <c r="F307" s="7" t="n">
        <v>1</v>
      </c>
      <c r="G307" s="7" t="n">
        <v>1</v>
      </c>
      <c r="H307" s="7" t="n">
        <v>1</v>
      </c>
      <c r="I307" s="7" t="n">
        <v>1</v>
      </c>
      <c r="J307" s="7" t="n">
        <v>2000</v>
      </c>
    </row>
    <row r="308" spans="1:9">
      <c r="A308" t="s">
        <v>4</v>
      </c>
      <c r="B308" s="4" t="s">
        <v>5</v>
      </c>
      <c r="C308" s="4" t="s">
        <v>14</v>
      </c>
      <c r="D308" s="4" t="s">
        <v>14</v>
      </c>
      <c r="E308" s="4" t="s">
        <v>14</v>
      </c>
      <c r="F308" s="4" t="s">
        <v>20</v>
      </c>
      <c r="G308" s="4" t="s">
        <v>20</v>
      </c>
      <c r="H308" s="4" t="s">
        <v>20</v>
      </c>
      <c r="I308" s="4" t="s">
        <v>20</v>
      </c>
      <c r="J308" s="4" t="s">
        <v>20</v>
      </c>
    </row>
    <row r="309" spans="1:9">
      <c r="A309" t="n">
        <v>2655</v>
      </c>
      <c r="B309" s="44" t="n">
        <v>76</v>
      </c>
      <c r="C309" s="7" t="n">
        <v>0</v>
      </c>
      <c r="D309" s="7" t="n">
        <v>0</v>
      </c>
      <c r="E309" s="7" t="n">
        <v>2</v>
      </c>
      <c r="F309" s="7" t="n">
        <v>64</v>
      </c>
      <c r="G309" s="7" t="n">
        <v>0</v>
      </c>
      <c r="H309" s="7" t="n">
        <v>2000</v>
      </c>
      <c r="I309" s="7" t="n">
        <v>0</v>
      </c>
      <c r="J309" s="7" t="n">
        <v>0</v>
      </c>
    </row>
    <row r="310" spans="1:9">
      <c r="A310" t="s">
        <v>4</v>
      </c>
      <c r="B310" s="4" t="s">
        <v>5</v>
      </c>
      <c r="C310" s="4" t="s">
        <v>14</v>
      </c>
      <c r="D310" s="4" t="s">
        <v>14</v>
      </c>
    </row>
    <row r="311" spans="1:9">
      <c r="A311" t="n">
        <v>2679</v>
      </c>
      <c r="B311" s="45" t="n">
        <v>77</v>
      </c>
      <c r="C311" s="7" t="n">
        <v>0</v>
      </c>
      <c r="D311" s="7" t="n">
        <v>3</v>
      </c>
    </row>
    <row r="312" spans="1:9">
      <c r="A312" t="s">
        <v>4</v>
      </c>
      <c r="B312" s="4" t="s">
        <v>5</v>
      </c>
      <c r="C312" s="4" t="s">
        <v>14</v>
      </c>
      <c r="D312" s="4" t="s">
        <v>14</v>
      </c>
    </row>
    <row r="313" spans="1:9">
      <c r="A313" t="n">
        <v>2682</v>
      </c>
      <c r="B313" s="45" t="n">
        <v>77</v>
      </c>
      <c r="C313" s="7" t="n">
        <v>0</v>
      </c>
      <c r="D313" s="7" t="n">
        <v>0</v>
      </c>
    </row>
    <row r="314" spans="1:9">
      <c r="A314" t="s">
        <v>4</v>
      </c>
      <c r="B314" s="4" t="s">
        <v>5</v>
      </c>
      <c r="C314" s="4" t="s">
        <v>10</v>
      </c>
    </row>
    <row r="315" spans="1:9">
      <c r="A315" t="n">
        <v>2685</v>
      </c>
      <c r="B315" s="31" t="n">
        <v>16</v>
      </c>
      <c r="C315" s="7" t="n">
        <v>2000</v>
      </c>
    </row>
    <row r="316" spans="1:9">
      <c r="A316" t="s">
        <v>4</v>
      </c>
      <c r="B316" s="4" t="s">
        <v>5</v>
      </c>
      <c r="C316" s="4" t="s">
        <v>14</v>
      </c>
      <c r="D316" s="4" t="s">
        <v>14</v>
      </c>
      <c r="E316" s="4" t="s">
        <v>14</v>
      </c>
      <c r="F316" s="4" t="s">
        <v>20</v>
      </c>
      <c r="G316" s="4" t="s">
        <v>20</v>
      </c>
      <c r="H316" s="4" t="s">
        <v>20</v>
      </c>
      <c r="I316" s="4" t="s">
        <v>20</v>
      </c>
      <c r="J316" s="4" t="s">
        <v>20</v>
      </c>
    </row>
    <row r="317" spans="1:9">
      <c r="A317" t="n">
        <v>2688</v>
      </c>
      <c r="B317" s="44" t="n">
        <v>76</v>
      </c>
      <c r="C317" s="7" t="n">
        <v>0</v>
      </c>
      <c r="D317" s="7" t="n">
        <v>3</v>
      </c>
      <c r="E317" s="7" t="n">
        <v>1</v>
      </c>
      <c r="F317" s="7" t="n">
        <v>1</v>
      </c>
      <c r="G317" s="7" t="n">
        <v>1</v>
      </c>
      <c r="H317" s="7" t="n">
        <v>1</v>
      </c>
      <c r="I317" s="7" t="n">
        <v>0</v>
      </c>
      <c r="J317" s="7" t="n">
        <v>2000</v>
      </c>
    </row>
    <row r="318" spans="1:9">
      <c r="A318" t="s">
        <v>4</v>
      </c>
      <c r="B318" s="4" t="s">
        <v>5</v>
      </c>
      <c r="C318" s="4" t="s">
        <v>14</v>
      </c>
      <c r="D318" s="4" t="s">
        <v>14</v>
      </c>
      <c r="E318" s="4" t="s">
        <v>14</v>
      </c>
      <c r="F318" s="4" t="s">
        <v>20</v>
      </c>
      <c r="G318" s="4" t="s">
        <v>20</v>
      </c>
      <c r="H318" s="4" t="s">
        <v>20</v>
      </c>
      <c r="I318" s="4" t="s">
        <v>20</v>
      </c>
      <c r="J318" s="4" t="s">
        <v>20</v>
      </c>
    </row>
    <row r="319" spans="1:9">
      <c r="A319" t="n">
        <v>2712</v>
      </c>
      <c r="B319" s="44" t="n">
        <v>76</v>
      </c>
      <c r="C319" s="7" t="n">
        <v>0</v>
      </c>
      <c r="D319" s="7" t="n">
        <v>0</v>
      </c>
      <c r="E319" s="7" t="n">
        <v>1</v>
      </c>
      <c r="F319" s="7" t="n">
        <v>128</v>
      </c>
      <c r="G319" s="7" t="n">
        <v>0</v>
      </c>
      <c r="H319" s="7" t="n">
        <v>2000</v>
      </c>
      <c r="I319" s="7" t="n">
        <v>0</v>
      </c>
      <c r="J319" s="7" t="n">
        <v>0</v>
      </c>
    </row>
    <row r="320" spans="1:9">
      <c r="A320" t="s">
        <v>4</v>
      </c>
      <c r="B320" s="4" t="s">
        <v>5</v>
      </c>
      <c r="C320" s="4" t="s">
        <v>14</v>
      </c>
      <c r="D320" s="4" t="s">
        <v>14</v>
      </c>
    </row>
    <row r="321" spans="1:10">
      <c r="A321" t="n">
        <v>2736</v>
      </c>
      <c r="B321" s="45" t="n">
        <v>77</v>
      </c>
      <c r="C321" s="7" t="n">
        <v>0</v>
      </c>
      <c r="D321" s="7" t="n">
        <v>3</v>
      </c>
    </row>
    <row r="322" spans="1:10">
      <c r="A322" t="s">
        <v>4</v>
      </c>
      <c r="B322" s="4" t="s">
        <v>5</v>
      </c>
      <c r="C322" s="4" t="s">
        <v>14</v>
      </c>
      <c r="D322" s="4" t="s">
        <v>14</v>
      </c>
    </row>
    <row r="323" spans="1:10">
      <c r="A323" t="n">
        <v>2739</v>
      </c>
      <c r="B323" s="45" t="n">
        <v>77</v>
      </c>
      <c r="C323" s="7" t="n">
        <v>0</v>
      </c>
      <c r="D323" s="7" t="n">
        <v>0</v>
      </c>
    </row>
    <row r="324" spans="1:10">
      <c r="A324" t="s">
        <v>4</v>
      </c>
      <c r="B324" s="4" t="s">
        <v>5</v>
      </c>
      <c r="C324" s="4" t="s">
        <v>14</v>
      </c>
      <c r="D324" s="4" t="s">
        <v>10</v>
      </c>
    </row>
    <row r="325" spans="1:10">
      <c r="A325" t="n">
        <v>2742</v>
      </c>
      <c r="B325" s="43" t="n">
        <v>45</v>
      </c>
      <c r="C325" s="7" t="n">
        <v>7</v>
      </c>
      <c r="D325" s="7" t="n">
        <v>255</v>
      </c>
    </row>
    <row r="326" spans="1:10">
      <c r="A326" t="s">
        <v>4</v>
      </c>
      <c r="B326" s="4" t="s">
        <v>5</v>
      </c>
      <c r="C326" s="4" t="s">
        <v>14</v>
      </c>
      <c r="D326" s="4" t="s">
        <v>10</v>
      </c>
      <c r="E326" s="4" t="s">
        <v>20</v>
      </c>
    </row>
    <row r="327" spans="1:10">
      <c r="A327" t="n">
        <v>2746</v>
      </c>
      <c r="B327" s="24" t="n">
        <v>58</v>
      </c>
      <c r="C327" s="7" t="n">
        <v>101</v>
      </c>
      <c r="D327" s="7" t="n">
        <v>500</v>
      </c>
      <c r="E327" s="7" t="n">
        <v>1</v>
      </c>
    </row>
    <row r="328" spans="1:10">
      <c r="A328" t="s">
        <v>4</v>
      </c>
      <c r="B328" s="4" t="s">
        <v>5</v>
      </c>
      <c r="C328" s="4" t="s">
        <v>14</v>
      </c>
      <c r="D328" s="4" t="s">
        <v>10</v>
      </c>
    </row>
    <row r="329" spans="1:10">
      <c r="A329" t="n">
        <v>2754</v>
      </c>
      <c r="B329" s="24" t="n">
        <v>58</v>
      </c>
      <c r="C329" s="7" t="n">
        <v>254</v>
      </c>
      <c r="D329" s="7" t="n">
        <v>0</v>
      </c>
    </row>
    <row r="330" spans="1:10">
      <c r="A330" t="s">
        <v>4</v>
      </c>
      <c r="B330" s="4" t="s">
        <v>5</v>
      </c>
      <c r="C330" s="4" t="s">
        <v>14</v>
      </c>
      <c r="D330" s="4" t="s">
        <v>14</v>
      </c>
      <c r="E330" s="4" t="s">
        <v>20</v>
      </c>
      <c r="F330" s="4" t="s">
        <v>20</v>
      </c>
      <c r="G330" s="4" t="s">
        <v>20</v>
      </c>
      <c r="H330" s="4" t="s">
        <v>10</v>
      </c>
    </row>
    <row r="331" spans="1:10">
      <c r="A331" t="n">
        <v>2758</v>
      </c>
      <c r="B331" s="43" t="n">
        <v>45</v>
      </c>
      <c r="C331" s="7" t="n">
        <v>2</v>
      </c>
      <c r="D331" s="7" t="n">
        <v>3</v>
      </c>
      <c r="E331" s="7" t="n">
        <v>199.929992675781</v>
      </c>
      <c r="F331" s="7" t="n">
        <v>-139.080001831055</v>
      </c>
      <c r="G331" s="7" t="n">
        <v>0.200000002980232</v>
      </c>
      <c r="H331" s="7" t="n">
        <v>0</v>
      </c>
    </row>
    <row r="332" spans="1:10">
      <c r="A332" t="s">
        <v>4</v>
      </c>
      <c r="B332" s="4" t="s">
        <v>5</v>
      </c>
      <c r="C332" s="4" t="s">
        <v>14</v>
      </c>
      <c r="D332" s="4" t="s">
        <v>14</v>
      </c>
      <c r="E332" s="4" t="s">
        <v>20</v>
      </c>
      <c r="F332" s="4" t="s">
        <v>20</v>
      </c>
      <c r="G332" s="4" t="s">
        <v>20</v>
      </c>
      <c r="H332" s="4" t="s">
        <v>10</v>
      </c>
      <c r="I332" s="4" t="s">
        <v>14</v>
      </c>
    </row>
    <row r="333" spans="1:10">
      <c r="A333" t="n">
        <v>2775</v>
      </c>
      <c r="B333" s="43" t="n">
        <v>45</v>
      </c>
      <c r="C333" s="7" t="n">
        <v>4</v>
      </c>
      <c r="D333" s="7" t="n">
        <v>3</v>
      </c>
      <c r="E333" s="7" t="n">
        <v>4.73000001907349</v>
      </c>
      <c r="F333" s="7" t="n">
        <v>243.119995117188</v>
      </c>
      <c r="G333" s="7" t="n">
        <v>0</v>
      </c>
      <c r="H333" s="7" t="n">
        <v>0</v>
      </c>
      <c r="I333" s="7" t="n">
        <v>0</v>
      </c>
    </row>
    <row r="334" spans="1:10">
      <c r="A334" t="s">
        <v>4</v>
      </c>
      <c r="B334" s="4" t="s">
        <v>5</v>
      </c>
      <c r="C334" s="4" t="s">
        <v>14</v>
      </c>
      <c r="D334" s="4" t="s">
        <v>14</v>
      </c>
      <c r="E334" s="4" t="s">
        <v>20</v>
      </c>
      <c r="F334" s="4" t="s">
        <v>10</v>
      </c>
    </row>
    <row r="335" spans="1:10">
      <c r="A335" t="n">
        <v>2793</v>
      </c>
      <c r="B335" s="43" t="n">
        <v>45</v>
      </c>
      <c r="C335" s="7" t="n">
        <v>5</v>
      </c>
      <c r="D335" s="7" t="n">
        <v>3</v>
      </c>
      <c r="E335" s="7" t="n">
        <v>14.5</v>
      </c>
      <c r="F335" s="7" t="n">
        <v>0</v>
      </c>
    </row>
    <row r="336" spans="1:10">
      <c r="A336" t="s">
        <v>4</v>
      </c>
      <c r="B336" s="4" t="s">
        <v>5</v>
      </c>
      <c r="C336" s="4" t="s">
        <v>14</v>
      </c>
      <c r="D336" s="4" t="s">
        <v>14</v>
      </c>
      <c r="E336" s="4" t="s">
        <v>20</v>
      </c>
      <c r="F336" s="4" t="s">
        <v>10</v>
      </c>
    </row>
    <row r="337" spans="1:9">
      <c r="A337" t="n">
        <v>2802</v>
      </c>
      <c r="B337" s="43" t="n">
        <v>45</v>
      </c>
      <c r="C337" s="7" t="n">
        <v>11</v>
      </c>
      <c r="D337" s="7" t="n">
        <v>3</v>
      </c>
      <c r="E337" s="7" t="n">
        <v>38.9000015258789</v>
      </c>
      <c r="F337" s="7" t="n">
        <v>0</v>
      </c>
    </row>
    <row r="338" spans="1:9">
      <c r="A338" t="s">
        <v>4</v>
      </c>
      <c r="B338" s="4" t="s">
        <v>5</v>
      </c>
      <c r="C338" s="4" t="s">
        <v>10</v>
      </c>
      <c r="D338" s="4" t="s">
        <v>14</v>
      </c>
    </row>
    <row r="339" spans="1:9">
      <c r="A339" t="n">
        <v>2811</v>
      </c>
      <c r="B339" s="46" t="n">
        <v>56</v>
      </c>
      <c r="C339" s="7" t="n">
        <v>20</v>
      </c>
      <c r="D339" s="7" t="n">
        <v>1</v>
      </c>
    </row>
    <row r="340" spans="1:9">
      <c r="A340" t="s">
        <v>4</v>
      </c>
      <c r="B340" s="4" t="s">
        <v>5</v>
      </c>
      <c r="C340" s="4" t="s">
        <v>10</v>
      </c>
      <c r="D340" s="4" t="s">
        <v>14</v>
      </c>
    </row>
    <row r="341" spans="1:9">
      <c r="A341" t="n">
        <v>2815</v>
      </c>
      <c r="B341" s="46" t="n">
        <v>56</v>
      </c>
      <c r="C341" s="7" t="n">
        <v>21</v>
      </c>
      <c r="D341" s="7" t="n">
        <v>1</v>
      </c>
    </row>
    <row r="342" spans="1:9">
      <c r="A342" t="s">
        <v>4</v>
      </c>
      <c r="B342" s="4" t="s">
        <v>5</v>
      </c>
      <c r="C342" s="4" t="s">
        <v>10</v>
      </c>
      <c r="D342" s="4" t="s">
        <v>20</v>
      </c>
      <c r="E342" s="4" t="s">
        <v>20</v>
      </c>
      <c r="F342" s="4" t="s">
        <v>20</v>
      </c>
      <c r="G342" s="4" t="s">
        <v>20</v>
      </c>
    </row>
    <row r="343" spans="1:9">
      <c r="A343" t="n">
        <v>2819</v>
      </c>
      <c r="B343" s="35" t="n">
        <v>46</v>
      </c>
      <c r="C343" s="7" t="n">
        <v>20</v>
      </c>
      <c r="D343" s="7" t="n">
        <v>191.949996948242</v>
      </c>
      <c r="E343" s="7" t="n">
        <v>-144</v>
      </c>
      <c r="F343" s="7" t="n">
        <v>0.0199999995529652</v>
      </c>
      <c r="G343" s="7" t="n">
        <v>95.6999969482422</v>
      </c>
    </row>
    <row r="344" spans="1:9">
      <c r="A344" t="s">
        <v>4</v>
      </c>
      <c r="B344" s="4" t="s">
        <v>5</v>
      </c>
      <c r="C344" s="4" t="s">
        <v>10</v>
      </c>
      <c r="D344" s="4" t="s">
        <v>20</v>
      </c>
      <c r="E344" s="4" t="s">
        <v>20</v>
      </c>
      <c r="F344" s="4" t="s">
        <v>20</v>
      </c>
      <c r="G344" s="4" t="s">
        <v>20</v>
      </c>
    </row>
    <row r="345" spans="1:9">
      <c r="A345" t="n">
        <v>2838</v>
      </c>
      <c r="B345" s="35" t="n">
        <v>46</v>
      </c>
      <c r="C345" s="7" t="n">
        <v>21</v>
      </c>
      <c r="D345" s="7" t="n">
        <v>191.830001831055</v>
      </c>
      <c r="E345" s="7" t="n">
        <v>-144</v>
      </c>
      <c r="F345" s="7" t="n">
        <v>-0.829999983310699</v>
      </c>
      <c r="G345" s="7" t="n">
        <v>90</v>
      </c>
    </row>
    <row r="346" spans="1:9">
      <c r="A346" t="s">
        <v>4</v>
      </c>
      <c r="B346" s="4" t="s">
        <v>5</v>
      </c>
      <c r="C346" s="4" t="s">
        <v>14</v>
      </c>
      <c r="D346" s="4" t="s">
        <v>14</v>
      </c>
      <c r="E346" s="4" t="s">
        <v>20</v>
      </c>
      <c r="F346" s="4" t="s">
        <v>20</v>
      </c>
      <c r="G346" s="4" t="s">
        <v>20</v>
      </c>
      <c r="H346" s="4" t="s">
        <v>10</v>
      </c>
    </row>
    <row r="347" spans="1:9">
      <c r="A347" t="n">
        <v>2857</v>
      </c>
      <c r="B347" s="43" t="n">
        <v>45</v>
      </c>
      <c r="C347" s="7" t="n">
        <v>2</v>
      </c>
      <c r="D347" s="7" t="n">
        <v>3</v>
      </c>
      <c r="E347" s="7" t="n">
        <v>199.929992675781</v>
      </c>
      <c r="F347" s="7" t="n">
        <v>-140.850006103516</v>
      </c>
      <c r="G347" s="7" t="n">
        <v>0.200000002980232</v>
      </c>
      <c r="H347" s="7" t="n">
        <v>5000</v>
      </c>
    </row>
    <row r="348" spans="1:9">
      <c r="A348" t="s">
        <v>4</v>
      </c>
      <c r="B348" s="4" t="s">
        <v>5</v>
      </c>
      <c r="C348" s="4" t="s">
        <v>14</v>
      </c>
      <c r="D348" s="4" t="s">
        <v>14</v>
      </c>
      <c r="E348" s="4" t="s">
        <v>20</v>
      </c>
      <c r="F348" s="4" t="s">
        <v>20</v>
      </c>
      <c r="G348" s="4" t="s">
        <v>20</v>
      </c>
      <c r="H348" s="4" t="s">
        <v>10</v>
      </c>
      <c r="I348" s="4" t="s">
        <v>14</v>
      </c>
    </row>
    <row r="349" spans="1:9">
      <c r="A349" t="n">
        <v>2874</v>
      </c>
      <c r="B349" s="43" t="n">
        <v>45</v>
      </c>
      <c r="C349" s="7" t="n">
        <v>4</v>
      </c>
      <c r="D349" s="7" t="n">
        <v>3</v>
      </c>
      <c r="E349" s="7" t="n">
        <v>355.570007324219</v>
      </c>
      <c r="F349" s="7" t="n">
        <v>290.089996337891</v>
      </c>
      <c r="G349" s="7" t="n">
        <v>0</v>
      </c>
      <c r="H349" s="7" t="n">
        <v>5000</v>
      </c>
      <c r="I349" s="7" t="n">
        <v>1</v>
      </c>
    </row>
    <row r="350" spans="1:9">
      <c r="A350" t="s">
        <v>4</v>
      </c>
      <c r="B350" s="4" t="s">
        <v>5</v>
      </c>
      <c r="C350" s="4" t="s">
        <v>14</v>
      </c>
      <c r="D350" s="4" t="s">
        <v>14</v>
      </c>
      <c r="E350" s="4" t="s">
        <v>20</v>
      </c>
      <c r="F350" s="4" t="s">
        <v>10</v>
      </c>
    </row>
    <row r="351" spans="1:9">
      <c r="A351" t="n">
        <v>2892</v>
      </c>
      <c r="B351" s="43" t="n">
        <v>45</v>
      </c>
      <c r="C351" s="7" t="n">
        <v>5</v>
      </c>
      <c r="D351" s="7" t="n">
        <v>3</v>
      </c>
      <c r="E351" s="7" t="n">
        <v>12.6000003814697</v>
      </c>
      <c r="F351" s="7" t="n">
        <v>5000</v>
      </c>
    </row>
    <row r="352" spans="1:9">
      <c r="A352" t="s">
        <v>4</v>
      </c>
      <c r="B352" s="4" t="s">
        <v>5</v>
      </c>
      <c r="C352" s="4" t="s">
        <v>14</v>
      </c>
      <c r="D352" s="4" t="s">
        <v>14</v>
      </c>
      <c r="E352" s="4" t="s">
        <v>20</v>
      </c>
      <c r="F352" s="4" t="s">
        <v>10</v>
      </c>
    </row>
    <row r="353" spans="1:9">
      <c r="A353" t="n">
        <v>2901</v>
      </c>
      <c r="B353" s="43" t="n">
        <v>45</v>
      </c>
      <c r="C353" s="7" t="n">
        <v>11</v>
      </c>
      <c r="D353" s="7" t="n">
        <v>3</v>
      </c>
      <c r="E353" s="7" t="n">
        <v>38.9000015258789</v>
      </c>
      <c r="F353" s="7" t="n">
        <v>5000</v>
      </c>
    </row>
    <row r="354" spans="1:9">
      <c r="A354" t="s">
        <v>4</v>
      </c>
      <c r="B354" s="4" t="s">
        <v>5</v>
      </c>
      <c r="C354" s="4" t="s">
        <v>14</v>
      </c>
      <c r="D354" s="4" t="s">
        <v>10</v>
      </c>
    </row>
    <row r="355" spans="1:9">
      <c r="A355" t="n">
        <v>2910</v>
      </c>
      <c r="B355" s="43" t="n">
        <v>45</v>
      </c>
      <c r="C355" s="7" t="n">
        <v>7</v>
      </c>
      <c r="D355" s="7" t="n">
        <v>255</v>
      </c>
    </row>
    <row r="356" spans="1:9">
      <c r="A356" t="s">
        <v>4</v>
      </c>
      <c r="B356" s="4" t="s">
        <v>5</v>
      </c>
      <c r="C356" s="4" t="s">
        <v>10</v>
      </c>
    </row>
    <row r="357" spans="1:9">
      <c r="A357" t="n">
        <v>2914</v>
      </c>
      <c r="B357" s="31" t="n">
        <v>16</v>
      </c>
      <c r="C357" s="7" t="n">
        <v>1000</v>
      </c>
    </row>
    <row r="358" spans="1:9">
      <c r="A358" t="s">
        <v>4</v>
      </c>
      <c r="B358" s="4" t="s">
        <v>5</v>
      </c>
      <c r="C358" s="4" t="s">
        <v>14</v>
      </c>
      <c r="D358" s="4" t="s">
        <v>20</v>
      </c>
      <c r="E358" s="4" t="s">
        <v>10</v>
      </c>
      <c r="F358" s="4" t="s">
        <v>14</v>
      </c>
    </row>
    <row r="359" spans="1:9">
      <c r="A359" t="n">
        <v>2917</v>
      </c>
      <c r="B359" s="13" t="n">
        <v>49</v>
      </c>
      <c r="C359" s="7" t="n">
        <v>3</v>
      </c>
      <c r="D359" s="7" t="n">
        <v>0.699999988079071</v>
      </c>
      <c r="E359" s="7" t="n">
        <v>500</v>
      </c>
      <c r="F359" s="7" t="n">
        <v>0</v>
      </c>
    </row>
    <row r="360" spans="1:9">
      <c r="A360" t="s">
        <v>4</v>
      </c>
      <c r="B360" s="4" t="s">
        <v>5</v>
      </c>
      <c r="C360" s="4" t="s">
        <v>14</v>
      </c>
      <c r="D360" s="4" t="s">
        <v>10</v>
      </c>
      <c r="E360" s="4" t="s">
        <v>20</v>
      </c>
    </row>
    <row r="361" spans="1:9">
      <c r="A361" t="n">
        <v>2926</v>
      </c>
      <c r="B361" s="24" t="n">
        <v>58</v>
      </c>
      <c r="C361" s="7" t="n">
        <v>101</v>
      </c>
      <c r="D361" s="7" t="n">
        <v>500</v>
      </c>
      <c r="E361" s="7" t="n">
        <v>1</v>
      </c>
    </row>
    <row r="362" spans="1:9">
      <c r="A362" t="s">
        <v>4</v>
      </c>
      <c r="B362" s="4" t="s">
        <v>5</v>
      </c>
      <c r="C362" s="4" t="s">
        <v>14</v>
      </c>
      <c r="D362" s="4" t="s">
        <v>10</v>
      </c>
    </row>
    <row r="363" spans="1:9">
      <c r="A363" t="n">
        <v>2934</v>
      </c>
      <c r="B363" s="24" t="n">
        <v>58</v>
      </c>
      <c r="C363" s="7" t="n">
        <v>254</v>
      </c>
      <c r="D363" s="7" t="n">
        <v>0</v>
      </c>
    </row>
    <row r="364" spans="1:9">
      <c r="A364" t="s">
        <v>4</v>
      </c>
      <c r="B364" s="4" t="s">
        <v>5</v>
      </c>
      <c r="C364" s="4" t="s">
        <v>14</v>
      </c>
    </row>
    <row r="365" spans="1:9">
      <c r="A365" t="n">
        <v>2938</v>
      </c>
      <c r="B365" s="32" t="n">
        <v>116</v>
      </c>
      <c r="C365" s="7" t="n">
        <v>0</v>
      </c>
    </row>
    <row r="366" spans="1:9">
      <c r="A366" t="s">
        <v>4</v>
      </c>
      <c r="B366" s="4" t="s">
        <v>5</v>
      </c>
      <c r="C366" s="4" t="s">
        <v>14</v>
      </c>
      <c r="D366" s="4" t="s">
        <v>10</v>
      </c>
    </row>
    <row r="367" spans="1:9">
      <c r="A367" t="n">
        <v>2940</v>
      </c>
      <c r="B367" s="32" t="n">
        <v>116</v>
      </c>
      <c r="C367" s="7" t="n">
        <v>2</v>
      </c>
      <c r="D367" s="7" t="n">
        <v>1</v>
      </c>
    </row>
    <row r="368" spans="1:9">
      <c r="A368" t="s">
        <v>4</v>
      </c>
      <c r="B368" s="4" t="s">
        <v>5</v>
      </c>
      <c r="C368" s="4" t="s">
        <v>14</v>
      </c>
      <c r="D368" s="4" t="s">
        <v>9</v>
      </c>
    </row>
    <row r="369" spans="1:6">
      <c r="A369" t="n">
        <v>2944</v>
      </c>
      <c r="B369" s="32" t="n">
        <v>116</v>
      </c>
      <c r="C369" s="7" t="n">
        <v>5</v>
      </c>
      <c r="D369" s="7" t="n">
        <v>1101004800</v>
      </c>
    </row>
    <row r="370" spans="1:6">
      <c r="A370" t="s">
        <v>4</v>
      </c>
      <c r="B370" s="4" t="s">
        <v>5</v>
      </c>
      <c r="C370" s="4" t="s">
        <v>14</v>
      </c>
      <c r="D370" s="4" t="s">
        <v>10</v>
      </c>
    </row>
    <row r="371" spans="1:6">
      <c r="A371" t="n">
        <v>2950</v>
      </c>
      <c r="B371" s="32" t="n">
        <v>116</v>
      </c>
      <c r="C371" s="7" t="n">
        <v>6</v>
      </c>
      <c r="D371" s="7" t="n">
        <v>1</v>
      </c>
    </row>
    <row r="372" spans="1:6">
      <c r="A372" t="s">
        <v>4</v>
      </c>
      <c r="B372" s="4" t="s">
        <v>5</v>
      </c>
      <c r="C372" s="4" t="s">
        <v>14</v>
      </c>
      <c r="D372" s="4" t="s">
        <v>14</v>
      </c>
      <c r="E372" s="4" t="s">
        <v>20</v>
      </c>
      <c r="F372" s="4" t="s">
        <v>20</v>
      </c>
      <c r="G372" s="4" t="s">
        <v>20</v>
      </c>
      <c r="H372" s="4" t="s">
        <v>10</v>
      </c>
    </row>
    <row r="373" spans="1:6">
      <c r="A373" t="n">
        <v>2954</v>
      </c>
      <c r="B373" s="43" t="n">
        <v>45</v>
      </c>
      <c r="C373" s="7" t="n">
        <v>2</v>
      </c>
      <c r="D373" s="7" t="n">
        <v>3</v>
      </c>
      <c r="E373" s="7" t="n">
        <v>191.979995727539</v>
      </c>
      <c r="F373" s="7" t="n">
        <v>-142.649993896484</v>
      </c>
      <c r="G373" s="7" t="n">
        <v>-0.490000009536743</v>
      </c>
      <c r="H373" s="7" t="n">
        <v>0</v>
      </c>
    </row>
    <row r="374" spans="1:6">
      <c r="A374" t="s">
        <v>4</v>
      </c>
      <c r="B374" s="4" t="s">
        <v>5</v>
      </c>
      <c r="C374" s="4" t="s">
        <v>14</v>
      </c>
      <c r="D374" s="4" t="s">
        <v>14</v>
      </c>
      <c r="E374" s="4" t="s">
        <v>20</v>
      </c>
      <c r="F374" s="4" t="s">
        <v>20</v>
      </c>
      <c r="G374" s="4" t="s">
        <v>20</v>
      </c>
      <c r="H374" s="4" t="s">
        <v>10</v>
      </c>
      <c r="I374" s="4" t="s">
        <v>14</v>
      </c>
    </row>
    <row r="375" spans="1:6">
      <c r="A375" t="n">
        <v>2971</v>
      </c>
      <c r="B375" s="43" t="n">
        <v>45</v>
      </c>
      <c r="C375" s="7" t="n">
        <v>4</v>
      </c>
      <c r="D375" s="7" t="n">
        <v>3</v>
      </c>
      <c r="E375" s="7" t="n">
        <v>356.100006103516</v>
      </c>
      <c r="F375" s="7" t="n">
        <v>130.809997558594</v>
      </c>
      <c r="G375" s="7" t="n">
        <v>0</v>
      </c>
      <c r="H375" s="7" t="n">
        <v>0</v>
      </c>
      <c r="I375" s="7" t="n">
        <v>0</v>
      </c>
    </row>
    <row r="376" spans="1:6">
      <c r="A376" t="s">
        <v>4</v>
      </c>
      <c r="B376" s="4" t="s">
        <v>5</v>
      </c>
      <c r="C376" s="4" t="s">
        <v>14</v>
      </c>
      <c r="D376" s="4" t="s">
        <v>14</v>
      </c>
      <c r="E376" s="4" t="s">
        <v>20</v>
      </c>
      <c r="F376" s="4" t="s">
        <v>10</v>
      </c>
    </row>
    <row r="377" spans="1:6">
      <c r="A377" t="n">
        <v>2989</v>
      </c>
      <c r="B377" s="43" t="n">
        <v>45</v>
      </c>
      <c r="C377" s="7" t="n">
        <v>5</v>
      </c>
      <c r="D377" s="7" t="n">
        <v>3</v>
      </c>
      <c r="E377" s="7" t="n">
        <v>1.5</v>
      </c>
      <c r="F377" s="7" t="n">
        <v>0</v>
      </c>
    </row>
    <row r="378" spans="1:6">
      <c r="A378" t="s">
        <v>4</v>
      </c>
      <c r="B378" s="4" t="s">
        <v>5</v>
      </c>
      <c r="C378" s="4" t="s">
        <v>14</v>
      </c>
      <c r="D378" s="4" t="s">
        <v>14</v>
      </c>
      <c r="E378" s="4" t="s">
        <v>20</v>
      </c>
      <c r="F378" s="4" t="s">
        <v>10</v>
      </c>
    </row>
    <row r="379" spans="1:6">
      <c r="A379" t="n">
        <v>2998</v>
      </c>
      <c r="B379" s="43" t="n">
        <v>45</v>
      </c>
      <c r="C379" s="7" t="n">
        <v>11</v>
      </c>
      <c r="D379" s="7" t="n">
        <v>3</v>
      </c>
      <c r="E379" s="7" t="n">
        <v>38.9000015258789</v>
      </c>
      <c r="F379" s="7" t="n">
        <v>0</v>
      </c>
    </row>
    <row r="380" spans="1:6">
      <c r="A380" t="s">
        <v>4</v>
      </c>
      <c r="B380" s="4" t="s">
        <v>5</v>
      </c>
      <c r="C380" s="4" t="s">
        <v>14</v>
      </c>
      <c r="D380" s="4" t="s">
        <v>10</v>
      </c>
    </row>
    <row r="381" spans="1:6">
      <c r="A381" t="n">
        <v>3007</v>
      </c>
      <c r="B381" s="24" t="n">
        <v>58</v>
      </c>
      <c r="C381" s="7" t="n">
        <v>255</v>
      </c>
      <c r="D381" s="7" t="n">
        <v>0</v>
      </c>
    </row>
    <row r="382" spans="1:6">
      <c r="A382" t="s">
        <v>4</v>
      </c>
      <c r="B382" s="4" t="s">
        <v>5</v>
      </c>
      <c r="C382" s="4" t="s">
        <v>14</v>
      </c>
      <c r="D382" s="4" t="s">
        <v>14</v>
      </c>
      <c r="E382" s="4" t="s">
        <v>20</v>
      </c>
      <c r="F382" s="4" t="s">
        <v>20</v>
      </c>
      <c r="G382" s="4" t="s">
        <v>20</v>
      </c>
      <c r="H382" s="4" t="s">
        <v>10</v>
      </c>
    </row>
    <row r="383" spans="1:6">
      <c r="A383" t="n">
        <v>3011</v>
      </c>
      <c r="B383" s="43" t="n">
        <v>45</v>
      </c>
      <c r="C383" s="7" t="n">
        <v>2</v>
      </c>
      <c r="D383" s="7" t="n">
        <v>3</v>
      </c>
      <c r="E383" s="7" t="n">
        <v>192</v>
      </c>
      <c r="F383" s="7" t="n">
        <v>-142.649993896484</v>
      </c>
      <c r="G383" s="7" t="n">
        <v>-0.439999997615814</v>
      </c>
      <c r="H383" s="7" t="n">
        <v>25000</v>
      </c>
    </row>
    <row r="384" spans="1:6">
      <c r="A384" t="s">
        <v>4</v>
      </c>
      <c r="B384" s="4" t="s">
        <v>5</v>
      </c>
      <c r="C384" s="4" t="s">
        <v>14</v>
      </c>
      <c r="D384" s="4" t="s">
        <v>14</v>
      </c>
      <c r="E384" s="4" t="s">
        <v>20</v>
      </c>
      <c r="F384" s="4" t="s">
        <v>20</v>
      </c>
      <c r="G384" s="4" t="s">
        <v>20</v>
      </c>
      <c r="H384" s="4" t="s">
        <v>10</v>
      </c>
      <c r="I384" s="4" t="s">
        <v>14</v>
      </c>
    </row>
    <row r="385" spans="1:9">
      <c r="A385" t="n">
        <v>3028</v>
      </c>
      <c r="B385" s="43" t="n">
        <v>45</v>
      </c>
      <c r="C385" s="7" t="n">
        <v>4</v>
      </c>
      <c r="D385" s="7" t="n">
        <v>3</v>
      </c>
      <c r="E385" s="7" t="n">
        <v>357.690002441406</v>
      </c>
      <c r="F385" s="7" t="n">
        <v>110.830001831055</v>
      </c>
      <c r="G385" s="7" t="n">
        <v>0</v>
      </c>
      <c r="H385" s="7" t="n">
        <v>25000</v>
      </c>
      <c r="I385" s="7" t="n">
        <v>0</v>
      </c>
    </row>
    <row r="386" spans="1:9">
      <c r="A386" t="s">
        <v>4</v>
      </c>
      <c r="B386" s="4" t="s">
        <v>5</v>
      </c>
      <c r="C386" s="4" t="s">
        <v>14</v>
      </c>
      <c r="D386" s="4" t="s">
        <v>14</v>
      </c>
      <c r="E386" s="4" t="s">
        <v>20</v>
      </c>
      <c r="F386" s="4" t="s">
        <v>10</v>
      </c>
    </row>
    <row r="387" spans="1:9">
      <c r="A387" t="n">
        <v>3046</v>
      </c>
      <c r="B387" s="43" t="n">
        <v>45</v>
      </c>
      <c r="C387" s="7" t="n">
        <v>5</v>
      </c>
      <c r="D387" s="7" t="n">
        <v>3</v>
      </c>
      <c r="E387" s="7" t="n">
        <v>1.5</v>
      </c>
      <c r="F387" s="7" t="n">
        <v>25000</v>
      </c>
    </row>
    <row r="388" spans="1:9">
      <c r="A388" t="s">
        <v>4</v>
      </c>
      <c r="B388" s="4" t="s">
        <v>5</v>
      </c>
      <c r="C388" s="4" t="s">
        <v>14</v>
      </c>
      <c r="D388" s="4" t="s">
        <v>14</v>
      </c>
      <c r="E388" s="4" t="s">
        <v>20</v>
      </c>
      <c r="F388" s="4" t="s">
        <v>10</v>
      </c>
    </row>
    <row r="389" spans="1:9">
      <c r="A389" t="n">
        <v>3055</v>
      </c>
      <c r="B389" s="43" t="n">
        <v>45</v>
      </c>
      <c r="C389" s="7" t="n">
        <v>11</v>
      </c>
      <c r="D389" s="7" t="n">
        <v>3</v>
      </c>
      <c r="E389" s="7" t="n">
        <v>38.9000015258789</v>
      </c>
      <c r="F389" s="7" t="n">
        <v>25000</v>
      </c>
    </row>
    <row r="390" spans="1:9">
      <c r="A390" t="s">
        <v>4</v>
      </c>
      <c r="B390" s="4" t="s">
        <v>5</v>
      </c>
      <c r="C390" s="4" t="s">
        <v>14</v>
      </c>
      <c r="D390" s="4" t="s">
        <v>10</v>
      </c>
      <c r="E390" s="4" t="s">
        <v>6</v>
      </c>
    </row>
    <row r="391" spans="1:9">
      <c r="A391" t="n">
        <v>3064</v>
      </c>
      <c r="B391" s="38" t="n">
        <v>51</v>
      </c>
      <c r="C391" s="7" t="n">
        <v>4</v>
      </c>
      <c r="D391" s="7" t="n">
        <v>21</v>
      </c>
      <c r="E391" s="7" t="s">
        <v>78</v>
      </c>
    </row>
    <row r="392" spans="1:9">
      <c r="A392" t="s">
        <v>4</v>
      </c>
      <c r="B392" s="4" t="s">
        <v>5</v>
      </c>
      <c r="C392" s="4" t="s">
        <v>10</v>
      </c>
    </row>
    <row r="393" spans="1:9">
      <c r="A393" t="n">
        <v>3078</v>
      </c>
      <c r="B393" s="31" t="n">
        <v>16</v>
      </c>
      <c r="C393" s="7" t="n">
        <v>0</v>
      </c>
    </row>
    <row r="394" spans="1:9">
      <c r="A394" t="s">
        <v>4</v>
      </c>
      <c r="B394" s="4" t="s">
        <v>5</v>
      </c>
      <c r="C394" s="4" t="s">
        <v>10</v>
      </c>
      <c r="D394" s="4" t="s">
        <v>14</v>
      </c>
      <c r="E394" s="4" t="s">
        <v>9</v>
      </c>
      <c r="F394" s="4" t="s">
        <v>79</v>
      </c>
      <c r="G394" s="4" t="s">
        <v>14</v>
      </c>
      <c r="H394" s="4" t="s">
        <v>14</v>
      </c>
      <c r="I394" s="4" t="s">
        <v>14</v>
      </c>
      <c r="J394" s="4" t="s">
        <v>9</v>
      </c>
      <c r="K394" s="4" t="s">
        <v>79</v>
      </c>
      <c r="L394" s="4" t="s">
        <v>14</v>
      </c>
      <c r="M394" s="4" t="s">
        <v>14</v>
      </c>
    </row>
    <row r="395" spans="1:9">
      <c r="A395" t="n">
        <v>3081</v>
      </c>
      <c r="B395" s="47" t="n">
        <v>26</v>
      </c>
      <c r="C395" s="7" t="n">
        <v>21</v>
      </c>
      <c r="D395" s="7" t="n">
        <v>17</v>
      </c>
      <c r="E395" s="7" t="n">
        <v>44320</v>
      </c>
      <c r="F395" s="7" t="s">
        <v>80</v>
      </c>
      <c r="G395" s="7" t="n">
        <v>2</v>
      </c>
      <c r="H395" s="7" t="n">
        <v>3</v>
      </c>
      <c r="I395" s="7" t="n">
        <v>17</v>
      </c>
      <c r="J395" s="7" t="n">
        <v>44321</v>
      </c>
      <c r="K395" s="7" t="s">
        <v>81</v>
      </c>
      <c r="L395" s="7" t="n">
        <v>2</v>
      </c>
      <c r="M395" s="7" t="n">
        <v>0</v>
      </c>
    </row>
    <row r="396" spans="1:9">
      <c r="A396" t="s">
        <v>4</v>
      </c>
      <c r="B396" s="4" t="s">
        <v>5</v>
      </c>
    </row>
    <row r="397" spans="1:9">
      <c r="A397" t="n">
        <v>3183</v>
      </c>
      <c r="B397" s="48" t="n">
        <v>28</v>
      </c>
    </row>
    <row r="398" spans="1:9">
      <c r="A398" t="s">
        <v>4</v>
      </c>
      <c r="B398" s="4" t="s">
        <v>5</v>
      </c>
      <c r="C398" s="4" t="s">
        <v>14</v>
      </c>
      <c r="D398" s="4" t="s">
        <v>10</v>
      </c>
      <c r="E398" s="4" t="s">
        <v>6</v>
      </c>
      <c r="F398" s="4" t="s">
        <v>6</v>
      </c>
      <c r="G398" s="4" t="s">
        <v>6</v>
      </c>
      <c r="H398" s="4" t="s">
        <v>6</v>
      </c>
    </row>
    <row r="399" spans="1:9">
      <c r="A399" t="n">
        <v>3184</v>
      </c>
      <c r="B399" s="38" t="n">
        <v>51</v>
      </c>
      <c r="C399" s="7" t="n">
        <v>3</v>
      </c>
      <c r="D399" s="7" t="n">
        <v>20</v>
      </c>
      <c r="E399" s="7" t="s">
        <v>82</v>
      </c>
      <c r="F399" s="7" t="s">
        <v>58</v>
      </c>
      <c r="G399" s="7" t="s">
        <v>57</v>
      </c>
      <c r="H399" s="7" t="s">
        <v>58</v>
      </c>
    </row>
    <row r="400" spans="1:9">
      <c r="A400" t="s">
        <v>4</v>
      </c>
      <c r="B400" s="4" t="s">
        <v>5</v>
      </c>
      <c r="C400" s="4" t="s">
        <v>10</v>
      </c>
      <c r="D400" s="4" t="s">
        <v>10</v>
      </c>
      <c r="E400" s="4" t="s">
        <v>10</v>
      </c>
    </row>
    <row r="401" spans="1:13">
      <c r="A401" t="n">
        <v>3197</v>
      </c>
      <c r="B401" s="49" t="n">
        <v>61</v>
      </c>
      <c r="C401" s="7" t="n">
        <v>20</v>
      </c>
      <c r="D401" s="7" t="n">
        <v>21</v>
      </c>
      <c r="E401" s="7" t="n">
        <v>1000</v>
      </c>
    </row>
    <row r="402" spans="1:13">
      <c r="A402" t="s">
        <v>4</v>
      </c>
      <c r="B402" s="4" t="s">
        <v>5</v>
      </c>
      <c r="C402" s="4" t="s">
        <v>10</v>
      </c>
      <c r="D402" s="4" t="s">
        <v>14</v>
      </c>
      <c r="E402" s="4" t="s">
        <v>6</v>
      </c>
      <c r="F402" s="4" t="s">
        <v>20</v>
      </c>
      <c r="G402" s="4" t="s">
        <v>20</v>
      </c>
      <c r="H402" s="4" t="s">
        <v>20</v>
      </c>
    </row>
    <row r="403" spans="1:13">
      <c r="A403" t="n">
        <v>3204</v>
      </c>
      <c r="B403" s="50" t="n">
        <v>48</v>
      </c>
      <c r="C403" s="7" t="n">
        <v>20</v>
      </c>
      <c r="D403" s="7" t="n">
        <v>0</v>
      </c>
      <c r="E403" s="7" t="s">
        <v>62</v>
      </c>
      <c r="F403" s="7" t="n">
        <v>-1</v>
      </c>
      <c r="G403" s="7" t="n">
        <v>1</v>
      </c>
      <c r="H403" s="7" t="n">
        <v>5.60519385729927e-45</v>
      </c>
    </row>
    <row r="404" spans="1:13">
      <c r="A404" t="s">
        <v>4</v>
      </c>
      <c r="B404" s="4" t="s">
        <v>5</v>
      </c>
      <c r="C404" s="4" t="s">
        <v>10</v>
      </c>
    </row>
    <row r="405" spans="1:13">
      <c r="A405" t="n">
        <v>3235</v>
      </c>
      <c r="B405" s="31" t="n">
        <v>16</v>
      </c>
      <c r="C405" s="7" t="n">
        <v>1000</v>
      </c>
    </row>
    <row r="406" spans="1:13">
      <c r="A406" t="s">
        <v>4</v>
      </c>
      <c r="B406" s="4" t="s">
        <v>5</v>
      </c>
      <c r="C406" s="4" t="s">
        <v>14</v>
      </c>
      <c r="D406" s="4" t="s">
        <v>10</v>
      </c>
      <c r="E406" s="4" t="s">
        <v>6</v>
      </c>
    </row>
    <row r="407" spans="1:13">
      <c r="A407" t="n">
        <v>3238</v>
      </c>
      <c r="B407" s="38" t="n">
        <v>51</v>
      </c>
      <c r="C407" s="7" t="n">
        <v>4</v>
      </c>
      <c r="D407" s="7" t="n">
        <v>20</v>
      </c>
      <c r="E407" s="7" t="s">
        <v>83</v>
      </c>
    </row>
    <row r="408" spans="1:13">
      <c r="A408" t="s">
        <v>4</v>
      </c>
      <c r="B408" s="4" t="s">
        <v>5</v>
      </c>
      <c r="C408" s="4" t="s">
        <v>10</v>
      </c>
    </row>
    <row r="409" spans="1:13">
      <c r="A409" t="n">
        <v>3251</v>
      </c>
      <c r="B409" s="31" t="n">
        <v>16</v>
      </c>
      <c r="C409" s="7" t="n">
        <v>0</v>
      </c>
    </row>
    <row r="410" spans="1:13">
      <c r="A410" t="s">
        <v>4</v>
      </c>
      <c r="B410" s="4" t="s">
        <v>5</v>
      </c>
      <c r="C410" s="4" t="s">
        <v>10</v>
      </c>
      <c r="D410" s="4" t="s">
        <v>14</v>
      </c>
      <c r="E410" s="4" t="s">
        <v>9</v>
      </c>
      <c r="F410" s="4" t="s">
        <v>79</v>
      </c>
      <c r="G410" s="4" t="s">
        <v>14</v>
      </c>
      <c r="H410" s="4" t="s">
        <v>14</v>
      </c>
      <c r="I410" s="4" t="s">
        <v>14</v>
      </c>
      <c r="J410" s="4" t="s">
        <v>9</v>
      </c>
      <c r="K410" s="4" t="s">
        <v>79</v>
      </c>
      <c r="L410" s="4" t="s">
        <v>14</v>
      </c>
      <c r="M410" s="4" t="s">
        <v>14</v>
      </c>
    </row>
    <row r="411" spans="1:13">
      <c r="A411" t="n">
        <v>3254</v>
      </c>
      <c r="B411" s="47" t="n">
        <v>26</v>
      </c>
      <c r="C411" s="7" t="n">
        <v>20</v>
      </c>
      <c r="D411" s="7" t="n">
        <v>17</v>
      </c>
      <c r="E411" s="7" t="n">
        <v>43336</v>
      </c>
      <c r="F411" s="7" t="s">
        <v>84</v>
      </c>
      <c r="G411" s="7" t="n">
        <v>2</v>
      </c>
      <c r="H411" s="7" t="n">
        <v>3</v>
      </c>
      <c r="I411" s="7" t="n">
        <v>17</v>
      </c>
      <c r="J411" s="7" t="n">
        <v>43337</v>
      </c>
      <c r="K411" s="7" t="s">
        <v>85</v>
      </c>
      <c r="L411" s="7" t="n">
        <v>2</v>
      </c>
      <c r="M411" s="7" t="n">
        <v>0</v>
      </c>
    </row>
    <row r="412" spans="1:13">
      <c r="A412" t="s">
        <v>4</v>
      </c>
      <c r="B412" s="4" t="s">
        <v>5</v>
      </c>
    </row>
    <row r="413" spans="1:13">
      <c r="A413" t="n">
        <v>3505</v>
      </c>
      <c r="B413" s="48" t="n">
        <v>28</v>
      </c>
    </row>
    <row r="414" spans="1:13">
      <c r="A414" t="s">
        <v>4</v>
      </c>
      <c r="B414" s="4" t="s">
        <v>5</v>
      </c>
      <c r="C414" s="4" t="s">
        <v>10</v>
      </c>
      <c r="D414" s="4" t="s">
        <v>14</v>
      </c>
    </row>
    <row r="415" spans="1:13">
      <c r="A415" t="n">
        <v>3506</v>
      </c>
      <c r="B415" s="51" t="n">
        <v>89</v>
      </c>
      <c r="C415" s="7" t="n">
        <v>65533</v>
      </c>
      <c r="D415" s="7" t="n">
        <v>1</v>
      </c>
    </row>
    <row r="416" spans="1:13">
      <c r="A416" t="s">
        <v>4</v>
      </c>
      <c r="B416" s="4" t="s">
        <v>5</v>
      </c>
      <c r="C416" s="4" t="s">
        <v>14</v>
      </c>
      <c r="D416" s="4" t="s">
        <v>10</v>
      </c>
      <c r="E416" s="4" t="s">
        <v>20</v>
      </c>
    </row>
    <row r="417" spans="1:13">
      <c r="A417" t="n">
        <v>3510</v>
      </c>
      <c r="B417" s="24" t="n">
        <v>58</v>
      </c>
      <c r="C417" s="7" t="n">
        <v>101</v>
      </c>
      <c r="D417" s="7" t="n">
        <v>500</v>
      </c>
      <c r="E417" s="7" t="n">
        <v>1</v>
      </c>
    </row>
    <row r="418" spans="1:13">
      <c r="A418" t="s">
        <v>4</v>
      </c>
      <c r="B418" s="4" t="s">
        <v>5</v>
      </c>
      <c r="C418" s="4" t="s">
        <v>14</v>
      </c>
      <c r="D418" s="4" t="s">
        <v>10</v>
      </c>
    </row>
    <row r="419" spans="1:13">
      <c r="A419" t="n">
        <v>3518</v>
      </c>
      <c r="B419" s="24" t="n">
        <v>58</v>
      </c>
      <c r="C419" s="7" t="n">
        <v>254</v>
      </c>
      <c r="D419" s="7" t="n">
        <v>0</v>
      </c>
    </row>
    <row r="420" spans="1:13">
      <c r="A420" t="s">
        <v>4</v>
      </c>
      <c r="B420" s="4" t="s">
        <v>5</v>
      </c>
      <c r="C420" s="4" t="s">
        <v>14</v>
      </c>
      <c r="D420" s="4" t="s">
        <v>14</v>
      </c>
      <c r="E420" s="4" t="s">
        <v>20</v>
      </c>
      <c r="F420" s="4" t="s">
        <v>20</v>
      </c>
      <c r="G420" s="4" t="s">
        <v>20</v>
      </c>
      <c r="H420" s="4" t="s">
        <v>10</v>
      </c>
    </row>
    <row r="421" spans="1:13">
      <c r="A421" t="n">
        <v>3522</v>
      </c>
      <c r="B421" s="43" t="n">
        <v>45</v>
      </c>
      <c r="C421" s="7" t="n">
        <v>2</v>
      </c>
      <c r="D421" s="7" t="n">
        <v>3</v>
      </c>
      <c r="E421" s="7" t="n">
        <v>192.020004272461</v>
      </c>
      <c r="F421" s="7" t="n">
        <v>-142.320007324219</v>
      </c>
      <c r="G421" s="7" t="n">
        <v>-0.0700000002980232</v>
      </c>
      <c r="H421" s="7" t="n">
        <v>0</v>
      </c>
    </row>
    <row r="422" spans="1:13">
      <c r="A422" t="s">
        <v>4</v>
      </c>
      <c r="B422" s="4" t="s">
        <v>5</v>
      </c>
      <c r="C422" s="4" t="s">
        <v>14</v>
      </c>
      <c r="D422" s="4" t="s">
        <v>14</v>
      </c>
      <c r="E422" s="4" t="s">
        <v>20</v>
      </c>
      <c r="F422" s="4" t="s">
        <v>20</v>
      </c>
      <c r="G422" s="4" t="s">
        <v>20</v>
      </c>
      <c r="H422" s="4" t="s">
        <v>10</v>
      </c>
      <c r="I422" s="4" t="s">
        <v>14</v>
      </c>
    </row>
    <row r="423" spans="1:13">
      <c r="A423" t="n">
        <v>3539</v>
      </c>
      <c r="B423" s="43" t="n">
        <v>45</v>
      </c>
      <c r="C423" s="7" t="n">
        <v>4</v>
      </c>
      <c r="D423" s="7" t="n">
        <v>3</v>
      </c>
      <c r="E423" s="7" t="n">
        <v>348.459991455078</v>
      </c>
      <c r="F423" s="7" t="n">
        <v>292.970001220703</v>
      </c>
      <c r="G423" s="7" t="n">
        <v>2</v>
      </c>
      <c r="H423" s="7" t="n">
        <v>0</v>
      </c>
      <c r="I423" s="7" t="n">
        <v>0</v>
      </c>
    </row>
    <row r="424" spans="1:13">
      <c r="A424" t="s">
        <v>4</v>
      </c>
      <c r="B424" s="4" t="s">
        <v>5</v>
      </c>
      <c r="C424" s="4" t="s">
        <v>14</v>
      </c>
      <c r="D424" s="4" t="s">
        <v>14</v>
      </c>
      <c r="E424" s="4" t="s">
        <v>20</v>
      </c>
      <c r="F424" s="4" t="s">
        <v>10</v>
      </c>
    </row>
    <row r="425" spans="1:13">
      <c r="A425" t="n">
        <v>3557</v>
      </c>
      <c r="B425" s="43" t="n">
        <v>45</v>
      </c>
      <c r="C425" s="7" t="n">
        <v>5</v>
      </c>
      <c r="D425" s="7" t="n">
        <v>3</v>
      </c>
      <c r="E425" s="7" t="n">
        <v>2.70000004768372</v>
      </c>
      <c r="F425" s="7" t="n">
        <v>0</v>
      </c>
    </row>
    <row r="426" spans="1:13">
      <c r="A426" t="s">
        <v>4</v>
      </c>
      <c r="B426" s="4" t="s">
        <v>5</v>
      </c>
      <c r="C426" s="4" t="s">
        <v>14</v>
      </c>
      <c r="D426" s="4" t="s">
        <v>14</v>
      </c>
      <c r="E426" s="4" t="s">
        <v>20</v>
      </c>
      <c r="F426" s="4" t="s">
        <v>10</v>
      </c>
    </row>
    <row r="427" spans="1:13">
      <c r="A427" t="n">
        <v>3566</v>
      </c>
      <c r="B427" s="43" t="n">
        <v>45</v>
      </c>
      <c r="C427" s="7" t="n">
        <v>11</v>
      </c>
      <c r="D427" s="7" t="n">
        <v>3</v>
      </c>
      <c r="E427" s="7" t="n">
        <v>33.7000007629395</v>
      </c>
      <c r="F427" s="7" t="n">
        <v>0</v>
      </c>
    </row>
    <row r="428" spans="1:13">
      <c r="A428" t="s">
        <v>4</v>
      </c>
      <c r="B428" s="4" t="s">
        <v>5</v>
      </c>
      <c r="C428" s="4" t="s">
        <v>14</v>
      </c>
      <c r="D428" s="4" t="s">
        <v>10</v>
      </c>
    </row>
    <row r="429" spans="1:13">
      <c r="A429" t="n">
        <v>3575</v>
      </c>
      <c r="B429" s="24" t="n">
        <v>58</v>
      </c>
      <c r="C429" s="7" t="n">
        <v>255</v>
      </c>
      <c r="D429" s="7" t="n">
        <v>0</v>
      </c>
    </row>
    <row r="430" spans="1:13">
      <c r="A430" t="s">
        <v>4</v>
      </c>
      <c r="B430" s="4" t="s">
        <v>5</v>
      </c>
      <c r="C430" s="4" t="s">
        <v>14</v>
      </c>
      <c r="D430" s="4" t="s">
        <v>10</v>
      </c>
      <c r="E430" s="4" t="s">
        <v>6</v>
      </c>
    </row>
    <row r="431" spans="1:13">
      <c r="A431" t="n">
        <v>3579</v>
      </c>
      <c r="B431" s="38" t="n">
        <v>51</v>
      </c>
      <c r="C431" s="7" t="n">
        <v>4</v>
      </c>
      <c r="D431" s="7" t="n">
        <v>20</v>
      </c>
      <c r="E431" s="7" t="s">
        <v>86</v>
      </c>
    </row>
    <row r="432" spans="1:13">
      <c r="A432" t="s">
        <v>4</v>
      </c>
      <c r="B432" s="4" t="s">
        <v>5</v>
      </c>
      <c r="C432" s="4" t="s">
        <v>10</v>
      </c>
    </row>
    <row r="433" spans="1:9">
      <c r="A433" t="n">
        <v>3593</v>
      </c>
      <c r="B433" s="31" t="n">
        <v>16</v>
      </c>
      <c r="C433" s="7" t="n">
        <v>0</v>
      </c>
    </row>
    <row r="434" spans="1:9">
      <c r="A434" t="s">
        <v>4</v>
      </c>
      <c r="B434" s="4" t="s">
        <v>5</v>
      </c>
      <c r="C434" s="4" t="s">
        <v>10</v>
      </c>
      <c r="D434" s="4" t="s">
        <v>14</v>
      </c>
      <c r="E434" s="4" t="s">
        <v>9</v>
      </c>
      <c r="F434" s="4" t="s">
        <v>79</v>
      </c>
      <c r="G434" s="4" t="s">
        <v>14</v>
      </c>
      <c r="H434" s="4" t="s">
        <v>14</v>
      </c>
      <c r="I434" s="4" t="s">
        <v>14</v>
      </c>
      <c r="J434" s="4" t="s">
        <v>9</v>
      </c>
      <c r="K434" s="4" t="s">
        <v>79</v>
      </c>
      <c r="L434" s="4" t="s">
        <v>14</v>
      </c>
      <c r="M434" s="4" t="s">
        <v>14</v>
      </c>
    </row>
    <row r="435" spans="1:9">
      <c r="A435" t="n">
        <v>3596</v>
      </c>
      <c r="B435" s="47" t="n">
        <v>26</v>
      </c>
      <c r="C435" s="7" t="n">
        <v>20</v>
      </c>
      <c r="D435" s="7" t="n">
        <v>17</v>
      </c>
      <c r="E435" s="7" t="n">
        <v>43338</v>
      </c>
      <c r="F435" s="7" t="s">
        <v>87</v>
      </c>
      <c r="G435" s="7" t="n">
        <v>2</v>
      </c>
      <c r="H435" s="7" t="n">
        <v>3</v>
      </c>
      <c r="I435" s="7" t="n">
        <v>17</v>
      </c>
      <c r="J435" s="7" t="n">
        <v>43339</v>
      </c>
      <c r="K435" s="7" t="s">
        <v>88</v>
      </c>
      <c r="L435" s="7" t="n">
        <v>2</v>
      </c>
      <c r="M435" s="7" t="n">
        <v>0</v>
      </c>
    </row>
    <row r="436" spans="1:9">
      <c r="A436" t="s">
        <v>4</v>
      </c>
      <c r="B436" s="4" t="s">
        <v>5</v>
      </c>
    </row>
    <row r="437" spans="1:9">
      <c r="A437" t="n">
        <v>3816</v>
      </c>
      <c r="B437" s="48" t="n">
        <v>28</v>
      </c>
    </row>
    <row r="438" spans="1:9">
      <c r="A438" t="s">
        <v>4</v>
      </c>
      <c r="B438" s="4" t="s">
        <v>5</v>
      </c>
      <c r="C438" s="4" t="s">
        <v>10</v>
      </c>
      <c r="D438" s="4" t="s">
        <v>10</v>
      </c>
      <c r="E438" s="4" t="s">
        <v>10</v>
      </c>
    </row>
    <row r="439" spans="1:9">
      <c r="A439" t="n">
        <v>3817</v>
      </c>
      <c r="B439" s="49" t="n">
        <v>61</v>
      </c>
      <c r="C439" s="7" t="n">
        <v>21</v>
      </c>
      <c r="D439" s="7" t="n">
        <v>20</v>
      </c>
      <c r="E439" s="7" t="n">
        <v>1000</v>
      </c>
    </row>
    <row r="440" spans="1:9">
      <c r="A440" t="s">
        <v>4</v>
      </c>
      <c r="B440" s="4" t="s">
        <v>5</v>
      </c>
      <c r="C440" s="4" t="s">
        <v>10</v>
      </c>
      <c r="D440" s="4" t="s">
        <v>14</v>
      </c>
      <c r="E440" s="4" t="s">
        <v>6</v>
      </c>
      <c r="F440" s="4" t="s">
        <v>20</v>
      </c>
      <c r="G440" s="4" t="s">
        <v>20</v>
      </c>
      <c r="H440" s="4" t="s">
        <v>20</v>
      </c>
    </row>
    <row r="441" spans="1:9">
      <c r="A441" t="n">
        <v>3824</v>
      </c>
      <c r="B441" s="50" t="n">
        <v>48</v>
      </c>
      <c r="C441" s="7" t="n">
        <v>21</v>
      </c>
      <c r="D441" s="7" t="n">
        <v>0</v>
      </c>
      <c r="E441" s="7" t="s">
        <v>69</v>
      </c>
      <c r="F441" s="7" t="n">
        <v>-1</v>
      </c>
      <c r="G441" s="7" t="n">
        <v>1</v>
      </c>
      <c r="H441" s="7" t="n">
        <v>0</v>
      </c>
    </row>
    <row r="442" spans="1:9">
      <c r="A442" t="s">
        <v>4</v>
      </c>
      <c r="B442" s="4" t="s">
        <v>5</v>
      </c>
      <c r="C442" s="4" t="s">
        <v>10</v>
      </c>
    </row>
    <row r="443" spans="1:9">
      <c r="A443" t="n">
        <v>3854</v>
      </c>
      <c r="B443" s="31" t="n">
        <v>16</v>
      </c>
      <c r="C443" s="7" t="n">
        <v>1000</v>
      </c>
    </row>
    <row r="444" spans="1:9">
      <c r="A444" t="s">
        <v>4</v>
      </c>
      <c r="B444" s="4" t="s">
        <v>5</v>
      </c>
      <c r="C444" s="4" t="s">
        <v>14</v>
      </c>
      <c r="D444" s="4" t="s">
        <v>10</v>
      </c>
      <c r="E444" s="4" t="s">
        <v>6</v>
      </c>
    </row>
    <row r="445" spans="1:9">
      <c r="A445" t="n">
        <v>3857</v>
      </c>
      <c r="B445" s="38" t="n">
        <v>51</v>
      </c>
      <c r="C445" s="7" t="n">
        <v>4</v>
      </c>
      <c r="D445" s="7" t="n">
        <v>21</v>
      </c>
      <c r="E445" s="7" t="s">
        <v>89</v>
      </c>
    </row>
    <row r="446" spans="1:9">
      <c r="A446" t="s">
        <v>4</v>
      </c>
      <c r="B446" s="4" t="s">
        <v>5</v>
      </c>
      <c r="C446" s="4" t="s">
        <v>10</v>
      </c>
    </row>
    <row r="447" spans="1:9">
      <c r="A447" t="n">
        <v>3871</v>
      </c>
      <c r="B447" s="31" t="n">
        <v>16</v>
      </c>
      <c r="C447" s="7" t="n">
        <v>0</v>
      </c>
    </row>
    <row r="448" spans="1:9">
      <c r="A448" t="s">
        <v>4</v>
      </c>
      <c r="B448" s="4" t="s">
        <v>5</v>
      </c>
      <c r="C448" s="4" t="s">
        <v>10</v>
      </c>
      <c r="D448" s="4" t="s">
        <v>14</v>
      </c>
      <c r="E448" s="4" t="s">
        <v>9</v>
      </c>
      <c r="F448" s="4" t="s">
        <v>79</v>
      </c>
      <c r="G448" s="4" t="s">
        <v>14</v>
      </c>
      <c r="H448" s="4" t="s">
        <v>14</v>
      </c>
      <c r="I448" s="4" t="s">
        <v>14</v>
      </c>
      <c r="J448" s="4" t="s">
        <v>9</v>
      </c>
      <c r="K448" s="4" t="s">
        <v>79</v>
      </c>
      <c r="L448" s="4" t="s">
        <v>14</v>
      </c>
      <c r="M448" s="4" t="s">
        <v>14</v>
      </c>
    </row>
    <row r="449" spans="1:13">
      <c r="A449" t="n">
        <v>3874</v>
      </c>
      <c r="B449" s="47" t="n">
        <v>26</v>
      </c>
      <c r="C449" s="7" t="n">
        <v>21</v>
      </c>
      <c r="D449" s="7" t="n">
        <v>17</v>
      </c>
      <c r="E449" s="7" t="n">
        <v>44322</v>
      </c>
      <c r="F449" s="7" t="s">
        <v>90</v>
      </c>
      <c r="G449" s="7" t="n">
        <v>2</v>
      </c>
      <c r="H449" s="7" t="n">
        <v>3</v>
      </c>
      <c r="I449" s="7" t="n">
        <v>17</v>
      </c>
      <c r="J449" s="7" t="n">
        <v>44323</v>
      </c>
      <c r="K449" s="7" t="s">
        <v>91</v>
      </c>
      <c r="L449" s="7" t="n">
        <v>2</v>
      </c>
      <c r="M449" s="7" t="n">
        <v>0</v>
      </c>
    </row>
    <row r="450" spans="1:13">
      <c r="A450" t="s">
        <v>4</v>
      </c>
      <c r="B450" s="4" t="s">
        <v>5</v>
      </c>
    </row>
    <row r="451" spans="1:13">
      <c r="A451" t="n">
        <v>3958</v>
      </c>
      <c r="B451" s="48" t="n">
        <v>28</v>
      </c>
    </row>
    <row r="452" spans="1:13">
      <c r="A452" t="s">
        <v>4</v>
      </c>
      <c r="B452" s="4" t="s">
        <v>5</v>
      </c>
      <c r="C452" s="4" t="s">
        <v>14</v>
      </c>
      <c r="D452" s="4" t="s">
        <v>10</v>
      </c>
      <c r="E452" s="4" t="s">
        <v>6</v>
      </c>
    </row>
    <row r="453" spans="1:13">
      <c r="A453" t="n">
        <v>3959</v>
      </c>
      <c r="B453" s="38" t="n">
        <v>51</v>
      </c>
      <c r="C453" s="7" t="n">
        <v>4</v>
      </c>
      <c r="D453" s="7" t="n">
        <v>20</v>
      </c>
      <c r="E453" s="7" t="s">
        <v>92</v>
      </c>
    </row>
    <row r="454" spans="1:13">
      <c r="A454" t="s">
        <v>4</v>
      </c>
      <c r="B454" s="4" t="s">
        <v>5</v>
      </c>
      <c r="C454" s="4" t="s">
        <v>10</v>
      </c>
    </row>
    <row r="455" spans="1:13">
      <c r="A455" t="n">
        <v>3972</v>
      </c>
      <c r="B455" s="31" t="n">
        <v>16</v>
      </c>
      <c r="C455" s="7" t="n">
        <v>0</v>
      </c>
    </row>
    <row r="456" spans="1:13">
      <c r="A456" t="s">
        <v>4</v>
      </c>
      <c r="B456" s="4" t="s">
        <v>5</v>
      </c>
      <c r="C456" s="4" t="s">
        <v>10</v>
      </c>
      <c r="D456" s="4" t="s">
        <v>14</v>
      </c>
      <c r="E456" s="4" t="s">
        <v>9</v>
      </c>
      <c r="F456" s="4" t="s">
        <v>79</v>
      </c>
      <c r="G456" s="4" t="s">
        <v>14</v>
      </c>
      <c r="H456" s="4" t="s">
        <v>14</v>
      </c>
      <c r="I456" s="4" t="s">
        <v>14</v>
      </c>
      <c r="J456" s="4" t="s">
        <v>9</v>
      </c>
      <c r="K456" s="4" t="s">
        <v>79</v>
      </c>
      <c r="L456" s="4" t="s">
        <v>14</v>
      </c>
      <c r="M456" s="4" t="s">
        <v>14</v>
      </c>
    </row>
    <row r="457" spans="1:13">
      <c r="A457" t="n">
        <v>3975</v>
      </c>
      <c r="B457" s="47" t="n">
        <v>26</v>
      </c>
      <c r="C457" s="7" t="n">
        <v>20</v>
      </c>
      <c r="D457" s="7" t="n">
        <v>17</v>
      </c>
      <c r="E457" s="7" t="n">
        <v>43340</v>
      </c>
      <c r="F457" s="7" t="s">
        <v>93</v>
      </c>
      <c r="G457" s="7" t="n">
        <v>2</v>
      </c>
      <c r="H457" s="7" t="n">
        <v>3</v>
      </c>
      <c r="I457" s="7" t="n">
        <v>17</v>
      </c>
      <c r="J457" s="7" t="n">
        <v>43341</v>
      </c>
      <c r="K457" s="7" t="s">
        <v>94</v>
      </c>
      <c r="L457" s="7" t="n">
        <v>2</v>
      </c>
      <c r="M457" s="7" t="n">
        <v>0</v>
      </c>
    </row>
    <row r="458" spans="1:13">
      <c r="A458" t="s">
        <v>4</v>
      </c>
      <c r="B458" s="4" t="s">
        <v>5</v>
      </c>
    </row>
    <row r="459" spans="1:13">
      <c r="A459" t="n">
        <v>4246</v>
      </c>
      <c r="B459" s="48" t="n">
        <v>28</v>
      </c>
    </row>
    <row r="460" spans="1:13">
      <c r="A460" t="s">
        <v>4</v>
      </c>
      <c r="B460" s="4" t="s">
        <v>5</v>
      </c>
      <c r="C460" s="4" t="s">
        <v>10</v>
      </c>
      <c r="D460" s="4" t="s">
        <v>14</v>
      </c>
    </row>
    <row r="461" spans="1:13">
      <c r="A461" t="n">
        <v>4247</v>
      </c>
      <c r="B461" s="51" t="n">
        <v>89</v>
      </c>
      <c r="C461" s="7" t="n">
        <v>65533</v>
      </c>
      <c r="D461" s="7" t="n">
        <v>1</v>
      </c>
    </row>
    <row r="462" spans="1:13">
      <c r="A462" t="s">
        <v>4</v>
      </c>
      <c r="B462" s="4" t="s">
        <v>5</v>
      </c>
      <c r="C462" s="4" t="s">
        <v>14</v>
      </c>
      <c r="D462" s="4" t="s">
        <v>10</v>
      </c>
      <c r="E462" s="4" t="s">
        <v>20</v>
      </c>
    </row>
    <row r="463" spans="1:13">
      <c r="A463" t="n">
        <v>4251</v>
      </c>
      <c r="B463" s="24" t="n">
        <v>58</v>
      </c>
      <c r="C463" s="7" t="n">
        <v>101</v>
      </c>
      <c r="D463" s="7" t="n">
        <v>1000</v>
      </c>
      <c r="E463" s="7" t="n">
        <v>1</v>
      </c>
    </row>
    <row r="464" spans="1:13">
      <c r="A464" t="s">
        <v>4</v>
      </c>
      <c r="B464" s="4" t="s">
        <v>5</v>
      </c>
      <c r="C464" s="4" t="s">
        <v>14</v>
      </c>
      <c r="D464" s="4" t="s">
        <v>10</v>
      </c>
    </row>
    <row r="465" spans="1:13">
      <c r="A465" t="n">
        <v>4259</v>
      </c>
      <c r="B465" s="24" t="n">
        <v>58</v>
      </c>
      <c r="C465" s="7" t="n">
        <v>254</v>
      </c>
      <c r="D465" s="7" t="n">
        <v>0</v>
      </c>
    </row>
    <row r="466" spans="1:13">
      <c r="A466" t="s">
        <v>4</v>
      </c>
      <c r="B466" s="4" t="s">
        <v>5</v>
      </c>
      <c r="C466" s="4" t="s">
        <v>14</v>
      </c>
      <c r="D466" s="4" t="s">
        <v>14</v>
      </c>
      <c r="E466" s="4" t="s">
        <v>20</v>
      </c>
      <c r="F466" s="4" t="s">
        <v>20</v>
      </c>
      <c r="G466" s="4" t="s">
        <v>20</v>
      </c>
      <c r="H466" s="4" t="s">
        <v>10</v>
      </c>
    </row>
    <row r="467" spans="1:13">
      <c r="A467" t="n">
        <v>4263</v>
      </c>
      <c r="B467" s="43" t="n">
        <v>45</v>
      </c>
      <c r="C467" s="7" t="n">
        <v>2</v>
      </c>
      <c r="D467" s="7" t="n">
        <v>3</v>
      </c>
      <c r="E467" s="7" t="n">
        <v>194.960006713867</v>
      </c>
      <c r="F467" s="7" t="n">
        <v>-143.440002441406</v>
      </c>
      <c r="G467" s="7" t="n">
        <v>1.85000002384186</v>
      </c>
      <c r="H467" s="7" t="n">
        <v>0</v>
      </c>
    </row>
    <row r="468" spans="1:13">
      <c r="A468" t="s">
        <v>4</v>
      </c>
      <c r="B468" s="4" t="s">
        <v>5</v>
      </c>
      <c r="C468" s="4" t="s">
        <v>14</v>
      </c>
      <c r="D468" s="4" t="s">
        <v>14</v>
      </c>
      <c r="E468" s="4" t="s">
        <v>20</v>
      </c>
      <c r="F468" s="4" t="s">
        <v>20</v>
      </c>
      <c r="G468" s="4" t="s">
        <v>20</v>
      </c>
      <c r="H468" s="4" t="s">
        <v>10</v>
      </c>
      <c r="I468" s="4" t="s">
        <v>14</v>
      </c>
    </row>
    <row r="469" spans="1:13">
      <c r="A469" t="n">
        <v>4280</v>
      </c>
      <c r="B469" s="43" t="n">
        <v>45</v>
      </c>
      <c r="C469" s="7" t="n">
        <v>4</v>
      </c>
      <c r="D469" s="7" t="n">
        <v>3</v>
      </c>
      <c r="E469" s="7" t="n">
        <v>6.98999977111816</v>
      </c>
      <c r="F469" s="7" t="n">
        <v>293.420013427734</v>
      </c>
      <c r="G469" s="7" t="n">
        <v>0</v>
      </c>
      <c r="H469" s="7" t="n">
        <v>0</v>
      </c>
      <c r="I469" s="7" t="n">
        <v>0</v>
      </c>
    </row>
    <row r="470" spans="1:13">
      <c r="A470" t="s">
        <v>4</v>
      </c>
      <c r="B470" s="4" t="s">
        <v>5</v>
      </c>
      <c r="C470" s="4" t="s">
        <v>14</v>
      </c>
      <c r="D470" s="4" t="s">
        <v>14</v>
      </c>
      <c r="E470" s="4" t="s">
        <v>20</v>
      </c>
      <c r="F470" s="4" t="s">
        <v>10</v>
      </c>
    </row>
    <row r="471" spans="1:13">
      <c r="A471" t="n">
        <v>4298</v>
      </c>
      <c r="B471" s="43" t="n">
        <v>45</v>
      </c>
      <c r="C471" s="7" t="n">
        <v>5</v>
      </c>
      <c r="D471" s="7" t="n">
        <v>3</v>
      </c>
      <c r="E471" s="7" t="n">
        <v>3.40000009536743</v>
      </c>
      <c r="F471" s="7" t="n">
        <v>0</v>
      </c>
    </row>
    <row r="472" spans="1:13">
      <c r="A472" t="s">
        <v>4</v>
      </c>
      <c r="B472" s="4" t="s">
        <v>5</v>
      </c>
      <c r="C472" s="4" t="s">
        <v>14</v>
      </c>
      <c r="D472" s="4" t="s">
        <v>14</v>
      </c>
      <c r="E472" s="4" t="s">
        <v>20</v>
      </c>
      <c r="F472" s="4" t="s">
        <v>10</v>
      </c>
    </row>
    <row r="473" spans="1:13">
      <c r="A473" t="n">
        <v>4307</v>
      </c>
      <c r="B473" s="43" t="n">
        <v>45</v>
      </c>
      <c r="C473" s="7" t="n">
        <v>11</v>
      </c>
      <c r="D473" s="7" t="n">
        <v>3</v>
      </c>
      <c r="E473" s="7" t="n">
        <v>38.9000015258789</v>
      </c>
      <c r="F473" s="7" t="n">
        <v>0</v>
      </c>
    </row>
    <row r="474" spans="1:13">
      <c r="A474" t="s">
        <v>4</v>
      </c>
      <c r="B474" s="4" t="s">
        <v>5</v>
      </c>
      <c r="C474" s="4" t="s">
        <v>14</v>
      </c>
      <c r="D474" s="4" t="s">
        <v>14</v>
      </c>
      <c r="E474" s="4" t="s">
        <v>20</v>
      </c>
      <c r="F474" s="4" t="s">
        <v>20</v>
      </c>
      <c r="G474" s="4" t="s">
        <v>20</v>
      </c>
      <c r="H474" s="4" t="s">
        <v>10</v>
      </c>
    </row>
    <row r="475" spans="1:13">
      <c r="A475" t="n">
        <v>4316</v>
      </c>
      <c r="B475" s="43" t="n">
        <v>45</v>
      </c>
      <c r="C475" s="7" t="n">
        <v>2</v>
      </c>
      <c r="D475" s="7" t="n">
        <v>3</v>
      </c>
      <c r="E475" s="7" t="n">
        <v>194.949996948242</v>
      </c>
      <c r="F475" s="7" t="n">
        <v>-143.429992675781</v>
      </c>
      <c r="G475" s="7" t="n">
        <v>1.78999996185303</v>
      </c>
      <c r="H475" s="7" t="n">
        <v>3200</v>
      </c>
    </row>
    <row r="476" spans="1:13">
      <c r="A476" t="s">
        <v>4</v>
      </c>
      <c r="B476" s="4" t="s">
        <v>5</v>
      </c>
      <c r="C476" s="4" t="s">
        <v>14</v>
      </c>
      <c r="D476" s="4" t="s">
        <v>14</v>
      </c>
      <c r="E476" s="4" t="s">
        <v>20</v>
      </c>
      <c r="F476" s="4" t="s">
        <v>20</v>
      </c>
      <c r="G476" s="4" t="s">
        <v>20</v>
      </c>
      <c r="H476" s="4" t="s">
        <v>10</v>
      </c>
      <c r="I476" s="4" t="s">
        <v>14</v>
      </c>
    </row>
    <row r="477" spans="1:13">
      <c r="A477" t="n">
        <v>4333</v>
      </c>
      <c r="B477" s="43" t="n">
        <v>45</v>
      </c>
      <c r="C477" s="7" t="n">
        <v>4</v>
      </c>
      <c r="D477" s="7" t="n">
        <v>3</v>
      </c>
      <c r="E477" s="7" t="n">
        <v>5.55999994277954</v>
      </c>
      <c r="F477" s="7" t="n">
        <v>288.329986572266</v>
      </c>
      <c r="G477" s="7" t="n">
        <v>2</v>
      </c>
      <c r="H477" s="7" t="n">
        <v>3200</v>
      </c>
      <c r="I477" s="7" t="n">
        <v>0</v>
      </c>
    </row>
    <row r="478" spans="1:13">
      <c r="A478" t="s">
        <v>4</v>
      </c>
      <c r="B478" s="4" t="s">
        <v>5</v>
      </c>
      <c r="C478" s="4" t="s">
        <v>14</v>
      </c>
      <c r="D478" s="4" t="s">
        <v>14</v>
      </c>
      <c r="E478" s="4" t="s">
        <v>20</v>
      </c>
      <c r="F478" s="4" t="s">
        <v>10</v>
      </c>
    </row>
    <row r="479" spans="1:13">
      <c r="A479" t="n">
        <v>4351</v>
      </c>
      <c r="B479" s="43" t="n">
        <v>45</v>
      </c>
      <c r="C479" s="7" t="n">
        <v>5</v>
      </c>
      <c r="D479" s="7" t="n">
        <v>3</v>
      </c>
      <c r="E479" s="7" t="n">
        <v>1.39999997615814</v>
      </c>
      <c r="F479" s="7" t="n">
        <v>3200</v>
      </c>
    </row>
    <row r="480" spans="1:13">
      <c r="A480" t="s">
        <v>4</v>
      </c>
      <c r="B480" s="4" t="s">
        <v>5</v>
      </c>
      <c r="C480" s="4" t="s">
        <v>14</v>
      </c>
      <c r="D480" s="4" t="s">
        <v>14</v>
      </c>
      <c r="E480" s="4" t="s">
        <v>20</v>
      </c>
      <c r="F480" s="4" t="s">
        <v>10</v>
      </c>
    </row>
    <row r="481" spans="1:9">
      <c r="A481" t="n">
        <v>4360</v>
      </c>
      <c r="B481" s="43" t="n">
        <v>45</v>
      </c>
      <c r="C481" s="7" t="n">
        <v>11</v>
      </c>
      <c r="D481" s="7" t="n">
        <v>3</v>
      </c>
      <c r="E481" s="7" t="n">
        <v>38.9000015258789</v>
      </c>
      <c r="F481" s="7" t="n">
        <v>3200</v>
      </c>
    </row>
    <row r="482" spans="1:9">
      <c r="A482" t="s">
        <v>4</v>
      </c>
      <c r="B482" s="4" t="s">
        <v>5</v>
      </c>
      <c r="C482" s="4" t="s">
        <v>10</v>
      </c>
      <c r="D482" s="4" t="s">
        <v>10</v>
      </c>
      <c r="E482" s="4" t="s">
        <v>10</v>
      </c>
    </row>
    <row r="483" spans="1:9">
      <c r="A483" t="n">
        <v>4369</v>
      </c>
      <c r="B483" s="49" t="n">
        <v>61</v>
      </c>
      <c r="C483" s="7" t="n">
        <v>20</v>
      </c>
      <c r="D483" s="7" t="n">
        <v>65533</v>
      </c>
      <c r="E483" s="7" t="n">
        <v>1000</v>
      </c>
    </row>
    <row r="484" spans="1:9">
      <c r="A484" t="s">
        <v>4</v>
      </c>
      <c r="B484" s="4" t="s">
        <v>5</v>
      </c>
      <c r="C484" s="4" t="s">
        <v>10</v>
      </c>
      <c r="D484" s="4" t="s">
        <v>10</v>
      </c>
      <c r="E484" s="4" t="s">
        <v>10</v>
      </c>
    </row>
    <row r="485" spans="1:9">
      <c r="A485" t="n">
        <v>4376</v>
      </c>
      <c r="B485" s="49" t="n">
        <v>61</v>
      </c>
      <c r="C485" s="7" t="n">
        <v>21</v>
      </c>
      <c r="D485" s="7" t="n">
        <v>65533</v>
      </c>
      <c r="E485" s="7" t="n">
        <v>0</v>
      </c>
    </row>
    <row r="486" spans="1:9">
      <c r="A486" t="s">
        <v>4</v>
      </c>
      <c r="B486" s="4" t="s">
        <v>5</v>
      </c>
      <c r="C486" s="4" t="s">
        <v>10</v>
      </c>
      <c r="D486" s="4" t="s">
        <v>20</v>
      </c>
      <c r="E486" s="4" t="s">
        <v>20</v>
      </c>
      <c r="F486" s="4" t="s">
        <v>20</v>
      </c>
      <c r="G486" s="4" t="s">
        <v>20</v>
      </c>
    </row>
    <row r="487" spans="1:9">
      <c r="A487" t="n">
        <v>4383</v>
      </c>
      <c r="B487" s="35" t="n">
        <v>46</v>
      </c>
      <c r="C487" s="7" t="n">
        <v>20</v>
      </c>
      <c r="D487" s="7" t="n">
        <v>193.429992675781</v>
      </c>
      <c r="E487" s="7" t="n">
        <v>-144</v>
      </c>
      <c r="F487" s="7" t="n">
        <v>1.12000000476837</v>
      </c>
      <c r="G487" s="7" t="n">
        <v>68.3000030517578</v>
      </c>
    </row>
    <row r="488" spans="1:9">
      <c r="A488" t="s">
        <v>4</v>
      </c>
      <c r="B488" s="4" t="s">
        <v>5</v>
      </c>
      <c r="C488" s="4" t="s">
        <v>10</v>
      </c>
      <c r="D488" s="4" t="s">
        <v>14</v>
      </c>
      <c r="E488" s="4" t="s">
        <v>6</v>
      </c>
      <c r="F488" s="4" t="s">
        <v>20</v>
      </c>
      <c r="G488" s="4" t="s">
        <v>20</v>
      </c>
      <c r="H488" s="4" t="s">
        <v>20</v>
      </c>
    </row>
    <row r="489" spans="1:9">
      <c r="A489" t="n">
        <v>4402</v>
      </c>
      <c r="B489" s="50" t="n">
        <v>48</v>
      </c>
      <c r="C489" s="7" t="n">
        <v>20</v>
      </c>
      <c r="D489" s="7" t="n">
        <v>0</v>
      </c>
      <c r="E489" s="7" t="s">
        <v>95</v>
      </c>
      <c r="F489" s="7" t="n">
        <v>0</v>
      </c>
      <c r="G489" s="7" t="n">
        <v>1</v>
      </c>
      <c r="H489" s="7" t="n">
        <v>0</v>
      </c>
    </row>
    <row r="490" spans="1:9">
      <c r="A490" t="s">
        <v>4</v>
      </c>
      <c r="B490" s="4" t="s">
        <v>5</v>
      </c>
      <c r="C490" s="4" t="s">
        <v>10</v>
      </c>
      <c r="D490" s="4" t="s">
        <v>14</v>
      </c>
      <c r="E490" s="4" t="s">
        <v>6</v>
      </c>
      <c r="F490" s="4" t="s">
        <v>20</v>
      </c>
      <c r="G490" s="4" t="s">
        <v>20</v>
      </c>
      <c r="H490" s="4" t="s">
        <v>20</v>
      </c>
    </row>
    <row r="491" spans="1:9">
      <c r="A491" t="n">
        <v>4428</v>
      </c>
      <c r="B491" s="50" t="n">
        <v>48</v>
      </c>
      <c r="C491" s="7" t="n">
        <v>21</v>
      </c>
      <c r="D491" s="7" t="n">
        <v>0</v>
      </c>
      <c r="E491" s="7" t="s">
        <v>95</v>
      </c>
      <c r="F491" s="7" t="n">
        <v>0</v>
      </c>
      <c r="G491" s="7" t="n">
        <v>1</v>
      </c>
      <c r="H491" s="7" t="n">
        <v>0</v>
      </c>
    </row>
    <row r="492" spans="1:9">
      <c r="A492" t="s">
        <v>4</v>
      </c>
      <c r="B492" s="4" t="s">
        <v>5</v>
      </c>
      <c r="C492" s="4" t="s">
        <v>10</v>
      </c>
      <c r="D492" s="4" t="s">
        <v>10</v>
      </c>
      <c r="E492" s="4" t="s">
        <v>20</v>
      </c>
      <c r="F492" s="4" t="s">
        <v>20</v>
      </c>
      <c r="G492" s="4" t="s">
        <v>20</v>
      </c>
      <c r="H492" s="4" t="s">
        <v>20</v>
      </c>
      <c r="I492" s="4" t="s">
        <v>14</v>
      </c>
      <c r="J492" s="4" t="s">
        <v>10</v>
      </c>
    </row>
    <row r="493" spans="1:9">
      <c r="A493" t="n">
        <v>4454</v>
      </c>
      <c r="B493" s="42" t="n">
        <v>55</v>
      </c>
      <c r="C493" s="7" t="n">
        <v>20</v>
      </c>
      <c r="D493" s="7" t="n">
        <v>65533</v>
      </c>
      <c r="E493" s="7" t="n">
        <v>194.610000610352</v>
      </c>
      <c r="F493" s="7" t="n">
        <v>-144</v>
      </c>
      <c r="G493" s="7" t="n">
        <v>1.58000004291534</v>
      </c>
      <c r="H493" s="7" t="n">
        <v>1.20000004768372</v>
      </c>
      <c r="I493" s="7" t="n">
        <v>1</v>
      </c>
      <c r="J493" s="7" t="n">
        <v>0</v>
      </c>
    </row>
    <row r="494" spans="1:9">
      <c r="A494" t="s">
        <v>4</v>
      </c>
      <c r="B494" s="4" t="s">
        <v>5</v>
      </c>
      <c r="C494" s="4" t="s">
        <v>14</v>
      </c>
      <c r="D494" s="4" t="s">
        <v>10</v>
      </c>
    </row>
    <row r="495" spans="1:9">
      <c r="A495" t="n">
        <v>4478</v>
      </c>
      <c r="B495" s="24" t="n">
        <v>58</v>
      </c>
      <c r="C495" s="7" t="n">
        <v>255</v>
      </c>
      <c r="D495" s="7" t="n">
        <v>0</v>
      </c>
    </row>
    <row r="496" spans="1:9">
      <c r="A496" t="s">
        <v>4</v>
      </c>
      <c r="B496" s="4" t="s">
        <v>5</v>
      </c>
      <c r="C496" s="4" t="s">
        <v>10</v>
      </c>
      <c r="D496" s="4" t="s">
        <v>14</v>
      </c>
    </row>
    <row r="497" spans="1:10">
      <c r="A497" t="n">
        <v>4482</v>
      </c>
      <c r="B497" s="46" t="n">
        <v>56</v>
      </c>
      <c r="C497" s="7" t="n">
        <v>20</v>
      </c>
      <c r="D497" s="7" t="n">
        <v>0</v>
      </c>
    </row>
    <row r="498" spans="1:10">
      <c r="A498" t="s">
        <v>4</v>
      </c>
      <c r="B498" s="4" t="s">
        <v>5</v>
      </c>
      <c r="C498" s="4" t="s">
        <v>10</v>
      </c>
      <c r="D498" s="4" t="s">
        <v>14</v>
      </c>
      <c r="E498" s="4" t="s">
        <v>6</v>
      </c>
      <c r="F498" s="4" t="s">
        <v>20</v>
      </c>
      <c r="G498" s="4" t="s">
        <v>20</v>
      </c>
      <c r="H498" s="4" t="s">
        <v>20</v>
      </c>
    </row>
    <row r="499" spans="1:10">
      <c r="A499" t="n">
        <v>4486</v>
      </c>
      <c r="B499" s="50" t="n">
        <v>48</v>
      </c>
      <c r="C499" s="7" t="n">
        <v>20</v>
      </c>
      <c r="D499" s="7" t="n">
        <v>0</v>
      </c>
      <c r="E499" s="7" t="s">
        <v>63</v>
      </c>
      <c r="F499" s="7" t="n">
        <v>-1</v>
      </c>
      <c r="G499" s="7" t="n">
        <v>1</v>
      </c>
      <c r="H499" s="7" t="n">
        <v>0</v>
      </c>
    </row>
    <row r="500" spans="1:10">
      <c r="A500" t="s">
        <v>4</v>
      </c>
      <c r="B500" s="4" t="s">
        <v>5</v>
      </c>
      <c r="C500" s="4" t="s">
        <v>10</v>
      </c>
    </row>
    <row r="501" spans="1:10">
      <c r="A501" t="n">
        <v>4515</v>
      </c>
      <c r="B501" s="31" t="n">
        <v>16</v>
      </c>
      <c r="C501" s="7" t="n">
        <v>1000</v>
      </c>
    </row>
    <row r="502" spans="1:10">
      <c r="A502" t="s">
        <v>4</v>
      </c>
      <c r="B502" s="4" t="s">
        <v>5</v>
      </c>
      <c r="C502" s="4" t="s">
        <v>14</v>
      </c>
      <c r="D502" s="4" t="s">
        <v>10</v>
      </c>
      <c r="E502" s="4" t="s">
        <v>20</v>
      </c>
    </row>
    <row r="503" spans="1:10">
      <c r="A503" t="n">
        <v>4518</v>
      </c>
      <c r="B503" s="24" t="n">
        <v>58</v>
      </c>
      <c r="C503" s="7" t="n">
        <v>0</v>
      </c>
      <c r="D503" s="7" t="n">
        <v>1000</v>
      </c>
      <c r="E503" s="7" t="n">
        <v>1</v>
      </c>
    </row>
    <row r="504" spans="1:10">
      <c r="A504" t="s">
        <v>4</v>
      </c>
      <c r="B504" s="4" t="s">
        <v>5</v>
      </c>
      <c r="C504" s="4" t="s">
        <v>10</v>
      </c>
    </row>
    <row r="505" spans="1:10">
      <c r="A505" t="n">
        <v>4526</v>
      </c>
      <c r="B505" s="31" t="n">
        <v>16</v>
      </c>
      <c r="C505" s="7" t="n">
        <v>1000</v>
      </c>
    </row>
    <row r="506" spans="1:10">
      <c r="A506" t="s">
        <v>4</v>
      </c>
      <c r="B506" s="4" t="s">
        <v>5</v>
      </c>
      <c r="C506" s="4" t="s">
        <v>14</v>
      </c>
      <c r="D506" s="4" t="s">
        <v>10</v>
      </c>
    </row>
    <row r="507" spans="1:10">
      <c r="A507" t="n">
        <v>4529</v>
      </c>
      <c r="B507" s="43" t="n">
        <v>45</v>
      </c>
      <c r="C507" s="7" t="n">
        <v>7</v>
      </c>
      <c r="D507" s="7" t="n">
        <v>255</v>
      </c>
    </row>
    <row r="508" spans="1:10">
      <c r="A508" t="s">
        <v>4</v>
      </c>
      <c r="B508" s="4" t="s">
        <v>5</v>
      </c>
      <c r="C508" s="4" t="s">
        <v>14</v>
      </c>
      <c r="D508" s="4" t="s">
        <v>6</v>
      </c>
      <c r="E508" s="4" t="s">
        <v>10</v>
      </c>
    </row>
    <row r="509" spans="1:10">
      <c r="A509" t="n">
        <v>4533</v>
      </c>
      <c r="B509" s="41" t="n">
        <v>94</v>
      </c>
      <c r="C509" s="7" t="n">
        <v>0</v>
      </c>
      <c r="D509" s="7" t="s">
        <v>76</v>
      </c>
      <c r="E509" s="7" t="n">
        <v>1</v>
      </c>
    </row>
    <row r="510" spans="1:10">
      <c r="A510" t="s">
        <v>4</v>
      </c>
      <c r="B510" s="4" t="s">
        <v>5</v>
      </c>
      <c r="C510" s="4" t="s">
        <v>14</v>
      </c>
      <c r="D510" s="4" t="s">
        <v>6</v>
      </c>
      <c r="E510" s="4" t="s">
        <v>10</v>
      </c>
    </row>
    <row r="511" spans="1:10">
      <c r="A511" t="n">
        <v>4542</v>
      </c>
      <c r="B511" s="41" t="n">
        <v>94</v>
      </c>
      <c r="C511" s="7" t="n">
        <v>0</v>
      </c>
      <c r="D511" s="7" t="s">
        <v>76</v>
      </c>
      <c r="E511" s="7" t="n">
        <v>2</v>
      </c>
    </row>
    <row r="512" spans="1:10">
      <c r="A512" t="s">
        <v>4</v>
      </c>
      <c r="B512" s="4" t="s">
        <v>5</v>
      </c>
      <c r="C512" s="4" t="s">
        <v>14</v>
      </c>
      <c r="D512" s="4" t="s">
        <v>6</v>
      </c>
      <c r="E512" s="4" t="s">
        <v>10</v>
      </c>
    </row>
    <row r="513" spans="1:8">
      <c r="A513" t="n">
        <v>4551</v>
      </c>
      <c r="B513" s="41" t="n">
        <v>94</v>
      </c>
      <c r="C513" s="7" t="n">
        <v>1</v>
      </c>
      <c r="D513" s="7" t="s">
        <v>76</v>
      </c>
      <c r="E513" s="7" t="n">
        <v>4</v>
      </c>
    </row>
    <row r="514" spans="1:8">
      <c r="A514" t="s">
        <v>4</v>
      </c>
      <c r="B514" s="4" t="s">
        <v>5</v>
      </c>
      <c r="C514" s="4" t="s">
        <v>6</v>
      </c>
      <c r="D514" s="4" t="s">
        <v>6</v>
      </c>
    </row>
    <row r="515" spans="1:8">
      <c r="A515" t="n">
        <v>4560</v>
      </c>
      <c r="B515" s="16" t="n">
        <v>70</v>
      </c>
      <c r="C515" s="7" t="s">
        <v>76</v>
      </c>
      <c r="D515" s="7" t="s">
        <v>25</v>
      </c>
    </row>
    <row r="516" spans="1:8">
      <c r="A516" t="s">
        <v>4</v>
      </c>
      <c r="B516" s="4" t="s">
        <v>5</v>
      </c>
      <c r="C516" s="4" t="s">
        <v>14</v>
      </c>
      <c r="D516" s="4" t="s">
        <v>6</v>
      </c>
      <c r="E516" s="4" t="s">
        <v>10</v>
      </c>
    </row>
    <row r="517" spans="1:8">
      <c r="A517" t="n">
        <v>4571</v>
      </c>
      <c r="B517" s="41" t="n">
        <v>94</v>
      </c>
      <c r="C517" s="7" t="n">
        <v>0</v>
      </c>
      <c r="D517" s="7" t="s">
        <v>77</v>
      </c>
      <c r="E517" s="7" t="n">
        <v>1</v>
      </c>
    </row>
    <row r="518" spans="1:8">
      <c r="A518" t="s">
        <v>4</v>
      </c>
      <c r="B518" s="4" t="s">
        <v>5</v>
      </c>
      <c r="C518" s="4" t="s">
        <v>14</v>
      </c>
      <c r="D518" s="4" t="s">
        <v>6</v>
      </c>
      <c r="E518" s="4" t="s">
        <v>10</v>
      </c>
    </row>
    <row r="519" spans="1:8">
      <c r="A519" t="n">
        <v>4586</v>
      </c>
      <c r="B519" s="41" t="n">
        <v>94</v>
      </c>
      <c r="C519" s="7" t="n">
        <v>0</v>
      </c>
      <c r="D519" s="7" t="s">
        <v>77</v>
      </c>
      <c r="E519" s="7" t="n">
        <v>2</v>
      </c>
    </row>
    <row r="520" spans="1:8">
      <c r="A520" t="s">
        <v>4</v>
      </c>
      <c r="B520" s="4" t="s">
        <v>5</v>
      </c>
      <c r="C520" s="4" t="s">
        <v>14</v>
      </c>
      <c r="D520" s="4" t="s">
        <v>6</v>
      </c>
      <c r="E520" s="4" t="s">
        <v>10</v>
      </c>
    </row>
    <row r="521" spans="1:8">
      <c r="A521" t="n">
        <v>4601</v>
      </c>
      <c r="B521" s="41" t="n">
        <v>94</v>
      </c>
      <c r="C521" s="7" t="n">
        <v>1</v>
      </c>
      <c r="D521" s="7" t="s">
        <v>77</v>
      </c>
      <c r="E521" s="7" t="n">
        <v>4</v>
      </c>
    </row>
    <row r="522" spans="1:8">
      <c r="A522" t="s">
        <v>4</v>
      </c>
      <c r="B522" s="4" t="s">
        <v>5</v>
      </c>
      <c r="C522" s="4" t="s">
        <v>14</v>
      </c>
      <c r="D522" s="4" t="s">
        <v>10</v>
      </c>
      <c r="E522" s="4" t="s">
        <v>20</v>
      </c>
      <c r="F522" s="4" t="s">
        <v>10</v>
      </c>
      <c r="G522" s="4" t="s">
        <v>9</v>
      </c>
      <c r="H522" s="4" t="s">
        <v>9</v>
      </c>
      <c r="I522" s="4" t="s">
        <v>10</v>
      </c>
      <c r="J522" s="4" t="s">
        <v>10</v>
      </c>
      <c r="K522" s="4" t="s">
        <v>9</v>
      </c>
      <c r="L522" s="4" t="s">
        <v>9</v>
      </c>
      <c r="M522" s="4" t="s">
        <v>9</v>
      </c>
      <c r="N522" s="4" t="s">
        <v>9</v>
      </c>
      <c r="O522" s="4" t="s">
        <v>6</v>
      </c>
    </row>
    <row r="523" spans="1:8">
      <c r="A523" t="n">
        <v>4616</v>
      </c>
      <c r="B523" s="14" t="n">
        <v>50</v>
      </c>
      <c r="C523" s="7" t="n">
        <v>0</v>
      </c>
      <c r="D523" s="7" t="n">
        <v>2223</v>
      </c>
      <c r="E523" s="7" t="n">
        <v>1</v>
      </c>
      <c r="F523" s="7" t="n">
        <v>0</v>
      </c>
      <c r="G523" s="7" t="n">
        <v>0</v>
      </c>
      <c r="H523" s="7" t="n">
        <v>-1065353216</v>
      </c>
      <c r="I523" s="7" t="n">
        <v>0</v>
      </c>
      <c r="J523" s="7" t="n">
        <v>65533</v>
      </c>
      <c r="K523" s="7" t="n">
        <v>0</v>
      </c>
      <c r="L523" s="7" t="n">
        <v>0</v>
      </c>
      <c r="M523" s="7" t="n">
        <v>0</v>
      </c>
      <c r="N523" s="7" t="n">
        <v>0</v>
      </c>
      <c r="O523" s="7" t="s">
        <v>13</v>
      </c>
    </row>
    <row r="524" spans="1:8">
      <c r="A524" t="s">
        <v>4</v>
      </c>
      <c r="B524" s="4" t="s">
        <v>5</v>
      </c>
      <c r="C524" s="4" t="s">
        <v>14</v>
      </c>
      <c r="D524" s="4" t="s">
        <v>10</v>
      </c>
      <c r="E524" s="4" t="s">
        <v>20</v>
      </c>
      <c r="F524" s="4" t="s">
        <v>10</v>
      </c>
      <c r="G524" s="4" t="s">
        <v>9</v>
      </c>
      <c r="H524" s="4" t="s">
        <v>9</v>
      </c>
      <c r="I524" s="4" t="s">
        <v>10</v>
      </c>
      <c r="J524" s="4" t="s">
        <v>10</v>
      </c>
      <c r="K524" s="4" t="s">
        <v>9</v>
      </c>
      <c r="L524" s="4" t="s">
        <v>9</v>
      </c>
      <c r="M524" s="4" t="s">
        <v>9</v>
      </c>
      <c r="N524" s="4" t="s">
        <v>9</v>
      </c>
      <c r="O524" s="4" t="s">
        <v>6</v>
      </c>
    </row>
    <row r="525" spans="1:8">
      <c r="A525" t="n">
        <v>4655</v>
      </c>
      <c r="B525" s="14" t="n">
        <v>50</v>
      </c>
      <c r="C525" s="7" t="n">
        <v>0</v>
      </c>
      <c r="D525" s="7" t="n">
        <v>13201</v>
      </c>
      <c r="E525" s="7" t="n">
        <v>1</v>
      </c>
      <c r="F525" s="7" t="n">
        <v>0</v>
      </c>
      <c r="G525" s="7" t="n">
        <v>0</v>
      </c>
      <c r="H525" s="7" t="n">
        <v>0</v>
      </c>
      <c r="I525" s="7" t="n">
        <v>0</v>
      </c>
      <c r="J525" s="7" t="n">
        <v>65533</v>
      </c>
      <c r="K525" s="7" t="n">
        <v>0</v>
      </c>
      <c r="L525" s="7" t="n">
        <v>0</v>
      </c>
      <c r="M525" s="7" t="n">
        <v>0</v>
      </c>
      <c r="N525" s="7" t="n">
        <v>0</v>
      </c>
      <c r="O525" s="7" t="s">
        <v>13</v>
      </c>
    </row>
    <row r="526" spans="1:8">
      <c r="A526" t="s">
        <v>4</v>
      </c>
      <c r="B526" s="4" t="s">
        <v>5</v>
      </c>
      <c r="C526" s="4" t="s">
        <v>10</v>
      </c>
    </row>
    <row r="527" spans="1:8">
      <c r="A527" t="n">
        <v>4694</v>
      </c>
      <c r="B527" s="31" t="n">
        <v>16</v>
      </c>
      <c r="C527" s="7" t="n">
        <v>1500</v>
      </c>
    </row>
    <row r="528" spans="1:8">
      <c r="A528" t="s">
        <v>4</v>
      </c>
      <c r="B528" s="4" t="s">
        <v>5</v>
      </c>
      <c r="C528" s="4" t="s">
        <v>14</v>
      </c>
      <c r="D528" s="4" t="s">
        <v>14</v>
      </c>
      <c r="E528" s="4" t="s">
        <v>20</v>
      </c>
      <c r="F528" s="4" t="s">
        <v>20</v>
      </c>
      <c r="G528" s="4" t="s">
        <v>20</v>
      </c>
      <c r="H528" s="4" t="s">
        <v>10</v>
      </c>
    </row>
    <row r="529" spans="1:15">
      <c r="A529" t="n">
        <v>4697</v>
      </c>
      <c r="B529" s="43" t="n">
        <v>45</v>
      </c>
      <c r="C529" s="7" t="n">
        <v>2</v>
      </c>
      <c r="D529" s="7" t="n">
        <v>3</v>
      </c>
      <c r="E529" s="7" t="n">
        <v>194.949996948242</v>
      </c>
      <c r="F529" s="7" t="n">
        <v>-143.429992675781</v>
      </c>
      <c r="G529" s="7" t="n">
        <v>1.78999996185303</v>
      </c>
      <c r="H529" s="7" t="n">
        <v>0</v>
      </c>
    </row>
    <row r="530" spans="1:15">
      <c r="A530" t="s">
        <v>4</v>
      </c>
      <c r="B530" s="4" t="s">
        <v>5</v>
      </c>
      <c r="C530" s="4" t="s">
        <v>14</v>
      </c>
      <c r="D530" s="4" t="s">
        <v>14</v>
      </c>
      <c r="E530" s="4" t="s">
        <v>20</v>
      </c>
      <c r="F530" s="4" t="s">
        <v>20</v>
      </c>
      <c r="G530" s="4" t="s">
        <v>20</v>
      </c>
      <c r="H530" s="4" t="s">
        <v>10</v>
      </c>
      <c r="I530" s="4" t="s">
        <v>14</v>
      </c>
    </row>
    <row r="531" spans="1:15">
      <c r="A531" t="n">
        <v>4714</v>
      </c>
      <c r="B531" s="43" t="n">
        <v>45</v>
      </c>
      <c r="C531" s="7" t="n">
        <v>4</v>
      </c>
      <c r="D531" s="7" t="n">
        <v>3</v>
      </c>
      <c r="E531" s="7" t="n">
        <v>5.55999994277954</v>
      </c>
      <c r="F531" s="7" t="n">
        <v>288.329986572266</v>
      </c>
      <c r="G531" s="7" t="n">
        <v>2</v>
      </c>
      <c r="H531" s="7" t="n">
        <v>0</v>
      </c>
      <c r="I531" s="7" t="n">
        <v>0</v>
      </c>
    </row>
    <row r="532" spans="1:15">
      <c r="A532" t="s">
        <v>4</v>
      </c>
      <c r="B532" s="4" t="s">
        <v>5</v>
      </c>
      <c r="C532" s="4" t="s">
        <v>14</v>
      </c>
      <c r="D532" s="4" t="s">
        <v>14</v>
      </c>
      <c r="E532" s="4" t="s">
        <v>20</v>
      </c>
      <c r="F532" s="4" t="s">
        <v>10</v>
      </c>
    </row>
    <row r="533" spans="1:15">
      <c r="A533" t="n">
        <v>4732</v>
      </c>
      <c r="B533" s="43" t="n">
        <v>45</v>
      </c>
      <c r="C533" s="7" t="n">
        <v>5</v>
      </c>
      <c r="D533" s="7" t="n">
        <v>3</v>
      </c>
      <c r="E533" s="7" t="n">
        <v>1.39999997615814</v>
      </c>
      <c r="F533" s="7" t="n">
        <v>0</v>
      </c>
    </row>
    <row r="534" spans="1:15">
      <c r="A534" t="s">
        <v>4</v>
      </c>
      <c r="B534" s="4" t="s">
        <v>5</v>
      </c>
      <c r="C534" s="4" t="s">
        <v>14</v>
      </c>
      <c r="D534" s="4" t="s">
        <v>14</v>
      </c>
      <c r="E534" s="4" t="s">
        <v>20</v>
      </c>
      <c r="F534" s="4" t="s">
        <v>10</v>
      </c>
    </row>
    <row r="535" spans="1:15">
      <c r="A535" t="n">
        <v>4741</v>
      </c>
      <c r="B535" s="43" t="n">
        <v>45</v>
      </c>
      <c r="C535" s="7" t="n">
        <v>11</v>
      </c>
      <c r="D535" s="7" t="n">
        <v>3</v>
      </c>
      <c r="E535" s="7" t="n">
        <v>38.9000015258789</v>
      </c>
      <c r="F535" s="7" t="n">
        <v>0</v>
      </c>
    </row>
    <row r="536" spans="1:15">
      <c r="A536" t="s">
        <v>4</v>
      </c>
      <c r="B536" s="4" t="s">
        <v>5</v>
      </c>
      <c r="C536" s="4" t="s">
        <v>14</v>
      </c>
      <c r="D536" s="4" t="s">
        <v>14</v>
      </c>
      <c r="E536" s="4" t="s">
        <v>20</v>
      </c>
      <c r="F536" s="4" t="s">
        <v>10</v>
      </c>
    </row>
    <row r="537" spans="1:15">
      <c r="A537" t="n">
        <v>4750</v>
      </c>
      <c r="B537" s="43" t="n">
        <v>45</v>
      </c>
      <c r="C537" s="7" t="n">
        <v>5</v>
      </c>
      <c r="D537" s="7" t="n">
        <v>3</v>
      </c>
      <c r="E537" s="7" t="n">
        <v>1.60000002384186</v>
      </c>
      <c r="F537" s="7" t="n">
        <v>1500</v>
      </c>
    </row>
    <row r="538" spans="1:15">
      <c r="A538" t="s">
        <v>4</v>
      </c>
      <c r="B538" s="4" t="s">
        <v>5</v>
      </c>
      <c r="C538" s="4" t="s">
        <v>14</v>
      </c>
      <c r="D538" s="4" t="s">
        <v>10</v>
      </c>
      <c r="E538" s="4" t="s">
        <v>20</v>
      </c>
    </row>
    <row r="539" spans="1:15">
      <c r="A539" t="n">
        <v>4759</v>
      </c>
      <c r="B539" s="24" t="n">
        <v>58</v>
      </c>
      <c r="C539" s="7" t="n">
        <v>100</v>
      </c>
      <c r="D539" s="7" t="n">
        <v>500</v>
      </c>
      <c r="E539" s="7" t="n">
        <v>1</v>
      </c>
    </row>
    <row r="540" spans="1:15">
      <c r="A540" t="s">
        <v>4</v>
      </c>
      <c r="B540" s="4" t="s">
        <v>5</v>
      </c>
      <c r="C540" s="4" t="s">
        <v>14</v>
      </c>
      <c r="D540" s="4" t="s">
        <v>10</v>
      </c>
    </row>
    <row r="541" spans="1:15">
      <c r="A541" t="n">
        <v>4767</v>
      </c>
      <c r="B541" s="24" t="n">
        <v>58</v>
      </c>
      <c r="C541" s="7" t="n">
        <v>255</v>
      </c>
      <c r="D541" s="7" t="n">
        <v>0</v>
      </c>
    </row>
    <row r="542" spans="1:15">
      <c r="A542" t="s">
        <v>4</v>
      </c>
      <c r="B542" s="4" t="s">
        <v>5</v>
      </c>
      <c r="C542" s="4" t="s">
        <v>14</v>
      </c>
      <c r="D542" s="4" t="s">
        <v>10</v>
      </c>
    </row>
    <row r="543" spans="1:15">
      <c r="A543" t="n">
        <v>4771</v>
      </c>
      <c r="B543" s="43" t="n">
        <v>45</v>
      </c>
      <c r="C543" s="7" t="n">
        <v>7</v>
      </c>
      <c r="D543" s="7" t="n">
        <v>255</v>
      </c>
    </row>
    <row r="544" spans="1:15">
      <c r="A544" t="s">
        <v>4</v>
      </c>
      <c r="B544" s="4" t="s">
        <v>5</v>
      </c>
      <c r="C544" s="4" t="s">
        <v>10</v>
      </c>
    </row>
    <row r="545" spans="1:9">
      <c r="A545" t="n">
        <v>4775</v>
      </c>
      <c r="B545" s="31" t="n">
        <v>16</v>
      </c>
      <c r="C545" s="7" t="n">
        <v>300</v>
      </c>
    </row>
    <row r="546" spans="1:9">
      <c r="A546" t="s">
        <v>4</v>
      </c>
      <c r="B546" s="4" t="s">
        <v>5</v>
      </c>
      <c r="C546" s="4" t="s">
        <v>14</v>
      </c>
      <c r="D546" s="4" t="s">
        <v>10</v>
      </c>
      <c r="E546" s="4" t="s">
        <v>10</v>
      </c>
      <c r="F546" s="4" t="s">
        <v>14</v>
      </c>
    </row>
    <row r="547" spans="1:9">
      <c r="A547" t="n">
        <v>4778</v>
      </c>
      <c r="B547" s="52" t="n">
        <v>25</v>
      </c>
      <c r="C547" s="7" t="n">
        <v>1</v>
      </c>
      <c r="D547" s="7" t="n">
        <v>60</v>
      </c>
      <c r="E547" s="7" t="n">
        <v>640</v>
      </c>
      <c r="F547" s="7" t="n">
        <v>1</v>
      </c>
    </row>
    <row r="548" spans="1:9">
      <c r="A548" t="s">
        <v>4</v>
      </c>
      <c r="B548" s="4" t="s">
        <v>5</v>
      </c>
      <c r="C548" s="4" t="s">
        <v>14</v>
      </c>
      <c r="D548" s="4" t="s">
        <v>10</v>
      </c>
      <c r="E548" s="4" t="s">
        <v>6</v>
      </c>
    </row>
    <row r="549" spans="1:9">
      <c r="A549" t="n">
        <v>4785</v>
      </c>
      <c r="B549" s="38" t="n">
        <v>51</v>
      </c>
      <c r="C549" s="7" t="n">
        <v>4</v>
      </c>
      <c r="D549" s="7" t="n">
        <v>21</v>
      </c>
      <c r="E549" s="7" t="s">
        <v>96</v>
      </c>
    </row>
    <row r="550" spans="1:9">
      <c r="A550" t="s">
        <v>4</v>
      </c>
      <c r="B550" s="4" t="s">
        <v>5</v>
      </c>
      <c r="C550" s="4" t="s">
        <v>10</v>
      </c>
    </row>
    <row r="551" spans="1:9">
      <c r="A551" t="n">
        <v>4798</v>
      </c>
      <c r="B551" s="31" t="n">
        <v>16</v>
      </c>
      <c r="C551" s="7" t="n">
        <v>0</v>
      </c>
    </row>
    <row r="552" spans="1:9">
      <c r="A552" t="s">
        <v>4</v>
      </c>
      <c r="B552" s="4" t="s">
        <v>5</v>
      </c>
      <c r="C552" s="4" t="s">
        <v>10</v>
      </c>
      <c r="D552" s="4" t="s">
        <v>14</v>
      </c>
      <c r="E552" s="4" t="s">
        <v>9</v>
      </c>
      <c r="F552" s="4" t="s">
        <v>79</v>
      </c>
      <c r="G552" s="4" t="s">
        <v>14</v>
      </c>
      <c r="H552" s="4" t="s">
        <v>14</v>
      </c>
    </row>
    <row r="553" spans="1:9">
      <c r="A553" t="n">
        <v>4801</v>
      </c>
      <c r="B553" s="47" t="n">
        <v>26</v>
      </c>
      <c r="C553" s="7" t="n">
        <v>21</v>
      </c>
      <c r="D553" s="7" t="n">
        <v>17</v>
      </c>
      <c r="E553" s="7" t="n">
        <v>44324</v>
      </c>
      <c r="F553" s="7" t="s">
        <v>97</v>
      </c>
      <c r="G553" s="7" t="n">
        <v>2</v>
      </c>
      <c r="H553" s="7" t="n">
        <v>0</v>
      </c>
    </row>
    <row r="554" spans="1:9">
      <c r="A554" t="s">
        <v>4</v>
      </c>
      <c r="B554" s="4" t="s">
        <v>5</v>
      </c>
    </row>
    <row r="555" spans="1:9">
      <c r="A555" t="n">
        <v>4883</v>
      </c>
      <c r="B555" s="48" t="n">
        <v>28</v>
      </c>
    </row>
    <row r="556" spans="1:9">
      <c r="A556" t="s">
        <v>4</v>
      </c>
      <c r="B556" s="4" t="s">
        <v>5</v>
      </c>
      <c r="C556" s="4" t="s">
        <v>14</v>
      </c>
      <c r="D556" s="4" t="s">
        <v>10</v>
      </c>
      <c r="E556" s="4" t="s">
        <v>10</v>
      </c>
      <c r="F556" s="4" t="s">
        <v>14</v>
      </c>
    </row>
    <row r="557" spans="1:9">
      <c r="A557" t="n">
        <v>4884</v>
      </c>
      <c r="B557" s="52" t="n">
        <v>25</v>
      </c>
      <c r="C557" s="7" t="n">
        <v>1</v>
      </c>
      <c r="D557" s="7" t="n">
        <v>65535</v>
      </c>
      <c r="E557" s="7" t="n">
        <v>65535</v>
      </c>
      <c r="F557" s="7" t="n">
        <v>0</v>
      </c>
    </row>
    <row r="558" spans="1:9">
      <c r="A558" t="s">
        <v>4</v>
      </c>
      <c r="B558" s="4" t="s">
        <v>5</v>
      </c>
      <c r="C558" s="4" t="s">
        <v>10</v>
      </c>
      <c r="D558" s="4" t="s">
        <v>20</v>
      </c>
      <c r="E558" s="4" t="s">
        <v>20</v>
      </c>
      <c r="F558" s="4" t="s">
        <v>20</v>
      </c>
      <c r="G558" s="4" t="s">
        <v>10</v>
      </c>
      <c r="H558" s="4" t="s">
        <v>10</v>
      </c>
    </row>
    <row r="559" spans="1:9">
      <c r="A559" t="n">
        <v>4891</v>
      </c>
      <c r="B559" s="53" t="n">
        <v>60</v>
      </c>
      <c r="C559" s="7" t="n">
        <v>20</v>
      </c>
      <c r="D559" s="7" t="n">
        <v>-40</v>
      </c>
      <c r="E559" s="7" t="n">
        <v>0</v>
      </c>
      <c r="F559" s="7" t="n">
        <v>0</v>
      </c>
      <c r="G559" s="7" t="n">
        <v>800</v>
      </c>
      <c r="H559" s="7" t="n">
        <v>0</v>
      </c>
    </row>
    <row r="560" spans="1:9">
      <c r="A560" t="s">
        <v>4</v>
      </c>
      <c r="B560" s="4" t="s">
        <v>5</v>
      </c>
      <c r="C560" s="4" t="s">
        <v>10</v>
      </c>
    </row>
    <row r="561" spans="1:8">
      <c r="A561" t="n">
        <v>4910</v>
      </c>
      <c r="B561" s="31" t="n">
        <v>16</v>
      </c>
      <c r="C561" s="7" t="n">
        <v>500</v>
      </c>
    </row>
    <row r="562" spans="1:8">
      <c r="A562" t="s">
        <v>4</v>
      </c>
      <c r="B562" s="4" t="s">
        <v>5</v>
      </c>
      <c r="C562" s="4" t="s">
        <v>14</v>
      </c>
      <c r="D562" s="4" t="s">
        <v>10</v>
      </c>
      <c r="E562" s="4" t="s">
        <v>6</v>
      </c>
    </row>
    <row r="563" spans="1:8">
      <c r="A563" t="n">
        <v>4913</v>
      </c>
      <c r="B563" s="38" t="n">
        <v>51</v>
      </c>
      <c r="C563" s="7" t="n">
        <v>4</v>
      </c>
      <c r="D563" s="7" t="n">
        <v>20</v>
      </c>
      <c r="E563" s="7" t="s">
        <v>98</v>
      </c>
    </row>
    <row r="564" spans="1:8">
      <c r="A564" t="s">
        <v>4</v>
      </c>
      <c r="B564" s="4" t="s">
        <v>5</v>
      </c>
      <c r="C564" s="4" t="s">
        <v>10</v>
      </c>
    </row>
    <row r="565" spans="1:8">
      <c r="A565" t="n">
        <v>4927</v>
      </c>
      <c r="B565" s="31" t="n">
        <v>16</v>
      </c>
      <c r="C565" s="7" t="n">
        <v>0</v>
      </c>
    </row>
    <row r="566" spans="1:8">
      <c r="A566" t="s">
        <v>4</v>
      </c>
      <c r="B566" s="4" t="s">
        <v>5</v>
      </c>
      <c r="C566" s="4" t="s">
        <v>10</v>
      </c>
      <c r="D566" s="4" t="s">
        <v>14</v>
      </c>
      <c r="E566" s="4" t="s">
        <v>9</v>
      </c>
      <c r="F566" s="4" t="s">
        <v>79</v>
      </c>
      <c r="G566" s="4" t="s">
        <v>14</v>
      </c>
      <c r="H566" s="4" t="s">
        <v>14</v>
      </c>
      <c r="I566" s="4" t="s">
        <v>14</v>
      </c>
      <c r="J566" s="4" t="s">
        <v>9</v>
      </c>
      <c r="K566" s="4" t="s">
        <v>79</v>
      </c>
      <c r="L566" s="4" t="s">
        <v>14</v>
      </c>
      <c r="M566" s="4" t="s">
        <v>14</v>
      </c>
    </row>
    <row r="567" spans="1:8">
      <c r="A567" t="n">
        <v>4930</v>
      </c>
      <c r="B567" s="47" t="n">
        <v>26</v>
      </c>
      <c r="C567" s="7" t="n">
        <v>20</v>
      </c>
      <c r="D567" s="7" t="n">
        <v>17</v>
      </c>
      <c r="E567" s="7" t="n">
        <v>43342</v>
      </c>
      <c r="F567" s="7" t="s">
        <v>99</v>
      </c>
      <c r="G567" s="7" t="n">
        <v>2</v>
      </c>
      <c r="H567" s="7" t="n">
        <v>3</v>
      </c>
      <c r="I567" s="7" t="n">
        <v>17</v>
      </c>
      <c r="J567" s="7" t="n">
        <v>43343</v>
      </c>
      <c r="K567" s="7" t="s">
        <v>100</v>
      </c>
      <c r="L567" s="7" t="n">
        <v>2</v>
      </c>
      <c r="M567" s="7" t="n">
        <v>0</v>
      </c>
    </row>
    <row r="568" spans="1:8">
      <c r="A568" t="s">
        <v>4</v>
      </c>
      <c r="B568" s="4" t="s">
        <v>5</v>
      </c>
    </row>
    <row r="569" spans="1:8">
      <c r="A569" t="n">
        <v>5219</v>
      </c>
      <c r="B569" s="48" t="n">
        <v>28</v>
      </c>
    </row>
    <row r="570" spans="1:8">
      <c r="A570" t="s">
        <v>4</v>
      </c>
      <c r="B570" s="4" t="s">
        <v>5</v>
      </c>
      <c r="C570" s="4" t="s">
        <v>10</v>
      </c>
      <c r="D570" s="4" t="s">
        <v>20</v>
      </c>
      <c r="E570" s="4" t="s">
        <v>20</v>
      </c>
      <c r="F570" s="4" t="s">
        <v>20</v>
      </c>
      <c r="G570" s="4" t="s">
        <v>10</v>
      </c>
      <c r="H570" s="4" t="s">
        <v>10</v>
      </c>
    </row>
    <row r="571" spans="1:8">
      <c r="A571" t="n">
        <v>5220</v>
      </c>
      <c r="B571" s="53" t="n">
        <v>60</v>
      </c>
      <c r="C571" s="7" t="n">
        <v>20</v>
      </c>
      <c r="D571" s="7" t="n">
        <v>0</v>
      </c>
      <c r="E571" s="7" t="n">
        <v>0</v>
      </c>
      <c r="F571" s="7" t="n">
        <v>0</v>
      </c>
      <c r="G571" s="7" t="n">
        <v>500</v>
      </c>
      <c r="H571" s="7" t="n">
        <v>0</v>
      </c>
    </row>
    <row r="572" spans="1:8">
      <c r="A572" t="s">
        <v>4</v>
      </c>
      <c r="B572" s="4" t="s">
        <v>5</v>
      </c>
      <c r="C572" s="4" t="s">
        <v>10</v>
      </c>
    </row>
    <row r="573" spans="1:8">
      <c r="A573" t="n">
        <v>5239</v>
      </c>
      <c r="B573" s="31" t="n">
        <v>16</v>
      </c>
      <c r="C573" s="7" t="n">
        <v>800</v>
      </c>
    </row>
    <row r="574" spans="1:8">
      <c r="A574" t="s">
        <v>4</v>
      </c>
      <c r="B574" s="4" t="s">
        <v>5</v>
      </c>
      <c r="C574" s="4" t="s">
        <v>14</v>
      </c>
      <c r="D574" s="4" t="s">
        <v>10</v>
      </c>
      <c r="E574" s="4" t="s">
        <v>20</v>
      </c>
    </row>
    <row r="575" spans="1:8">
      <c r="A575" t="n">
        <v>5242</v>
      </c>
      <c r="B575" s="24" t="n">
        <v>58</v>
      </c>
      <c r="C575" s="7" t="n">
        <v>101</v>
      </c>
      <c r="D575" s="7" t="n">
        <v>300</v>
      </c>
      <c r="E575" s="7" t="n">
        <v>1</v>
      </c>
    </row>
    <row r="576" spans="1:8">
      <c r="A576" t="s">
        <v>4</v>
      </c>
      <c r="B576" s="4" t="s">
        <v>5</v>
      </c>
      <c r="C576" s="4" t="s">
        <v>14</v>
      </c>
      <c r="D576" s="4" t="s">
        <v>10</v>
      </c>
    </row>
    <row r="577" spans="1:13">
      <c r="A577" t="n">
        <v>5250</v>
      </c>
      <c r="B577" s="24" t="n">
        <v>58</v>
      </c>
      <c r="C577" s="7" t="n">
        <v>254</v>
      </c>
      <c r="D577" s="7" t="n">
        <v>0</v>
      </c>
    </row>
    <row r="578" spans="1:13">
      <c r="A578" t="s">
        <v>4</v>
      </c>
      <c r="B578" s="4" t="s">
        <v>5</v>
      </c>
      <c r="C578" s="4" t="s">
        <v>14</v>
      </c>
      <c r="D578" s="4" t="s">
        <v>10</v>
      </c>
      <c r="E578" s="4" t="s">
        <v>6</v>
      </c>
      <c r="F578" s="4" t="s">
        <v>6</v>
      </c>
      <c r="G578" s="4" t="s">
        <v>6</v>
      </c>
      <c r="H578" s="4" t="s">
        <v>6</v>
      </c>
    </row>
    <row r="579" spans="1:13">
      <c r="A579" t="n">
        <v>5254</v>
      </c>
      <c r="B579" s="38" t="n">
        <v>51</v>
      </c>
      <c r="C579" s="7" t="n">
        <v>3</v>
      </c>
      <c r="D579" s="7" t="n">
        <v>0</v>
      </c>
      <c r="E579" s="7" t="s">
        <v>58</v>
      </c>
      <c r="F579" s="7" t="s">
        <v>58</v>
      </c>
      <c r="G579" s="7" t="s">
        <v>57</v>
      </c>
      <c r="H579" s="7" t="s">
        <v>58</v>
      </c>
    </row>
    <row r="580" spans="1:13">
      <c r="A580" t="s">
        <v>4</v>
      </c>
      <c r="B580" s="4" t="s">
        <v>5</v>
      </c>
      <c r="C580" s="4" t="s">
        <v>10</v>
      </c>
      <c r="D580" s="4" t="s">
        <v>20</v>
      </c>
      <c r="E580" s="4" t="s">
        <v>20</v>
      </c>
      <c r="F580" s="4" t="s">
        <v>20</v>
      </c>
      <c r="G580" s="4" t="s">
        <v>20</v>
      </c>
    </row>
    <row r="581" spans="1:13">
      <c r="A581" t="n">
        <v>5267</v>
      </c>
      <c r="B581" s="35" t="n">
        <v>46</v>
      </c>
      <c r="C581" s="7" t="n">
        <v>21</v>
      </c>
      <c r="D581" s="7" t="n">
        <v>194.279998779297</v>
      </c>
      <c r="E581" s="7" t="n">
        <v>-144</v>
      </c>
      <c r="F581" s="7" t="n">
        <v>0.550000011920929</v>
      </c>
      <c r="G581" s="7" t="n">
        <v>38.5</v>
      </c>
    </row>
    <row r="582" spans="1:13">
      <c r="A582" t="s">
        <v>4</v>
      </c>
      <c r="B582" s="4" t="s">
        <v>5</v>
      </c>
      <c r="C582" s="4" t="s">
        <v>10</v>
      </c>
    </row>
    <row r="583" spans="1:13">
      <c r="A583" t="n">
        <v>5286</v>
      </c>
      <c r="B583" s="31" t="n">
        <v>16</v>
      </c>
      <c r="C583" s="7" t="n">
        <v>0</v>
      </c>
    </row>
    <row r="584" spans="1:13">
      <c r="A584" t="s">
        <v>4</v>
      </c>
      <c r="B584" s="4" t="s">
        <v>5</v>
      </c>
      <c r="C584" s="4" t="s">
        <v>10</v>
      </c>
      <c r="D584" s="4" t="s">
        <v>10</v>
      </c>
      <c r="E584" s="4" t="s">
        <v>10</v>
      </c>
    </row>
    <row r="585" spans="1:13">
      <c r="A585" t="n">
        <v>5289</v>
      </c>
      <c r="B585" s="49" t="n">
        <v>61</v>
      </c>
      <c r="C585" s="7" t="n">
        <v>21</v>
      </c>
      <c r="D585" s="7" t="n">
        <v>65533</v>
      </c>
      <c r="E585" s="7" t="n">
        <v>0</v>
      </c>
    </row>
    <row r="586" spans="1:13">
      <c r="A586" t="s">
        <v>4</v>
      </c>
      <c r="B586" s="4" t="s">
        <v>5</v>
      </c>
      <c r="C586" s="4" t="s">
        <v>14</v>
      </c>
      <c r="D586" s="4" t="s">
        <v>10</v>
      </c>
      <c r="E586" s="4" t="s">
        <v>20</v>
      </c>
      <c r="F586" s="4" t="s">
        <v>10</v>
      </c>
      <c r="G586" s="4" t="s">
        <v>9</v>
      </c>
      <c r="H586" s="4" t="s">
        <v>9</v>
      </c>
      <c r="I586" s="4" t="s">
        <v>10</v>
      </c>
      <c r="J586" s="4" t="s">
        <v>10</v>
      </c>
      <c r="K586" s="4" t="s">
        <v>9</v>
      </c>
      <c r="L586" s="4" t="s">
        <v>9</v>
      </c>
      <c r="M586" s="4" t="s">
        <v>9</v>
      </c>
      <c r="N586" s="4" t="s">
        <v>9</v>
      </c>
      <c r="O586" s="4" t="s">
        <v>6</v>
      </c>
    </row>
    <row r="587" spans="1:13">
      <c r="A587" t="n">
        <v>5296</v>
      </c>
      <c r="B587" s="14" t="n">
        <v>50</v>
      </c>
      <c r="C587" s="7" t="n">
        <v>0</v>
      </c>
      <c r="D587" s="7" t="n">
        <v>4537</v>
      </c>
      <c r="E587" s="7" t="n">
        <v>0.800000011920929</v>
      </c>
      <c r="F587" s="7" t="n">
        <v>0</v>
      </c>
      <c r="G587" s="7" t="n">
        <v>0</v>
      </c>
      <c r="H587" s="7" t="n">
        <v>1073741824</v>
      </c>
      <c r="I587" s="7" t="n">
        <v>0</v>
      </c>
      <c r="J587" s="7" t="n">
        <v>65533</v>
      </c>
      <c r="K587" s="7" t="n">
        <v>0</v>
      </c>
      <c r="L587" s="7" t="n">
        <v>0</v>
      </c>
      <c r="M587" s="7" t="n">
        <v>0</v>
      </c>
      <c r="N587" s="7" t="n">
        <v>0</v>
      </c>
      <c r="O587" s="7" t="s">
        <v>13</v>
      </c>
    </row>
    <row r="588" spans="1:13">
      <c r="A588" t="s">
        <v>4</v>
      </c>
      <c r="B588" s="4" t="s">
        <v>5</v>
      </c>
      <c r="C588" s="4" t="s">
        <v>6</v>
      </c>
      <c r="D588" s="4" t="s">
        <v>6</v>
      </c>
    </row>
    <row r="589" spans="1:13">
      <c r="A589" t="n">
        <v>5335</v>
      </c>
      <c r="B589" s="16" t="n">
        <v>70</v>
      </c>
      <c r="C589" s="7" t="s">
        <v>76</v>
      </c>
      <c r="D589" s="7" t="s">
        <v>101</v>
      </c>
    </row>
    <row r="590" spans="1:13">
      <c r="A590" t="s">
        <v>4</v>
      </c>
      <c r="B590" s="4" t="s">
        <v>5</v>
      </c>
      <c r="C590" s="4" t="s">
        <v>14</v>
      </c>
      <c r="D590" s="4" t="s">
        <v>10</v>
      </c>
    </row>
    <row r="591" spans="1:13">
      <c r="A591" t="n">
        <v>5355</v>
      </c>
      <c r="B591" s="24" t="n">
        <v>58</v>
      </c>
      <c r="C591" s="7" t="n">
        <v>255</v>
      </c>
      <c r="D591" s="7" t="n">
        <v>0</v>
      </c>
    </row>
    <row r="592" spans="1:13">
      <c r="A592" t="s">
        <v>4</v>
      </c>
      <c r="B592" s="4" t="s">
        <v>5</v>
      </c>
      <c r="C592" s="4" t="s">
        <v>10</v>
      </c>
    </row>
    <row r="593" spans="1:15">
      <c r="A593" t="n">
        <v>5359</v>
      </c>
      <c r="B593" s="31" t="n">
        <v>16</v>
      </c>
      <c r="C593" s="7" t="n">
        <v>1000</v>
      </c>
    </row>
    <row r="594" spans="1:15">
      <c r="A594" t="s">
        <v>4</v>
      </c>
      <c r="B594" s="4" t="s">
        <v>5</v>
      </c>
      <c r="C594" s="4" t="s">
        <v>14</v>
      </c>
      <c r="D594" s="4" t="s">
        <v>10</v>
      </c>
      <c r="E594" s="4" t="s">
        <v>10</v>
      </c>
      <c r="F594" s="4" t="s">
        <v>14</v>
      </c>
    </row>
    <row r="595" spans="1:15">
      <c r="A595" t="n">
        <v>5362</v>
      </c>
      <c r="B595" s="52" t="n">
        <v>25</v>
      </c>
      <c r="C595" s="7" t="n">
        <v>1</v>
      </c>
      <c r="D595" s="7" t="n">
        <v>600</v>
      </c>
      <c r="E595" s="7" t="n">
        <v>250</v>
      </c>
      <c r="F595" s="7" t="n">
        <v>0</v>
      </c>
    </row>
    <row r="596" spans="1:15">
      <c r="A596" t="s">
        <v>4</v>
      </c>
      <c r="B596" s="4" t="s">
        <v>5</v>
      </c>
      <c r="C596" s="4" t="s">
        <v>6</v>
      </c>
      <c r="D596" s="4" t="s">
        <v>10</v>
      </c>
    </row>
    <row r="597" spans="1:15">
      <c r="A597" t="n">
        <v>5369</v>
      </c>
      <c r="B597" s="39" t="n">
        <v>29</v>
      </c>
      <c r="C597" s="7" t="s">
        <v>102</v>
      </c>
      <c r="D597" s="7" t="n">
        <v>65533</v>
      </c>
    </row>
    <row r="598" spans="1:15">
      <c r="A598" t="s">
        <v>4</v>
      </c>
      <c r="B598" s="4" t="s">
        <v>5</v>
      </c>
      <c r="C598" s="4" t="s">
        <v>14</v>
      </c>
      <c r="D598" s="4" t="s">
        <v>10</v>
      </c>
      <c r="E598" s="4" t="s">
        <v>6</v>
      </c>
    </row>
    <row r="599" spans="1:15">
      <c r="A599" t="n">
        <v>5390</v>
      </c>
      <c r="B599" s="38" t="n">
        <v>51</v>
      </c>
      <c r="C599" s="7" t="n">
        <v>4</v>
      </c>
      <c r="D599" s="7" t="n">
        <v>1600</v>
      </c>
      <c r="E599" s="7" t="s">
        <v>103</v>
      </c>
    </row>
    <row r="600" spans="1:15">
      <c r="A600" t="s">
        <v>4</v>
      </c>
      <c r="B600" s="4" t="s">
        <v>5</v>
      </c>
      <c r="C600" s="4" t="s">
        <v>10</v>
      </c>
    </row>
    <row r="601" spans="1:15">
      <c r="A601" t="n">
        <v>5403</v>
      </c>
      <c r="B601" s="31" t="n">
        <v>16</v>
      </c>
      <c r="C601" s="7" t="n">
        <v>0</v>
      </c>
    </row>
    <row r="602" spans="1:15">
      <c r="A602" t="s">
        <v>4</v>
      </c>
      <c r="B602" s="4" t="s">
        <v>5</v>
      </c>
      <c r="C602" s="4" t="s">
        <v>10</v>
      </c>
      <c r="D602" s="4" t="s">
        <v>14</v>
      </c>
      <c r="E602" s="4" t="s">
        <v>9</v>
      </c>
      <c r="F602" s="4" t="s">
        <v>79</v>
      </c>
      <c r="G602" s="4" t="s">
        <v>14</v>
      </c>
      <c r="H602" s="4" t="s">
        <v>14</v>
      </c>
    </row>
    <row r="603" spans="1:15">
      <c r="A603" t="n">
        <v>5406</v>
      </c>
      <c r="B603" s="47" t="n">
        <v>26</v>
      </c>
      <c r="C603" s="7" t="n">
        <v>1600</v>
      </c>
      <c r="D603" s="7" t="n">
        <v>17</v>
      </c>
      <c r="E603" s="7" t="n">
        <v>51600</v>
      </c>
      <c r="F603" s="7" t="s">
        <v>104</v>
      </c>
      <c r="G603" s="7" t="n">
        <v>2</v>
      </c>
      <c r="H603" s="7" t="n">
        <v>0</v>
      </c>
    </row>
    <row r="604" spans="1:15">
      <c r="A604" t="s">
        <v>4</v>
      </c>
      <c r="B604" s="4" t="s">
        <v>5</v>
      </c>
    </row>
    <row r="605" spans="1:15">
      <c r="A605" t="n">
        <v>5455</v>
      </c>
      <c r="B605" s="48" t="n">
        <v>28</v>
      </c>
    </row>
    <row r="606" spans="1:15">
      <c r="A606" t="s">
        <v>4</v>
      </c>
      <c r="B606" s="4" t="s">
        <v>5</v>
      </c>
      <c r="C606" s="4" t="s">
        <v>6</v>
      </c>
      <c r="D606" s="4" t="s">
        <v>10</v>
      </c>
    </row>
    <row r="607" spans="1:15">
      <c r="A607" t="n">
        <v>5456</v>
      </c>
      <c r="B607" s="39" t="n">
        <v>29</v>
      </c>
      <c r="C607" s="7" t="s">
        <v>13</v>
      </c>
      <c r="D607" s="7" t="n">
        <v>65533</v>
      </c>
    </row>
    <row r="608" spans="1:15">
      <c r="A608" t="s">
        <v>4</v>
      </c>
      <c r="B608" s="4" t="s">
        <v>5</v>
      </c>
      <c r="C608" s="4" t="s">
        <v>14</v>
      </c>
      <c r="D608" s="4" t="s">
        <v>10</v>
      </c>
      <c r="E608" s="4" t="s">
        <v>10</v>
      </c>
      <c r="F608" s="4" t="s">
        <v>14</v>
      </c>
    </row>
    <row r="609" spans="1:8">
      <c r="A609" t="n">
        <v>5460</v>
      </c>
      <c r="B609" s="52" t="n">
        <v>25</v>
      </c>
      <c r="C609" s="7" t="n">
        <v>1</v>
      </c>
      <c r="D609" s="7" t="n">
        <v>65535</v>
      </c>
      <c r="E609" s="7" t="n">
        <v>65535</v>
      </c>
      <c r="F609" s="7" t="n">
        <v>0</v>
      </c>
    </row>
    <row r="610" spans="1:8">
      <c r="A610" t="s">
        <v>4</v>
      </c>
      <c r="B610" s="4" t="s">
        <v>5</v>
      </c>
      <c r="C610" s="4" t="s">
        <v>10</v>
      </c>
      <c r="D610" s="4" t="s">
        <v>14</v>
      </c>
    </row>
    <row r="611" spans="1:8">
      <c r="A611" t="n">
        <v>5467</v>
      </c>
      <c r="B611" s="51" t="n">
        <v>89</v>
      </c>
      <c r="C611" s="7" t="n">
        <v>65533</v>
      </c>
      <c r="D611" s="7" t="n">
        <v>1</v>
      </c>
    </row>
    <row r="612" spans="1:8">
      <c r="A612" t="s">
        <v>4</v>
      </c>
      <c r="B612" s="4" t="s">
        <v>5</v>
      </c>
      <c r="C612" s="4" t="s">
        <v>14</v>
      </c>
      <c r="D612" s="4" t="s">
        <v>10</v>
      </c>
      <c r="E612" s="4" t="s">
        <v>20</v>
      </c>
    </row>
    <row r="613" spans="1:8">
      <c r="A613" t="n">
        <v>5471</v>
      </c>
      <c r="B613" s="24" t="n">
        <v>58</v>
      </c>
      <c r="C613" s="7" t="n">
        <v>101</v>
      </c>
      <c r="D613" s="7" t="n">
        <v>500</v>
      </c>
      <c r="E613" s="7" t="n">
        <v>1</v>
      </c>
    </row>
    <row r="614" spans="1:8">
      <c r="A614" t="s">
        <v>4</v>
      </c>
      <c r="B614" s="4" t="s">
        <v>5</v>
      </c>
      <c r="C614" s="4" t="s">
        <v>14</v>
      </c>
      <c r="D614" s="4" t="s">
        <v>10</v>
      </c>
    </row>
    <row r="615" spans="1:8">
      <c r="A615" t="n">
        <v>5479</v>
      </c>
      <c r="B615" s="24" t="n">
        <v>58</v>
      </c>
      <c r="C615" s="7" t="n">
        <v>254</v>
      </c>
      <c r="D615" s="7" t="n">
        <v>0</v>
      </c>
    </row>
    <row r="616" spans="1:8">
      <c r="A616" t="s">
        <v>4</v>
      </c>
      <c r="B616" s="4" t="s">
        <v>5</v>
      </c>
      <c r="C616" s="4" t="s">
        <v>14</v>
      </c>
      <c r="D616" s="4" t="s">
        <v>14</v>
      </c>
      <c r="E616" s="4" t="s">
        <v>20</v>
      </c>
      <c r="F616" s="4" t="s">
        <v>20</v>
      </c>
      <c r="G616" s="4" t="s">
        <v>20</v>
      </c>
      <c r="H616" s="4" t="s">
        <v>10</v>
      </c>
    </row>
    <row r="617" spans="1:8">
      <c r="A617" t="n">
        <v>5483</v>
      </c>
      <c r="B617" s="43" t="n">
        <v>45</v>
      </c>
      <c r="C617" s="7" t="n">
        <v>2</v>
      </c>
      <c r="D617" s="7" t="n">
        <v>3</v>
      </c>
      <c r="E617" s="7" t="n">
        <v>194.470001220703</v>
      </c>
      <c r="F617" s="7" t="n">
        <v>-142.479995727539</v>
      </c>
      <c r="G617" s="7" t="n">
        <v>-0.219999998807907</v>
      </c>
      <c r="H617" s="7" t="n">
        <v>0</v>
      </c>
    </row>
    <row r="618" spans="1:8">
      <c r="A618" t="s">
        <v>4</v>
      </c>
      <c r="B618" s="4" t="s">
        <v>5</v>
      </c>
      <c r="C618" s="4" t="s">
        <v>14</v>
      </c>
      <c r="D618" s="4" t="s">
        <v>14</v>
      </c>
      <c r="E618" s="4" t="s">
        <v>20</v>
      </c>
      <c r="F618" s="4" t="s">
        <v>20</v>
      </c>
      <c r="G618" s="4" t="s">
        <v>20</v>
      </c>
      <c r="H618" s="4" t="s">
        <v>10</v>
      </c>
      <c r="I618" s="4" t="s">
        <v>14</v>
      </c>
    </row>
    <row r="619" spans="1:8">
      <c r="A619" t="n">
        <v>5500</v>
      </c>
      <c r="B619" s="43" t="n">
        <v>45</v>
      </c>
      <c r="C619" s="7" t="n">
        <v>4</v>
      </c>
      <c r="D619" s="7" t="n">
        <v>3</v>
      </c>
      <c r="E619" s="7" t="n">
        <v>350.089996337891</v>
      </c>
      <c r="F619" s="7" t="n">
        <v>263.839996337891</v>
      </c>
      <c r="G619" s="7" t="n">
        <v>-2</v>
      </c>
      <c r="H619" s="7" t="n">
        <v>0</v>
      </c>
      <c r="I619" s="7" t="n">
        <v>1</v>
      </c>
    </row>
    <row r="620" spans="1:8">
      <c r="A620" t="s">
        <v>4</v>
      </c>
      <c r="B620" s="4" t="s">
        <v>5</v>
      </c>
      <c r="C620" s="4" t="s">
        <v>14</v>
      </c>
      <c r="D620" s="4" t="s">
        <v>14</v>
      </c>
      <c r="E620" s="4" t="s">
        <v>20</v>
      </c>
      <c r="F620" s="4" t="s">
        <v>10</v>
      </c>
    </row>
    <row r="621" spans="1:8">
      <c r="A621" t="n">
        <v>5518</v>
      </c>
      <c r="B621" s="43" t="n">
        <v>45</v>
      </c>
      <c r="C621" s="7" t="n">
        <v>5</v>
      </c>
      <c r="D621" s="7" t="n">
        <v>3</v>
      </c>
      <c r="E621" s="7" t="n">
        <v>1.70000004768372</v>
      </c>
      <c r="F621" s="7" t="n">
        <v>0</v>
      </c>
    </row>
    <row r="622" spans="1:8">
      <c r="A622" t="s">
        <v>4</v>
      </c>
      <c r="B622" s="4" t="s">
        <v>5</v>
      </c>
      <c r="C622" s="4" t="s">
        <v>14</v>
      </c>
      <c r="D622" s="4" t="s">
        <v>14</v>
      </c>
      <c r="E622" s="4" t="s">
        <v>20</v>
      </c>
      <c r="F622" s="4" t="s">
        <v>10</v>
      </c>
    </row>
    <row r="623" spans="1:8">
      <c r="A623" t="n">
        <v>5527</v>
      </c>
      <c r="B623" s="43" t="n">
        <v>45</v>
      </c>
      <c r="C623" s="7" t="n">
        <v>5</v>
      </c>
      <c r="D623" s="7" t="n">
        <v>3</v>
      </c>
      <c r="E623" s="7" t="n">
        <v>1.89999997615814</v>
      </c>
      <c r="F623" s="7" t="n">
        <v>10000</v>
      </c>
    </row>
    <row r="624" spans="1:8">
      <c r="A624" t="s">
        <v>4</v>
      </c>
      <c r="B624" s="4" t="s">
        <v>5</v>
      </c>
      <c r="C624" s="4" t="s">
        <v>14</v>
      </c>
      <c r="D624" s="4" t="s">
        <v>14</v>
      </c>
      <c r="E624" s="4" t="s">
        <v>20</v>
      </c>
      <c r="F624" s="4" t="s">
        <v>10</v>
      </c>
    </row>
    <row r="625" spans="1:9">
      <c r="A625" t="n">
        <v>5536</v>
      </c>
      <c r="B625" s="43" t="n">
        <v>45</v>
      </c>
      <c r="C625" s="7" t="n">
        <v>11</v>
      </c>
      <c r="D625" s="7" t="n">
        <v>3</v>
      </c>
      <c r="E625" s="7" t="n">
        <v>38.9000015258789</v>
      </c>
      <c r="F625" s="7" t="n">
        <v>0</v>
      </c>
    </row>
    <row r="626" spans="1:9">
      <c r="A626" t="s">
        <v>4</v>
      </c>
      <c r="B626" s="4" t="s">
        <v>5</v>
      </c>
      <c r="C626" s="4" t="s">
        <v>10</v>
      </c>
      <c r="D626" s="4" t="s">
        <v>20</v>
      </c>
      <c r="E626" s="4" t="s">
        <v>20</v>
      </c>
      <c r="F626" s="4" t="s">
        <v>20</v>
      </c>
      <c r="G626" s="4" t="s">
        <v>20</v>
      </c>
    </row>
    <row r="627" spans="1:9">
      <c r="A627" t="n">
        <v>5545</v>
      </c>
      <c r="B627" s="35" t="n">
        <v>46</v>
      </c>
      <c r="C627" s="7" t="n">
        <v>21</v>
      </c>
      <c r="D627" s="7" t="n">
        <v>194.220001220703</v>
      </c>
      <c r="E627" s="7" t="n">
        <v>-144</v>
      </c>
      <c r="F627" s="7" t="n">
        <v>0.589999973773956</v>
      </c>
      <c r="G627" s="7" t="n">
        <v>87.1999969482422</v>
      </c>
    </row>
    <row r="628" spans="1:9">
      <c r="A628" t="s">
        <v>4</v>
      </c>
      <c r="B628" s="4" t="s">
        <v>5</v>
      </c>
      <c r="C628" s="4" t="s">
        <v>6</v>
      </c>
      <c r="D628" s="4" t="s">
        <v>6</v>
      </c>
    </row>
    <row r="629" spans="1:9">
      <c r="A629" t="n">
        <v>5564</v>
      </c>
      <c r="B629" s="16" t="n">
        <v>70</v>
      </c>
      <c r="C629" s="7" t="s">
        <v>24</v>
      </c>
      <c r="D629" s="7" t="s">
        <v>105</v>
      </c>
    </row>
    <row r="630" spans="1:9">
      <c r="A630" t="s">
        <v>4</v>
      </c>
      <c r="B630" s="4" t="s">
        <v>5</v>
      </c>
      <c r="C630" s="4" t="s">
        <v>14</v>
      </c>
      <c r="D630" s="4" t="s">
        <v>10</v>
      </c>
    </row>
    <row r="631" spans="1:9">
      <c r="A631" t="n">
        <v>5582</v>
      </c>
      <c r="B631" s="24" t="n">
        <v>58</v>
      </c>
      <c r="C631" s="7" t="n">
        <v>255</v>
      </c>
      <c r="D631" s="7" t="n">
        <v>0</v>
      </c>
    </row>
    <row r="632" spans="1:9">
      <c r="A632" t="s">
        <v>4</v>
      </c>
      <c r="B632" s="4" t="s">
        <v>5</v>
      </c>
      <c r="C632" s="4" t="s">
        <v>14</v>
      </c>
      <c r="D632" s="4" t="s">
        <v>10</v>
      </c>
      <c r="E632" s="4" t="s">
        <v>20</v>
      </c>
      <c r="F632" s="4" t="s">
        <v>10</v>
      </c>
      <c r="G632" s="4" t="s">
        <v>9</v>
      </c>
      <c r="H632" s="4" t="s">
        <v>9</v>
      </c>
      <c r="I632" s="4" t="s">
        <v>10</v>
      </c>
      <c r="J632" s="4" t="s">
        <v>10</v>
      </c>
      <c r="K632" s="4" t="s">
        <v>9</v>
      </c>
      <c r="L632" s="4" t="s">
        <v>9</v>
      </c>
      <c r="M632" s="4" t="s">
        <v>9</v>
      </c>
      <c r="N632" s="4" t="s">
        <v>9</v>
      </c>
      <c r="O632" s="4" t="s">
        <v>6</v>
      </c>
    </row>
    <row r="633" spans="1:9">
      <c r="A633" t="n">
        <v>5586</v>
      </c>
      <c r="B633" s="14" t="n">
        <v>50</v>
      </c>
      <c r="C633" s="7" t="n">
        <v>0</v>
      </c>
      <c r="D633" s="7" t="n">
        <v>4512</v>
      </c>
      <c r="E633" s="7" t="n">
        <v>0.600000023841858</v>
      </c>
      <c r="F633" s="7" t="n">
        <v>0</v>
      </c>
      <c r="G633" s="7" t="n">
        <v>0</v>
      </c>
      <c r="H633" s="7" t="n">
        <v>-1065353216</v>
      </c>
      <c r="I633" s="7" t="n">
        <v>0</v>
      </c>
      <c r="J633" s="7" t="n">
        <v>65533</v>
      </c>
      <c r="K633" s="7" t="n">
        <v>0</v>
      </c>
      <c r="L633" s="7" t="n">
        <v>0</v>
      </c>
      <c r="M633" s="7" t="n">
        <v>0</v>
      </c>
      <c r="N633" s="7" t="n">
        <v>0</v>
      </c>
      <c r="O633" s="7" t="s">
        <v>13</v>
      </c>
    </row>
    <row r="634" spans="1:9">
      <c r="A634" t="s">
        <v>4</v>
      </c>
      <c r="B634" s="4" t="s">
        <v>5</v>
      </c>
      <c r="C634" s="4" t="s">
        <v>10</v>
      </c>
    </row>
    <row r="635" spans="1:9">
      <c r="A635" t="n">
        <v>5625</v>
      </c>
      <c r="B635" s="31" t="n">
        <v>16</v>
      </c>
      <c r="C635" s="7" t="n">
        <v>1000</v>
      </c>
    </row>
    <row r="636" spans="1:9">
      <c r="A636" t="s">
        <v>4</v>
      </c>
      <c r="B636" s="4" t="s">
        <v>5</v>
      </c>
      <c r="C636" s="4" t="s">
        <v>14</v>
      </c>
      <c r="D636" s="4" t="s">
        <v>10</v>
      </c>
      <c r="E636" s="4" t="s">
        <v>10</v>
      </c>
      <c r="F636" s="4" t="s">
        <v>14</v>
      </c>
    </row>
    <row r="637" spans="1:9">
      <c r="A637" t="n">
        <v>5628</v>
      </c>
      <c r="B637" s="52" t="n">
        <v>25</v>
      </c>
      <c r="C637" s="7" t="n">
        <v>1</v>
      </c>
      <c r="D637" s="7" t="n">
        <v>65535</v>
      </c>
      <c r="E637" s="7" t="n">
        <v>150</v>
      </c>
      <c r="F637" s="7" t="n">
        <v>5</v>
      </c>
    </row>
    <row r="638" spans="1:9">
      <c r="A638" t="s">
        <v>4</v>
      </c>
      <c r="B638" s="4" t="s">
        <v>5</v>
      </c>
      <c r="C638" s="4" t="s">
        <v>6</v>
      </c>
      <c r="D638" s="4" t="s">
        <v>10</v>
      </c>
    </row>
    <row r="639" spans="1:9">
      <c r="A639" t="n">
        <v>5635</v>
      </c>
      <c r="B639" s="39" t="n">
        <v>29</v>
      </c>
      <c r="C639" s="7" t="s">
        <v>102</v>
      </c>
      <c r="D639" s="7" t="n">
        <v>65533</v>
      </c>
    </row>
    <row r="640" spans="1:9">
      <c r="A640" t="s">
        <v>4</v>
      </c>
      <c r="B640" s="4" t="s">
        <v>5</v>
      </c>
      <c r="C640" s="4" t="s">
        <v>14</v>
      </c>
      <c r="D640" s="4" t="s">
        <v>10</v>
      </c>
      <c r="E640" s="4" t="s">
        <v>6</v>
      </c>
    </row>
    <row r="641" spans="1:15">
      <c r="A641" t="n">
        <v>5656</v>
      </c>
      <c r="B641" s="38" t="n">
        <v>51</v>
      </c>
      <c r="C641" s="7" t="n">
        <v>4</v>
      </c>
      <c r="D641" s="7" t="n">
        <v>1600</v>
      </c>
      <c r="E641" s="7" t="s">
        <v>103</v>
      </c>
    </row>
    <row r="642" spans="1:15">
      <c r="A642" t="s">
        <v>4</v>
      </c>
      <c r="B642" s="4" t="s">
        <v>5</v>
      </c>
      <c r="C642" s="4" t="s">
        <v>10</v>
      </c>
    </row>
    <row r="643" spans="1:15">
      <c r="A643" t="n">
        <v>5669</v>
      </c>
      <c r="B643" s="31" t="n">
        <v>16</v>
      </c>
      <c r="C643" s="7" t="n">
        <v>0</v>
      </c>
    </row>
    <row r="644" spans="1:15">
      <c r="A644" t="s">
        <v>4</v>
      </c>
      <c r="B644" s="4" t="s">
        <v>5</v>
      </c>
      <c r="C644" s="4" t="s">
        <v>10</v>
      </c>
      <c r="D644" s="4" t="s">
        <v>14</v>
      </c>
      <c r="E644" s="4" t="s">
        <v>9</v>
      </c>
      <c r="F644" s="4" t="s">
        <v>79</v>
      </c>
      <c r="G644" s="4" t="s">
        <v>14</v>
      </c>
      <c r="H644" s="4" t="s">
        <v>14</v>
      </c>
    </row>
    <row r="645" spans="1:15">
      <c r="A645" t="n">
        <v>5672</v>
      </c>
      <c r="B645" s="47" t="n">
        <v>26</v>
      </c>
      <c r="C645" s="7" t="n">
        <v>1600</v>
      </c>
      <c r="D645" s="7" t="n">
        <v>17</v>
      </c>
      <c r="E645" s="7" t="n">
        <v>51601</v>
      </c>
      <c r="F645" s="7" t="s">
        <v>106</v>
      </c>
      <c r="G645" s="7" t="n">
        <v>2</v>
      </c>
      <c r="H645" s="7" t="n">
        <v>0</v>
      </c>
    </row>
    <row r="646" spans="1:15">
      <c r="A646" t="s">
        <v>4</v>
      </c>
      <c r="B646" s="4" t="s">
        <v>5</v>
      </c>
    </row>
    <row r="647" spans="1:15">
      <c r="A647" t="n">
        <v>5727</v>
      </c>
      <c r="B647" s="48" t="n">
        <v>28</v>
      </c>
    </row>
    <row r="648" spans="1:15">
      <c r="A648" t="s">
        <v>4</v>
      </c>
      <c r="B648" s="4" t="s">
        <v>5</v>
      </c>
      <c r="C648" s="4" t="s">
        <v>6</v>
      </c>
      <c r="D648" s="4" t="s">
        <v>10</v>
      </c>
    </row>
    <row r="649" spans="1:15">
      <c r="A649" t="n">
        <v>5728</v>
      </c>
      <c r="B649" s="39" t="n">
        <v>29</v>
      </c>
      <c r="C649" s="7" t="s">
        <v>13</v>
      </c>
      <c r="D649" s="7" t="n">
        <v>65533</v>
      </c>
    </row>
    <row r="650" spans="1:15">
      <c r="A650" t="s">
        <v>4</v>
      </c>
      <c r="B650" s="4" t="s">
        <v>5</v>
      </c>
      <c r="C650" s="4" t="s">
        <v>14</v>
      </c>
      <c r="D650" s="4" t="s">
        <v>10</v>
      </c>
      <c r="E650" s="4" t="s">
        <v>10</v>
      </c>
      <c r="F650" s="4" t="s">
        <v>14</v>
      </c>
    </row>
    <row r="651" spans="1:15">
      <c r="A651" t="n">
        <v>5732</v>
      </c>
      <c r="B651" s="52" t="n">
        <v>25</v>
      </c>
      <c r="C651" s="7" t="n">
        <v>1</v>
      </c>
      <c r="D651" s="7" t="n">
        <v>65535</v>
      </c>
      <c r="E651" s="7" t="n">
        <v>65535</v>
      </c>
      <c r="F651" s="7" t="n">
        <v>0</v>
      </c>
    </row>
    <row r="652" spans="1:15">
      <c r="A652" t="s">
        <v>4</v>
      </c>
      <c r="B652" s="4" t="s">
        <v>5</v>
      </c>
      <c r="C652" s="4" t="s">
        <v>10</v>
      </c>
      <c r="D652" s="4" t="s">
        <v>14</v>
      </c>
    </row>
    <row r="653" spans="1:15">
      <c r="A653" t="n">
        <v>5739</v>
      </c>
      <c r="B653" s="51" t="n">
        <v>89</v>
      </c>
      <c r="C653" s="7" t="n">
        <v>65533</v>
      </c>
      <c r="D653" s="7" t="n">
        <v>1</v>
      </c>
    </row>
    <row r="654" spans="1:15">
      <c r="A654" t="s">
        <v>4</v>
      </c>
      <c r="B654" s="4" t="s">
        <v>5</v>
      </c>
      <c r="C654" s="4" t="s">
        <v>14</v>
      </c>
      <c r="D654" s="4" t="s">
        <v>10</v>
      </c>
      <c r="E654" s="4" t="s">
        <v>20</v>
      </c>
    </row>
    <row r="655" spans="1:15">
      <c r="A655" t="n">
        <v>5743</v>
      </c>
      <c r="B655" s="24" t="n">
        <v>58</v>
      </c>
      <c r="C655" s="7" t="n">
        <v>101</v>
      </c>
      <c r="D655" s="7" t="n">
        <v>500</v>
      </c>
      <c r="E655" s="7" t="n">
        <v>1</v>
      </c>
    </row>
    <row r="656" spans="1:15">
      <c r="A656" t="s">
        <v>4</v>
      </c>
      <c r="B656" s="4" t="s">
        <v>5</v>
      </c>
      <c r="C656" s="4" t="s">
        <v>14</v>
      </c>
      <c r="D656" s="4" t="s">
        <v>10</v>
      </c>
    </row>
    <row r="657" spans="1:8">
      <c r="A657" t="n">
        <v>5751</v>
      </c>
      <c r="B657" s="24" t="n">
        <v>58</v>
      </c>
      <c r="C657" s="7" t="n">
        <v>254</v>
      </c>
      <c r="D657" s="7" t="n">
        <v>0</v>
      </c>
    </row>
    <row r="658" spans="1:8">
      <c r="A658" t="s">
        <v>4</v>
      </c>
      <c r="B658" s="4" t="s">
        <v>5</v>
      </c>
      <c r="C658" s="4" t="s">
        <v>14</v>
      </c>
      <c r="D658" s="4" t="s">
        <v>14</v>
      </c>
      <c r="E658" s="4" t="s">
        <v>20</v>
      </c>
      <c r="F658" s="4" t="s">
        <v>20</v>
      </c>
      <c r="G658" s="4" t="s">
        <v>20</v>
      </c>
      <c r="H658" s="4" t="s">
        <v>10</v>
      </c>
    </row>
    <row r="659" spans="1:8">
      <c r="A659" t="n">
        <v>5755</v>
      </c>
      <c r="B659" s="43" t="n">
        <v>45</v>
      </c>
      <c r="C659" s="7" t="n">
        <v>2</v>
      </c>
      <c r="D659" s="7" t="n">
        <v>3</v>
      </c>
      <c r="E659" s="7" t="n">
        <v>195.139999389648</v>
      </c>
      <c r="F659" s="7" t="n">
        <v>-143.529998779297</v>
      </c>
      <c r="G659" s="7" t="n">
        <v>1.9099999666214</v>
      </c>
      <c r="H659" s="7" t="n">
        <v>0</v>
      </c>
    </row>
    <row r="660" spans="1:8">
      <c r="A660" t="s">
        <v>4</v>
      </c>
      <c r="B660" s="4" t="s">
        <v>5</v>
      </c>
      <c r="C660" s="4" t="s">
        <v>14</v>
      </c>
      <c r="D660" s="4" t="s">
        <v>14</v>
      </c>
      <c r="E660" s="4" t="s">
        <v>20</v>
      </c>
      <c r="F660" s="4" t="s">
        <v>20</v>
      </c>
      <c r="G660" s="4" t="s">
        <v>20</v>
      </c>
      <c r="H660" s="4" t="s">
        <v>10</v>
      </c>
      <c r="I660" s="4" t="s">
        <v>14</v>
      </c>
    </row>
    <row r="661" spans="1:8">
      <c r="A661" t="n">
        <v>5772</v>
      </c>
      <c r="B661" s="43" t="n">
        <v>45</v>
      </c>
      <c r="C661" s="7" t="n">
        <v>4</v>
      </c>
      <c r="D661" s="7" t="n">
        <v>3</v>
      </c>
      <c r="E661" s="7" t="n">
        <v>5.73000001907349</v>
      </c>
      <c r="F661" s="7" t="n">
        <v>308.380004882813</v>
      </c>
      <c r="G661" s="7" t="n">
        <v>0</v>
      </c>
      <c r="H661" s="7" t="n">
        <v>0</v>
      </c>
      <c r="I661" s="7" t="n">
        <v>0</v>
      </c>
    </row>
    <row r="662" spans="1:8">
      <c r="A662" t="s">
        <v>4</v>
      </c>
      <c r="B662" s="4" t="s">
        <v>5</v>
      </c>
      <c r="C662" s="4" t="s">
        <v>14</v>
      </c>
      <c r="D662" s="4" t="s">
        <v>14</v>
      </c>
      <c r="E662" s="4" t="s">
        <v>20</v>
      </c>
      <c r="F662" s="4" t="s">
        <v>10</v>
      </c>
    </row>
    <row r="663" spans="1:8">
      <c r="A663" t="n">
        <v>5790</v>
      </c>
      <c r="B663" s="43" t="n">
        <v>45</v>
      </c>
      <c r="C663" s="7" t="n">
        <v>5</v>
      </c>
      <c r="D663" s="7" t="n">
        <v>3</v>
      </c>
      <c r="E663" s="7" t="n">
        <v>1.39999997615814</v>
      </c>
      <c r="F663" s="7" t="n">
        <v>0</v>
      </c>
    </row>
    <row r="664" spans="1:8">
      <c r="A664" t="s">
        <v>4</v>
      </c>
      <c r="B664" s="4" t="s">
        <v>5</v>
      </c>
      <c r="C664" s="4" t="s">
        <v>14</v>
      </c>
      <c r="D664" s="4" t="s">
        <v>14</v>
      </c>
      <c r="E664" s="4" t="s">
        <v>20</v>
      </c>
      <c r="F664" s="4" t="s">
        <v>10</v>
      </c>
    </row>
    <row r="665" spans="1:8">
      <c r="A665" t="n">
        <v>5799</v>
      </c>
      <c r="B665" s="43" t="n">
        <v>45</v>
      </c>
      <c r="C665" s="7" t="n">
        <v>11</v>
      </c>
      <c r="D665" s="7" t="n">
        <v>3</v>
      </c>
      <c r="E665" s="7" t="n">
        <v>38.9000015258789</v>
      </c>
      <c r="F665" s="7" t="n">
        <v>0</v>
      </c>
    </row>
    <row r="666" spans="1:8">
      <c r="A666" t="s">
        <v>4</v>
      </c>
      <c r="B666" s="4" t="s">
        <v>5</v>
      </c>
      <c r="C666" s="4" t="s">
        <v>10</v>
      </c>
      <c r="D666" s="4" t="s">
        <v>20</v>
      </c>
      <c r="E666" s="4" t="s">
        <v>20</v>
      </c>
      <c r="F666" s="4" t="s">
        <v>20</v>
      </c>
      <c r="G666" s="4" t="s">
        <v>20</v>
      </c>
    </row>
    <row r="667" spans="1:8">
      <c r="A667" t="n">
        <v>5808</v>
      </c>
      <c r="B667" s="35" t="n">
        <v>46</v>
      </c>
      <c r="C667" s="7" t="n">
        <v>20</v>
      </c>
      <c r="D667" s="7" t="n">
        <v>194.5</v>
      </c>
      <c r="E667" s="7" t="n">
        <v>-144</v>
      </c>
      <c r="F667" s="7" t="n">
        <v>1.79999995231628</v>
      </c>
      <c r="G667" s="7" t="n">
        <v>78.5</v>
      </c>
    </row>
    <row r="668" spans="1:8">
      <c r="A668" t="s">
        <v>4</v>
      </c>
      <c r="B668" s="4" t="s">
        <v>5</v>
      </c>
      <c r="C668" s="4" t="s">
        <v>14</v>
      </c>
      <c r="D668" s="4" t="s">
        <v>10</v>
      </c>
    </row>
    <row r="669" spans="1:8">
      <c r="A669" t="n">
        <v>5827</v>
      </c>
      <c r="B669" s="24" t="n">
        <v>58</v>
      </c>
      <c r="C669" s="7" t="n">
        <v>255</v>
      </c>
      <c r="D669" s="7" t="n">
        <v>0</v>
      </c>
    </row>
    <row r="670" spans="1:8">
      <c r="A670" t="s">
        <v>4</v>
      </c>
      <c r="B670" s="4" t="s">
        <v>5</v>
      </c>
      <c r="C670" s="4" t="s">
        <v>10</v>
      </c>
    </row>
    <row r="671" spans="1:8">
      <c r="A671" t="n">
        <v>5831</v>
      </c>
      <c r="B671" s="31" t="n">
        <v>16</v>
      </c>
      <c r="C671" s="7" t="n">
        <v>300</v>
      </c>
    </row>
    <row r="672" spans="1:8">
      <c r="A672" t="s">
        <v>4</v>
      </c>
      <c r="B672" s="4" t="s">
        <v>5</v>
      </c>
      <c r="C672" s="4" t="s">
        <v>14</v>
      </c>
      <c r="D672" s="4" t="s">
        <v>14</v>
      </c>
      <c r="E672" s="4" t="s">
        <v>14</v>
      </c>
      <c r="F672" s="4" t="s">
        <v>14</v>
      </c>
    </row>
    <row r="673" spans="1:9">
      <c r="A673" t="n">
        <v>5834</v>
      </c>
      <c r="B673" s="22" t="n">
        <v>14</v>
      </c>
      <c r="C673" s="7" t="n">
        <v>0</v>
      </c>
      <c r="D673" s="7" t="n">
        <v>128</v>
      </c>
      <c r="E673" s="7" t="n">
        <v>0</v>
      </c>
      <c r="F673" s="7" t="n">
        <v>0</v>
      </c>
    </row>
    <row r="674" spans="1:9">
      <c r="A674" t="s">
        <v>4</v>
      </c>
      <c r="B674" s="4" t="s">
        <v>5</v>
      </c>
      <c r="C674" s="4" t="s">
        <v>14</v>
      </c>
      <c r="D674" s="4" t="s">
        <v>10</v>
      </c>
      <c r="E674" s="4" t="s">
        <v>10</v>
      </c>
      <c r="F674" s="4" t="s">
        <v>14</v>
      </c>
    </row>
    <row r="675" spans="1:9">
      <c r="A675" t="n">
        <v>5839</v>
      </c>
      <c r="B675" s="52" t="n">
        <v>25</v>
      </c>
      <c r="C675" s="7" t="n">
        <v>1</v>
      </c>
      <c r="D675" s="7" t="n">
        <v>550</v>
      </c>
      <c r="E675" s="7" t="n">
        <v>150</v>
      </c>
      <c r="F675" s="7" t="n">
        <v>0</v>
      </c>
    </row>
    <row r="676" spans="1:9">
      <c r="A676" t="s">
        <v>4</v>
      </c>
      <c r="B676" s="4" t="s">
        <v>5</v>
      </c>
      <c r="C676" s="4" t="s">
        <v>6</v>
      </c>
      <c r="D676" s="4" t="s">
        <v>10</v>
      </c>
    </row>
    <row r="677" spans="1:9">
      <c r="A677" t="n">
        <v>5846</v>
      </c>
      <c r="B677" s="39" t="n">
        <v>29</v>
      </c>
      <c r="C677" s="7" t="s">
        <v>102</v>
      </c>
      <c r="D677" s="7" t="n">
        <v>65533</v>
      </c>
    </row>
    <row r="678" spans="1:9">
      <c r="A678" t="s">
        <v>4</v>
      </c>
      <c r="B678" s="4" t="s">
        <v>5</v>
      </c>
      <c r="C678" s="4" t="s">
        <v>14</v>
      </c>
      <c r="D678" s="4" t="s">
        <v>10</v>
      </c>
      <c r="E678" s="4" t="s">
        <v>6</v>
      </c>
    </row>
    <row r="679" spans="1:9">
      <c r="A679" t="n">
        <v>5867</v>
      </c>
      <c r="B679" s="38" t="n">
        <v>51</v>
      </c>
      <c r="C679" s="7" t="n">
        <v>4</v>
      </c>
      <c r="D679" s="7" t="n">
        <v>1600</v>
      </c>
      <c r="E679" s="7" t="s">
        <v>103</v>
      </c>
    </row>
    <row r="680" spans="1:9">
      <c r="A680" t="s">
        <v>4</v>
      </c>
      <c r="B680" s="4" t="s">
        <v>5</v>
      </c>
      <c r="C680" s="4" t="s">
        <v>10</v>
      </c>
    </row>
    <row r="681" spans="1:9">
      <c r="A681" t="n">
        <v>5880</v>
      </c>
      <c r="B681" s="31" t="n">
        <v>16</v>
      </c>
      <c r="C681" s="7" t="n">
        <v>0</v>
      </c>
    </row>
    <row r="682" spans="1:9">
      <c r="A682" t="s">
        <v>4</v>
      </c>
      <c r="B682" s="4" t="s">
        <v>5</v>
      </c>
      <c r="C682" s="4" t="s">
        <v>10</v>
      </c>
      <c r="D682" s="4" t="s">
        <v>14</v>
      </c>
      <c r="E682" s="4" t="s">
        <v>9</v>
      </c>
      <c r="F682" s="4" t="s">
        <v>79</v>
      </c>
      <c r="G682" s="4" t="s">
        <v>14</v>
      </c>
      <c r="H682" s="4" t="s">
        <v>14</v>
      </c>
      <c r="I682" s="4" t="s">
        <v>14</v>
      </c>
      <c r="J682" s="4" t="s">
        <v>9</v>
      </c>
      <c r="K682" s="4" t="s">
        <v>79</v>
      </c>
      <c r="L682" s="4" t="s">
        <v>14</v>
      </c>
      <c r="M682" s="4" t="s">
        <v>14</v>
      </c>
    </row>
    <row r="683" spans="1:9">
      <c r="A683" t="n">
        <v>5883</v>
      </c>
      <c r="B683" s="47" t="n">
        <v>26</v>
      </c>
      <c r="C683" s="7" t="n">
        <v>1600</v>
      </c>
      <c r="D683" s="7" t="n">
        <v>17</v>
      </c>
      <c r="E683" s="7" t="n">
        <v>51602</v>
      </c>
      <c r="F683" s="7" t="s">
        <v>107</v>
      </c>
      <c r="G683" s="7" t="n">
        <v>2</v>
      </c>
      <c r="H683" s="7" t="n">
        <v>3</v>
      </c>
      <c r="I683" s="7" t="n">
        <v>17</v>
      </c>
      <c r="J683" s="7" t="n">
        <v>51603</v>
      </c>
      <c r="K683" s="7" t="s">
        <v>108</v>
      </c>
      <c r="L683" s="7" t="n">
        <v>2</v>
      </c>
      <c r="M683" s="7" t="n">
        <v>0</v>
      </c>
    </row>
    <row r="684" spans="1:9">
      <c r="A684" t="s">
        <v>4</v>
      </c>
      <c r="B684" s="4" t="s">
        <v>5</v>
      </c>
    </row>
    <row r="685" spans="1:9">
      <c r="A685" t="n">
        <v>6136</v>
      </c>
      <c r="B685" s="48" t="n">
        <v>28</v>
      </c>
    </row>
    <row r="686" spans="1:9">
      <c r="A686" t="s">
        <v>4</v>
      </c>
      <c r="B686" s="4" t="s">
        <v>5</v>
      </c>
      <c r="C686" s="4" t="s">
        <v>6</v>
      </c>
      <c r="D686" s="4" t="s">
        <v>10</v>
      </c>
    </row>
    <row r="687" spans="1:9">
      <c r="A687" t="n">
        <v>6137</v>
      </c>
      <c r="B687" s="39" t="n">
        <v>29</v>
      </c>
      <c r="C687" s="7" t="s">
        <v>13</v>
      </c>
      <c r="D687" s="7" t="n">
        <v>65533</v>
      </c>
    </row>
    <row r="688" spans="1:9">
      <c r="A688" t="s">
        <v>4</v>
      </c>
      <c r="B688" s="4" t="s">
        <v>5</v>
      </c>
      <c r="C688" s="4" t="s">
        <v>14</v>
      </c>
      <c r="D688" s="4" t="s">
        <v>10</v>
      </c>
      <c r="E688" s="4" t="s">
        <v>10</v>
      </c>
      <c r="F688" s="4" t="s">
        <v>14</v>
      </c>
    </row>
    <row r="689" spans="1:13">
      <c r="A689" t="n">
        <v>6141</v>
      </c>
      <c r="B689" s="52" t="n">
        <v>25</v>
      </c>
      <c r="C689" s="7" t="n">
        <v>1</v>
      </c>
      <c r="D689" s="7" t="n">
        <v>65535</v>
      </c>
      <c r="E689" s="7" t="n">
        <v>65535</v>
      </c>
      <c r="F689" s="7" t="n">
        <v>0</v>
      </c>
    </row>
    <row r="690" spans="1:13">
      <c r="A690" t="s">
        <v>4</v>
      </c>
      <c r="B690" s="4" t="s">
        <v>5</v>
      </c>
      <c r="C690" s="4" t="s">
        <v>10</v>
      </c>
      <c r="D690" s="4" t="s">
        <v>14</v>
      </c>
    </row>
    <row r="691" spans="1:13">
      <c r="A691" t="n">
        <v>6148</v>
      </c>
      <c r="B691" s="51" t="n">
        <v>89</v>
      </c>
      <c r="C691" s="7" t="n">
        <v>65533</v>
      </c>
      <c r="D691" s="7" t="n">
        <v>1</v>
      </c>
    </row>
    <row r="692" spans="1:13">
      <c r="A692" t="s">
        <v>4</v>
      </c>
      <c r="B692" s="4" t="s">
        <v>5</v>
      </c>
      <c r="C692" s="4" t="s">
        <v>9</v>
      </c>
    </row>
    <row r="693" spans="1:13">
      <c r="A693" t="n">
        <v>6152</v>
      </c>
      <c r="B693" s="54" t="n">
        <v>15</v>
      </c>
      <c r="C693" s="7" t="n">
        <v>32768</v>
      </c>
    </row>
    <row r="694" spans="1:13">
      <c r="A694" t="s">
        <v>4</v>
      </c>
      <c r="B694" s="4" t="s">
        <v>5</v>
      </c>
      <c r="C694" s="4" t="s">
        <v>14</v>
      </c>
      <c r="D694" s="4" t="s">
        <v>10</v>
      </c>
      <c r="E694" s="4" t="s">
        <v>10</v>
      </c>
      <c r="F694" s="4" t="s">
        <v>14</v>
      </c>
    </row>
    <row r="695" spans="1:13">
      <c r="A695" t="n">
        <v>6157</v>
      </c>
      <c r="B695" s="52" t="n">
        <v>25</v>
      </c>
      <c r="C695" s="7" t="n">
        <v>1</v>
      </c>
      <c r="D695" s="7" t="n">
        <v>60</v>
      </c>
      <c r="E695" s="7" t="n">
        <v>500</v>
      </c>
      <c r="F695" s="7" t="n">
        <v>1</v>
      </c>
    </row>
    <row r="696" spans="1:13">
      <c r="A696" t="s">
        <v>4</v>
      </c>
      <c r="B696" s="4" t="s">
        <v>5</v>
      </c>
      <c r="C696" s="4" t="s">
        <v>14</v>
      </c>
      <c r="D696" s="4" t="s">
        <v>10</v>
      </c>
      <c r="E696" s="4" t="s">
        <v>6</v>
      </c>
    </row>
    <row r="697" spans="1:13">
      <c r="A697" t="n">
        <v>6164</v>
      </c>
      <c r="B697" s="38" t="n">
        <v>51</v>
      </c>
      <c r="C697" s="7" t="n">
        <v>4</v>
      </c>
      <c r="D697" s="7" t="n">
        <v>20</v>
      </c>
      <c r="E697" s="7" t="s">
        <v>103</v>
      </c>
    </row>
    <row r="698" spans="1:13">
      <c r="A698" t="s">
        <v>4</v>
      </c>
      <c r="B698" s="4" t="s">
        <v>5</v>
      </c>
      <c r="C698" s="4" t="s">
        <v>10</v>
      </c>
    </row>
    <row r="699" spans="1:13">
      <c r="A699" t="n">
        <v>6177</v>
      </c>
      <c r="B699" s="31" t="n">
        <v>16</v>
      </c>
      <c r="C699" s="7" t="n">
        <v>0</v>
      </c>
    </row>
    <row r="700" spans="1:13">
      <c r="A700" t="s">
        <v>4</v>
      </c>
      <c r="B700" s="4" t="s">
        <v>5</v>
      </c>
      <c r="C700" s="4" t="s">
        <v>10</v>
      </c>
      <c r="D700" s="4" t="s">
        <v>14</v>
      </c>
      <c r="E700" s="4" t="s">
        <v>9</v>
      </c>
      <c r="F700" s="4" t="s">
        <v>79</v>
      </c>
      <c r="G700" s="4" t="s">
        <v>14</v>
      </c>
      <c r="H700" s="4" t="s">
        <v>14</v>
      </c>
    </row>
    <row r="701" spans="1:13">
      <c r="A701" t="n">
        <v>6180</v>
      </c>
      <c r="B701" s="47" t="n">
        <v>26</v>
      </c>
      <c r="C701" s="7" t="n">
        <v>20</v>
      </c>
      <c r="D701" s="7" t="n">
        <v>17</v>
      </c>
      <c r="E701" s="7" t="n">
        <v>43344</v>
      </c>
      <c r="F701" s="7" t="s">
        <v>109</v>
      </c>
      <c r="G701" s="7" t="n">
        <v>2</v>
      </c>
      <c r="H701" s="7" t="n">
        <v>0</v>
      </c>
    </row>
    <row r="702" spans="1:13">
      <c r="A702" t="s">
        <v>4</v>
      </c>
      <c r="B702" s="4" t="s">
        <v>5</v>
      </c>
    </row>
    <row r="703" spans="1:13">
      <c r="A703" t="n">
        <v>6201</v>
      </c>
      <c r="B703" s="48" t="n">
        <v>28</v>
      </c>
    </row>
    <row r="704" spans="1:13">
      <c r="A704" t="s">
        <v>4</v>
      </c>
      <c r="B704" s="4" t="s">
        <v>5</v>
      </c>
      <c r="C704" s="4" t="s">
        <v>14</v>
      </c>
      <c r="D704" s="4" t="s">
        <v>10</v>
      </c>
      <c r="E704" s="4" t="s">
        <v>10</v>
      </c>
      <c r="F704" s="4" t="s">
        <v>14</v>
      </c>
    </row>
    <row r="705" spans="1:8">
      <c r="A705" t="n">
        <v>6202</v>
      </c>
      <c r="B705" s="52" t="n">
        <v>25</v>
      </c>
      <c r="C705" s="7" t="n">
        <v>1</v>
      </c>
      <c r="D705" s="7" t="n">
        <v>65535</v>
      </c>
      <c r="E705" s="7" t="n">
        <v>65535</v>
      </c>
      <c r="F705" s="7" t="n">
        <v>0</v>
      </c>
    </row>
    <row r="706" spans="1:8">
      <c r="A706" t="s">
        <v>4</v>
      </c>
      <c r="B706" s="4" t="s">
        <v>5</v>
      </c>
      <c r="C706" s="4" t="s">
        <v>10</v>
      </c>
      <c r="D706" s="4" t="s">
        <v>14</v>
      </c>
      <c r="E706" s="4" t="s">
        <v>6</v>
      </c>
      <c r="F706" s="4" t="s">
        <v>20</v>
      </c>
      <c r="G706" s="4" t="s">
        <v>20</v>
      </c>
      <c r="H706" s="4" t="s">
        <v>20</v>
      </c>
    </row>
    <row r="707" spans="1:8">
      <c r="A707" t="n">
        <v>6209</v>
      </c>
      <c r="B707" s="50" t="n">
        <v>48</v>
      </c>
      <c r="C707" s="7" t="n">
        <v>20</v>
      </c>
      <c r="D707" s="7" t="n">
        <v>0</v>
      </c>
      <c r="E707" s="7" t="s">
        <v>66</v>
      </c>
      <c r="F707" s="7" t="n">
        <v>-1</v>
      </c>
      <c r="G707" s="7" t="n">
        <v>1</v>
      </c>
      <c r="H707" s="7" t="n">
        <v>0</v>
      </c>
    </row>
    <row r="708" spans="1:8">
      <c r="A708" t="s">
        <v>4</v>
      </c>
      <c r="B708" s="4" t="s">
        <v>5</v>
      </c>
      <c r="C708" s="4" t="s">
        <v>10</v>
      </c>
    </row>
    <row r="709" spans="1:8">
      <c r="A709" t="n">
        <v>6235</v>
      </c>
      <c r="B709" s="31" t="n">
        <v>16</v>
      </c>
      <c r="C709" s="7" t="n">
        <v>500</v>
      </c>
    </row>
    <row r="710" spans="1:8">
      <c r="A710" t="s">
        <v>4</v>
      </c>
      <c r="B710" s="4" t="s">
        <v>5</v>
      </c>
      <c r="C710" s="4" t="s">
        <v>14</v>
      </c>
      <c r="D710" s="4" t="s">
        <v>10</v>
      </c>
      <c r="E710" s="4" t="s">
        <v>20</v>
      </c>
      <c r="F710" s="4" t="s">
        <v>10</v>
      </c>
      <c r="G710" s="4" t="s">
        <v>9</v>
      </c>
      <c r="H710" s="4" t="s">
        <v>9</v>
      </c>
      <c r="I710" s="4" t="s">
        <v>10</v>
      </c>
      <c r="J710" s="4" t="s">
        <v>10</v>
      </c>
      <c r="K710" s="4" t="s">
        <v>9</v>
      </c>
      <c r="L710" s="4" t="s">
        <v>9</v>
      </c>
      <c r="M710" s="4" t="s">
        <v>9</v>
      </c>
      <c r="N710" s="4" t="s">
        <v>9</v>
      </c>
      <c r="O710" s="4" t="s">
        <v>6</v>
      </c>
    </row>
    <row r="711" spans="1:8">
      <c r="A711" t="n">
        <v>6238</v>
      </c>
      <c r="B711" s="14" t="n">
        <v>50</v>
      </c>
      <c r="C711" s="7" t="n">
        <v>0</v>
      </c>
      <c r="D711" s="7" t="n">
        <v>4511</v>
      </c>
      <c r="E711" s="7" t="n">
        <v>1</v>
      </c>
      <c r="F711" s="7" t="n">
        <v>0</v>
      </c>
      <c r="G711" s="7" t="n">
        <v>0</v>
      </c>
      <c r="H711" s="7" t="n">
        <v>-1069547520</v>
      </c>
      <c r="I711" s="7" t="n">
        <v>0</v>
      </c>
      <c r="J711" s="7" t="n">
        <v>65533</v>
      </c>
      <c r="K711" s="7" t="n">
        <v>0</v>
      </c>
      <c r="L711" s="7" t="n">
        <v>0</v>
      </c>
      <c r="M711" s="7" t="n">
        <v>0</v>
      </c>
      <c r="N711" s="7" t="n">
        <v>0</v>
      </c>
      <c r="O711" s="7" t="s">
        <v>13</v>
      </c>
    </row>
    <row r="712" spans="1:8">
      <c r="A712" t="s">
        <v>4</v>
      </c>
      <c r="B712" s="4" t="s">
        <v>5</v>
      </c>
      <c r="C712" s="4" t="s">
        <v>10</v>
      </c>
    </row>
    <row r="713" spans="1:8">
      <c r="A713" t="n">
        <v>6277</v>
      </c>
      <c r="B713" s="31" t="n">
        <v>16</v>
      </c>
      <c r="C713" s="7" t="n">
        <v>1500</v>
      </c>
    </row>
    <row r="714" spans="1:8">
      <c r="A714" t="s">
        <v>4</v>
      </c>
      <c r="B714" s="4" t="s">
        <v>5</v>
      </c>
      <c r="C714" s="4" t="s">
        <v>14</v>
      </c>
      <c r="D714" s="4" t="s">
        <v>10</v>
      </c>
      <c r="E714" s="4" t="s">
        <v>10</v>
      </c>
      <c r="F714" s="4" t="s">
        <v>14</v>
      </c>
    </row>
    <row r="715" spans="1:8">
      <c r="A715" t="n">
        <v>6280</v>
      </c>
      <c r="B715" s="52" t="n">
        <v>25</v>
      </c>
      <c r="C715" s="7" t="n">
        <v>1</v>
      </c>
      <c r="D715" s="7" t="n">
        <v>550</v>
      </c>
      <c r="E715" s="7" t="n">
        <v>150</v>
      </c>
      <c r="F715" s="7" t="n">
        <v>0</v>
      </c>
    </row>
    <row r="716" spans="1:8">
      <c r="A716" t="s">
        <v>4</v>
      </c>
      <c r="B716" s="4" t="s">
        <v>5</v>
      </c>
      <c r="C716" s="4" t="s">
        <v>6</v>
      </c>
      <c r="D716" s="4" t="s">
        <v>10</v>
      </c>
    </row>
    <row r="717" spans="1:8">
      <c r="A717" t="n">
        <v>6287</v>
      </c>
      <c r="B717" s="39" t="n">
        <v>29</v>
      </c>
      <c r="C717" s="7" t="s">
        <v>102</v>
      </c>
      <c r="D717" s="7" t="n">
        <v>65533</v>
      </c>
    </row>
    <row r="718" spans="1:8">
      <c r="A718" t="s">
        <v>4</v>
      </c>
      <c r="B718" s="4" t="s">
        <v>5</v>
      </c>
      <c r="C718" s="4" t="s">
        <v>14</v>
      </c>
      <c r="D718" s="4" t="s">
        <v>10</v>
      </c>
      <c r="E718" s="4" t="s">
        <v>6</v>
      </c>
    </row>
    <row r="719" spans="1:8">
      <c r="A719" t="n">
        <v>6308</v>
      </c>
      <c r="B719" s="38" t="n">
        <v>51</v>
      </c>
      <c r="C719" s="7" t="n">
        <v>4</v>
      </c>
      <c r="D719" s="7" t="n">
        <v>1600</v>
      </c>
      <c r="E719" s="7" t="s">
        <v>103</v>
      </c>
    </row>
    <row r="720" spans="1:8">
      <c r="A720" t="s">
        <v>4</v>
      </c>
      <c r="B720" s="4" t="s">
        <v>5</v>
      </c>
      <c r="C720" s="4" t="s">
        <v>10</v>
      </c>
    </row>
    <row r="721" spans="1:15">
      <c r="A721" t="n">
        <v>6321</v>
      </c>
      <c r="B721" s="31" t="n">
        <v>16</v>
      </c>
      <c r="C721" s="7" t="n">
        <v>0</v>
      </c>
    </row>
    <row r="722" spans="1:15">
      <c r="A722" t="s">
        <v>4</v>
      </c>
      <c r="B722" s="4" t="s">
        <v>5</v>
      </c>
      <c r="C722" s="4" t="s">
        <v>10</v>
      </c>
      <c r="D722" s="4" t="s">
        <v>14</v>
      </c>
      <c r="E722" s="4" t="s">
        <v>9</v>
      </c>
      <c r="F722" s="4" t="s">
        <v>79</v>
      </c>
      <c r="G722" s="4" t="s">
        <v>14</v>
      </c>
      <c r="H722" s="4" t="s">
        <v>14</v>
      </c>
    </row>
    <row r="723" spans="1:15">
      <c r="A723" t="n">
        <v>6324</v>
      </c>
      <c r="B723" s="47" t="n">
        <v>26</v>
      </c>
      <c r="C723" s="7" t="n">
        <v>1600</v>
      </c>
      <c r="D723" s="7" t="n">
        <v>17</v>
      </c>
      <c r="E723" s="7" t="n">
        <v>51604</v>
      </c>
      <c r="F723" s="7" t="s">
        <v>110</v>
      </c>
      <c r="G723" s="7" t="n">
        <v>2</v>
      </c>
      <c r="H723" s="7" t="n">
        <v>0</v>
      </c>
    </row>
    <row r="724" spans="1:15">
      <c r="A724" t="s">
        <v>4</v>
      </c>
      <c r="B724" s="4" t="s">
        <v>5</v>
      </c>
    </row>
    <row r="725" spans="1:15">
      <c r="A725" t="n">
        <v>6377</v>
      </c>
      <c r="B725" s="48" t="n">
        <v>28</v>
      </c>
    </row>
    <row r="726" spans="1:15">
      <c r="A726" t="s">
        <v>4</v>
      </c>
      <c r="B726" s="4" t="s">
        <v>5</v>
      </c>
      <c r="C726" s="4" t="s">
        <v>14</v>
      </c>
      <c r="D726" s="4" t="s">
        <v>14</v>
      </c>
      <c r="E726" s="4" t="s">
        <v>20</v>
      </c>
      <c r="F726" s="4" t="s">
        <v>20</v>
      </c>
      <c r="G726" s="4" t="s">
        <v>20</v>
      </c>
      <c r="H726" s="4" t="s">
        <v>10</v>
      </c>
    </row>
    <row r="727" spans="1:15">
      <c r="A727" t="n">
        <v>6378</v>
      </c>
      <c r="B727" s="43" t="n">
        <v>45</v>
      </c>
      <c r="C727" s="7" t="n">
        <v>2</v>
      </c>
      <c r="D727" s="7" t="n">
        <v>3</v>
      </c>
      <c r="E727" s="7" t="n">
        <v>195.139999389648</v>
      </c>
      <c r="F727" s="7" t="n">
        <v>-143.529998779297</v>
      </c>
      <c r="G727" s="7" t="n">
        <v>1.9099999666214</v>
      </c>
      <c r="H727" s="7" t="n">
        <v>1500</v>
      </c>
    </row>
    <row r="728" spans="1:15">
      <c r="A728" t="s">
        <v>4</v>
      </c>
      <c r="B728" s="4" t="s">
        <v>5</v>
      </c>
      <c r="C728" s="4" t="s">
        <v>14</v>
      </c>
      <c r="D728" s="4" t="s">
        <v>14</v>
      </c>
      <c r="E728" s="4" t="s">
        <v>20</v>
      </c>
      <c r="F728" s="4" t="s">
        <v>20</v>
      </c>
      <c r="G728" s="4" t="s">
        <v>20</v>
      </c>
      <c r="H728" s="4" t="s">
        <v>10</v>
      </c>
      <c r="I728" s="4" t="s">
        <v>14</v>
      </c>
    </row>
    <row r="729" spans="1:15">
      <c r="A729" t="n">
        <v>6395</v>
      </c>
      <c r="B729" s="43" t="n">
        <v>45</v>
      </c>
      <c r="C729" s="7" t="n">
        <v>4</v>
      </c>
      <c r="D729" s="7" t="n">
        <v>3</v>
      </c>
      <c r="E729" s="7" t="n">
        <v>5.73000001907349</v>
      </c>
      <c r="F729" s="7" t="n">
        <v>308.380004882813</v>
      </c>
      <c r="G729" s="7" t="n">
        <v>0</v>
      </c>
      <c r="H729" s="7" t="n">
        <v>1500</v>
      </c>
      <c r="I729" s="7" t="n">
        <v>1</v>
      </c>
    </row>
    <row r="730" spans="1:15">
      <c r="A730" t="s">
        <v>4</v>
      </c>
      <c r="B730" s="4" t="s">
        <v>5</v>
      </c>
      <c r="C730" s="4" t="s">
        <v>14</v>
      </c>
      <c r="D730" s="4" t="s">
        <v>14</v>
      </c>
      <c r="E730" s="4" t="s">
        <v>20</v>
      </c>
      <c r="F730" s="4" t="s">
        <v>10</v>
      </c>
    </row>
    <row r="731" spans="1:15">
      <c r="A731" t="n">
        <v>6413</v>
      </c>
      <c r="B731" s="43" t="n">
        <v>45</v>
      </c>
      <c r="C731" s="7" t="n">
        <v>5</v>
      </c>
      <c r="D731" s="7" t="n">
        <v>3</v>
      </c>
      <c r="E731" s="7" t="n">
        <v>1.70000004768372</v>
      </c>
      <c r="F731" s="7" t="n">
        <v>1500</v>
      </c>
    </row>
    <row r="732" spans="1:15">
      <c r="A732" t="s">
        <v>4</v>
      </c>
      <c r="B732" s="4" t="s">
        <v>5</v>
      </c>
      <c r="C732" s="4" t="s">
        <v>14</v>
      </c>
      <c r="D732" s="4" t="s">
        <v>14</v>
      </c>
      <c r="E732" s="4" t="s">
        <v>20</v>
      </c>
      <c r="F732" s="4" t="s">
        <v>10</v>
      </c>
    </row>
    <row r="733" spans="1:15">
      <c r="A733" t="n">
        <v>6422</v>
      </c>
      <c r="B733" s="43" t="n">
        <v>45</v>
      </c>
      <c r="C733" s="7" t="n">
        <v>11</v>
      </c>
      <c r="D733" s="7" t="n">
        <v>3</v>
      </c>
      <c r="E733" s="7" t="n">
        <v>38.9000015258789</v>
      </c>
      <c r="F733" s="7" t="n">
        <v>1500</v>
      </c>
    </row>
    <row r="734" spans="1:15">
      <c r="A734" t="s">
        <v>4</v>
      </c>
      <c r="B734" s="4" t="s">
        <v>5</v>
      </c>
      <c r="C734" s="4" t="s">
        <v>14</v>
      </c>
      <c r="D734" s="4" t="s">
        <v>10</v>
      </c>
      <c r="E734" s="4" t="s">
        <v>20</v>
      </c>
    </row>
    <row r="735" spans="1:15">
      <c r="A735" t="n">
        <v>6431</v>
      </c>
      <c r="B735" s="24" t="n">
        <v>58</v>
      </c>
      <c r="C735" s="7" t="n">
        <v>101</v>
      </c>
      <c r="D735" s="7" t="n">
        <v>300</v>
      </c>
      <c r="E735" s="7" t="n">
        <v>1</v>
      </c>
    </row>
    <row r="736" spans="1:15">
      <c r="A736" t="s">
        <v>4</v>
      </c>
      <c r="B736" s="4" t="s">
        <v>5</v>
      </c>
      <c r="C736" s="4" t="s">
        <v>14</v>
      </c>
      <c r="D736" s="4" t="s">
        <v>10</v>
      </c>
    </row>
    <row r="737" spans="1:9">
      <c r="A737" t="n">
        <v>6439</v>
      </c>
      <c r="B737" s="24" t="n">
        <v>58</v>
      </c>
      <c r="C737" s="7" t="n">
        <v>254</v>
      </c>
      <c r="D737" s="7" t="n">
        <v>0</v>
      </c>
    </row>
    <row r="738" spans="1:9">
      <c r="A738" t="s">
        <v>4</v>
      </c>
      <c r="B738" s="4" t="s">
        <v>5</v>
      </c>
      <c r="C738" s="4" t="s">
        <v>6</v>
      </c>
      <c r="D738" s="4" t="s">
        <v>6</v>
      </c>
    </row>
    <row r="739" spans="1:9">
      <c r="A739" t="n">
        <v>6443</v>
      </c>
      <c r="B739" s="16" t="n">
        <v>70</v>
      </c>
      <c r="C739" s="7" t="s">
        <v>76</v>
      </c>
      <c r="D739" s="7" t="s">
        <v>111</v>
      </c>
    </row>
    <row r="740" spans="1:9">
      <c r="A740" t="s">
        <v>4</v>
      </c>
      <c r="B740" s="4" t="s">
        <v>5</v>
      </c>
      <c r="C740" s="4" t="s">
        <v>14</v>
      </c>
      <c r="D740" s="4" t="s">
        <v>10</v>
      </c>
      <c r="E740" s="4" t="s">
        <v>20</v>
      </c>
      <c r="F740" s="4" t="s">
        <v>10</v>
      </c>
      <c r="G740" s="4" t="s">
        <v>9</v>
      </c>
      <c r="H740" s="4" t="s">
        <v>9</v>
      </c>
      <c r="I740" s="4" t="s">
        <v>10</v>
      </c>
      <c r="J740" s="4" t="s">
        <v>10</v>
      </c>
      <c r="K740" s="4" t="s">
        <v>9</v>
      </c>
      <c r="L740" s="4" t="s">
        <v>9</v>
      </c>
      <c r="M740" s="4" t="s">
        <v>9</v>
      </c>
      <c r="N740" s="4" t="s">
        <v>9</v>
      </c>
      <c r="O740" s="4" t="s">
        <v>6</v>
      </c>
    </row>
    <row r="741" spans="1:9">
      <c r="A741" t="n">
        <v>6463</v>
      </c>
      <c r="B741" s="14" t="n">
        <v>50</v>
      </c>
      <c r="C741" s="7" t="n">
        <v>0</v>
      </c>
      <c r="D741" s="7" t="n">
        <v>2222</v>
      </c>
      <c r="E741" s="7" t="n">
        <v>0.400000005960464</v>
      </c>
      <c r="F741" s="7" t="n">
        <v>200</v>
      </c>
      <c r="G741" s="7" t="n">
        <v>0</v>
      </c>
      <c r="H741" s="7" t="n">
        <v>1082130432</v>
      </c>
      <c r="I741" s="7" t="n">
        <v>0</v>
      </c>
      <c r="J741" s="7" t="n">
        <v>65533</v>
      </c>
      <c r="K741" s="7" t="n">
        <v>0</v>
      </c>
      <c r="L741" s="7" t="n">
        <v>0</v>
      </c>
      <c r="M741" s="7" t="n">
        <v>0</v>
      </c>
      <c r="N741" s="7" t="n">
        <v>0</v>
      </c>
      <c r="O741" s="7" t="s">
        <v>13</v>
      </c>
    </row>
    <row r="742" spans="1:9">
      <c r="A742" t="s">
        <v>4</v>
      </c>
      <c r="B742" s="4" t="s">
        <v>5</v>
      </c>
      <c r="C742" s="4" t="s">
        <v>14</v>
      </c>
      <c r="D742" s="4" t="s">
        <v>10</v>
      </c>
    </row>
    <row r="743" spans="1:9">
      <c r="A743" t="n">
        <v>6502</v>
      </c>
      <c r="B743" s="24" t="n">
        <v>58</v>
      </c>
      <c r="C743" s="7" t="n">
        <v>255</v>
      </c>
      <c r="D743" s="7" t="n">
        <v>0</v>
      </c>
    </row>
    <row r="744" spans="1:9">
      <c r="A744" t="s">
        <v>4</v>
      </c>
      <c r="B744" s="4" t="s">
        <v>5</v>
      </c>
      <c r="C744" s="4" t="s">
        <v>6</v>
      </c>
      <c r="D744" s="4" t="s">
        <v>10</v>
      </c>
    </row>
    <row r="745" spans="1:9">
      <c r="A745" t="n">
        <v>6506</v>
      </c>
      <c r="B745" s="39" t="n">
        <v>29</v>
      </c>
      <c r="C745" s="7" t="s">
        <v>13</v>
      </c>
      <c r="D745" s="7" t="n">
        <v>65533</v>
      </c>
    </row>
    <row r="746" spans="1:9">
      <c r="A746" t="s">
        <v>4</v>
      </c>
      <c r="B746" s="4" t="s">
        <v>5</v>
      </c>
      <c r="C746" s="4" t="s">
        <v>14</v>
      </c>
      <c r="D746" s="4" t="s">
        <v>10</v>
      </c>
      <c r="E746" s="4" t="s">
        <v>10</v>
      </c>
      <c r="F746" s="4" t="s">
        <v>14</v>
      </c>
    </row>
    <row r="747" spans="1:9">
      <c r="A747" t="n">
        <v>6510</v>
      </c>
      <c r="B747" s="52" t="n">
        <v>25</v>
      </c>
      <c r="C747" s="7" t="n">
        <v>1</v>
      </c>
      <c r="D747" s="7" t="n">
        <v>65535</v>
      </c>
      <c r="E747" s="7" t="n">
        <v>65535</v>
      </c>
      <c r="F747" s="7" t="n">
        <v>0</v>
      </c>
    </row>
    <row r="748" spans="1:9">
      <c r="A748" t="s">
        <v>4</v>
      </c>
      <c r="B748" s="4" t="s">
        <v>5</v>
      </c>
      <c r="C748" s="4" t="s">
        <v>10</v>
      </c>
      <c r="D748" s="4" t="s">
        <v>14</v>
      </c>
    </row>
    <row r="749" spans="1:9">
      <c r="A749" t="n">
        <v>6517</v>
      </c>
      <c r="B749" s="51" t="n">
        <v>89</v>
      </c>
      <c r="C749" s="7" t="n">
        <v>65533</v>
      </c>
      <c r="D749" s="7" t="n">
        <v>1</v>
      </c>
    </row>
    <row r="750" spans="1:9">
      <c r="A750" t="s">
        <v>4</v>
      </c>
      <c r="B750" s="4" t="s">
        <v>5</v>
      </c>
      <c r="C750" s="4" t="s">
        <v>14</v>
      </c>
      <c r="D750" s="4" t="s">
        <v>10</v>
      </c>
    </row>
    <row r="751" spans="1:9">
      <c r="A751" t="n">
        <v>6521</v>
      </c>
      <c r="B751" s="43" t="n">
        <v>45</v>
      </c>
      <c r="C751" s="7" t="n">
        <v>7</v>
      </c>
      <c r="D751" s="7" t="n">
        <v>255</v>
      </c>
    </row>
    <row r="752" spans="1:9">
      <c r="A752" t="s">
        <v>4</v>
      </c>
      <c r="B752" s="4" t="s">
        <v>5</v>
      </c>
      <c r="C752" s="4" t="s">
        <v>10</v>
      </c>
    </row>
    <row r="753" spans="1:15">
      <c r="A753" t="n">
        <v>6525</v>
      </c>
      <c r="B753" s="31" t="n">
        <v>16</v>
      </c>
      <c r="C753" s="7" t="n">
        <v>500</v>
      </c>
    </row>
    <row r="754" spans="1:15">
      <c r="A754" t="s">
        <v>4</v>
      </c>
      <c r="B754" s="4" t="s">
        <v>5</v>
      </c>
      <c r="C754" s="4" t="s">
        <v>14</v>
      </c>
      <c r="D754" s="4" t="s">
        <v>10</v>
      </c>
      <c r="E754" s="4" t="s">
        <v>20</v>
      </c>
    </row>
    <row r="755" spans="1:15">
      <c r="A755" t="n">
        <v>6528</v>
      </c>
      <c r="B755" s="24" t="n">
        <v>58</v>
      </c>
      <c r="C755" s="7" t="n">
        <v>101</v>
      </c>
      <c r="D755" s="7" t="n">
        <v>500</v>
      </c>
      <c r="E755" s="7" t="n">
        <v>1</v>
      </c>
    </row>
    <row r="756" spans="1:15">
      <c r="A756" t="s">
        <v>4</v>
      </c>
      <c r="B756" s="4" t="s">
        <v>5</v>
      </c>
      <c r="C756" s="4" t="s">
        <v>14</v>
      </c>
      <c r="D756" s="4" t="s">
        <v>10</v>
      </c>
    </row>
    <row r="757" spans="1:15">
      <c r="A757" t="n">
        <v>6536</v>
      </c>
      <c r="B757" s="24" t="n">
        <v>58</v>
      </c>
      <c r="C757" s="7" t="n">
        <v>254</v>
      </c>
      <c r="D757" s="7" t="n">
        <v>0</v>
      </c>
    </row>
    <row r="758" spans="1:15">
      <c r="A758" t="s">
        <v>4</v>
      </c>
      <c r="B758" s="4" t="s">
        <v>5</v>
      </c>
      <c r="C758" s="4" t="s">
        <v>14</v>
      </c>
      <c r="D758" s="4" t="s">
        <v>14</v>
      </c>
      <c r="E758" s="4" t="s">
        <v>20</v>
      </c>
      <c r="F758" s="4" t="s">
        <v>20</v>
      </c>
      <c r="G758" s="4" t="s">
        <v>20</v>
      </c>
      <c r="H758" s="4" t="s">
        <v>10</v>
      </c>
    </row>
    <row r="759" spans="1:15">
      <c r="A759" t="n">
        <v>6540</v>
      </c>
      <c r="B759" s="43" t="n">
        <v>45</v>
      </c>
      <c r="C759" s="7" t="n">
        <v>2</v>
      </c>
      <c r="D759" s="7" t="n">
        <v>3</v>
      </c>
      <c r="E759" s="7" t="n">
        <v>195.320007324219</v>
      </c>
      <c r="F759" s="7" t="n">
        <v>-143.529998779297</v>
      </c>
      <c r="G759" s="7" t="n">
        <v>1.92999994754791</v>
      </c>
      <c r="H759" s="7" t="n">
        <v>0</v>
      </c>
    </row>
    <row r="760" spans="1:15">
      <c r="A760" t="s">
        <v>4</v>
      </c>
      <c r="B760" s="4" t="s">
        <v>5</v>
      </c>
      <c r="C760" s="4" t="s">
        <v>14</v>
      </c>
      <c r="D760" s="4" t="s">
        <v>14</v>
      </c>
      <c r="E760" s="4" t="s">
        <v>20</v>
      </c>
      <c r="F760" s="4" t="s">
        <v>20</v>
      </c>
      <c r="G760" s="4" t="s">
        <v>20</v>
      </c>
      <c r="H760" s="4" t="s">
        <v>10</v>
      </c>
      <c r="I760" s="4" t="s">
        <v>14</v>
      </c>
    </row>
    <row r="761" spans="1:15">
      <c r="A761" t="n">
        <v>6557</v>
      </c>
      <c r="B761" s="43" t="n">
        <v>45</v>
      </c>
      <c r="C761" s="7" t="n">
        <v>4</v>
      </c>
      <c r="D761" s="7" t="n">
        <v>3</v>
      </c>
      <c r="E761" s="7" t="n">
        <v>20.7600002288818</v>
      </c>
      <c r="F761" s="7" t="n">
        <v>302.230010986328</v>
      </c>
      <c r="G761" s="7" t="n">
        <v>0</v>
      </c>
      <c r="H761" s="7" t="n">
        <v>0</v>
      </c>
      <c r="I761" s="7" t="n">
        <v>0</v>
      </c>
    </row>
    <row r="762" spans="1:15">
      <c r="A762" t="s">
        <v>4</v>
      </c>
      <c r="B762" s="4" t="s">
        <v>5</v>
      </c>
      <c r="C762" s="4" t="s">
        <v>14</v>
      </c>
      <c r="D762" s="4" t="s">
        <v>14</v>
      </c>
      <c r="E762" s="4" t="s">
        <v>20</v>
      </c>
      <c r="F762" s="4" t="s">
        <v>10</v>
      </c>
    </row>
    <row r="763" spans="1:15">
      <c r="A763" t="n">
        <v>6575</v>
      </c>
      <c r="B763" s="43" t="n">
        <v>45</v>
      </c>
      <c r="C763" s="7" t="n">
        <v>5</v>
      </c>
      <c r="D763" s="7" t="n">
        <v>3</v>
      </c>
      <c r="E763" s="7" t="n">
        <v>2.29999995231628</v>
      </c>
      <c r="F763" s="7" t="n">
        <v>0</v>
      </c>
    </row>
    <row r="764" spans="1:15">
      <c r="A764" t="s">
        <v>4</v>
      </c>
      <c r="B764" s="4" t="s">
        <v>5</v>
      </c>
      <c r="C764" s="4" t="s">
        <v>14</v>
      </c>
      <c r="D764" s="4" t="s">
        <v>14</v>
      </c>
      <c r="E764" s="4" t="s">
        <v>20</v>
      </c>
      <c r="F764" s="4" t="s">
        <v>10</v>
      </c>
    </row>
    <row r="765" spans="1:15">
      <c r="A765" t="n">
        <v>6584</v>
      </c>
      <c r="B765" s="43" t="n">
        <v>45</v>
      </c>
      <c r="C765" s="7" t="n">
        <v>11</v>
      </c>
      <c r="D765" s="7" t="n">
        <v>3</v>
      </c>
      <c r="E765" s="7" t="n">
        <v>38.9000015258789</v>
      </c>
      <c r="F765" s="7" t="n">
        <v>0</v>
      </c>
    </row>
    <row r="766" spans="1:15">
      <c r="A766" t="s">
        <v>4</v>
      </c>
      <c r="B766" s="4" t="s">
        <v>5</v>
      </c>
      <c r="C766" s="4" t="s">
        <v>14</v>
      </c>
      <c r="D766" s="4" t="s">
        <v>14</v>
      </c>
      <c r="E766" s="4" t="s">
        <v>20</v>
      </c>
      <c r="F766" s="4" t="s">
        <v>20</v>
      </c>
      <c r="G766" s="4" t="s">
        <v>20</v>
      </c>
      <c r="H766" s="4" t="s">
        <v>10</v>
      </c>
    </row>
    <row r="767" spans="1:15">
      <c r="A767" t="n">
        <v>6593</v>
      </c>
      <c r="B767" s="43" t="n">
        <v>45</v>
      </c>
      <c r="C767" s="7" t="n">
        <v>2</v>
      </c>
      <c r="D767" s="7" t="n">
        <v>3</v>
      </c>
      <c r="E767" s="7" t="n">
        <v>194.919998168945</v>
      </c>
      <c r="F767" s="7" t="n">
        <v>-142.75</v>
      </c>
      <c r="G767" s="7" t="n">
        <v>1.08000004291534</v>
      </c>
      <c r="H767" s="7" t="n">
        <v>8000</v>
      </c>
    </row>
    <row r="768" spans="1:15">
      <c r="A768" t="s">
        <v>4</v>
      </c>
      <c r="B768" s="4" t="s">
        <v>5</v>
      </c>
      <c r="C768" s="4" t="s">
        <v>14</v>
      </c>
      <c r="D768" s="4" t="s">
        <v>14</v>
      </c>
      <c r="E768" s="4" t="s">
        <v>20</v>
      </c>
      <c r="F768" s="4" t="s">
        <v>20</v>
      </c>
      <c r="G768" s="4" t="s">
        <v>20</v>
      </c>
      <c r="H768" s="4" t="s">
        <v>10</v>
      </c>
      <c r="I768" s="4" t="s">
        <v>14</v>
      </c>
    </row>
    <row r="769" spans="1:9">
      <c r="A769" t="n">
        <v>6610</v>
      </c>
      <c r="B769" s="43" t="n">
        <v>45</v>
      </c>
      <c r="C769" s="7" t="n">
        <v>4</v>
      </c>
      <c r="D769" s="7" t="n">
        <v>3</v>
      </c>
      <c r="E769" s="7" t="n">
        <v>351.880004882813</v>
      </c>
      <c r="F769" s="7" t="n">
        <v>290.279998779297</v>
      </c>
      <c r="G769" s="7" t="n">
        <v>0</v>
      </c>
      <c r="H769" s="7" t="n">
        <v>8000</v>
      </c>
      <c r="I769" s="7" t="n">
        <v>1</v>
      </c>
    </row>
    <row r="770" spans="1:9">
      <c r="A770" t="s">
        <v>4</v>
      </c>
      <c r="B770" s="4" t="s">
        <v>5</v>
      </c>
      <c r="C770" s="4" t="s">
        <v>14</v>
      </c>
      <c r="D770" s="4" t="s">
        <v>14</v>
      </c>
      <c r="E770" s="4" t="s">
        <v>20</v>
      </c>
      <c r="F770" s="4" t="s">
        <v>10</v>
      </c>
    </row>
    <row r="771" spans="1:9">
      <c r="A771" t="n">
        <v>6628</v>
      </c>
      <c r="B771" s="43" t="n">
        <v>45</v>
      </c>
      <c r="C771" s="7" t="n">
        <v>5</v>
      </c>
      <c r="D771" s="7" t="n">
        <v>3</v>
      </c>
      <c r="E771" s="7" t="n">
        <v>2.5</v>
      </c>
      <c r="F771" s="7" t="n">
        <v>8000</v>
      </c>
    </row>
    <row r="772" spans="1:9">
      <c r="A772" t="s">
        <v>4</v>
      </c>
      <c r="B772" s="4" t="s">
        <v>5</v>
      </c>
      <c r="C772" s="4" t="s">
        <v>14</v>
      </c>
      <c r="D772" s="4" t="s">
        <v>14</v>
      </c>
      <c r="E772" s="4" t="s">
        <v>20</v>
      </c>
      <c r="F772" s="4" t="s">
        <v>10</v>
      </c>
    </row>
    <row r="773" spans="1:9">
      <c r="A773" t="n">
        <v>6637</v>
      </c>
      <c r="B773" s="43" t="n">
        <v>45</v>
      </c>
      <c r="C773" s="7" t="n">
        <v>11</v>
      </c>
      <c r="D773" s="7" t="n">
        <v>3</v>
      </c>
      <c r="E773" s="7" t="n">
        <v>38.9000015258789</v>
      </c>
      <c r="F773" s="7" t="n">
        <v>8000</v>
      </c>
    </row>
    <row r="774" spans="1:9">
      <c r="A774" t="s">
        <v>4</v>
      </c>
      <c r="B774" s="4" t="s">
        <v>5</v>
      </c>
      <c r="C774" s="4" t="s">
        <v>10</v>
      </c>
      <c r="D774" s="4" t="s">
        <v>20</v>
      </c>
      <c r="E774" s="4" t="s">
        <v>20</v>
      </c>
      <c r="F774" s="4" t="s">
        <v>20</v>
      </c>
      <c r="G774" s="4" t="s">
        <v>20</v>
      </c>
    </row>
    <row r="775" spans="1:9">
      <c r="A775" t="n">
        <v>6646</v>
      </c>
      <c r="B775" s="35" t="n">
        <v>46</v>
      </c>
      <c r="C775" s="7" t="n">
        <v>21</v>
      </c>
      <c r="D775" s="7" t="n">
        <v>194.009994506836</v>
      </c>
      <c r="E775" s="7" t="n">
        <v>-144</v>
      </c>
      <c r="F775" s="7" t="n">
        <v>0.550000011920929</v>
      </c>
      <c r="G775" s="7" t="n">
        <v>90.0999984741211</v>
      </c>
    </row>
    <row r="776" spans="1:9">
      <c r="A776" t="s">
        <v>4</v>
      </c>
      <c r="B776" s="4" t="s">
        <v>5</v>
      </c>
      <c r="C776" s="4" t="s">
        <v>10</v>
      </c>
    </row>
    <row r="777" spans="1:9">
      <c r="A777" t="n">
        <v>6665</v>
      </c>
      <c r="B777" s="31" t="n">
        <v>16</v>
      </c>
      <c r="C777" s="7" t="n">
        <v>0</v>
      </c>
    </row>
    <row r="778" spans="1:9">
      <c r="A778" t="s">
        <v>4</v>
      </c>
      <c r="B778" s="4" t="s">
        <v>5</v>
      </c>
      <c r="C778" s="4" t="s">
        <v>10</v>
      </c>
      <c r="D778" s="4" t="s">
        <v>10</v>
      </c>
      <c r="E778" s="4" t="s">
        <v>10</v>
      </c>
    </row>
    <row r="779" spans="1:9">
      <c r="A779" t="n">
        <v>6668</v>
      </c>
      <c r="B779" s="49" t="n">
        <v>61</v>
      </c>
      <c r="C779" s="7" t="n">
        <v>21</v>
      </c>
      <c r="D779" s="7" t="n">
        <v>20</v>
      </c>
      <c r="E779" s="7" t="n">
        <v>0</v>
      </c>
    </row>
    <row r="780" spans="1:9">
      <c r="A780" t="s">
        <v>4</v>
      </c>
      <c r="B780" s="4" t="s">
        <v>5</v>
      </c>
      <c r="C780" s="4" t="s">
        <v>10</v>
      </c>
      <c r="D780" s="4" t="s">
        <v>10</v>
      </c>
      <c r="E780" s="4" t="s">
        <v>10</v>
      </c>
    </row>
    <row r="781" spans="1:9">
      <c r="A781" t="n">
        <v>6675</v>
      </c>
      <c r="B781" s="49" t="n">
        <v>61</v>
      </c>
      <c r="C781" s="7" t="n">
        <v>20</v>
      </c>
      <c r="D781" s="7" t="n">
        <v>65533</v>
      </c>
      <c r="E781" s="7" t="n">
        <v>0</v>
      </c>
    </row>
    <row r="782" spans="1:9">
      <c r="A782" t="s">
        <v>4</v>
      </c>
      <c r="B782" s="4" t="s">
        <v>5</v>
      </c>
      <c r="C782" s="4" t="s">
        <v>14</v>
      </c>
      <c r="D782" s="4" t="s">
        <v>10</v>
      </c>
    </row>
    <row r="783" spans="1:9">
      <c r="A783" t="n">
        <v>6682</v>
      </c>
      <c r="B783" s="24" t="n">
        <v>58</v>
      </c>
      <c r="C783" s="7" t="n">
        <v>255</v>
      </c>
      <c r="D783" s="7" t="n">
        <v>0</v>
      </c>
    </row>
    <row r="784" spans="1:9">
      <c r="A784" t="s">
        <v>4</v>
      </c>
      <c r="B784" s="4" t="s">
        <v>5</v>
      </c>
      <c r="C784" s="4" t="s">
        <v>10</v>
      </c>
    </row>
    <row r="785" spans="1:9">
      <c r="A785" t="n">
        <v>6686</v>
      </c>
      <c r="B785" s="31" t="n">
        <v>16</v>
      </c>
      <c r="C785" s="7" t="n">
        <v>2000</v>
      </c>
    </row>
    <row r="786" spans="1:9">
      <c r="A786" t="s">
        <v>4</v>
      </c>
      <c r="B786" s="4" t="s">
        <v>5</v>
      </c>
      <c r="C786" s="4" t="s">
        <v>10</v>
      </c>
      <c r="D786" s="4" t="s">
        <v>10</v>
      </c>
      <c r="E786" s="4" t="s">
        <v>10</v>
      </c>
    </row>
    <row r="787" spans="1:9">
      <c r="A787" t="n">
        <v>6689</v>
      </c>
      <c r="B787" s="49" t="n">
        <v>61</v>
      </c>
      <c r="C787" s="7" t="n">
        <v>21</v>
      </c>
      <c r="D787" s="7" t="n">
        <v>65533</v>
      </c>
      <c r="E787" s="7" t="n">
        <v>1000</v>
      </c>
    </row>
    <row r="788" spans="1:9">
      <c r="A788" t="s">
        <v>4</v>
      </c>
      <c r="B788" s="4" t="s">
        <v>5</v>
      </c>
      <c r="C788" s="4" t="s">
        <v>10</v>
      </c>
      <c r="D788" s="4" t="s">
        <v>10</v>
      </c>
      <c r="E788" s="4" t="s">
        <v>10</v>
      </c>
    </row>
    <row r="789" spans="1:9">
      <c r="A789" t="n">
        <v>6696</v>
      </c>
      <c r="B789" s="49" t="n">
        <v>61</v>
      </c>
      <c r="C789" s="7" t="n">
        <v>20</v>
      </c>
      <c r="D789" s="7" t="n">
        <v>21</v>
      </c>
      <c r="E789" s="7" t="n">
        <v>1000</v>
      </c>
    </row>
    <row r="790" spans="1:9">
      <c r="A790" t="s">
        <v>4</v>
      </c>
      <c r="B790" s="4" t="s">
        <v>5</v>
      </c>
      <c r="C790" s="4" t="s">
        <v>10</v>
      </c>
    </row>
    <row r="791" spans="1:9">
      <c r="A791" t="n">
        <v>6703</v>
      </c>
      <c r="B791" s="31" t="n">
        <v>16</v>
      </c>
      <c r="C791" s="7" t="n">
        <v>4000</v>
      </c>
    </row>
    <row r="792" spans="1:9">
      <c r="A792" t="s">
        <v>4</v>
      </c>
      <c r="B792" s="4" t="s">
        <v>5</v>
      </c>
      <c r="C792" s="4" t="s">
        <v>6</v>
      </c>
      <c r="D792" s="4" t="s">
        <v>6</v>
      </c>
    </row>
    <row r="793" spans="1:9">
      <c r="A793" t="n">
        <v>6706</v>
      </c>
      <c r="B793" s="16" t="n">
        <v>70</v>
      </c>
      <c r="C793" s="7" t="s">
        <v>24</v>
      </c>
      <c r="D793" s="7" t="s">
        <v>112</v>
      </c>
    </row>
    <row r="794" spans="1:9">
      <c r="A794" t="s">
        <v>4</v>
      </c>
      <c r="B794" s="4" t="s">
        <v>5</v>
      </c>
      <c r="C794" s="4" t="s">
        <v>14</v>
      </c>
      <c r="D794" s="4" t="s">
        <v>10</v>
      </c>
      <c r="E794" s="4" t="s">
        <v>20</v>
      </c>
      <c r="F794" s="4" t="s">
        <v>10</v>
      </c>
      <c r="G794" s="4" t="s">
        <v>9</v>
      </c>
      <c r="H794" s="4" t="s">
        <v>9</v>
      </c>
      <c r="I794" s="4" t="s">
        <v>10</v>
      </c>
      <c r="J794" s="4" t="s">
        <v>10</v>
      </c>
      <c r="K794" s="4" t="s">
        <v>9</v>
      </c>
      <c r="L794" s="4" t="s">
        <v>9</v>
      </c>
      <c r="M794" s="4" t="s">
        <v>9</v>
      </c>
      <c r="N794" s="4" t="s">
        <v>9</v>
      </c>
      <c r="O794" s="4" t="s">
        <v>6</v>
      </c>
    </row>
    <row r="795" spans="1:9">
      <c r="A795" t="n">
        <v>6724</v>
      </c>
      <c r="B795" s="14" t="n">
        <v>50</v>
      </c>
      <c r="C795" s="7" t="n">
        <v>0</v>
      </c>
      <c r="D795" s="7" t="n">
        <v>4512</v>
      </c>
      <c r="E795" s="7" t="n">
        <v>0.600000023841858</v>
      </c>
      <c r="F795" s="7" t="n">
        <v>0</v>
      </c>
      <c r="G795" s="7" t="n">
        <v>0</v>
      </c>
      <c r="H795" s="7" t="n">
        <v>-1061158912</v>
      </c>
      <c r="I795" s="7" t="n">
        <v>0</v>
      </c>
      <c r="J795" s="7" t="n">
        <v>65533</v>
      </c>
      <c r="K795" s="7" t="n">
        <v>0</v>
      </c>
      <c r="L795" s="7" t="n">
        <v>0</v>
      </c>
      <c r="M795" s="7" t="n">
        <v>0</v>
      </c>
      <c r="N795" s="7" t="n">
        <v>0</v>
      </c>
      <c r="O795" s="7" t="s">
        <v>13</v>
      </c>
    </row>
    <row r="796" spans="1:9">
      <c r="A796" t="s">
        <v>4</v>
      </c>
      <c r="B796" s="4" t="s">
        <v>5</v>
      </c>
      <c r="C796" s="4" t="s">
        <v>14</v>
      </c>
      <c r="D796" s="4" t="s">
        <v>10</v>
      </c>
    </row>
    <row r="797" spans="1:9">
      <c r="A797" t="n">
        <v>6763</v>
      </c>
      <c r="B797" s="43" t="n">
        <v>45</v>
      </c>
      <c r="C797" s="7" t="n">
        <v>7</v>
      </c>
      <c r="D797" s="7" t="n">
        <v>255</v>
      </c>
    </row>
    <row r="798" spans="1:9">
      <c r="A798" t="s">
        <v>4</v>
      </c>
      <c r="B798" s="4" t="s">
        <v>5</v>
      </c>
      <c r="C798" s="4" t="s">
        <v>14</v>
      </c>
      <c r="D798" s="4" t="s">
        <v>10</v>
      </c>
      <c r="E798" s="4" t="s">
        <v>10</v>
      </c>
    </row>
    <row r="799" spans="1:9">
      <c r="A799" t="n">
        <v>6767</v>
      </c>
      <c r="B799" s="14" t="n">
        <v>50</v>
      </c>
      <c r="C799" s="7" t="n">
        <v>1</v>
      </c>
      <c r="D799" s="7" t="n">
        <v>2222</v>
      </c>
      <c r="E799" s="7" t="n">
        <v>4000</v>
      </c>
    </row>
    <row r="800" spans="1:9">
      <c r="A800" t="s">
        <v>4</v>
      </c>
      <c r="B800" s="4" t="s">
        <v>5</v>
      </c>
      <c r="C800" s="4" t="s">
        <v>14</v>
      </c>
      <c r="D800" s="4" t="s">
        <v>10</v>
      </c>
      <c r="E800" s="4" t="s">
        <v>20</v>
      </c>
    </row>
    <row r="801" spans="1:15">
      <c r="A801" t="n">
        <v>6773</v>
      </c>
      <c r="B801" s="24" t="n">
        <v>58</v>
      </c>
      <c r="C801" s="7" t="n">
        <v>101</v>
      </c>
      <c r="D801" s="7" t="n">
        <v>500</v>
      </c>
      <c r="E801" s="7" t="n">
        <v>1</v>
      </c>
    </row>
    <row r="802" spans="1:15">
      <c r="A802" t="s">
        <v>4</v>
      </c>
      <c r="B802" s="4" t="s">
        <v>5</v>
      </c>
      <c r="C802" s="4" t="s">
        <v>14</v>
      </c>
      <c r="D802" s="4" t="s">
        <v>10</v>
      </c>
    </row>
    <row r="803" spans="1:15">
      <c r="A803" t="n">
        <v>6781</v>
      </c>
      <c r="B803" s="24" t="n">
        <v>58</v>
      </c>
      <c r="C803" s="7" t="n">
        <v>254</v>
      </c>
      <c r="D803" s="7" t="n">
        <v>0</v>
      </c>
    </row>
    <row r="804" spans="1:15">
      <c r="A804" t="s">
        <v>4</v>
      </c>
      <c r="B804" s="4" t="s">
        <v>5</v>
      </c>
      <c r="C804" s="4" t="s">
        <v>10</v>
      </c>
      <c r="D804" s="4" t="s">
        <v>20</v>
      </c>
      <c r="E804" s="4" t="s">
        <v>20</v>
      </c>
      <c r="F804" s="4" t="s">
        <v>20</v>
      </c>
      <c r="G804" s="4" t="s">
        <v>20</v>
      </c>
    </row>
    <row r="805" spans="1:15">
      <c r="A805" t="n">
        <v>6785</v>
      </c>
      <c r="B805" s="35" t="n">
        <v>46</v>
      </c>
      <c r="C805" s="7" t="n">
        <v>20</v>
      </c>
      <c r="D805" s="7" t="n">
        <v>194.570007324219</v>
      </c>
      <c r="E805" s="7" t="n">
        <v>-144</v>
      </c>
      <c r="F805" s="7" t="n">
        <v>0.330000013113022</v>
      </c>
      <c r="G805" s="7" t="n">
        <v>94.0999984741211</v>
      </c>
    </row>
    <row r="806" spans="1:15">
      <c r="A806" t="s">
        <v>4</v>
      </c>
      <c r="B806" s="4" t="s">
        <v>5</v>
      </c>
      <c r="C806" s="4" t="s">
        <v>10</v>
      </c>
      <c r="D806" s="4" t="s">
        <v>20</v>
      </c>
      <c r="E806" s="4" t="s">
        <v>20</v>
      </c>
      <c r="F806" s="4" t="s">
        <v>20</v>
      </c>
      <c r="G806" s="4" t="s">
        <v>20</v>
      </c>
    </row>
    <row r="807" spans="1:15">
      <c r="A807" t="n">
        <v>6804</v>
      </c>
      <c r="B807" s="35" t="n">
        <v>46</v>
      </c>
      <c r="C807" s="7" t="n">
        <v>21</v>
      </c>
      <c r="D807" s="7" t="n">
        <v>194.029998779297</v>
      </c>
      <c r="E807" s="7" t="n">
        <v>-144</v>
      </c>
      <c r="F807" s="7" t="n">
        <v>-0.439999997615814</v>
      </c>
      <c r="G807" s="7" t="n">
        <v>77.5</v>
      </c>
    </row>
    <row r="808" spans="1:15">
      <c r="A808" t="s">
        <v>4</v>
      </c>
      <c r="B808" s="4" t="s">
        <v>5</v>
      </c>
      <c r="C808" s="4" t="s">
        <v>10</v>
      </c>
      <c r="D808" s="4" t="s">
        <v>10</v>
      </c>
      <c r="E808" s="4" t="s">
        <v>10</v>
      </c>
    </row>
    <row r="809" spans="1:15">
      <c r="A809" t="n">
        <v>6823</v>
      </c>
      <c r="B809" s="49" t="n">
        <v>61</v>
      </c>
      <c r="C809" s="7" t="n">
        <v>20</v>
      </c>
      <c r="D809" s="7" t="n">
        <v>65533</v>
      </c>
      <c r="E809" s="7" t="n">
        <v>0</v>
      </c>
    </row>
    <row r="810" spans="1:15">
      <c r="A810" t="s">
        <v>4</v>
      </c>
      <c r="B810" s="4" t="s">
        <v>5</v>
      </c>
      <c r="C810" s="4" t="s">
        <v>10</v>
      </c>
      <c r="D810" s="4" t="s">
        <v>10</v>
      </c>
      <c r="E810" s="4" t="s">
        <v>10</v>
      </c>
    </row>
    <row r="811" spans="1:15">
      <c r="A811" t="n">
        <v>6830</v>
      </c>
      <c r="B811" s="49" t="n">
        <v>61</v>
      </c>
      <c r="C811" s="7" t="n">
        <v>21</v>
      </c>
      <c r="D811" s="7" t="n">
        <v>65533</v>
      </c>
      <c r="E811" s="7" t="n">
        <v>0</v>
      </c>
    </row>
    <row r="812" spans="1:15">
      <c r="A812" t="s">
        <v>4</v>
      </c>
      <c r="B812" s="4" t="s">
        <v>5</v>
      </c>
      <c r="C812" s="4" t="s">
        <v>10</v>
      </c>
      <c r="D812" s="4" t="s">
        <v>14</v>
      </c>
      <c r="E812" s="4" t="s">
        <v>6</v>
      </c>
      <c r="F812" s="4" t="s">
        <v>20</v>
      </c>
      <c r="G812" s="4" t="s">
        <v>20</v>
      </c>
      <c r="H812" s="4" t="s">
        <v>20</v>
      </c>
    </row>
    <row r="813" spans="1:15">
      <c r="A813" t="n">
        <v>6837</v>
      </c>
      <c r="B813" s="50" t="n">
        <v>48</v>
      </c>
      <c r="C813" s="7" t="n">
        <v>20</v>
      </c>
      <c r="D813" s="7" t="n">
        <v>0</v>
      </c>
      <c r="E813" s="7" t="s">
        <v>95</v>
      </c>
      <c r="F813" s="7" t="n">
        <v>0</v>
      </c>
      <c r="G813" s="7" t="n">
        <v>1</v>
      </c>
      <c r="H813" s="7" t="n">
        <v>0</v>
      </c>
    </row>
    <row r="814" spans="1:15">
      <c r="A814" t="s">
        <v>4</v>
      </c>
      <c r="B814" s="4" t="s">
        <v>5</v>
      </c>
      <c r="C814" s="4" t="s">
        <v>10</v>
      </c>
      <c r="D814" s="4" t="s">
        <v>14</v>
      </c>
      <c r="E814" s="4" t="s">
        <v>6</v>
      </c>
      <c r="F814" s="4" t="s">
        <v>20</v>
      </c>
      <c r="G814" s="4" t="s">
        <v>20</v>
      </c>
      <c r="H814" s="4" t="s">
        <v>20</v>
      </c>
    </row>
    <row r="815" spans="1:15">
      <c r="A815" t="n">
        <v>6863</v>
      </c>
      <c r="B815" s="50" t="n">
        <v>48</v>
      </c>
      <c r="C815" s="7" t="n">
        <v>21</v>
      </c>
      <c r="D815" s="7" t="n">
        <v>0</v>
      </c>
      <c r="E815" s="7" t="s">
        <v>95</v>
      </c>
      <c r="F815" s="7" t="n">
        <v>0</v>
      </c>
      <c r="G815" s="7" t="n">
        <v>1</v>
      </c>
      <c r="H815" s="7" t="n">
        <v>0</v>
      </c>
    </row>
    <row r="816" spans="1:15">
      <c r="A816" t="s">
        <v>4</v>
      </c>
      <c r="B816" s="4" t="s">
        <v>5</v>
      </c>
      <c r="C816" s="4" t="s">
        <v>10</v>
      </c>
      <c r="D816" s="4" t="s">
        <v>20</v>
      </c>
      <c r="E816" s="4" t="s">
        <v>20</v>
      </c>
      <c r="F816" s="4" t="s">
        <v>20</v>
      </c>
      <c r="G816" s="4" t="s">
        <v>20</v>
      </c>
    </row>
    <row r="817" spans="1:8">
      <c r="A817" t="n">
        <v>6889</v>
      </c>
      <c r="B817" s="35" t="n">
        <v>46</v>
      </c>
      <c r="C817" s="7" t="n">
        <v>0</v>
      </c>
      <c r="D817" s="7" t="n">
        <v>185.5</v>
      </c>
      <c r="E817" s="7" t="n">
        <v>-144</v>
      </c>
      <c r="F817" s="7" t="n">
        <v>-0.219999998807907</v>
      </c>
      <c r="G817" s="7" t="n">
        <v>90</v>
      </c>
    </row>
    <row r="818" spans="1:8">
      <c r="A818" t="s">
        <v>4</v>
      </c>
      <c r="B818" s="4" t="s">
        <v>5</v>
      </c>
      <c r="C818" s="4" t="s">
        <v>14</v>
      </c>
      <c r="D818" s="4" t="s">
        <v>14</v>
      </c>
      <c r="E818" s="4" t="s">
        <v>20</v>
      </c>
      <c r="F818" s="4" t="s">
        <v>20</v>
      </c>
      <c r="G818" s="4" t="s">
        <v>20</v>
      </c>
      <c r="H818" s="4" t="s">
        <v>10</v>
      </c>
    </row>
    <row r="819" spans="1:8">
      <c r="A819" t="n">
        <v>6908</v>
      </c>
      <c r="B819" s="43" t="n">
        <v>45</v>
      </c>
      <c r="C819" s="7" t="n">
        <v>2</v>
      </c>
      <c r="D819" s="7" t="n">
        <v>3</v>
      </c>
      <c r="E819" s="7" t="n">
        <v>195.460006713867</v>
      </c>
      <c r="F819" s="7" t="n">
        <v>-140.240005493164</v>
      </c>
      <c r="G819" s="7" t="n">
        <v>-0.439999997615814</v>
      </c>
      <c r="H819" s="7" t="n">
        <v>0</v>
      </c>
    </row>
    <row r="820" spans="1:8">
      <c r="A820" t="s">
        <v>4</v>
      </c>
      <c r="B820" s="4" t="s">
        <v>5</v>
      </c>
      <c r="C820" s="4" t="s">
        <v>14</v>
      </c>
      <c r="D820" s="4" t="s">
        <v>14</v>
      </c>
      <c r="E820" s="4" t="s">
        <v>20</v>
      </c>
      <c r="F820" s="4" t="s">
        <v>20</v>
      </c>
      <c r="G820" s="4" t="s">
        <v>20</v>
      </c>
      <c r="H820" s="4" t="s">
        <v>10</v>
      </c>
      <c r="I820" s="4" t="s">
        <v>14</v>
      </c>
    </row>
    <row r="821" spans="1:8">
      <c r="A821" t="n">
        <v>6925</v>
      </c>
      <c r="B821" s="43" t="n">
        <v>45</v>
      </c>
      <c r="C821" s="7" t="n">
        <v>4</v>
      </c>
      <c r="D821" s="7" t="n">
        <v>3</v>
      </c>
      <c r="E821" s="7" t="n">
        <v>345.420013427734</v>
      </c>
      <c r="F821" s="7" t="n">
        <v>286.329986572266</v>
      </c>
      <c r="G821" s="7" t="n">
        <v>0</v>
      </c>
      <c r="H821" s="7" t="n">
        <v>0</v>
      </c>
      <c r="I821" s="7" t="n">
        <v>0</v>
      </c>
    </row>
    <row r="822" spans="1:8">
      <c r="A822" t="s">
        <v>4</v>
      </c>
      <c r="B822" s="4" t="s">
        <v>5</v>
      </c>
      <c r="C822" s="4" t="s">
        <v>14</v>
      </c>
      <c r="D822" s="4" t="s">
        <v>14</v>
      </c>
      <c r="E822" s="4" t="s">
        <v>20</v>
      </c>
      <c r="F822" s="4" t="s">
        <v>10</v>
      </c>
    </row>
    <row r="823" spans="1:8">
      <c r="A823" t="n">
        <v>6943</v>
      </c>
      <c r="B823" s="43" t="n">
        <v>45</v>
      </c>
      <c r="C823" s="7" t="n">
        <v>5</v>
      </c>
      <c r="D823" s="7" t="n">
        <v>3</v>
      </c>
      <c r="E823" s="7" t="n">
        <v>3</v>
      </c>
      <c r="F823" s="7" t="n">
        <v>0</v>
      </c>
    </row>
    <row r="824" spans="1:8">
      <c r="A824" t="s">
        <v>4</v>
      </c>
      <c r="B824" s="4" t="s">
        <v>5</v>
      </c>
      <c r="C824" s="4" t="s">
        <v>14</v>
      </c>
      <c r="D824" s="4" t="s">
        <v>14</v>
      </c>
      <c r="E824" s="4" t="s">
        <v>20</v>
      </c>
      <c r="F824" s="4" t="s">
        <v>10</v>
      </c>
    </row>
    <row r="825" spans="1:8">
      <c r="A825" t="n">
        <v>6952</v>
      </c>
      <c r="B825" s="43" t="n">
        <v>45</v>
      </c>
      <c r="C825" s="7" t="n">
        <v>11</v>
      </c>
      <c r="D825" s="7" t="n">
        <v>3</v>
      </c>
      <c r="E825" s="7" t="n">
        <v>38.9000015258789</v>
      </c>
      <c r="F825" s="7" t="n">
        <v>0</v>
      </c>
    </row>
    <row r="826" spans="1:8">
      <c r="A826" t="s">
        <v>4</v>
      </c>
      <c r="B826" s="4" t="s">
        <v>5</v>
      </c>
      <c r="C826" s="4" t="s">
        <v>14</v>
      </c>
      <c r="D826" s="4" t="s">
        <v>14</v>
      </c>
      <c r="E826" s="4" t="s">
        <v>20</v>
      </c>
      <c r="F826" s="4" t="s">
        <v>20</v>
      </c>
      <c r="G826" s="4" t="s">
        <v>20</v>
      </c>
      <c r="H826" s="4" t="s">
        <v>10</v>
      </c>
    </row>
    <row r="827" spans="1:8">
      <c r="A827" t="n">
        <v>6961</v>
      </c>
      <c r="B827" s="43" t="n">
        <v>45</v>
      </c>
      <c r="C827" s="7" t="n">
        <v>2</v>
      </c>
      <c r="D827" s="7" t="n">
        <v>3</v>
      </c>
      <c r="E827" s="7" t="n">
        <v>195.460006713867</v>
      </c>
      <c r="F827" s="7" t="n">
        <v>-142.149993896484</v>
      </c>
      <c r="G827" s="7" t="n">
        <v>-0.439999997615814</v>
      </c>
      <c r="H827" s="7" t="n">
        <v>5000</v>
      </c>
    </row>
    <row r="828" spans="1:8">
      <c r="A828" t="s">
        <v>4</v>
      </c>
      <c r="B828" s="4" t="s">
        <v>5</v>
      </c>
      <c r="C828" s="4" t="s">
        <v>14</v>
      </c>
      <c r="D828" s="4" t="s">
        <v>10</v>
      </c>
    </row>
    <row r="829" spans="1:8">
      <c r="A829" t="n">
        <v>6978</v>
      </c>
      <c r="B829" s="24" t="n">
        <v>58</v>
      </c>
      <c r="C829" s="7" t="n">
        <v>255</v>
      </c>
      <c r="D829" s="7" t="n">
        <v>0</v>
      </c>
    </row>
    <row r="830" spans="1:8">
      <c r="A830" t="s">
        <v>4</v>
      </c>
      <c r="B830" s="4" t="s">
        <v>5</v>
      </c>
      <c r="C830" s="4" t="s">
        <v>14</v>
      </c>
      <c r="D830" s="4" t="s">
        <v>10</v>
      </c>
    </row>
    <row r="831" spans="1:8">
      <c r="A831" t="n">
        <v>6982</v>
      </c>
      <c r="B831" s="43" t="n">
        <v>45</v>
      </c>
      <c r="C831" s="7" t="n">
        <v>7</v>
      </c>
      <c r="D831" s="7" t="n">
        <v>255</v>
      </c>
    </row>
    <row r="832" spans="1:8">
      <c r="A832" t="s">
        <v>4</v>
      </c>
      <c r="B832" s="4" t="s">
        <v>5</v>
      </c>
      <c r="C832" s="4" t="s">
        <v>14</v>
      </c>
      <c r="D832" s="4" t="s">
        <v>10</v>
      </c>
      <c r="E832" s="4" t="s">
        <v>20</v>
      </c>
    </row>
    <row r="833" spans="1:9">
      <c r="A833" t="n">
        <v>6986</v>
      </c>
      <c r="B833" s="24" t="n">
        <v>58</v>
      </c>
      <c r="C833" s="7" t="n">
        <v>101</v>
      </c>
      <c r="D833" s="7" t="n">
        <v>500</v>
      </c>
      <c r="E833" s="7" t="n">
        <v>1</v>
      </c>
    </row>
    <row r="834" spans="1:9">
      <c r="A834" t="s">
        <v>4</v>
      </c>
      <c r="B834" s="4" t="s">
        <v>5</v>
      </c>
      <c r="C834" s="4" t="s">
        <v>14</v>
      </c>
      <c r="D834" s="4" t="s">
        <v>10</v>
      </c>
    </row>
    <row r="835" spans="1:9">
      <c r="A835" t="n">
        <v>6994</v>
      </c>
      <c r="B835" s="24" t="n">
        <v>58</v>
      </c>
      <c r="C835" s="7" t="n">
        <v>254</v>
      </c>
      <c r="D835" s="7" t="n">
        <v>0</v>
      </c>
    </row>
    <row r="836" spans="1:9">
      <c r="A836" t="s">
        <v>4</v>
      </c>
      <c r="B836" s="4" t="s">
        <v>5</v>
      </c>
      <c r="C836" s="4" t="s">
        <v>14</v>
      </c>
      <c r="D836" s="4" t="s">
        <v>14</v>
      </c>
      <c r="E836" s="4" t="s">
        <v>20</v>
      </c>
      <c r="F836" s="4" t="s">
        <v>10</v>
      </c>
    </row>
    <row r="837" spans="1:9">
      <c r="A837" t="n">
        <v>6998</v>
      </c>
      <c r="B837" s="43" t="n">
        <v>45</v>
      </c>
      <c r="C837" s="7" t="n">
        <v>5</v>
      </c>
      <c r="D837" s="7" t="n">
        <v>3</v>
      </c>
      <c r="E837" s="7" t="n">
        <v>3.5</v>
      </c>
      <c r="F837" s="7" t="n">
        <v>40000</v>
      </c>
    </row>
    <row r="838" spans="1:9">
      <c r="A838" t="s">
        <v>4</v>
      </c>
      <c r="B838" s="4" t="s">
        <v>5</v>
      </c>
      <c r="C838" s="4" t="s">
        <v>10</v>
      </c>
    </row>
    <row r="839" spans="1:9">
      <c r="A839" t="n">
        <v>7007</v>
      </c>
      <c r="B839" s="31" t="n">
        <v>16</v>
      </c>
      <c r="C839" s="7" t="n">
        <v>300</v>
      </c>
    </row>
    <row r="840" spans="1:9">
      <c r="A840" t="s">
        <v>4</v>
      </c>
      <c r="B840" s="4" t="s">
        <v>5</v>
      </c>
      <c r="C840" s="4" t="s">
        <v>14</v>
      </c>
      <c r="D840" s="4" t="s">
        <v>10</v>
      </c>
      <c r="E840" s="4" t="s">
        <v>6</v>
      </c>
    </row>
    <row r="841" spans="1:9">
      <c r="A841" t="n">
        <v>7010</v>
      </c>
      <c r="B841" s="38" t="n">
        <v>51</v>
      </c>
      <c r="C841" s="7" t="n">
        <v>4</v>
      </c>
      <c r="D841" s="7" t="n">
        <v>20</v>
      </c>
      <c r="E841" s="7" t="s">
        <v>113</v>
      </c>
    </row>
    <row r="842" spans="1:9">
      <c r="A842" t="s">
        <v>4</v>
      </c>
      <c r="B842" s="4" t="s">
        <v>5</v>
      </c>
      <c r="C842" s="4" t="s">
        <v>10</v>
      </c>
    </row>
    <row r="843" spans="1:9">
      <c r="A843" t="n">
        <v>7024</v>
      </c>
      <c r="B843" s="31" t="n">
        <v>16</v>
      </c>
      <c r="C843" s="7" t="n">
        <v>0</v>
      </c>
    </row>
    <row r="844" spans="1:9">
      <c r="A844" t="s">
        <v>4</v>
      </c>
      <c r="B844" s="4" t="s">
        <v>5</v>
      </c>
      <c r="C844" s="4" t="s">
        <v>10</v>
      </c>
      <c r="D844" s="4" t="s">
        <v>14</v>
      </c>
      <c r="E844" s="4" t="s">
        <v>9</v>
      </c>
      <c r="F844" s="4" t="s">
        <v>79</v>
      </c>
      <c r="G844" s="4" t="s">
        <v>14</v>
      </c>
      <c r="H844" s="4" t="s">
        <v>14</v>
      </c>
    </row>
    <row r="845" spans="1:9">
      <c r="A845" t="n">
        <v>7027</v>
      </c>
      <c r="B845" s="47" t="n">
        <v>26</v>
      </c>
      <c r="C845" s="7" t="n">
        <v>20</v>
      </c>
      <c r="D845" s="7" t="n">
        <v>17</v>
      </c>
      <c r="E845" s="7" t="n">
        <v>43345</v>
      </c>
      <c r="F845" s="7" t="s">
        <v>114</v>
      </c>
      <c r="G845" s="7" t="n">
        <v>2</v>
      </c>
      <c r="H845" s="7" t="n">
        <v>0</v>
      </c>
    </row>
    <row r="846" spans="1:9">
      <c r="A846" t="s">
        <v>4</v>
      </c>
      <c r="B846" s="4" t="s">
        <v>5</v>
      </c>
    </row>
    <row r="847" spans="1:9">
      <c r="A847" t="n">
        <v>7048</v>
      </c>
      <c r="B847" s="48" t="n">
        <v>28</v>
      </c>
    </row>
    <row r="848" spans="1:9">
      <c r="A848" t="s">
        <v>4</v>
      </c>
      <c r="B848" s="4" t="s">
        <v>5</v>
      </c>
      <c r="C848" s="4" t="s">
        <v>10</v>
      </c>
      <c r="D848" s="4" t="s">
        <v>10</v>
      </c>
      <c r="E848" s="4" t="s">
        <v>10</v>
      </c>
    </row>
    <row r="849" spans="1:8">
      <c r="A849" t="n">
        <v>7049</v>
      </c>
      <c r="B849" s="49" t="n">
        <v>61</v>
      </c>
      <c r="C849" s="7" t="n">
        <v>21</v>
      </c>
      <c r="D849" s="7" t="n">
        <v>20</v>
      </c>
      <c r="E849" s="7" t="n">
        <v>1000</v>
      </c>
    </row>
    <row r="850" spans="1:8">
      <c r="A850" t="s">
        <v>4</v>
      </c>
      <c r="B850" s="4" t="s">
        <v>5</v>
      </c>
      <c r="C850" s="4" t="s">
        <v>14</v>
      </c>
      <c r="D850" s="4" t="s">
        <v>10</v>
      </c>
      <c r="E850" s="4" t="s">
        <v>6</v>
      </c>
    </row>
    <row r="851" spans="1:8">
      <c r="A851" t="n">
        <v>7056</v>
      </c>
      <c r="B851" s="38" t="n">
        <v>51</v>
      </c>
      <c r="C851" s="7" t="n">
        <v>4</v>
      </c>
      <c r="D851" s="7" t="n">
        <v>21</v>
      </c>
      <c r="E851" s="7" t="s">
        <v>115</v>
      </c>
    </row>
    <row r="852" spans="1:8">
      <c r="A852" t="s">
        <v>4</v>
      </c>
      <c r="B852" s="4" t="s">
        <v>5</v>
      </c>
      <c r="C852" s="4" t="s">
        <v>10</v>
      </c>
    </row>
    <row r="853" spans="1:8">
      <c r="A853" t="n">
        <v>7069</v>
      </c>
      <c r="B853" s="31" t="n">
        <v>16</v>
      </c>
      <c r="C853" s="7" t="n">
        <v>0</v>
      </c>
    </row>
    <row r="854" spans="1:8">
      <c r="A854" t="s">
        <v>4</v>
      </c>
      <c r="B854" s="4" t="s">
        <v>5</v>
      </c>
      <c r="C854" s="4" t="s">
        <v>10</v>
      </c>
      <c r="D854" s="4" t="s">
        <v>14</v>
      </c>
      <c r="E854" s="4" t="s">
        <v>9</v>
      </c>
      <c r="F854" s="4" t="s">
        <v>79</v>
      </c>
      <c r="G854" s="4" t="s">
        <v>14</v>
      </c>
      <c r="H854" s="4" t="s">
        <v>14</v>
      </c>
    </row>
    <row r="855" spans="1:8">
      <c r="A855" t="n">
        <v>7072</v>
      </c>
      <c r="B855" s="47" t="n">
        <v>26</v>
      </c>
      <c r="C855" s="7" t="n">
        <v>21</v>
      </c>
      <c r="D855" s="7" t="n">
        <v>17</v>
      </c>
      <c r="E855" s="7" t="n">
        <v>44325</v>
      </c>
      <c r="F855" s="7" t="s">
        <v>116</v>
      </c>
      <c r="G855" s="7" t="n">
        <v>2</v>
      </c>
      <c r="H855" s="7" t="n">
        <v>0</v>
      </c>
    </row>
    <row r="856" spans="1:8">
      <c r="A856" t="s">
        <v>4</v>
      </c>
      <c r="B856" s="4" t="s">
        <v>5</v>
      </c>
    </row>
    <row r="857" spans="1:8">
      <c r="A857" t="n">
        <v>7111</v>
      </c>
      <c r="B857" s="48" t="n">
        <v>28</v>
      </c>
    </row>
    <row r="858" spans="1:8">
      <c r="A858" t="s">
        <v>4</v>
      </c>
      <c r="B858" s="4" t="s">
        <v>5</v>
      </c>
      <c r="C858" s="4" t="s">
        <v>10</v>
      </c>
      <c r="D858" s="4" t="s">
        <v>10</v>
      </c>
      <c r="E858" s="4" t="s">
        <v>10</v>
      </c>
    </row>
    <row r="859" spans="1:8">
      <c r="A859" t="n">
        <v>7112</v>
      </c>
      <c r="B859" s="49" t="n">
        <v>61</v>
      </c>
      <c r="C859" s="7" t="n">
        <v>20</v>
      </c>
      <c r="D859" s="7" t="n">
        <v>21</v>
      </c>
      <c r="E859" s="7" t="n">
        <v>1000</v>
      </c>
    </row>
    <row r="860" spans="1:8">
      <c r="A860" t="s">
        <v>4</v>
      </c>
      <c r="B860" s="4" t="s">
        <v>5</v>
      </c>
      <c r="C860" s="4" t="s">
        <v>10</v>
      </c>
      <c r="D860" s="4" t="s">
        <v>14</v>
      </c>
      <c r="E860" s="4" t="s">
        <v>6</v>
      </c>
      <c r="F860" s="4" t="s">
        <v>20</v>
      </c>
      <c r="G860" s="4" t="s">
        <v>20</v>
      </c>
      <c r="H860" s="4" t="s">
        <v>20</v>
      </c>
    </row>
    <row r="861" spans="1:8">
      <c r="A861" t="n">
        <v>7119</v>
      </c>
      <c r="B861" s="50" t="n">
        <v>48</v>
      </c>
      <c r="C861" s="7" t="n">
        <v>20</v>
      </c>
      <c r="D861" s="7" t="n">
        <v>0</v>
      </c>
      <c r="E861" s="7" t="s">
        <v>64</v>
      </c>
      <c r="F861" s="7" t="n">
        <v>-1</v>
      </c>
      <c r="G861" s="7" t="n">
        <v>1</v>
      </c>
      <c r="H861" s="7" t="n">
        <v>0</v>
      </c>
    </row>
    <row r="862" spans="1:8">
      <c r="A862" t="s">
        <v>4</v>
      </c>
      <c r="B862" s="4" t="s">
        <v>5</v>
      </c>
      <c r="C862" s="4" t="s">
        <v>14</v>
      </c>
      <c r="D862" s="4" t="s">
        <v>10</v>
      </c>
      <c r="E862" s="4" t="s">
        <v>6</v>
      </c>
    </row>
    <row r="863" spans="1:8">
      <c r="A863" t="n">
        <v>7148</v>
      </c>
      <c r="B863" s="38" t="n">
        <v>51</v>
      </c>
      <c r="C863" s="7" t="n">
        <v>4</v>
      </c>
      <c r="D863" s="7" t="n">
        <v>20</v>
      </c>
      <c r="E863" s="7" t="s">
        <v>83</v>
      </c>
    </row>
    <row r="864" spans="1:8">
      <c r="A864" t="s">
        <v>4</v>
      </c>
      <c r="B864" s="4" t="s">
        <v>5</v>
      </c>
      <c r="C864" s="4" t="s">
        <v>10</v>
      </c>
    </row>
    <row r="865" spans="1:8">
      <c r="A865" t="n">
        <v>7161</v>
      </c>
      <c r="B865" s="31" t="n">
        <v>16</v>
      </c>
      <c r="C865" s="7" t="n">
        <v>0</v>
      </c>
    </row>
    <row r="866" spans="1:8">
      <c r="A866" t="s">
        <v>4</v>
      </c>
      <c r="B866" s="4" t="s">
        <v>5</v>
      </c>
      <c r="C866" s="4" t="s">
        <v>10</v>
      </c>
      <c r="D866" s="4" t="s">
        <v>14</v>
      </c>
      <c r="E866" s="4" t="s">
        <v>9</v>
      </c>
      <c r="F866" s="4" t="s">
        <v>79</v>
      </c>
      <c r="G866" s="4" t="s">
        <v>14</v>
      </c>
      <c r="H866" s="4" t="s">
        <v>14</v>
      </c>
      <c r="I866" s="4" t="s">
        <v>14</v>
      </c>
      <c r="J866" s="4" t="s">
        <v>9</v>
      </c>
      <c r="K866" s="4" t="s">
        <v>79</v>
      </c>
      <c r="L866" s="4" t="s">
        <v>14</v>
      </c>
      <c r="M866" s="4" t="s">
        <v>14</v>
      </c>
      <c r="N866" s="4" t="s">
        <v>14</v>
      </c>
      <c r="O866" s="4" t="s">
        <v>9</v>
      </c>
      <c r="P866" s="4" t="s">
        <v>79</v>
      </c>
      <c r="Q866" s="4" t="s">
        <v>14</v>
      </c>
      <c r="R866" s="4" t="s">
        <v>14</v>
      </c>
    </row>
    <row r="867" spans="1:8">
      <c r="A867" t="n">
        <v>7164</v>
      </c>
      <c r="B867" s="47" t="n">
        <v>26</v>
      </c>
      <c r="C867" s="7" t="n">
        <v>20</v>
      </c>
      <c r="D867" s="7" t="n">
        <v>17</v>
      </c>
      <c r="E867" s="7" t="n">
        <v>43346</v>
      </c>
      <c r="F867" s="7" t="s">
        <v>117</v>
      </c>
      <c r="G867" s="7" t="n">
        <v>2</v>
      </c>
      <c r="H867" s="7" t="n">
        <v>3</v>
      </c>
      <c r="I867" s="7" t="n">
        <v>17</v>
      </c>
      <c r="J867" s="7" t="n">
        <v>43347</v>
      </c>
      <c r="K867" s="7" t="s">
        <v>118</v>
      </c>
      <c r="L867" s="7" t="n">
        <v>2</v>
      </c>
      <c r="M867" s="7" t="n">
        <v>3</v>
      </c>
      <c r="N867" s="7" t="n">
        <v>17</v>
      </c>
      <c r="O867" s="7" t="n">
        <v>43348</v>
      </c>
      <c r="P867" s="7" t="s">
        <v>119</v>
      </c>
      <c r="Q867" s="7" t="n">
        <v>2</v>
      </c>
      <c r="R867" s="7" t="n">
        <v>0</v>
      </c>
    </row>
    <row r="868" spans="1:8">
      <c r="A868" t="s">
        <v>4</v>
      </c>
      <c r="B868" s="4" t="s">
        <v>5</v>
      </c>
    </row>
    <row r="869" spans="1:8">
      <c r="A869" t="n">
        <v>7411</v>
      </c>
      <c r="B869" s="48" t="n">
        <v>28</v>
      </c>
    </row>
    <row r="870" spans="1:8">
      <c r="A870" t="s">
        <v>4</v>
      </c>
      <c r="B870" s="4" t="s">
        <v>5</v>
      </c>
      <c r="C870" s="4" t="s">
        <v>10</v>
      </c>
      <c r="D870" s="4" t="s">
        <v>14</v>
      </c>
      <c r="E870" s="4" t="s">
        <v>6</v>
      </c>
      <c r="F870" s="4" t="s">
        <v>20</v>
      </c>
      <c r="G870" s="4" t="s">
        <v>20</v>
      </c>
      <c r="H870" s="4" t="s">
        <v>20</v>
      </c>
    </row>
    <row r="871" spans="1:8">
      <c r="A871" t="n">
        <v>7412</v>
      </c>
      <c r="B871" s="50" t="n">
        <v>48</v>
      </c>
      <c r="C871" s="7" t="n">
        <v>21</v>
      </c>
      <c r="D871" s="7" t="n">
        <v>0</v>
      </c>
      <c r="E871" s="7" t="s">
        <v>70</v>
      </c>
      <c r="F871" s="7" t="n">
        <v>-1</v>
      </c>
      <c r="G871" s="7" t="n">
        <v>1</v>
      </c>
      <c r="H871" s="7" t="n">
        <v>0</v>
      </c>
    </row>
    <row r="872" spans="1:8">
      <c r="A872" t="s">
        <v>4</v>
      </c>
      <c r="B872" s="4" t="s">
        <v>5</v>
      </c>
      <c r="C872" s="4" t="s">
        <v>14</v>
      </c>
      <c r="D872" s="4" t="s">
        <v>10</v>
      </c>
      <c r="E872" s="4" t="s">
        <v>6</v>
      </c>
    </row>
    <row r="873" spans="1:8">
      <c r="A873" t="n">
        <v>7443</v>
      </c>
      <c r="B873" s="38" t="n">
        <v>51</v>
      </c>
      <c r="C873" s="7" t="n">
        <v>4</v>
      </c>
      <c r="D873" s="7" t="n">
        <v>21</v>
      </c>
      <c r="E873" s="7" t="s">
        <v>115</v>
      </c>
    </row>
    <row r="874" spans="1:8">
      <c r="A874" t="s">
        <v>4</v>
      </c>
      <c r="B874" s="4" t="s">
        <v>5</v>
      </c>
      <c r="C874" s="4" t="s">
        <v>10</v>
      </c>
    </row>
    <row r="875" spans="1:8">
      <c r="A875" t="n">
        <v>7456</v>
      </c>
      <c r="B875" s="31" t="n">
        <v>16</v>
      </c>
      <c r="C875" s="7" t="n">
        <v>0</v>
      </c>
    </row>
    <row r="876" spans="1:8">
      <c r="A876" t="s">
        <v>4</v>
      </c>
      <c r="B876" s="4" t="s">
        <v>5</v>
      </c>
      <c r="C876" s="4" t="s">
        <v>10</v>
      </c>
      <c r="D876" s="4" t="s">
        <v>14</v>
      </c>
      <c r="E876" s="4" t="s">
        <v>9</v>
      </c>
      <c r="F876" s="4" t="s">
        <v>79</v>
      </c>
      <c r="G876" s="4" t="s">
        <v>14</v>
      </c>
      <c r="H876" s="4" t="s">
        <v>14</v>
      </c>
      <c r="I876" s="4" t="s">
        <v>14</v>
      </c>
      <c r="J876" s="4" t="s">
        <v>9</v>
      </c>
      <c r="K876" s="4" t="s">
        <v>79</v>
      </c>
      <c r="L876" s="4" t="s">
        <v>14</v>
      </c>
      <c r="M876" s="4" t="s">
        <v>14</v>
      </c>
    </row>
    <row r="877" spans="1:8">
      <c r="A877" t="n">
        <v>7459</v>
      </c>
      <c r="B877" s="47" t="n">
        <v>26</v>
      </c>
      <c r="C877" s="7" t="n">
        <v>21</v>
      </c>
      <c r="D877" s="7" t="n">
        <v>17</v>
      </c>
      <c r="E877" s="7" t="n">
        <v>44326</v>
      </c>
      <c r="F877" s="7" t="s">
        <v>120</v>
      </c>
      <c r="G877" s="7" t="n">
        <v>2</v>
      </c>
      <c r="H877" s="7" t="n">
        <v>3</v>
      </c>
      <c r="I877" s="7" t="n">
        <v>17</v>
      </c>
      <c r="J877" s="7" t="n">
        <v>44327</v>
      </c>
      <c r="K877" s="7" t="s">
        <v>121</v>
      </c>
      <c r="L877" s="7" t="n">
        <v>2</v>
      </c>
      <c r="M877" s="7" t="n">
        <v>0</v>
      </c>
    </row>
    <row r="878" spans="1:8">
      <c r="A878" t="s">
        <v>4</v>
      </c>
      <c r="B878" s="4" t="s">
        <v>5</v>
      </c>
    </row>
    <row r="879" spans="1:8">
      <c r="A879" t="n">
        <v>7575</v>
      </c>
      <c r="B879" s="48" t="n">
        <v>28</v>
      </c>
    </row>
    <row r="880" spans="1:8">
      <c r="A880" t="s">
        <v>4</v>
      </c>
      <c r="B880" s="4" t="s">
        <v>5</v>
      </c>
      <c r="C880" s="4" t="s">
        <v>14</v>
      </c>
      <c r="D880" s="4" t="s">
        <v>10</v>
      </c>
      <c r="E880" s="4" t="s">
        <v>14</v>
      </c>
    </row>
    <row r="881" spans="1:18">
      <c r="A881" t="n">
        <v>7576</v>
      </c>
      <c r="B881" s="13" t="n">
        <v>49</v>
      </c>
      <c r="C881" s="7" t="n">
        <v>1</v>
      </c>
      <c r="D881" s="7" t="n">
        <v>3000</v>
      </c>
      <c r="E881" s="7" t="n">
        <v>0</v>
      </c>
    </row>
    <row r="882" spans="1:18">
      <c r="A882" t="s">
        <v>4</v>
      </c>
      <c r="B882" s="4" t="s">
        <v>5</v>
      </c>
      <c r="C882" s="4" t="s">
        <v>14</v>
      </c>
      <c r="D882" s="4" t="s">
        <v>10</v>
      </c>
      <c r="E882" s="4" t="s">
        <v>10</v>
      </c>
      <c r="F882" s="4" t="s">
        <v>14</v>
      </c>
    </row>
    <row r="883" spans="1:18">
      <c r="A883" t="n">
        <v>7581</v>
      </c>
      <c r="B883" s="52" t="n">
        <v>25</v>
      </c>
      <c r="C883" s="7" t="n">
        <v>1</v>
      </c>
      <c r="D883" s="7" t="n">
        <v>60</v>
      </c>
      <c r="E883" s="7" t="n">
        <v>280</v>
      </c>
      <c r="F883" s="7" t="n">
        <v>1</v>
      </c>
    </row>
    <row r="884" spans="1:18">
      <c r="A884" t="s">
        <v>4</v>
      </c>
      <c r="B884" s="4" t="s">
        <v>5</v>
      </c>
      <c r="C884" s="4" t="s">
        <v>6</v>
      </c>
      <c r="D884" s="4" t="s">
        <v>10</v>
      </c>
    </row>
    <row r="885" spans="1:18">
      <c r="A885" t="n">
        <v>7588</v>
      </c>
      <c r="B885" s="39" t="n">
        <v>29</v>
      </c>
      <c r="C885" s="7" t="s">
        <v>122</v>
      </c>
      <c r="D885" s="7" t="n">
        <v>65533</v>
      </c>
    </row>
    <row r="886" spans="1:18">
      <c r="A886" t="s">
        <v>4</v>
      </c>
      <c r="B886" s="4" t="s">
        <v>5</v>
      </c>
      <c r="C886" s="4" t="s">
        <v>14</v>
      </c>
      <c r="D886" s="4" t="s">
        <v>10</v>
      </c>
      <c r="E886" s="4" t="s">
        <v>6</v>
      </c>
    </row>
    <row r="887" spans="1:18">
      <c r="A887" t="n">
        <v>7609</v>
      </c>
      <c r="B887" s="38" t="n">
        <v>51</v>
      </c>
      <c r="C887" s="7" t="n">
        <v>4</v>
      </c>
      <c r="D887" s="7" t="n">
        <v>0</v>
      </c>
      <c r="E887" s="7" t="s">
        <v>123</v>
      </c>
    </row>
    <row r="888" spans="1:18">
      <c r="A888" t="s">
        <v>4</v>
      </c>
      <c r="B888" s="4" t="s">
        <v>5</v>
      </c>
      <c r="C888" s="4" t="s">
        <v>10</v>
      </c>
    </row>
    <row r="889" spans="1:18">
      <c r="A889" t="n">
        <v>7624</v>
      </c>
      <c r="B889" s="31" t="n">
        <v>16</v>
      </c>
      <c r="C889" s="7" t="n">
        <v>0</v>
      </c>
    </row>
    <row r="890" spans="1:18">
      <c r="A890" t="s">
        <v>4</v>
      </c>
      <c r="B890" s="4" t="s">
        <v>5</v>
      </c>
      <c r="C890" s="4" t="s">
        <v>10</v>
      </c>
      <c r="D890" s="4" t="s">
        <v>14</v>
      </c>
      <c r="E890" s="4" t="s">
        <v>9</v>
      </c>
      <c r="F890" s="4" t="s">
        <v>79</v>
      </c>
      <c r="G890" s="4" t="s">
        <v>14</v>
      </c>
      <c r="H890" s="4" t="s">
        <v>14</v>
      </c>
    </row>
    <row r="891" spans="1:18">
      <c r="A891" t="n">
        <v>7627</v>
      </c>
      <c r="B891" s="47" t="n">
        <v>26</v>
      </c>
      <c r="C891" s="7" t="n">
        <v>0</v>
      </c>
      <c r="D891" s="7" t="n">
        <v>17</v>
      </c>
      <c r="E891" s="7" t="n">
        <v>53175</v>
      </c>
      <c r="F891" s="7" t="s">
        <v>124</v>
      </c>
      <c r="G891" s="7" t="n">
        <v>2</v>
      </c>
      <c r="H891" s="7" t="n">
        <v>0</v>
      </c>
    </row>
    <row r="892" spans="1:18">
      <c r="A892" t="s">
        <v>4</v>
      </c>
      <c r="B892" s="4" t="s">
        <v>5</v>
      </c>
    </row>
    <row r="893" spans="1:18">
      <c r="A893" t="n">
        <v>7659</v>
      </c>
      <c r="B893" s="48" t="n">
        <v>28</v>
      </c>
    </row>
    <row r="894" spans="1:18">
      <c r="A894" t="s">
        <v>4</v>
      </c>
      <c r="B894" s="4" t="s">
        <v>5</v>
      </c>
      <c r="C894" s="4" t="s">
        <v>6</v>
      </c>
      <c r="D894" s="4" t="s">
        <v>10</v>
      </c>
    </row>
    <row r="895" spans="1:18">
      <c r="A895" t="n">
        <v>7660</v>
      </c>
      <c r="B895" s="39" t="n">
        <v>29</v>
      </c>
      <c r="C895" s="7" t="s">
        <v>13</v>
      </c>
      <c r="D895" s="7" t="n">
        <v>65533</v>
      </c>
    </row>
    <row r="896" spans="1:18">
      <c r="A896" t="s">
        <v>4</v>
      </c>
      <c r="B896" s="4" t="s">
        <v>5</v>
      </c>
      <c r="C896" s="4" t="s">
        <v>14</v>
      </c>
      <c r="D896" s="4" t="s">
        <v>10</v>
      </c>
      <c r="E896" s="4" t="s">
        <v>10</v>
      </c>
      <c r="F896" s="4" t="s">
        <v>14</v>
      </c>
    </row>
    <row r="897" spans="1:8">
      <c r="A897" t="n">
        <v>7664</v>
      </c>
      <c r="B897" s="52" t="n">
        <v>25</v>
      </c>
      <c r="C897" s="7" t="n">
        <v>1</v>
      </c>
      <c r="D897" s="7" t="n">
        <v>65535</v>
      </c>
      <c r="E897" s="7" t="n">
        <v>65535</v>
      </c>
      <c r="F897" s="7" t="n">
        <v>0</v>
      </c>
    </row>
    <row r="898" spans="1:8">
      <c r="A898" t="s">
        <v>4</v>
      </c>
      <c r="B898" s="4" t="s">
        <v>5</v>
      </c>
      <c r="C898" s="4" t="s">
        <v>10</v>
      </c>
      <c r="D898" s="4" t="s">
        <v>14</v>
      </c>
      <c r="E898" s="4" t="s">
        <v>20</v>
      </c>
      <c r="F898" s="4" t="s">
        <v>10</v>
      </c>
    </row>
    <row r="899" spans="1:8">
      <c r="A899" t="n">
        <v>7671</v>
      </c>
      <c r="B899" s="55" t="n">
        <v>59</v>
      </c>
      <c r="C899" s="7" t="n">
        <v>20</v>
      </c>
      <c r="D899" s="7" t="n">
        <v>16</v>
      </c>
      <c r="E899" s="7" t="n">
        <v>0.150000005960464</v>
      </c>
      <c r="F899" s="7" t="n">
        <v>0</v>
      </c>
    </row>
    <row r="900" spans="1:8">
      <c r="A900" t="s">
        <v>4</v>
      </c>
      <c r="B900" s="4" t="s">
        <v>5</v>
      </c>
      <c r="C900" s="4" t="s">
        <v>14</v>
      </c>
      <c r="D900" s="4" t="s">
        <v>10</v>
      </c>
      <c r="E900" s="4" t="s">
        <v>6</v>
      </c>
      <c r="F900" s="4" t="s">
        <v>6</v>
      </c>
      <c r="G900" s="4" t="s">
        <v>6</v>
      </c>
      <c r="H900" s="4" t="s">
        <v>6</v>
      </c>
    </row>
    <row r="901" spans="1:8">
      <c r="A901" t="n">
        <v>7681</v>
      </c>
      <c r="B901" s="38" t="n">
        <v>51</v>
      </c>
      <c r="C901" s="7" t="n">
        <v>3</v>
      </c>
      <c r="D901" s="7" t="n">
        <v>20</v>
      </c>
      <c r="E901" s="7" t="s">
        <v>55</v>
      </c>
      <c r="F901" s="7" t="s">
        <v>125</v>
      </c>
      <c r="G901" s="7" t="s">
        <v>57</v>
      </c>
      <c r="H901" s="7" t="s">
        <v>58</v>
      </c>
    </row>
    <row r="902" spans="1:8">
      <c r="A902" t="s">
        <v>4</v>
      </c>
      <c r="B902" s="4" t="s">
        <v>5</v>
      </c>
      <c r="C902" s="4" t="s">
        <v>10</v>
      </c>
    </row>
    <row r="903" spans="1:8">
      <c r="A903" t="n">
        <v>7694</v>
      </c>
      <c r="B903" s="31" t="n">
        <v>16</v>
      </c>
      <c r="C903" s="7" t="n">
        <v>50</v>
      </c>
    </row>
    <row r="904" spans="1:8">
      <c r="A904" t="s">
        <v>4</v>
      </c>
      <c r="B904" s="4" t="s">
        <v>5</v>
      </c>
      <c r="C904" s="4" t="s">
        <v>10</v>
      </c>
      <c r="D904" s="4" t="s">
        <v>14</v>
      </c>
      <c r="E904" s="4" t="s">
        <v>20</v>
      </c>
      <c r="F904" s="4" t="s">
        <v>10</v>
      </c>
    </row>
    <row r="905" spans="1:8">
      <c r="A905" t="n">
        <v>7697</v>
      </c>
      <c r="B905" s="55" t="n">
        <v>59</v>
      </c>
      <c r="C905" s="7" t="n">
        <v>21</v>
      </c>
      <c r="D905" s="7" t="n">
        <v>16</v>
      </c>
      <c r="E905" s="7" t="n">
        <v>0.150000005960464</v>
      </c>
      <c r="F905" s="7" t="n">
        <v>0</v>
      </c>
    </row>
    <row r="906" spans="1:8">
      <c r="A906" t="s">
        <v>4</v>
      </c>
      <c r="B906" s="4" t="s">
        <v>5</v>
      </c>
      <c r="C906" s="4" t="s">
        <v>14</v>
      </c>
      <c r="D906" s="4" t="s">
        <v>10</v>
      </c>
      <c r="E906" s="4" t="s">
        <v>6</v>
      </c>
      <c r="F906" s="4" t="s">
        <v>6</v>
      </c>
      <c r="G906" s="4" t="s">
        <v>6</v>
      </c>
      <c r="H906" s="4" t="s">
        <v>6</v>
      </c>
    </row>
    <row r="907" spans="1:8">
      <c r="A907" t="n">
        <v>7707</v>
      </c>
      <c r="B907" s="38" t="n">
        <v>51</v>
      </c>
      <c r="C907" s="7" t="n">
        <v>3</v>
      </c>
      <c r="D907" s="7" t="n">
        <v>21</v>
      </c>
      <c r="E907" s="7" t="s">
        <v>55</v>
      </c>
      <c r="F907" s="7" t="s">
        <v>125</v>
      </c>
      <c r="G907" s="7" t="s">
        <v>57</v>
      </c>
      <c r="H907" s="7" t="s">
        <v>58</v>
      </c>
    </row>
    <row r="908" spans="1:8">
      <c r="A908" t="s">
        <v>4</v>
      </c>
      <c r="B908" s="4" t="s">
        <v>5</v>
      </c>
      <c r="C908" s="4" t="s">
        <v>10</v>
      </c>
    </row>
    <row r="909" spans="1:8">
      <c r="A909" t="n">
        <v>7720</v>
      </c>
      <c r="B909" s="31" t="n">
        <v>16</v>
      </c>
      <c r="C909" s="7" t="n">
        <v>1000</v>
      </c>
    </row>
    <row r="910" spans="1:8">
      <c r="A910" t="s">
        <v>4</v>
      </c>
      <c r="B910" s="4" t="s">
        <v>5</v>
      </c>
      <c r="C910" s="4" t="s">
        <v>14</v>
      </c>
    </row>
    <row r="911" spans="1:8">
      <c r="A911" t="n">
        <v>7723</v>
      </c>
      <c r="B911" s="43" t="n">
        <v>45</v>
      </c>
      <c r="C911" s="7" t="n">
        <v>0</v>
      </c>
    </row>
    <row r="912" spans="1:8">
      <c r="A912" t="s">
        <v>4</v>
      </c>
      <c r="B912" s="4" t="s">
        <v>5</v>
      </c>
      <c r="C912" s="4" t="s">
        <v>14</v>
      </c>
      <c r="D912" s="4" t="s">
        <v>14</v>
      </c>
      <c r="E912" s="4" t="s">
        <v>20</v>
      </c>
      <c r="F912" s="4" t="s">
        <v>10</v>
      </c>
    </row>
    <row r="913" spans="1:8">
      <c r="A913" t="n">
        <v>7725</v>
      </c>
      <c r="B913" s="43" t="n">
        <v>45</v>
      </c>
      <c r="C913" s="7" t="n">
        <v>5</v>
      </c>
      <c r="D913" s="7" t="n">
        <v>3</v>
      </c>
      <c r="E913" s="7" t="n">
        <v>3.59999990463257</v>
      </c>
      <c r="F913" s="7" t="n">
        <v>1200</v>
      </c>
    </row>
    <row r="914" spans="1:8">
      <c r="A914" t="s">
        <v>4</v>
      </c>
      <c r="B914" s="4" t="s">
        <v>5</v>
      </c>
      <c r="C914" s="4" t="s">
        <v>10</v>
      </c>
      <c r="D914" s="4" t="s">
        <v>20</v>
      </c>
      <c r="E914" s="4" t="s">
        <v>20</v>
      </c>
      <c r="F914" s="4" t="s">
        <v>20</v>
      </c>
      <c r="G914" s="4" t="s">
        <v>10</v>
      </c>
      <c r="H914" s="4" t="s">
        <v>10</v>
      </c>
    </row>
    <row r="915" spans="1:8">
      <c r="A915" t="n">
        <v>7734</v>
      </c>
      <c r="B915" s="53" t="n">
        <v>60</v>
      </c>
      <c r="C915" s="7" t="n">
        <v>20</v>
      </c>
      <c r="D915" s="7" t="n">
        <v>0</v>
      </c>
      <c r="E915" s="7" t="n">
        <v>0</v>
      </c>
      <c r="F915" s="7" t="n">
        <v>0</v>
      </c>
      <c r="G915" s="7" t="n">
        <v>0</v>
      </c>
      <c r="H915" s="7" t="n">
        <v>1</v>
      </c>
    </row>
    <row r="916" spans="1:8">
      <c r="A916" t="s">
        <v>4</v>
      </c>
      <c r="B916" s="4" t="s">
        <v>5</v>
      </c>
      <c r="C916" s="4" t="s">
        <v>10</v>
      </c>
      <c r="D916" s="4" t="s">
        <v>20</v>
      </c>
      <c r="E916" s="4" t="s">
        <v>20</v>
      </c>
      <c r="F916" s="4" t="s">
        <v>20</v>
      </c>
      <c r="G916" s="4" t="s">
        <v>10</v>
      </c>
      <c r="H916" s="4" t="s">
        <v>10</v>
      </c>
    </row>
    <row r="917" spans="1:8">
      <c r="A917" t="n">
        <v>7753</v>
      </c>
      <c r="B917" s="53" t="n">
        <v>60</v>
      </c>
      <c r="C917" s="7" t="n">
        <v>20</v>
      </c>
      <c r="D917" s="7" t="n">
        <v>0</v>
      </c>
      <c r="E917" s="7" t="n">
        <v>0</v>
      </c>
      <c r="F917" s="7" t="n">
        <v>0</v>
      </c>
      <c r="G917" s="7" t="n">
        <v>0</v>
      </c>
      <c r="H917" s="7" t="n">
        <v>0</v>
      </c>
    </row>
    <row r="918" spans="1:8">
      <c r="A918" t="s">
        <v>4</v>
      </c>
      <c r="B918" s="4" t="s">
        <v>5</v>
      </c>
      <c r="C918" s="4" t="s">
        <v>10</v>
      </c>
      <c r="D918" s="4" t="s">
        <v>10</v>
      </c>
      <c r="E918" s="4" t="s">
        <v>10</v>
      </c>
    </row>
    <row r="919" spans="1:8">
      <c r="A919" t="n">
        <v>7772</v>
      </c>
      <c r="B919" s="49" t="n">
        <v>61</v>
      </c>
      <c r="C919" s="7" t="n">
        <v>20</v>
      </c>
      <c r="D919" s="7" t="n">
        <v>65533</v>
      </c>
      <c r="E919" s="7" t="n">
        <v>0</v>
      </c>
    </row>
    <row r="920" spans="1:8">
      <c r="A920" t="s">
        <v>4</v>
      </c>
      <c r="B920" s="4" t="s">
        <v>5</v>
      </c>
      <c r="C920" s="4" t="s">
        <v>10</v>
      </c>
      <c r="D920" s="4" t="s">
        <v>20</v>
      </c>
      <c r="E920" s="4" t="s">
        <v>20</v>
      </c>
      <c r="F920" s="4" t="s">
        <v>14</v>
      </c>
    </row>
    <row r="921" spans="1:8">
      <c r="A921" t="n">
        <v>7779</v>
      </c>
      <c r="B921" s="56" t="n">
        <v>52</v>
      </c>
      <c r="C921" s="7" t="n">
        <v>20</v>
      </c>
      <c r="D921" s="7" t="n">
        <v>270</v>
      </c>
      <c r="E921" s="7" t="n">
        <v>2.5</v>
      </c>
      <c r="F921" s="7" t="n">
        <v>0</v>
      </c>
    </row>
    <row r="922" spans="1:8">
      <c r="A922" t="s">
        <v>4</v>
      </c>
      <c r="B922" s="4" t="s">
        <v>5</v>
      </c>
      <c r="C922" s="4" t="s">
        <v>10</v>
      </c>
    </row>
    <row r="923" spans="1:8">
      <c r="A923" t="n">
        <v>7791</v>
      </c>
      <c r="B923" s="31" t="n">
        <v>16</v>
      </c>
      <c r="C923" s="7" t="n">
        <v>50</v>
      </c>
    </row>
    <row r="924" spans="1:8">
      <c r="A924" t="s">
        <v>4</v>
      </c>
      <c r="B924" s="4" t="s">
        <v>5</v>
      </c>
      <c r="C924" s="4" t="s">
        <v>10</v>
      </c>
      <c r="D924" s="4" t="s">
        <v>20</v>
      </c>
      <c r="E924" s="4" t="s">
        <v>20</v>
      </c>
      <c r="F924" s="4" t="s">
        <v>20</v>
      </c>
      <c r="G924" s="4" t="s">
        <v>10</v>
      </c>
      <c r="H924" s="4" t="s">
        <v>10</v>
      </c>
    </row>
    <row r="925" spans="1:8">
      <c r="A925" t="n">
        <v>7794</v>
      </c>
      <c r="B925" s="53" t="n">
        <v>60</v>
      </c>
      <c r="C925" s="7" t="n">
        <v>21</v>
      </c>
      <c r="D925" s="7" t="n">
        <v>0</v>
      </c>
      <c r="E925" s="7" t="n">
        <v>0</v>
      </c>
      <c r="F925" s="7" t="n">
        <v>0</v>
      </c>
      <c r="G925" s="7" t="n">
        <v>0</v>
      </c>
      <c r="H925" s="7" t="n">
        <v>1</v>
      </c>
    </row>
    <row r="926" spans="1:8">
      <c r="A926" t="s">
        <v>4</v>
      </c>
      <c r="B926" s="4" t="s">
        <v>5</v>
      </c>
      <c r="C926" s="4" t="s">
        <v>10</v>
      </c>
      <c r="D926" s="4" t="s">
        <v>20</v>
      </c>
      <c r="E926" s="4" t="s">
        <v>20</v>
      </c>
      <c r="F926" s="4" t="s">
        <v>20</v>
      </c>
      <c r="G926" s="4" t="s">
        <v>10</v>
      </c>
      <c r="H926" s="4" t="s">
        <v>10</v>
      </c>
    </row>
    <row r="927" spans="1:8">
      <c r="A927" t="n">
        <v>7813</v>
      </c>
      <c r="B927" s="53" t="n">
        <v>60</v>
      </c>
      <c r="C927" s="7" t="n">
        <v>21</v>
      </c>
      <c r="D927" s="7" t="n">
        <v>0</v>
      </c>
      <c r="E927" s="7" t="n">
        <v>0</v>
      </c>
      <c r="F927" s="7" t="n">
        <v>0</v>
      </c>
      <c r="G927" s="7" t="n">
        <v>0</v>
      </c>
      <c r="H927" s="7" t="n">
        <v>0</v>
      </c>
    </row>
    <row r="928" spans="1:8">
      <c r="A928" t="s">
        <v>4</v>
      </c>
      <c r="B928" s="4" t="s">
        <v>5</v>
      </c>
      <c r="C928" s="4" t="s">
        <v>10</v>
      </c>
      <c r="D928" s="4" t="s">
        <v>10</v>
      </c>
      <c r="E928" s="4" t="s">
        <v>10</v>
      </c>
    </row>
    <row r="929" spans="1:8">
      <c r="A929" t="n">
        <v>7832</v>
      </c>
      <c r="B929" s="49" t="n">
        <v>61</v>
      </c>
      <c r="C929" s="7" t="n">
        <v>21</v>
      </c>
      <c r="D929" s="7" t="n">
        <v>65533</v>
      </c>
      <c r="E929" s="7" t="n">
        <v>0</v>
      </c>
    </row>
    <row r="930" spans="1:8">
      <c r="A930" t="s">
        <v>4</v>
      </c>
      <c r="B930" s="4" t="s">
        <v>5</v>
      </c>
      <c r="C930" s="4" t="s">
        <v>10</v>
      </c>
      <c r="D930" s="4" t="s">
        <v>20</v>
      </c>
      <c r="E930" s="4" t="s">
        <v>20</v>
      </c>
      <c r="F930" s="4" t="s">
        <v>14</v>
      </c>
    </row>
    <row r="931" spans="1:8">
      <c r="A931" t="n">
        <v>7839</v>
      </c>
      <c r="B931" s="56" t="n">
        <v>52</v>
      </c>
      <c r="C931" s="7" t="n">
        <v>21</v>
      </c>
      <c r="D931" s="7" t="n">
        <v>270</v>
      </c>
      <c r="E931" s="7" t="n">
        <v>2.5</v>
      </c>
      <c r="F931" s="7" t="n">
        <v>0</v>
      </c>
    </row>
    <row r="932" spans="1:8">
      <c r="A932" t="s">
        <v>4</v>
      </c>
      <c r="B932" s="4" t="s">
        <v>5</v>
      </c>
      <c r="C932" s="4" t="s">
        <v>14</v>
      </c>
      <c r="D932" s="4" t="s">
        <v>10</v>
      </c>
    </row>
    <row r="933" spans="1:8">
      <c r="A933" t="n">
        <v>7851</v>
      </c>
      <c r="B933" s="43" t="n">
        <v>45</v>
      </c>
      <c r="C933" s="7" t="n">
        <v>7</v>
      </c>
      <c r="D933" s="7" t="n">
        <v>255</v>
      </c>
    </row>
    <row r="934" spans="1:8">
      <c r="A934" t="s">
        <v>4</v>
      </c>
      <c r="B934" s="4" t="s">
        <v>5</v>
      </c>
      <c r="C934" s="4" t="s">
        <v>14</v>
      </c>
      <c r="D934" s="4" t="s">
        <v>14</v>
      </c>
    </row>
    <row r="935" spans="1:8">
      <c r="A935" t="n">
        <v>7855</v>
      </c>
      <c r="B935" s="13" t="n">
        <v>49</v>
      </c>
      <c r="C935" s="7" t="n">
        <v>2</v>
      </c>
      <c r="D935" s="7" t="n">
        <v>0</v>
      </c>
    </row>
    <row r="936" spans="1:8">
      <c r="A936" t="s">
        <v>4</v>
      </c>
      <c r="B936" s="4" t="s">
        <v>5</v>
      </c>
      <c r="C936" s="4" t="s">
        <v>14</v>
      </c>
      <c r="D936" s="4" t="s">
        <v>10</v>
      </c>
      <c r="E936" s="4" t="s">
        <v>9</v>
      </c>
      <c r="F936" s="4" t="s">
        <v>10</v>
      </c>
      <c r="G936" s="4" t="s">
        <v>9</v>
      </c>
      <c r="H936" s="4" t="s">
        <v>14</v>
      </c>
    </row>
    <row r="937" spans="1:8">
      <c r="A937" t="n">
        <v>7858</v>
      </c>
      <c r="B937" s="13" t="n">
        <v>49</v>
      </c>
      <c r="C937" s="7" t="n">
        <v>0</v>
      </c>
      <c r="D937" s="7" t="n">
        <v>558</v>
      </c>
      <c r="E937" s="7" t="n">
        <v>1065353216</v>
      </c>
      <c r="F937" s="7" t="n">
        <v>0</v>
      </c>
      <c r="G937" s="7" t="n">
        <v>0</v>
      </c>
      <c r="H937" s="7" t="n">
        <v>0</v>
      </c>
    </row>
    <row r="938" spans="1:8">
      <c r="A938" t="s">
        <v>4</v>
      </c>
      <c r="B938" s="4" t="s">
        <v>5</v>
      </c>
      <c r="C938" s="4" t="s">
        <v>14</v>
      </c>
      <c r="D938" s="4" t="s">
        <v>10</v>
      </c>
      <c r="E938" s="4" t="s">
        <v>20</v>
      </c>
    </row>
    <row r="939" spans="1:8">
      <c r="A939" t="n">
        <v>7873</v>
      </c>
      <c r="B939" s="24" t="n">
        <v>58</v>
      </c>
      <c r="C939" s="7" t="n">
        <v>101</v>
      </c>
      <c r="D939" s="7" t="n">
        <v>500</v>
      </c>
      <c r="E939" s="7" t="n">
        <v>1</v>
      </c>
    </row>
    <row r="940" spans="1:8">
      <c r="A940" t="s">
        <v>4</v>
      </c>
      <c r="B940" s="4" t="s">
        <v>5</v>
      </c>
      <c r="C940" s="4" t="s">
        <v>14</v>
      </c>
      <c r="D940" s="4" t="s">
        <v>10</v>
      </c>
    </row>
    <row r="941" spans="1:8">
      <c r="A941" t="n">
        <v>7881</v>
      </c>
      <c r="B941" s="24" t="n">
        <v>58</v>
      </c>
      <c r="C941" s="7" t="n">
        <v>254</v>
      </c>
      <c r="D941" s="7" t="n">
        <v>0</v>
      </c>
    </row>
    <row r="942" spans="1:8">
      <c r="A942" t="s">
        <v>4</v>
      </c>
      <c r="B942" s="4" t="s">
        <v>5</v>
      </c>
      <c r="C942" s="4" t="s">
        <v>14</v>
      </c>
      <c r="D942" s="4" t="s">
        <v>14</v>
      </c>
      <c r="E942" s="4" t="s">
        <v>20</v>
      </c>
      <c r="F942" s="4" t="s">
        <v>20</v>
      </c>
      <c r="G942" s="4" t="s">
        <v>20</v>
      </c>
      <c r="H942" s="4" t="s">
        <v>10</v>
      </c>
    </row>
    <row r="943" spans="1:8">
      <c r="A943" t="n">
        <v>7885</v>
      </c>
      <c r="B943" s="43" t="n">
        <v>45</v>
      </c>
      <c r="C943" s="7" t="n">
        <v>2</v>
      </c>
      <c r="D943" s="7" t="n">
        <v>3</v>
      </c>
      <c r="E943" s="7" t="n">
        <v>171.399993896484</v>
      </c>
      <c r="F943" s="7" t="n">
        <v>-142.559997558594</v>
      </c>
      <c r="G943" s="7" t="n">
        <v>-0.00999999977648258</v>
      </c>
      <c r="H943" s="7" t="n">
        <v>0</v>
      </c>
    </row>
    <row r="944" spans="1:8">
      <c r="A944" t="s">
        <v>4</v>
      </c>
      <c r="B944" s="4" t="s">
        <v>5</v>
      </c>
      <c r="C944" s="4" t="s">
        <v>14</v>
      </c>
      <c r="D944" s="4" t="s">
        <v>14</v>
      </c>
      <c r="E944" s="4" t="s">
        <v>20</v>
      </c>
      <c r="F944" s="4" t="s">
        <v>20</v>
      </c>
      <c r="G944" s="4" t="s">
        <v>20</v>
      </c>
      <c r="H944" s="4" t="s">
        <v>10</v>
      </c>
      <c r="I944" s="4" t="s">
        <v>14</v>
      </c>
    </row>
    <row r="945" spans="1:9">
      <c r="A945" t="n">
        <v>7902</v>
      </c>
      <c r="B945" s="43" t="n">
        <v>45</v>
      </c>
      <c r="C945" s="7" t="n">
        <v>4</v>
      </c>
      <c r="D945" s="7" t="n">
        <v>3</v>
      </c>
      <c r="E945" s="7" t="n">
        <v>358.850006103516</v>
      </c>
      <c r="F945" s="7" t="n">
        <v>45.8300018310547</v>
      </c>
      <c r="G945" s="7" t="n">
        <v>0</v>
      </c>
      <c r="H945" s="7" t="n">
        <v>0</v>
      </c>
      <c r="I945" s="7" t="n">
        <v>0</v>
      </c>
    </row>
    <row r="946" spans="1:9">
      <c r="A946" t="s">
        <v>4</v>
      </c>
      <c r="B946" s="4" t="s">
        <v>5</v>
      </c>
      <c r="C946" s="4" t="s">
        <v>14</v>
      </c>
      <c r="D946" s="4" t="s">
        <v>14</v>
      </c>
      <c r="E946" s="4" t="s">
        <v>20</v>
      </c>
      <c r="F946" s="4" t="s">
        <v>10</v>
      </c>
    </row>
    <row r="947" spans="1:9">
      <c r="A947" t="n">
        <v>7920</v>
      </c>
      <c r="B947" s="43" t="n">
        <v>45</v>
      </c>
      <c r="C947" s="7" t="n">
        <v>5</v>
      </c>
      <c r="D947" s="7" t="n">
        <v>3</v>
      </c>
      <c r="E947" s="7" t="n">
        <v>1.10000002384186</v>
      </c>
      <c r="F947" s="7" t="n">
        <v>0</v>
      </c>
    </row>
    <row r="948" spans="1:9">
      <c r="A948" t="s">
        <v>4</v>
      </c>
      <c r="B948" s="4" t="s">
        <v>5</v>
      </c>
      <c r="C948" s="4" t="s">
        <v>14</v>
      </c>
      <c r="D948" s="4" t="s">
        <v>14</v>
      </c>
      <c r="E948" s="4" t="s">
        <v>20</v>
      </c>
      <c r="F948" s="4" t="s">
        <v>10</v>
      </c>
    </row>
    <row r="949" spans="1:9">
      <c r="A949" t="n">
        <v>7929</v>
      </c>
      <c r="B949" s="43" t="n">
        <v>45</v>
      </c>
      <c r="C949" s="7" t="n">
        <v>11</v>
      </c>
      <c r="D949" s="7" t="n">
        <v>3</v>
      </c>
      <c r="E949" s="7" t="n">
        <v>38.9000015258789</v>
      </c>
      <c r="F949" s="7" t="n">
        <v>0</v>
      </c>
    </row>
    <row r="950" spans="1:9">
      <c r="A950" t="s">
        <v>4</v>
      </c>
      <c r="B950" s="4" t="s">
        <v>5</v>
      </c>
      <c r="C950" s="4" t="s">
        <v>10</v>
      </c>
      <c r="D950" s="4" t="s">
        <v>9</v>
      </c>
    </row>
    <row r="951" spans="1:9">
      <c r="A951" t="n">
        <v>7938</v>
      </c>
      <c r="B951" s="57" t="n">
        <v>44</v>
      </c>
      <c r="C951" s="7" t="n">
        <v>0</v>
      </c>
      <c r="D951" s="7" t="n">
        <v>128</v>
      </c>
    </row>
    <row r="952" spans="1:9">
      <c r="A952" t="s">
        <v>4</v>
      </c>
      <c r="B952" s="4" t="s">
        <v>5</v>
      </c>
      <c r="C952" s="4" t="s">
        <v>10</v>
      </c>
      <c r="D952" s="4" t="s">
        <v>9</v>
      </c>
    </row>
    <row r="953" spans="1:9">
      <c r="A953" t="n">
        <v>7945</v>
      </c>
      <c r="B953" s="57" t="n">
        <v>44</v>
      </c>
      <c r="C953" s="7" t="n">
        <v>0</v>
      </c>
      <c r="D953" s="7" t="n">
        <v>32</v>
      </c>
    </row>
    <row r="954" spans="1:9">
      <c r="A954" t="s">
        <v>4</v>
      </c>
      <c r="B954" s="4" t="s">
        <v>5</v>
      </c>
      <c r="C954" s="4" t="s">
        <v>10</v>
      </c>
      <c r="D954" s="4" t="s">
        <v>9</v>
      </c>
    </row>
    <row r="955" spans="1:9">
      <c r="A955" t="n">
        <v>7952</v>
      </c>
      <c r="B955" s="57" t="n">
        <v>44</v>
      </c>
      <c r="C955" s="7" t="n">
        <v>22</v>
      </c>
      <c r="D955" s="7" t="n">
        <v>128</v>
      </c>
    </row>
    <row r="956" spans="1:9">
      <c r="A956" t="s">
        <v>4</v>
      </c>
      <c r="B956" s="4" t="s">
        <v>5</v>
      </c>
      <c r="C956" s="4" t="s">
        <v>10</v>
      </c>
      <c r="D956" s="4" t="s">
        <v>9</v>
      </c>
    </row>
    <row r="957" spans="1:9">
      <c r="A957" t="n">
        <v>7959</v>
      </c>
      <c r="B957" s="57" t="n">
        <v>44</v>
      </c>
      <c r="C957" s="7" t="n">
        <v>22</v>
      </c>
      <c r="D957" s="7" t="n">
        <v>32</v>
      </c>
    </row>
    <row r="958" spans="1:9">
      <c r="A958" t="s">
        <v>4</v>
      </c>
      <c r="B958" s="4" t="s">
        <v>5</v>
      </c>
      <c r="C958" s="4" t="s">
        <v>10</v>
      </c>
      <c r="D958" s="4" t="s">
        <v>20</v>
      </c>
      <c r="E958" s="4" t="s">
        <v>20</v>
      </c>
      <c r="F958" s="4" t="s">
        <v>20</v>
      </c>
      <c r="G958" s="4" t="s">
        <v>20</v>
      </c>
    </row>
    <row r="959" spans="1:9">
      <c r="A959" t="n">
        <v>7966</v>
      </c>
      <c r="B959" s="35" t="n">
        <v>46</v>
      </c>
      <c r="C959" s="7" t="n">
        <v>0</v>
      </c>
      <c r="D959" s="7" t="n">
        <v>171.330001831055</v>
      </c>
      <c r="E959" s="7" t="n">
        <v>-143.350006103516</v>
      </c>
      <c r="F959" s="7" t="n">
        <v>0.0599999986588955</v>
      </c>
      <c r="G959" s="7" t="n">
        <v>90</v>
      </c>
    </row>
    <row r="960" spans="1:9">
      <c r="A960" t="s">
        <v>4</v>
      </c>
      <c r="B960" s="4" t="s">
        <v>5</v>
      </c>
      <c r="C960" s="4" t="s">
        <v>10</v>
      </c>
      <c r="D960" s="4" t="s">
        <v>20</v>
      </c>
      <c r="E960" s="4" t="s">
        <v>20</v>
      </c>
      <c r="F960" s="4" t="s">
        <v>20</v>
      </c>
      <c r="G960" s="4" t="s">
        <v>20</v>
      </c>
    </row>
    <row r="961" spans="1:9">
      <c r="A961" t="n">
        <v>7985</v>
      </c>
      <c r="B961" s="35" t="n">
        <v>46</v>
      </c>
      <c r="C961" s="7" t="n">
        <v>22</v>
      </c>
      <c r="D961" s="7" t="n">
        <v>170.740005493164</v>
      </c>
      <c r="E961" s="7" t="n">
        <v>-143.350006103516</v>
      </c>
      <c r="F961" s="7" t="n">
        <v>-0.639999985694885</v>
      </c>
      <c r="G961" s="7" t="n">
        <v>90</v>
      </c>
    </row>
    <row r="962" spans="1:9">
      <c r="A962" t="s">
        <v>4</v>
      </c>
      <c r="B962" s="4" t="s">
        <v>5</v>
      </c>
      <c r="C962" s="4" t="s">
        <v>14</v>
      </c>
      <c r="D962" s="4" t="s">
        <v>10</v>
      </c>
      <c r="E962" s="4" t="s">
        <v>6</v>
      </c>
      <c r="F962" s="4" t="s">
        <v>6</v>
      </c>
      <c r="G962" s="4" t="s">
        <v>6</v>
      </c>
      <c r="H962" s="4" t="s">
        <v>6</v>
      </c>
    </row>
    <row r="963" spans="1:9">
      <c r="A963" t="n">
        <v>8004</v>
      </c>
      <c r="B963" s="38" t="n">
        <v>51</v>
      </c>
      <c r="C963" s="7" t="n">
        <v>3</v>
      </c>
      <c r="D963" s="7" t="n">
        <v>22</v>
      </c>
      <c r="E963" s="7" t="s">
        <v>58</v>
      </c>
      <c r="F963" s="7" t="s">
        <v>58</v>
      </c>
      <c r="G963" s="7" t="s">
        <v>57</v>
      </c>
      <c r="H963" s="7" t="s">
        <v>58</v>
      </c>
    </row>
    <row r="964" spans="1:9">
      <c r="A964" t="s">
        <v>4</v>
      </c>
      <c r="B964" s="4" t="s">
        <v>5</v>
      </c>
      <c r="C964" s="4" t="s">
        <v>10</v>
      </c>
      <c r="D964" s="4" t="s">
        <v>14</v>
      </c>
      <c r="E964" s="4" t="s">
        <v>6</v>
      </c>
      <c r="F964" s="4" t="s">
        <v>20</v>
      </c>
      <c r="G964" s="4" t="s">
        <v>20</v>
      </c>
      <c r="H964" s="4" t="s">
        <v>20</v>
      </c>
    </row>
    <row r="965" spans="1:9">
      <c r="A965" t="n">
        <v>8017</v>
      </c>
      <c r="B965" s="50" t="n">
        <v>48</v>
      </c>
      <c r="C965" s="7" t="n">
        <v>0</v>
      </c>
      <c r="D965" s="7" t="n">
        <v>0</v>
      </c>
      <c r="E965" s="7" t="s">
        <v>71</v>
      </c>
      <c r="F965" s="7" t="n">
        <v>0</v>
      </c>
      <c r="G965" s="7" t="n">
        <v>1</v>
      </c>
      <c r="H965" s="7" t="n">
        <v>0</v>
      </c>
    </row>
    <row r="966" spans="1:9">
      <c r="A966" t="s">
        <v>4</v>
      </c>
      <c r="B966" s="4" t="s">
        <v>5</v>
      </c>
      <c r="C966" s="4" t="s">
        <v>14</v>
      </c>
      <c r="D966" s="4" t="s">
        <v>10</v>
      </c>
    </row>
    <row r="967" spans="1:9">
      <c r="A967" t="n">
        <v>8043</v>
      </c>
      <c r="B967" s="24" t="n">
        <v>58</v>
      </c>
      <c r="C967" s="7" t="n">
        <v>255</v>
      </c>
      <c r="D967" s="7" t="n">
        <v>0</v>
      </c>
    </row>
    <row r="968" spans="1:9">
      <c r="A968" t="s">
        <v>4</v>
      </c>
      <c r="B968" s="4" t="s">
        <v>5</v>
      </c>
      <c r="C968" s="4" t="s">
        <v>10</v>
      </c>
    </row>
    <row r="969" spans="1:9">
      <c r="A969" t="n">
        <v>8047</v>
      </c>
      <c r="B969" s="31" t="n">
        <v>16</v>
      </c>
      <c r="C969" s="7" t="n">
        <v>500</v>
      </c>
    </row>
    <row r="970" spans="1:9">
      <c r="A970" t="s">
        <v>4</v>
      </c>
      <c r="B970" s="4" t="s">
        <v>5</v>
      </c>
      <c r="C970" s="4" t="s">
        <v>10</v>
      </c>
      <c r="D970" s="4" t="s">
        <v>10</v>
      </c>
      <c r="E970" s="4" t="s">
        <v>10</v>
      </c>
    </row>
    <row r="971" spans="1:9">
      <c r="A971" t="n">
        <v>8050</v>
      </c>
      <c r="B971" s="49" t="n">
        <v>61</v>
      </c>
      <c r="C971" s="7" t="n">
        <v>20</v>
      </c>
      <c r="D971" s="7" t="n">
        <v>0</v>
      </c>
      <c r="E971" s="7" t="n">
        <v>1000</v>
      </c>
    </row>
    <row r="972" spans="1:9">
      <c r="A972" t="s">
        <v>4</v>
      </c>
      <c r="B972" s="4" t="s">
        <v>5</v>
      </c>
      <c r="C972" s="4" t="s">
        <v>10</v>
      </c>
      <c r="D972" s="4" t="s">
        <v>10</v>
      </c>
      <c r="E972" s="4" t="s">
        <v>10</v>
      </c>
    </row>
    <row r="973" spans="1:9">
      <c r="A973" t="n">
        <v>8057</v>
      </c>
      <c r="B973" s="49" t="n">
        <v>61</v>
      </c>
      <c r="C973" s="7" t="n">
        <v>21</v>
      </c>
      <c r="D973" s="7" t="n">
        <v>0</v>
      </c>
      <c r="E973" s="7" t="n">
        <v>1000</v>
      </c>
    </row>
    <row r="974" spans="1:9">
      <c r="A974" t="s">
        <v>4</v>
      </c>
      <c r="B974" s="4" t="s">
        <v>5</v>
      </c>
      <c r="C974" s="4" t="s">
        <v>14</v>
      </c>
      <c r="D974" s="4" t="s">
        <v>14</v>
      </c>
      <c r="E974" s="4" t="s">
        <v>20</v>
      </c>
      <c r="F974" s="4" t="s">
        <v>20</v>
      </c>
      <c r="G974" s="4" t="s">
        <v>20</v>
      </c>
      <c r="H974" s="4" t="s">
        <v>10</v>
      </c>
    </row>
    <row r="975" spans="1:9">
      <c r="A975" t="n">
        <v>8064</v>
      </c>
      <c r="B975" s="43" t="n">
        <v>45</v>
      </c>
      <c r="C975" s="7" t="n">
        <v>2</v>
      </c>
      <c r="D975" s="7" t="n">
        <v>3</v>
      </c>
      <c r="E975" s="7" t="n">
        <v>171.440002441406</v>
      </c>
      <c r="F975" s="7" t="n">
        <v>-141.910003662109</v>
      </c>
      <c r="G975" s="7" t="n">
        <v>-0.109999999403954</v>
      </c>
      <c r="H975" s="7" t="n">
        <v>4000</v>
      </c>
    </row>
    <row r="976" spans="1:9">
      <c r="A976" t="s">
        <v>4</v>
      </c>
      <c r="B976" s="4" t="s">
        <v>5</v>
      </c>
      <c r="C976" s="4" t="s">
        <v>14</v>
      </c>
      <c r="D976" s="4" t="s">
        <v>14</v>
      </c>
      <c r="E976" s="4" t="s">
        <v>20</v>
      </c>
      <c r="F976" s="4" t="s">
        <v>20</v>
      </c>
      <c r="G976" s="4" t="s">
        <v>20</v>
      </c>
      <c r="H976" s="4" t="s">
        <v>10</v>
      </c>
      <c r="I976" s="4" t="s">
        <v>14</v>
      </c>
    </row>
    <row r="977" spans="1:9">
      <c r="A977" t="n">
        <v>8081</v>
      </c>
      <c r="B977" s="43" t="n">
        <v>45</v>
      </c>
      <c r="C977" s="7" t="n">
        <v>4</v>
      </c>
      <c r="D977" s="7" t="n">
        <v>3</v>
      </c>
      <c r="E977" s="7" t="n">
        <v>355.940002441406</v>
      </c>
      <c r="F977" s="7" t="n">
        <v>70.6800003051758</v>
      </c>
      <c r="G977" s="7" t="n">
        <v>0</v>
      </c>
      <c r="H977" s="7" t="n">
        <v>4000</v>
      </c>
      <c r="I977" s="7" t="n">
        <v>1</v>
      </c>
    </row>
    <row r="978" spans="1:9">
      <c r="A978" t="s">
        <v>4</v>
      </c>
      <c r="B978" s="4" t="s">
        <v>5</v>
      </c>
      <c r="C978" s="4" t="s">
        <v>14</v>
      </c>
      <c r="D978" s="4" t="s">
        <v>14</v>
      </c>
      <c r="E978" s="4" t="s">
        <v>20</v>
      </c>
      <c r="F978" s="4" t="s">
        <v>10</v>
      </c>
    </row>
    <row r="979" spans="1:9">
      <c r="A979" t="n">
        <v>8099</v>
      </c>
      <c r="B979" s="43" t="n">
        <v>45</v>
      </c>
      <c r="C979" s="7" t="n">
        <v>5</v>
      </c>
      <c r="D979" s="7" t="n">
        <v>3</v>
      </c>
      <c r="E979" s="7" t="n">
        <v>1.10000002384186</v>
      </c>
      <c r="F979" s="7" t="n">
        <v>4000</v>
      </c>
    </row>
    <row r="980" spans="1:9">
      <c r="A980" t="s">
        <v>4</v>
      </c>
      <c r="B980" s="4" t="s">
        <v>5</v>
      </c>
      <c r="C980" s="4" t="s">
        <v>14</v>
      </c>
      <c r="D980" s="4" t="s">
        <v>14</v>
      </c>
      <c r="E980" s="4" t="s">
        <v>20</v>
      </c>
      <c r="F980" s="4" t="s">
        <v>10</v>
      </c>
    </row>
    <row r="981" spans="1:9">
      <c r="A981" t="n">
        <v>8108</v>
      </c>
      <c r="B981" s="43" t="n">
        <v>45</v>
      </c>
      <c r="C981" s="7" t="n">
        <v>11</v>
      </c>
      <c r="D981" s="7" t="n">
        <v>3</v>
      </c>
      <c r="E981" s="7" t="n">
        <v>38.9000015258789</v>
      </c>
      <c r="F981" s="7" t="n">
        <v>4000</v>
      </c>
    </row>
    <row r="982" spans="1:9">
      <c r="A982" t="s">
        <v>4</v>
      </c>
      <c r="B982" s="4" t="s">
        <v>5</v>
      </c>
      <c r="C982" s="4" t="s">
        <v>14</v>
      </c>
      <c r="D982" s="4" t="s">
        <v>10</v>
      </c>
    </row>
    <row r="983" spans="1:9">
      <c r="A983" t="n">
        <v>8117</v>
      </c>
      <c r="B983" s="43" t="n">
        <v>45</v>
      </c>
      <c r="C983" s="7" t="n">
        <v>7</v>
      </c>
      <c r="D983" s="7" t="n">
        <v>255</v>
      </c>
    </row>
    <row r="984" spans="1:9">
      <c r="A984" t="s">
        <v>4</v>
      </c>
      <c r="B984" s="4" t="s">
        <v>5</v>
      </c>
      <c r="C984" s="4" t="s">
        <v>14</v>
      </c>
      <c r="D984" s="4" t="s">
        <v>20</v>
      </c>
      <c r="E984" s="4" t="s">
        <v>10</v>
      </c>
      <c r="F984" s="4" t="s">
        <v>14</v>
      </c>
    </row>
    <row r="985" spans="1:9">
      <c r="A985" t="n">
        <v>8121</v>
      </c>
      <c r="B985" s="13" t="n">
        <v>49</v>
      </c>
      <c r="C985" s="7" t="n">
        <v>3</v>
      </c>
      <c r="D985" s="7" t="n">
        <v>0.699999988079071</v>
      </c>
      <c r="E985" s="7" t="n">
        <v>500</v>
      </c>
      <c r="F985" s="7" t="n">
        <v>0</v>
      </c>
    </row>
    <row r="986" spans="1:9">
      <c r="A986" t="s">
        <v>4</v>
      </c>
      <c r="B986" s="4" t="s">
        <v>5</v>
      </c>
      <c r="C986" s="4" t="s">
        <v>10</v>
      </c>
    </row>
    <row r="987" spans="1:9">
      <c r="A987" t="n">
        <v>8130</v>
      </c>
      <c r="B987" s="31" t="n">
        <v>16</v>
      </c>
      <c r="C987" s="7" t="n">
        <v>500</v>
      </c>
    </row>
    <row r="988" spans="1:9">
      <c r="A988" t="s">
        <v>4</v>
      </c>
      <c r="B988" s="4" t="s">
        <v>5</v>
      </c>
      <c r="C988" s="4" t="s">
        <v>14</v>
      </c>
      <c r="D988" s="4" t="s">
        <v>20</v>
      </c>
      <c r="E988" s="4" t="s">
        <v>20</v>
      </c>
      <c r="F988" s="4" t="s">
        <v>20</v>
      </c>
    </row>
    <row r="989" spans="1:9">
      <c r="A989" t="n">
        <v>8133</v>
      </c>
      <c r="B989" s="43" t="n">
        <v>45</v>
      </c>
      <c r="C989" s="7" t="n">
        <v>9</v>
      </c>
      <c r="D989" s="7" t="n">
        <v>0.0500000007450581</v>
      </c>
      <c r="E989" s="7" t="n">
        <v>0.0500000007450581</v>
      </c>
      <c r="F989" s="7" t="n">
        <v>0.200000002980232</v>
      </c>
    </row>
    <row r="990" spans="1:9">
      <c r="A990" t="s">
        <v>4</v>
      </c>
      <c r="B990" s="4" t="s">
        <v>5</v>
      </c>
      <c r="C990" s="4" t="s">
        <v>14</v>
      </c>
      <c r="D990" s="4" t="s">
        <v>10</v>
      </c>
      <c r="E990" s="4" t="s">
        <v>10</v>
      </c>
      <c r="F990" s="4" t="s">
        <v>14</v>
      </c>
    </row>
    <row r="991" spans="1:9">
      <c r="A991" t="n">
        <v>8147</v>
      </c>
      <c r="B991" s="52" t="n">
        <v>25</v>
      </c>
      <c r="C991" s="7" t="n">
        <v>1</v>
      </c>
      <c r="D991" s="7" t="n">
        <v>730</v>
      </c>
      <c r="E991" s="7" t="n">
        <v>550</v>
      </c>
      <c r="F991" s="7" t="n">
        <v>0</v>
      </c>
    </row>
    <row r="992" spans="1:9">
      <c r="A992" t="s">
        <v>4</v>
      </c>
      <c r="B992" s="4" t="s">
        <v>5</v>
      </c>
      <c r="C992" s="4" t="s">
        <v>14</v>
      </c>
      <c r="D992" s="4" t="s">
        <v>10</v>
      </c>
      <c r="E992" s="4" t="s">
        <v>6</v>
      </c>
    </row>
    <row r="993" spans="1:9">
      <c r="A993" t="n">
        <v>8154</v>
      </c>
      <c r="B993" s="38" t="n">
        <v>51</v>
      </c>
      <c r="C993" s="7" t="n">
        <v>4</v>
      </c>
      <c r="D993" s="7" t="n">
        <v>20</v>
      </c>
      <c r="E993" s="7" t="s">
        <v>126</v>
      </c>
    </row>
    <row r="994" spans="1:9">
      <c r="A994" t="s">
        <v>4</v>
      </c>
      <c r="B994" s="4" t="s">
        <v>5</v>
      </c>
      <c r="C994" s="4" t="s">
        <v>10</v>
      </c>
    </row>
    <row r="995" spans="1:9">
      <c r="A995" t="n">
        <v>8168</v>
      </c>
      <c r="B995" s="31" t="n">
        <v>16</v>
      </c>
      <c r="C995" s="7" t="n">
        <v>0</v>
      </c>
    </row>
    <row r="996" spans="1:9">
      <c r="A996" t="s">
        <v>4</v>
      </c>
      <c r="B996" s="4" t="s">
        <v>5</v>
      </c>
      <c r="C996" s="4" t="s">
        <v>10</v>
      </c>
      <c r="D996" s="4" t="s">
        <v>14</v>
      </c>
      <c r="E996" s="4" t="s">
        <v>9</v>
      </c>
      <c r="F996" s="4" t="s">
        <v>79</v>
      </c>
      <c r="G996" s="4" t="s">
        <v>14</v>
      </c>
      <c r="H996" s="4" t="s">
        <v>14</v>
      </c>
    </row>
    <row r="997" spans="1:9">
      <c r="A997" t="n">
        <v>8171</v>
      </c>
      <c r="B997" s="47" t="n">
        <v>26</v>
      </c>
      <c r="C997" s="7" t="n">
        <v>20</v>
      </c>
      <c r="D997" s="7" t="n">
        <v>17</v>
      </c>
      <c r="E997" s="7" t="n">
        <v>43349</v>
      </c>
      <c r="F997" s="7" t="s">
        <v>127</v>
      </c>
      <c r="G997" s="7" t="n">
        <v>2</v>
      </c>
      <c r="H997" s="7" t="n">
        <v>0</v>
      </c>
    </row>
    <row r="998" spans="1:9">
      <c r="A998" t="s">
        <v>4</v>
      </c>
      <c r="B998" s="4" t="s">
        <v>5</v>
      </c>
    </row>
    <row r="999" spans="1:9">
      <c r="A999" t="n">
        <v>8192</v>
      </c>
      <c r="B999" s="48" t="n">
        <v>28</v>
      </c>
    </row>
    <row r="1000" spans="1:9">
      <c r="A1000" t="s">
        <v>4</v>
      </c>
      <c r="B1000" s="4" t="s">
        <v>5</v>
      </c>
      <c r="C1000" s="4" t="s">
        <v>10</v>
      </c>
    </row>
    <row r="1001" spans="1:9">
      <c r="A1001" t="n">
        <v>8193</v>
      </c>
      <c r="B1001" s="31" t="n">
        <v>16</v>
      </c>
      <c r="C1001" s="7" t="n">
        <v>300</v>
      </c>
    </row>
    <row r="1002" spans="1:9">
      <c r="A1002" t="s">
        <v>4</v>
      </c>
      <c r="B1002" s="4" t="s">
        <v>5</v>
      </c>
      <c r="C1002" s="4" t="s">
        <v>14</v>
      </c>
      <c r="D1002" s="4" t="s">
        <v>10</v>
      </c>
      <c r="E1002" s="4" t="s">
        <v>10</v>
      </c>
      <c r="F1002" s="4" t="s">
        <v>14</v>
      </c>
    </row>
    <row r="1003" spans="1:9">
      <c r="A1003" t="n">
        <v>8196</v>
      </c>
      <c r="B1003" s="52" t="n">
        <v>25</v>
      </c>
      <c r="C1003" s="7" t="n">
        <v>1</v>
      </c>
      <c r="D1003" s="7" t="n">
        <v>640</v>
      </c>
      <c r="E1003" s="7" t="n">
        <v>500</v>
      </c>
      <c r="F1003" s="7" t="n">
        <v>0</v>
      </c>
    </row>
    <row r="1004" spans="1:9">
      <c r="A1004" t="s">
        <v>4</v>
      </c>
      <c r="B1004" s="4" t="s">
        <v>5</v>
      </c>
      <c r="C1004" s="4" t="s">
        <v>14</v>
      </c>
      <c r="D1004" s="4" t="s">
        <v>10</v>
      </c>
      <c r="E1004" s="4" t="s">
        <v>6</v>
      </c>
    </row>
    <row r="1005" spans="1:9">
      <c r="A1005" t="n">
        <v>8203</v>
      </c>
      <c r="B1005" s="38" t="n">
        <v>51</v>
      </c>
      <c r="C1005" s="7" t="n">
        <v>4</v>
      </c>
      <c r="D1005" s="7" t="n">
        <v>21</v>
      </c>
      <c r="E1005" s="7" t="s">
        <v>92</v>
      </c>
    </row>
    <row r="1006" spans="1:9">
      <c r="A1006" t="s">
        <v>4</v>
      </c>
      <c r="B1006" s="4" t="s">
        <v>5</v>
      </c>
      <c r="C1006" s="4" t="s">
        <v>10</v>
      </c>
    </row>
    <row r="1007" spans="1:9">
      <c r="A1007" t="n">
        <v>8216</v>
      </c>
      <c r="B1007" s="31" t="n">
        <v>16</v>
      </c>
      <c r="C1007" s="7" t="n">
        <v>0</v>
      </c>
    </row>
    <row r="1008" spans="1:9">
      <c r="A1008" t="s">
        <v>4</v>
      </c>
      <c r="B1008" s="4" t="s">
        <v>5</v>
      </c>
      <c r="C1008" s="4" t="s">
        <v>10</v>
      </c>
      <c r="D1008" s="4" t="s">
        <v>14</v>
      </c>
      <c r="E1008" s="4" t="s">
        <v>9</v>
      </c>
      <c r="F1008" s="4" t="s">
        <v>79</v>
      </c>
      <c r="G1008" s="4" t="s">
        <v>14</v>
      </c>
      <c r="H1008" s="4" t="s">
        <v>14</v>
      </c>
    </row>
    <row r="1009" spans="1:8">
      <c r="A1009" t="n">
        <v>8219</v>
      </c>
      <c r="B1009" s="47" t="n">
        <v>26</v>
      </c>
      <c r="C1009" s="7" t="n">
        <v>21</v>
      </c>
      <c r="D1009" s="7" t="n">
        <v>17</v>
      </c>
      <c r="E1009" s="7" t="n">
        <v>44328</v>
      </c>
      <c r="F1009" s="7" t="s">
        <v>128</v>
      </c>
      <c r="G1009" s="7" t="n">
        <v>2</v>
      </c>
      <c r="H1009" s="7" t="n">
        <v>0</v>
      </c>
    </row>
    <row r="1010" spans="1:8">
      <c r="A1010" t="s">
        <v>4</v>
      </c>
      <c r="B1010" s="4" t="s">
        <v>5</v>
      </c>
    </row>
    <row r="1011" spans="1:8">
      <c r="A1011" t="n">
        <v>8265</v>
      </c>
      <c r="B1011" s="48" t="n">
        <v>28</v>
      </c>
    </row>
    <row r="1012" spans="1:8">
      <c r="A1012" t="s">
        <v>4</v>
      </c>
      <c r="B1012" s="4" t="s">
        <v>5</v>
      </c>
      <c r="C1012" s="4" t="s">
        <v>14</v>
      </c>
      <c r="D1012" s="4" t="s">
        <v>10</v>
      </c>
      <c r="E1012" s="4" t="s">
        <v>10</v>
      </c>
      <c r="F1012" s="4" t="s">
        <v>14</v>
      </c>
    </row>
    <row r="1013" spans="1:8">
      <c r="A1013" t="n">
        <v>8266</v>
      </c>
      <c r="B1013" s="52" t="n">
        <v>25</v>
      </c>
      <c r="C1013" s="7" t="n">
        <v>1</v>
      </c>
      <c r="D1013" s="7" t="n">
        <v>65535</v>
      </c>
      <c r="E1013" s="7" t="n">
        <v>65535</v>
      </c>
      <c r="F1013" s="7" t="n">
        <v>0</v>
      </c>
    </row>
    <row r="1014" spans="1:8">
      <c r="A1014" t="s">
        <v>4</v>
      </c>
      <c r="B1014" s="4" t="s">
        <v>5</v>
      </c>
      <c r="C1014" s="4" t="s">
        <v>10</v>
      </c>
      <c r="D1014" s="4" t="s">
        <v>14</v>
      </c>
    </row>
    <row r="1015" spans="1:8">
      <c r="A1015" t="n">
        <v>8273</v>
      </c>
      <c r="B1015" s="51" t="n">
        <v>89</v>
      </c>
      <c r="C1015" s="7" t="n">
        <v>65533</v>
      </c>
      <c r="D1015" s="7" t="n">
        <v>1</v>
      </c>
    </row>
    <row r="1016" spans="1:8">
      <c r="A1016" t="s">
        <v>4</v>
      </c>
      <c r="B1016" s="4" t="s">
        <v>5</v>
      </c>
      <c r="C1016" s="4" t="s">
        <v>14</v>
      </c>
      <c r="D1016" s="4" t="s">
        <v>10</v>
      </c>
      <c r="E1016" s="4" t="s">
        <v>6</v>
      </c>
      <c r="F1016" s="4" t="s">
        <v>6</v>
      </c>
      <c r="G1016" s="4" t="s">
        <v>6</v>
      </c>
      <c r="H1016" s="4" t="s">
        <v>6</v>
      </c>
    </row>
    <row r="1017" spans="1:8">
      <c r="A1017" t="n">
        <v>8277</v>
      </c>
      <c r="B1017" s="38" t="n">
        <v>51</v>
      </c>
      <c r="C1017" s="7" t="n">
        <v>3</v>
      </c>
      <c r="D1017" s="7" t="n">
        <v>0</v>
      </c>
      <c r="E1017" s="7" t="s">
        <v>55</v>
      </c>
      <c r="F1017" s="7" t="s">
        <v>58</v>
      </c>
      <c r="G1017" s="7" t="s">
        <v>57</v>
      </c>
      <c r="H1017" s="7" t="s">
        <v>58</v>
      </c>
    </row>
    <row r="1018" spans="1:8">
      <c r="A1018" t="s">
        <v>4</v>
      </c>
      <c r="B1018" s="4" t="s">
        <v>5</v>
      </c>
      <c r="C1018" s="4" t="s">
        <v>10</v>
      </c>
    </row>
    <row r="1019" spans="1:8">
      <c r="A1019" t="n">
        <v>8290</v>
      </c>
      <c r="B1019" s="31" t="n">
        <v>16</v>
      </c>
      <c r="C1019" s="7" t="n">
        <v>500</v>
      </c>
    </row>
    <row r="1020" spans="1:8">
      <c r="A1020" t="s">
        <v>4</v>
      </c>
      <c r="B1020" s="4" t="s">
        <v>5</v>
      </c>
      <c r="C1020" s="4" t="s">
        <v>14</v>
      </c>
      <c r="D1020" s="4" t="s">
        <v>14</v>
      </c>
      <c r="E1020" s="4" t="s">
        <v>20</v>
      </c>
      <c r="F1020" s="4" t="s">
        <v>20</v>
      </c>
      <c r="G1020" s="4" t="s">
        <v>20</v>
      </c>
      <c r="H1020" s="4" t="s">
        <v>10</v>
      </c>
    </row>
    <row r="1021" spans="1:8">
      <c r="A1021" t="n">
        <v>8293</v>
      </c>
      <c r="B1021" s="43" t="n">
        <v>45</v>
      </c>
      <c r="C1021" s="7" t="n">
        <v>2</v>
      </c>
      <c r="D1021" s="7" t="n">
        <v>0</v>
      </c>
      <c r="E1021" s="7" t="n">
        <v>173.440002441406</v>
      </c>
      <c r="F1021" s="7" t="n">
        <v>-142.080001831055</v>
      </c>
      <c r="G1021" s="7" t="n">
        <v>0.209999993443489</v>
      </c>
      <c r="H1021" s="7" t="n">
        <v>1500</v>
      </c>
    </row>
    <row r="1022" spans="1:8">
      <c r="A1022" t="s">
        <v>4</v>
      </c>
      <c r="B1022" s="4" t="s">
        <v>5</v>
      </c>
      <c r="C1022" s="4" t="s">
        <v>14</v>
      </c>
      <c r="D1022" s="4" t="s">
        <v>14</v>
      </c>
      <c r="E1022" s="4" t="s">
        <v>20</v>
      </c>
      <c r="F1022" s="4" t="s">
        <v>20</v>
      </c>
      <c r="G1022" s="4" t="s">
        <v>20</v>
      </c>
      <c r="H1022" s="4" t="s">
        <v>10</v>
      </c>
      <c r="I1022" s="4" t="s">
        <v>14</v>
      </c>
    </row>
    <row r="1023" spans="1:8">
      <c r="A1023" t="n">
        <v>8310</v>
      </c>
      <c r="B1023" s="43" t="n">
        <v>45</v>
      </c>
      <c r="C1023" s="7" t="n">
        <v>4</v>
      </c>
      <c r="D1023" s="7" t="n">
        <v>0</v>
      </c>
      <c r="E1023" s="7" t="n">
        <v>0.810000002384186</v>
      </c>
      <c r="F1023" s="7" t="n">
        <v>54.939998626709</v>
      </c>
      <c r="G1023" s="7" t="n">
        <v>0</v>
      </c>
      <c r="H1023" s="7" t="n">
        <v>1500</v>
      </c>
      <c r="I1023" s="7" t="n">
        <v>1</v>
      </c>
    </row>
    <row r="1024" spans="1:8">
      <c r="A1024" t="s">
        <v>4</v>
      </c>
      <c r="B1024" s="4" t="s">
        <v>5</v>
      </c>
      <c r="C1024" s="4" t="s">
        <v>14</v>
      </c>
      <c r="D1024" s="4" t="s">
        <v>14</v>
      </c>
      <c r="E1024" s="4" t="s">
        <v>20</v>
      </c>
      <c r="F1024" s="4" t="s">
        <v>10</v>
      </c>
    </row>
    <row r="1025" spans="1:9">
      <c r="A1025" t="n">
        <v>8328</v>
      </c>
      <c r="B1025" s="43" t="n">
        <v>45</v>
      </c>
      <c r="C1025" s="7" t="n">
        <v>5</v>
      </c>
      <c r="D1025" s="7" t="n">
        <v>3</v>
      </c>
      <c r="E1025" s="7" t="n">
        <v>1.60000002384186</v>
      </c>
      <c r="F1025" s="7" t="n">
        <v>1500</v>
      </c>
    </row>
    <row r="1026" spans="1:9">
      <c r="A1026" t="s">
        <v>4</v>
      </c>
      <c r="B1026" s="4" t="s">
        <v>5</v>
      </c>
      <c r="C1026" s="4" t="s">
        <v>14</v>
      </c>
      <c r="D1026" s="4" t="s">
        <v>14</v>
      </c>
      <c r="E1026" s="4" t="s">
        <v>20</v>
      </c>
      <c r="F1026" s="4" t="s">
        <v>10</v>
      </c>
    </row>
    <row r="1027" spans="1:9">
      <c r="A1027" t="n">
        <v>8337</v>
      </c>
      <c r="B1027" s="43" t="n">
        <v>45</v>
      </c>
      <c r="C1027" s="7" t="n">
        <v>11</v>
      </c>
      <c r="D1027" s="7" t="n">
        <v>3</v>
      </c>
      <c r="E1027" s="7" t="n">
        <v>38.9000015258789</v>
      </c>
      <c r="F1027" s="7" t="n">
        <v>1500</v>
      </c>
    </row>
    <row r="1028" spans="1:9">
      <c r="A1028" t="s">
        <v>4</v>
      </c>
      <c r="B1028" s="4" t="s">
        <v>5</v>
      </c>
      <c r="C1028" s="4" t="s">
        <v>10</v>
      </c>
      <c r="D1028" s="4" t="s">
        <v>14</v>
      </c>
      <c r="E1028" s="4" t="s">
        <v>6</v>
      </c>
      <c r="F1028" s="4" t="s">
        <v>20</v>
      </c>
      <c r="G1028" s="4" t="s">
        <v>20</v>
      </c>
      <c r="H1028" s="4" t="s">
        <v>20</v>
      </c>
    </row>
    <row r="1029" spans="1:9">
      <c r="A1029" t="n">
        <v>8346</v>
      </c>
      <c r="B1029" s="50" t="n">
        <v>48</v>
      </c>
      <c r="C1029" s="7" t="n">
        <v>0</v>
      </c>
      <c r="D1029" s="7" t="n">
        <v>0</v>
      </c>
      <c r="E1029" s="7" t="s">
        <v>72</v>
      </c>
      <c r="F1029" s="7" t="n">
        <v>-1</v>
      </c>
      <c r="G1029" s="7" t="n">
        <v>1</v>
      </c>
      <c r="H1029" s="7" t="n">
        <v>0</v>
      </c>
    </row>
    <row r="1030" spans="1:9">
      <c r="A1030" t="s">
        <v>4</v>
      </c>
      <c r="B1030" s="4" t="s">
        <v>5</v>
      </c>
      <c r="C1030" s="4" t="s">
        <v>10</v>
      </c>
      <c r="D1030" s="4" t="s">
        <v>10</v>
      </c>
      <c r="E1030" s="4" t="s">
        <v>20</v>
      </c>
      <c r="F1030" s="4" t="s">
        <v>20</v>
      </c>
      <c r="G1030" s="4" t="s">
        <v>20</v>
      </c>
      <c r="H1030" s="4" t="s">
        <v>20</v>
      </c>
      <c r="I1030" s="4" t="s">
        <v>14</v>
      </c>
      <c r="J1030" s="4" t="s">
        <v>10</v>
      </c>
    </row>
    <row r="1031" spans="1:9">
      <c r="A1031" t="n">
        <v>8372</v>
      </c>
      <c r="B1031" s="42" t="n">
        <v>55</v>
      </c>
      <c r="C1031" s="7" t="n">
        <v>0</v>
      </c>
      <c r="D1031" s="7" t="n">
        <v>65533</v>
      </c>
      <c r="E1031" s="7" t="n">
        <v>177.880004882813</v>
      </c>
      <c r="F1031" s="7" t="n">
        <v>-144</v>
      </c>
      <c r="G1031" s="7" t="n">
        <v>0.0599999986588955</v>
      </c>
      <c r="H1031" s="7" t="n">
        <v>1.20000004768372</v>
      </c>
      <c r="I1031" s="7" t="n">
        <v>0</v>
      </c>
      <c r="J1031" s="7" t="n">
        <v>0</v>
      </c>
    </row>
    <row r="1032" spans="1:9">
      <c r="A1032" t="s">
        <v>4</v>
      </c>
      <c r="B1032" s="4" t="s">
        <v>5</v>
      </c>
      <c r="C1032" s="4" t="s">
        <v>10</v>
      </c>
    </row>
    <row r="1033" spans="1:9">
      <c r="A1033" t="n">
        <v>8396</v>
      </c>
      <c r="B1033" s="31" t="n">
        <v>16</v>
      </c>
      <c r="C1033" s="7" t="n">
        <v>500</v>
      </c>
    </row>
    <row r="1034" spans="1:9">
      <c r="A1034" t="s">
        <v>4</v>
      </c>
      <c r="B1034" s="4" t="s">
        <v>5</v>
      </c>
      <c r="C1034" s="4" t="s">
        <v>10</v>
      </c>
      <c r="D1034" s="4" t="s">
        <v>10</v>
      </c>
      <c r="E1034" s="4" t="s">
        <v>20</v>
      </c>
      <c r="F1034" s="4" t="s">
        <v>20</v>
      </c>
      <c r="G1034" s="4" t="s">
        <v>20</v>
      </c>
      <c r="H1034" s="4" t="s">
        <v>20</v>
      </c>
      <c r="I1034" s="4" t="s">
        <v>14</v>
      </c>
      <c r="J1034" s="4" t="s">
        <v>10</v>
      </c>
    </row>
    <row r="1035" spans="1:9">
      <c r="A1035" t="n">
        <v>8399</v>
      </c>
      <c r="B1035" s="42" t="n">
        <v>55</v>
      </c>
      <c r="C1035" s="7" t="n">
        <v>22</v>
      </c>
      <c r="D1035" s="7" t="n">
        <v>65533</v>
      </c>
      <c r="E1035" s="7" t="n">
        <v>177.520004272461</v>
      </c>
      <c r="F1035" s="7" t="n">
        <v>-144</v>
      </c>
      <c r="G1035" s="7" t="n">
        <v>-0.639999985694885</v>
      </c>
      <c r="H1035" s="7" t="n">
        <v>1.20000004768372</v>
      </c>
      <c r="I1035" s="7" t="n">
        <v>1</v>
      </c>
      <c r="J1035" s="7" t="n">
        <v>0</v>
      </c>
    </row>
    <row r="1036" spans="1:9">
      <c r="A1036" t="s">
        <v>4</v>
      </c>
      <c r="B1036" s="4" t="s">
        <v>5</v>
      </c>
      <c r="C1036" s="4" t="s">
        <v>14</v>
      </c>
      <c r="D1036" s="4" t="s">
        <v>10</v>
      </c>
    </row>
    <row r="1037" spans="1:9">
      <c r="A1037" t="n">
        <v>8423</v>
      </c>
      <c r="B1037" s="43" t="n">
        <v>45</v>
      </c>
      <c r="C1037" s="7" t="n">
        <v>7</v>
      </c>
      <c r="D1037" s="7" t="n">
        <v>255</v>
      </c>
    </row>
    <row r="1038" spans="1:9">
      <c r="A1038" t="s">
        <v>4</v>
      </c>
      <c r="B1038" s="4" t="s">
        <v>5</v>
      </c>
      <c r="C1038" s="4" t="s">
        <v>14</v>
      </c>
      <c r="D1038" s="4" t="s">
        <v>10</v>
      </c>
      <c r="E1038" s="4" t="s">
        <v>20</v>
      </c>
    </row>
    <row r="1039" spans="1:9">
      <c r="A1039" t="n">
        <v>8427</v>
      </c>
      <c r="B1039" s="24" t="n">
        <v>58</v>
      </c>
      <c r="C1039" s="7" t="n">
        <v>101</v>
      </c>
      <c r="D1039" s="7" t="n">
        <v>500</v>
      </c>
      <c r="E1039" s="7" t="n">
        <v>1</v>
      </c>
    </row>
    <row r="1040" spans="1:9">
      <c r="A1040" t="s">
        <v>4</v>
      </c>
      <c r="B1040" s="4" t="s">
        <v>5</v>
      </c>
      <c r="C1040" s="4" t="s">
        <v>14</v>
      </c>
      <c r="D1040" s="4" t="s">
        <v>10</v>
      </c>
    </row>
    <row r="1041" spans="1:10">
      <c r="A1041" t="n">
        <v>8435</v>
      </c>
      <c r="B1041" s="24" t="n">
        <v>58</v>
      </c>
      <c r="C1041" s="7" t="n">
        <v>254</v>
      </c>
      <c r="D1041" s="7" t="n">
        <v>0</v>
      </c>
    </row>
    <row r="1042" spans="1:10">
      <c r="A1042" t="s">
        <v>4</v>
      </c>
      <c r="B1042" s="4" t="s">
        <v>5</v>
      </c>
      <c r="C1042" s="4" t="s">
        <v>14</v>
      </c>
      <c r="D1042" s="4" t="s">
        <v>14</v>
      </c>
      <c r="E1042" s="4" t="s">
        <v>20</v>
      </c>
      <c r="F1042" s="4" t="s">
        <v>20</v>
      </c>
      <c r="G1042" s="4" t="s">
        <v>20</v>
      </c>
      <c r="H1042" s="4" t="s">
        <v>10</v>
      </c>
    </row>
    <row r="1043" spans="1:10">
      <c r="A1043" t="n">
        <v>8439</v>
      </c>
      <c r="B1043" s="43" t="n">
        <v>45</v>
      </c>
      <c r="C1043" s="7" t="n">
        <v>2</v>
      </c>
      <c r="D1043" s="7" t="n">
        <v>3</v>
      </c>
      <c r="E1043" s="7" t="n">
        <v>188.389999389648</v>
      </c>
      <c r="F1043" s="7" t="n">
        <v>-142.770004272461</v>
      </c>
      <c r="G1043" s="7" t="n">
        <v>0.25</v>
      </c>
      <c r="H1043" s="7" t="n">
        <v>0</v>
      </c>
    </row>
    <row r="1044" spans="1:10">
      <c r="A1044" t="s">
        <v>4</v>
      </c>
      <c r="B1044" s="4" t="s">
        <v>5</v>
      </c>
      <c r="C1044" s="4" t="s">
        <v>14</v>
      </c>
      <c r="D1044" s="4" t="s">
        <v>14</v>
      </c>
      <c r="E1044" s="4" t="s">
        <v>20</v>
      </c>
      <c r="F1044" s="4" t="s">
        <v>20</v>
      </c>
      <c r="G1044" s="4" t="s">
        <v>20</v>
      </c>
      <c r="H1044" s="4" t="s">
        <v>10</v>
      </c>
      <c r="I1044" s="4" t="s">
        <v>14</v>
      </c>
    </row>
    <row r="1045" spans="1:10">
      <c r="A1045" t="n">
        <v>8456</v>
      </c>
      <c r="B1045" s="43" t="n">
        <v>45</v>
      </c>
      <c r="C1045" s="7" t="n">
        <v>4</v>
      </c>
      <c r="D1045" s="7" t="n">
        <v>3</v>
      </c>
      <c r="E1045" s="7" t="n">
        <v>1.1599999666214</v>
      </c>
      <c r="F1045" s="7" t="n">
        <v>297.839996337891</v>
      </c>
      <c r="G1045" s="7" t="n">
        <v>0</v>
      </c>
      <c r="H1045" s="7" t="n">
        <v>0</v>
      </c>
      <c r="I1045" s="7" t="n">
        <v>0</v>
      </c>
    </row>
    <row r="1046" spans="1:10">
      <c r="A1046" t="s">
        <v>4</v>
      </c>
      <c r="B1046" s="4" t="s">
        <v>5</v>
      </c>
      <c r="C1046" s="4" t="s">
        <v>14</v>
      </c>
      <c r="D1046" s="4" t="s">
        <v>14</v>
      </c>
      <c r="E1046" s="4" t="s">
        <v>20</v>
      </c>
      <c r="F1046" s="4" t="s">
        <v>10</v>
      </c>
    </row>
    <row r="1047" spans="1:10">
      <c r="A1047" t="n">
        <v>8474</v>
      </c>
      <c r="B1047" s="43" t="n">
        <v>45</v>
      </c>
      <c r="C1047" s="7" t="n">
        <v>5</v>
      </c>
      <c r="D1047" s="7" t="n">
        <v>3</v>
      </c>
      <c r="E1047" s="7" t="n">
        <v>2.29999995231628</v>
      </c>
      <c r="F1047" s="7" t="n">
        <v>0</v>
      </c>
    </row>
    <row r="1048" spans="1:10">
      <c r="A1048" t="s">
        <v>4</v>
      </c>
      <c r="B1048" s="4" t="s">
        <v>5</v>
      </c>
      <c r="C1048" s="4" t="s">
        <v>14</v>
      </c>
      <c r="D1048" s="4" t="s">
        <v>14</v>
      </c>
      <c r="E1048" s="4" t="s">
        <v>20</v>
      </c>
      <c r="F1048" s="4" t="s">
        <v>10</v>
      </c>
    </row>
    <row r="1049" spans="1:10">
      <c r="A1049" t="n">
        <v>8483</v>
      </c>
      <c r="B1049" s="43" t="n">
        <v>45</v>
      </c>
      <c r="C1049" s="7" t="n">
        <v>11</v>
      </c>
      <c r="D1049" s="7" t="n">
        <v>3</v>
      </c>
      <c r="E1049" s="7" t="n">
        <v>38.9000015258789</v>
      </c>
      <c r="F1049" s="7" t="n">
        <v>0</v>
      </c>
    </row>
    <row r="1050" spans="1:10">
      <c r="A1050" t="s">
        <v>4</v>
      </c>
      <c r="B1050" s="4" t="s">
        <v>5</v>
      </c>
      <c r="C1050" s="4" t="s">
        <v>14</v>
      </c>
      <c r="D1050" s="4" t="s">
        <v>14</v>
      </c>
      <c r="E1050" s="4" t="s">
        <v>20</v>
      </c>
      <c r="F1050" s="4" t="s">
        <v>20</v>
      </c>
      <c r="G1050" s="4" t="s">
        <v>20</v>
      </c>
      <c r="H1050" s="4" t="s">
        <v>10</v>
      </c>
    </row>
    <row r="1051" spans="1:10">
      <c r="A1051" t="n">
        <v>8492</v>
      </c>
      <c r="B1051" s="43" t="n">
        <v>45</v>
      </c>
      <c r="C1051" s="7" t="n">
        <v>2</v>
      </c>
      <c r="D1051" s="7" t="n">
        <v>3</v>
      </c>
      <c r="E1051" s="7" t="n">
        <v>187.619995117188</v>
      </c>
      <c r="F1051" s="7" t="n">
        <v>-142.770004272461</v>
      </c>
      <c r="G1051" s="7" t="n">
        <v>0.0399999991059303</v>
      </c>
      <c r="H1051" s="7" t="n">
        <v>5500</v>
      </c>
    </row>
    <row r="1052" spans="1:10">
      <c r="A1052" t="s">
        <v>4</v>
      </c>
      <c r="B1052" s="4" t="s">
        <v>5</v>
      </c>
      <c r="C1052" s="4" t="s">
        <v>14</v>
      </c>
      <c r="D1052" s="4" t="s">
        <v>14</v>
      </c>
      <c r="E1052" s="4" t="s">
        <v>20</v>
      </c>
      <c r="F1052" s="4" t="s">
        <v>20</v>
      </c>
      <c r="G1052" s="4" t="s">
        <v>20</v>
      </c>
      <c r="H1052" s="4" t="s">
        <v>10</v>
      </c>
      <c r="I1052" s="4" t="s">
        <v>14</v>
      </c>
    </row>
    <row r="1053" spans="1:10">
      <c r="A1053" t="n">
        <v>8509</v>
      </c>
      <c r="B1053" s="43" t="n">
        <v>45</v>
      </c>
      <c r="C1053" s="7" t="n">
        <v>4</v>
      </c>
      <c r="D1053" s="7" t="n">
        <v>3</v>
      </c>
      <c r="E1053" s="7" t="n">
        <v>3.41000008583069</v>
      </c>
      <c r="F1053" s="7" t="n">
        <v>297.839996337891</v>
      </c>
      <c r="G1053" s="7" t="n">
        <v>0</v>
      </c>
      <c r="H1053" s="7" t="n">
        <v>5500</v>
      </c>
      <c r="I1053" s="7" t="n">
        <v>1</v>
      </c>
    </row>
    <row r="1054" spans="1:10">
      <c r="A1054" t="s">
        <v>4</v>
      </c>
      <c r="B1054" s="4" t="s">
        <v>5</v>
      </c>
      <c r="C1054" s="4" t="s">
        <v>14</v>
      </c>
      <c r="D1054" s="4" t="s">
        <v>14</v>
      </c>
      <c r="E1054" s="4" t="s">
        <v>20</v>
      </c>
      <c r="F1054" s="4" t="s">
        <v>10</v>
      </c>
    </row>
    <row r="1055" spans="1:10">
      <c r="A1055" t="n">
        <v>8527</v>
      </c>
      <c r="B1055" s="43" t="n">
        <v>45</v>
      </c>
      <c r="C1055" s="7" t="n">
        <v>5</v>
      </c>
      <c r="D1055" s="7" t="n">
        <v>3</v>
      </c>
      <c r="E1055" s="7" t="n">
        <v>2.29999995231628</v>
      </c>
      <c r="F1055" s="7" t="n">
        <v>5500</v>
      </c>
    </row>
    <row r="1056" spans="1:10">
      <c r="A1056" t="s">
        <v>4</v>
      </c>
      <c r="B1056" s="4" t="s">
        <v>5</v>
      </c>
      <c r="C1056" s="4" t="s">
        <v>14</v>
      </c>
      <c r="D1056" s="4" t="s">
        <v>14</v>
      </c>
      <c r="E1056" s="4" t="s">
        <v>20</v>
      </c>
      <c r="F1056" s="4" t="s">
        <v>10</v>
      </c>
    </row>
    <row r="1057" spans="1:9">
      <c r="A1057" t="n">
        <v>8536</v>
      </c>
      <c r="B1057" s="43" t="n">
        <v>45</v>
      </c>
      <c r="C1057" s="7" t="n">
        <v>11</v>
      </c>
      <c r="D1057" s="7" t="n">
        <v>3</v>
      </c>
      <c r="E1057" s="7" t="n">
        <v>38.9000015258789</v>
      </c>
      <c r="F1057" s="7" t="n">
        <v>5500</v>
      </c>
    </row>
    <row r="1058" spans="1:9">
      <c r="A1058" t="s">
        <v>4</v>
      </c>
      <c r="B1058" s="4" t="s">
        <v>5</v>
      </c>
      <c r="C1058" s="4" t="s">
        <v>10</v>
      </c>
      <c r="D1058" s="4" t="s">
        <v>14</v>
      </c>
    </row>
    <row r="1059" spans="1:9">
      <c r="A1059" t="n">
        <v>8545</v>
      </c>
      <c r="B1059" s="46" t="n">
        <v>56</v>
      </c>
      <c r="C1059" s="7" t="n">
        <v>0</v>
      </c>
      <c r="D1059" s="7" t="n">
        <v>1</v>
      </c>
    </row>
    <row r="1060" spans="1:9">
      <c r="A1060" t="s">
        <v>4</v>
      </c>
      <c r="B1060" s="4" t="s">
        <v>5</v>
      </c>
      <c r="C1060" s="4" t="s">
        <v>10</v>
      </c>
      <c r="D1060" s="4" t="s">
        <v>14</v>
      </c>
    </row>
    <row r="1061" spans="1:9">
      <c r="A1061" t="n">
        <v>8549</v>
      </c>
      <c r="B1061" s="46" t="n">
        <v>56</v>
      </c>
      <c r="C1061" s="7" t="n">
        <v>22</v>
      </c>
      <c r="D1061" s="7" t="n">
        <v>1</v>
      </c>
    </row>
    <row r="1062" spans="1:9">
      <c r="A1062" t="s">
        <v>4</v>
      </c>
      <c r="B1062" s="4" t="s">
        <v>5</v>
      </c>
      <c r="C1062" s="4" t="s">
        <v>10</v>
      </c>
      <c r="D1062" s="4" t="s">
        <v>14</v>
      </c>
      <c r="E1062" s="4" t="s">
        <v>6</v>
      </c>
      <c r="F1062" s="4" t="s">
        <v>20</v>
      </c>
      <c r="G1062" s="4" t="s">
        <v>20</v>
      </c>
      <c r="H1062" s="4" t="s">
        <v>20</v>
      </c>
    </row>
    <row r="1063" spans="1:9">
      <c r="A1063" t="n">
        <v>8553</v>
      </c>
      <c r="B1063" s="50" t="n">
        <v>48</v>
      </c>
      <c r="C1063" s="7" t="n">
        <v>0</v>
      </c>
      <c r="D1063" s="7" t="n">
        <v>0</v>
      </c>
      <c r="E1063" s="7" t="s">
        <v>71</v>
      </c>
      <c r="F1063" s="7" t="n">
        <v>-1</v>
      </c>
      <c r="G1063" s="7" t="n">
        <v>1</v>
      </c>
      <c r="H1063" s="7" t="n">
        <v>0</v>
      </c>
    </row>
    <row r="1064" spans="1:9">
      <c r="A1064" t="s">
        <v>4</v>
      </c>
      <c r="B1064" s="4" t="s">
        <v>5</v>
      </c>
      <c r="C1064" s="4" t="s">
        <v>14</v>
      </c>
      <c r="D1064" s="4" t="s">
        <v>10</v>
      </c>
      <c r="E1064" s="4" t="s">
        <v>6</v>
      </c>
      <c r="F1064" s="4" t="s">
        <v>6</v>
      </c>
      <c r="G1064" s="4" t="s">
        <v>6</v>
      </c>
      <c r="H1064" s="4" t="s">
        <v>6</v>
      </c>
    </row>
    <row r="1065" spans="1:9">
      <c r="A1065" t="n">
        <v>8579</v>
      </c>
      <c r="B1065" s="38" t="n">
        <v>51</v>
      </c>
      <c r="C1065" s="7" t="n">
        <v>3</v>
      </c>
      <c r="D1065" s="7" t="n">
        <v>20</v>
      </c>
      <c r="E1065" s="7" t="s">
        <v>129</v>
      </c>
      <c r="F1065" s="7" t="s">
        <v>56</v>
      </c>
      <c r="G1065" s="7" t="s">
        <v>57</v>
      </c>
      <c r="H1065" s="7" t="s">
        <v>58</v>
      </c>
    </row>
    <row r="1066" spans="1:9">
      <c r="A1066" t="s">
        <v>4</v>
      </c>
      <c r="B1066" s="4" t="s">
        <v>5</v>
      </c>
      <c r="C1066" s="4" t="s">
        <v>14</v>
      </c>
      <c r="D1066" s="4" t="s">
        <v>10</v>
      </c>
      <c r="E1066" s="4" t="s">
        <v>6</v>
      </c>
      <c r="F1066" s="4" t="s">
        <v>6</v>
      </c>
      <c r="G1066" s="4" t="s">
        <v>6</v>
      </c>
      <c r="H1066" s="4" t="s">
        <v>6</v>
      </c>
    </row>
    <row r="1067" spans="1:9">
      <c r="A1067" t="n">
        <v>8592</v>
      </c>
      <c r="B1067" s="38" t="n">
        <v>51</v>
      </c>
      <c r="C1067" s="7" t="n">
        <v>3</v>
      </c>
      <c r="D1067" s="7" t="n">
        <v>21</v>
      </c>
      <c r="E1067" s="7" t="s">
        <v>129</v>
      </c>
      <c r="F1067" s="7" t="s">
        <v>58</v>
      </c>
      <c r="G1067" s="7" t="s">
        <v>57</v>
      </c>
      <c r="H1067" s="7" t="s">
        <v>58</v>
      </c>
    </row>
    <row r="1068" spans="1:9">
      <c r="A1068" t="s">
        <v>4</v>
      </c>
      <c r="B1068" s="4" t="s">
        <v>5</v>
      </c>
      <c r="C1068" s="4" t="s">
        <v>10</v>
      </c>
      <c r="D1068" s="4" t="s">
        <v>20</v>
      </c>
      <c r="E1068" s="4" t="s">
        <v>20</v>
      </c>
      <c r="F1068" s="4" t="s">
        <v>20</v>
      </c>
      <c r="G1068" s="4" t="s">
        <v>20</v>
      </c>
    </row>
    <row r="1069" spans="1:9">
      <c r="A1069" t="n">
        <v>8605</v>
      </c>
      <c r="B1069" s="35" t="n">
        <v>46</v>
      </c>
      <c r="C1069" s="7" t="n">
        <v>20</v>
      </c>
      <c r="D1069" s="7" t="n">
        <v>187.199996948242</v>
      </c>
      <c r="E1069" s="7" t="n">
        <v>-144</v>
      </c>
      <c r="F1069" s="7" t="n">
        <v>0.589999973773956</v>
      </c>
      <c r="G1069" s="7" t="n">
        <v>270</v>
      </c>
    </row>
    <row r="1070" spans="1:9">
      <c r="A1070" t="s">
        <v>4</v>
      </c>
      <c r="B1070" s="4" t="s">
        <v>5</v>
      </c>
      <c r="C1070" s="4" t="s">
        <v>10</v>
      </c>
      <c r="D1070" s="4" t="s">
        <v>20</v>
      </c>
      <c r="E1070" s="4" t="s">
        <v>20</v>
      </c>
      <c r="F1070" s="4" t="s">
        <v>20</v>
      </c>
      <c r="G1070" s="4" t="s">
        <v>20</v>
      </c>
    </row>
    <row r="1071" spans="1:9">
      <c r="A1071" t="n">
        <v>8624</v>
      </c>
      <c r="B1071" s="35" t="n">
        <v>46</v>
      </c>
      <c r="C1071" s="7" t="n">
        <v>21</v>
      </c>
      <c r="D1071" s="7" t="n">
        <v>187.710006713867</v>
      </c>
      <c r="E1071" s="7" t="n">
        <v>-144</v>
      </c>
      <c r="F1071" s="7" t="n">
        <v>-0.560000002384186</v>
      </c>
      <c r="G1071" s="7" t="n">
        <v>270</v>
      </c>
    </row>
    <row r="1072" spans="1:9">
      <c r="A1072" t="s">
        <v>4</v>
      </c>
      <c r="B1072" s="4" t="s">
        <v>5</v>
      </c>
      <c r="C1072" s="4" t="s">
        <v>14</v>
      </c>
      <c r="D1072" s="4" t="s">
        <v>10</v>
      </c>
    </row>
    <row r="1073" spans="1:8">
      <c r="A1073" t="n">
        <v>8643</v>
      </c>
      <c r="B1073" s="24" t="n">
        <v>58</v>
      </c>
      <c r="C1073" s="7" t="n">
        <v>255</v>
      </c>
      <c r="D1073" s="7" t="n">
        <v>0</v>
      </c>
    </row>
    <row r="1074" spans="1:8">
      <c r="A1074" t="s">
        <v>4</v>
      </c>
      <c r="B1074" s="4" t="s">
        <v>5</v>
      </c>
      <c r="C1074" s="4" t="s">
        <v>10</v>
      </c>
      <c r="D1074" s="4" t="s">
        <v>14</v>
      </c>
      <c r="E1074" s="4" t="s">
        <v>6</v>
      </c>
      <c r="F1074" s="4" t="s">
        <v>20</v>
      </c>
      <c r="G1074" s="4" t="s">
        <v>20</v>
      </c>
      <c r="H1074" s="4" t="s">
        <v>20</v>
      </c>
    </row>
    <row r="1075" spans="1:8">
      <c r="A1075" t="n">
        <v>8647</v>
      </c>
      <c r="B1075" s="50" t="n">
        <v>48</v>
      </c>
      <c r="C1075" s="7" t="n">
        <v>21</v>
      </c>
      <c r="D1075" s="7" t="n">
        <v>0</v>
      </c>
      <c r="E1075" s="7" t="s">
        <v>65</v>
      </c>
      <c r="F1075" s="7" t="n">
        <v>-1</v>
      </c>
      <c r="G1075" s="7" t="n">
        <v>1</v>
      </c>
      <c r="H1075" s="7" t="n">
        <v>0</v>
      </c>
    </row>
    <row r="1076" spans="1:8">
      <c r="A1076" t="s">
        <v>4</v>
      </c>
      <c r="B1076" s="4" t="s">
        <v>5</v>
      </c>
      <c r="C1076" s="4" t="s">
        <v>10</v>
      </c>
    </row>
    <row r="1077" spans="1:8">
      <c r="A1077" t="n">
        <v>8673</v>
      </c>
      <c r="B1077" s="31" t="n">
        <v>16</v>
      </c>
      <c r="C1077" s="7" t="n">
        <v>500</v>
      </c>
    </row>
    <row r="1078" spans="1:8">
      <c r="A1078" t="s">
        <v>4</v>
      </c>
      <c r="B1078" s="4" t="s">
        <v>5</v>
      </c>
      <c r="C1078" s="4" t="s">
        <v>10</v>
      </c>
      <c r="D1078" s="4" t="s">
        <v>14</v>
      </c>
      <c r="E1078" s="4" t="s">
        <v>6</v>
      </c>
      <c r="F1078" s="4" t="s">
        <v>20</v>
      </c>
      <c r="G1078" s="4" t="s">
        <v>20</v>
      </c>
      <c r="H1078" s="4" t="s">
        <v>20</v>
      </c>
    </row>
    <row r="1079" spans="1:8">
      <c r="A1079" t="n">
        <v>8676</v>
      </c>
      <c r="B1079" s="50" t="n">
        <v>48</v>
      </c>
      <c r="C1079" s="7" t="n">
        <v>20</v>
      </c>
      <c r="D1079" s="7" t="n">
        <v>0</v>
      </c>
      <c r="E1079" s="7" t="s">
        <v>65</v>
      </c>
      <c r="F1079" s="7" t="n">
        <v>-1</v>
      </c>
      <c r="G1079" s="7" t="n">
        <v>1</v>
      </c>
      <c r="H1079" s="7" t="n">
        <v>0</v>
      </c>
    </row>
    <row r="1080" spans="1:8">
      <c r="A1080" t="s">
        <v>4</v>
      </c>
      <c r="B1080" s="4" t="s">
        <v>5</v>
      </c>
      <c r="C1080" s="4" t="s">
        <v>14</v>
      </c>
      <c r="D1080" s="4" t="s">
        <v>10</v>
      </c>
    </row>
    <row r="1081" spans="1:8">
      <c r="A1081" t="n">
        <v>8702</v>
      </c>
      <c r="B1081" s="43" t="n">
        <v>45</v>
      </c>
      <c r="C1081" s="7" t="n">
        <v>7</v>
      </c>
      <c r="D1081" s="7" t="n">
        <v>255</v>
      </c>
    </row>
    <row r="1082" spans="1:8">
      <c r="A1082" t="s">
        <v>4</v>
      </c>
      <c r="B1082" s="4" t="s">
        <v>5</v>
      </c>
      <c r="C1082" s="4" t="s">
        <v>14</v>
      </c>
      <c r="D1082" s="4" t="s">
        <v>10</v>
      </c>
      <c r="E1082" s="4" t="s">
        <v>20</v>
      </c>
    </row>
    <row r="1083" spans="1:8">
      <c r="A1083" t="n">
        <v>8706</v>
      </c>
      <c r="B1083" s="24" t="n">
        <v>58</v>
      </c>
      <c r="C1083" s="7" t="n">
        <v>101</v>
      </c>
      <c r="D1083" s="7" t="n">
        <v>500</v>
      </c>
      <c r="E1083" s="7" t="n">
        <v>1</v>
      </c>
    </row>
    <row r="1084" spans="1:8">
      <c r="A1084" t="s">
        <v>4</v>
      </c>
      <c r="B1084" s="4" t="s">
        <v>5</v>
      </c>
      <c r="C1084" s="4" t="s">
        <v>14</v>
      </c>
      <c r="D1084" s="4" t="s">
        <v>10</v>
      </c>
    </row>
    <row r="1085" spans="1:8">
      <c r="A1085" t="n">
        <v>8714</v>
      </c>
      <c r="B1085" s="24" t="n">
        <v>58</v>
      </c>
      <c r="C1085" s="7" t="n">
        <v>254</v>
      </c>
      <c r="D1085" s="7" t="n">
        <v>0</v>
      </c>
    </row>
    <row r="1086" spans="1:8">
      <c r="A1086" t="s">
        <v>4</v>
      </c>
      <c r="B1086" s="4" t="s">
        <v>5</v>
      </c>
      <c r="C1086" s="4" t="s">
        <v>14</v>
      </c>
      <c r="D1086" s="4" t="s">
        <v>14</v>
      </c>
      <c r="E1086" s="4" t="s">
        <v>20</v>
      </c>
      <c r="F1086" s="4" t="s">
        <v>20</v>
      </c>
      <c r="G1086" s="4" t="s">
        <v>20</v>
      </c>
      <c r="H1086" s="4" t="s">
        <v>10</v>
      </c>
    </row>
    <row r="1087" spans="1:8">
      <c r="A1087" t="n">
        <v>8718</v>
      </c>
      <c r="B1087" s="43" t="n">
        <v>45</v>
      </c>
      <c r="C1087" s="7" t="n">
        <v>2</v>
      </c>
      <c r="D1087" s="7" t="n">
        <v>3</v>
      </c>
      <c r="E1087" s="7" t="n">
        <v>185.699996948242</v>
      </c>
      <c r="F1087" s="7" t="n">
        <v>-143.009994506836</v>
      </c>
      <c r="G1087" s="7" t="n">
        <v>-0.330000013113022</v>
      </c>
      <c r="H1087" s="7" t="n">
        <v>0</v>
      </c>
    </row>
    <row r="1088" spans="1:8">
      <c r="A1088" t="s">
        <v>4</v>
      </c>
      <c r="B1088" s="4" t="s">
        <v>5</v>
      </c>
      <c r="C1088" s="4" t="s">
        <v>14</v>
      </c>
      <c r="D1088" s="4" t="s">
        <v>14</v>
      </c>
      <c r="E1088" s="4" t="s">
        <v>20</v>
      </c>
      <c r="F1088" s="4" t="s">
        <v>20</v>
      </c>
      <c r="G1088" s="4" t="s">
        <v>20</v>
      </c>
      <c r="H1088" s="4" t="s">
        <v>10</v>
      </c>
      <c r="I1088" s="4" t="s">
        <v>14</v>
      </c>
    </row>
    <row r="1089" spans="1:9">
      <c r="A1089" t="n">
        <v>8735</v>
      </c>
      <c r="B1089" s="43" t="n">
        <v>45</v>
      </c>
      <c r="C1089" s="7" t="n">
        <v>4</v>
      </c>
      <c r="D1089" s="7" t="n">
        <v>3</v>
      </c>
      <c r="E1089" s="7" t="n">
        <v>7.92000007629395</v>
      </c>
      <c r="F1089" s="7" t="n">
        <v>54.5900001525879</v>
      </c>
      <c r="G1089" s="7" t="n">
        <v>0</v>
      </c>
      <c r="H1089" s="7" t="n">
        <v>0</v>
      </c>
      <c r="I1089" s="7" t="n">
        <v>0</v>
      </c>
    </row>
    <row r="1090" spans="1:9">
      <c r="A1090" t="s">
        <v>4</v>
      </c>
      <c r="B1090" s="4" t="s">
        <v>5</v>
      </c>
      <c r="C1090" s="4" t="s">
        <v>14</v>
      </c>
      <c r="D1090" s="4" t="s">
        <v>14</v>
      </c>
      <c r="E1090" s="4" t="s">
        <v>20</v>
      </c>
      <c r="F1090" s="4" t="s">
        <v>10</v>
      </c>
    </row>
    <row r="1091" spans="1:9">
      <c r="A1091" t="n">
        <v>8753</v>
      </c>
      <c r="B1091" s="43" t="n">
        <v>45</v>
      </c>
      <c r="C1091" s="7" t="n">
        <v>5</v>
      </c>
      <c r="D1091" s="7" t="n">
        <v>3</v>
      </c>
      <c r="E1091" s="7" t="n">
        <v>5.59999990463257</v>
      </c>
      <c r="F1091" s="7" t="n">
        <v>0</v>
      </c>
    </row>
    <row r="1092" spans="1:9">
      <c r="A1092" t="s">
        <v>4</v>
      </c>
      <c r="B1092" s="4" t="s">
        <v>5</v>
      </c>
      <c r="C1092" s="4" t="s">
        <v>14</v>
      </c>
      <c r="D1092" s="4" t="s">
        <v>14</v>
      </c>
      <c r="E1092" s="4" t="s">
        <v>20</v>
      </c>
      <c r="F1092" s="4" t="s">
        <v>10</v>
      </c>
    </row>
    <row r="1093" spans="1:9">
      <c r="A1093" t="n">
        <v>8762</v>
      </c>
      <c r="B1093" s="43" t="n">
        <v>45</v>
      </c>
      <c r="C1093" s="7" t="n">
        <v>5</v>
      </c>
      <c r="D1093" s="7" t="n">
        <v>3</v>
      </c>
      <c r="E1093" s="7" t="n">
        <v>6</v>
      </c>
      <c r="F1093" s="7" t="n">
        <v>20000</v>
      </c>
    </row>
    <row r="1094" spans="1:9">
      <c r="A1094" t="s">
        <v>4</v>
      </c>
      <c r="B1094" s="4" t="s">
        <v>5</v>
      </c>
      <c r="C1094" s="4" t="s">
        <v>14</v>
      </c>
      <c r="D1094" s="4" t="s">
        <v>14</v>
      </c>
      <c r="E1094" s="4" t="s">
        <v>20</v>
      </c>
      <c r="F1094" s="4" t="s">
        <v>10</v>
      </c>
    </row>
    <row r="1095" spans="1:9">
      <c r="A1095" t="n">
        <v>8771</v>
      </c>
      <c r="B1095" s="43" t="n">
        <v>45</v>
      </c>
      <c r="C1095" s="7" t="n">
        <v>11</v>
      </c>
      <c r="D1095" s="7" t="n">
        <v>3</v>
      </c>
      <c r="E1095" s="7" t="n">
        <v>38</v>
      </c>
      <c r="F1095" s="7" t="n">
        <v>0</v>
      </c>
    </row>
    <row r="1096" spans="1:9">
      <c r="A1096" t="s">
        <v>4</v>
      </c>
      <c r="B1096" s="4" t="s">
        <v>5</v>
      </c>
      <c r="C1096" s="4" t="s">
        <v>10</v>
      </c>
      <c r="D1096" s="4" t="s">
        <v>20</v>
      </c>
      <c r="E1096" s="4" t="s">
        <v>20</v>
      </c>
      <c r="F1096" s="4" t="s">
        <v>20</v>
      </c>
      <c r="G1096" s="4" t="s">
        <v>20</v>
      </c>
    </row>
    <row r="1097" spans="1:9">
      <c r="A1097" t="n">
        <v>8780</v>
      </c>
      <c r="B1097" s="35" t="n">
        <v>46</v>
      </c>
      <c r="C1097" s="7" t="n">
        <v>0</v>
      </c>
      <c r="D1097" s="7" t="n">
        <v>181.949996948242</v>
      </c>
      <c r="E1097" s="7" t="n">
        <v>-144</v>
      </c>
      <c r="F1097" s="7" t="n">
        <v>0.409999996423721</v>
      </c>
      <c r="G1097" s="7" t="n">
        <v>90</v>
      </c>
    </row>
    <row r="1098" spans="1:9">
      <c r="A1098" t="s">
        <v>4</v>
      </c>
      <c r="B1098" s="4" t="s">
        <v>5</v>
      </c>
      <c r="C1098" s="4" t="s">
        <v>10</v>
      </c>
      <c r="D1098" s="4" t="s">
        <v>20</v>
      </c>
      <c r="E1098" s="4" t="s">
        <v>20</v>
      </c>
      <c r="F1098" s="4" t="s">
        <v>20</v>
      </c>
      <c r="G1098" s="4" t="s">
        <v>20</v>
      </c>
    </row>
    <row r="1099" spans="1:9">
      <c r="A1099" t="n">
        <v>8799</v>
      </c>
      <c r="B1099" s="35" t="n">
        <v>46</v>
      </c>
      <c r="C1099" s="7" t="n">
        <v>22</v>
      </c>
      <c r="D1099" s="7" t="n">
        <v>181.759994506836</v>
      </c>
      <c r="E1099" s="7" t="n">
        <v>-144</v>
      </c>
      <c r="F1099" s="7" t="n">
        <v>-0.629999995231628</v>
      </c>
      <c r="G1099" s="7" t="n">
        <v>90</v>
      </c>
    </row>
    <row r="1100" spans="1:9">
      <c r="A1100" t="s">
        <v>4</v>
      </c>
      <c r="B1100" s="4" t="s">
        <v>5</v>
      </c>
      <c r="C1100" s="4" t="s">
        <v>14</v>
      </c>
      <c r="D1100" s="4" t="s">
        <v>10</v>
      </c>
      <c r="E1100" s="4" t="s">
        <v>6</v>
      </c>
      <c r="F1100" s="4" t="s">
        <v>6</v>
      </c>
      <c r="G1100" s="4" t="s">
        <v>6</v>
      </c>
      <c r="H1100" s="4" t="s">
        <v>6</v>
      </c>
    </row>
    <row r="1101" spans="1:9">
      <c r="A1101" t="n">
        <v>8818</v>
      </c>
      <c r="B1101" s="38" t="n">
        <v>51</v>
      </c>
      <c r="C1101" s="7" t="n">
        <v>3</v>
      </c>
      <c r="D1101" s="7" t="n">
        <v>22</v>
      </c>
      <c r="E1101" s="7" t="s">
        <v>58</v>
      </c>
      <c r="F1101" s="7" t="s">
        <v>58</v>
      </c>
      <c r="G1101" s="7" t="s">
        <v>57</v>
      </c>
      <c r="H1101" s="7" t="s">
        <v>58</v>
      </c>
    </row>
    <row r="1102" spans="1:9">
      <c r="A1102" t="s">
        <v>4</v>
      </c>
      <c r="B1102" s="4" t="s">
        <v>5</v>
      </c>
      <c r="C1102" s="4" t="s">
        <v>10</v>
      </c>
    </row>
    <row r="1103" spans="1:9">
      <c r="A1103" t="n">
        <v>8831</v>
      </c>
      <c r="B1103" s="31" t="n">
        <v>16</v>
      </c>
      <c r="C1103" s="7" t="n">
        <v>0</v>
      </c>
    </row>
    <row r="1104" spans="1:9">
      <c r="A1104" t="s">
        <v>4</v>
      </c>
      <c r="B1104" s="4" t="s">
        <v>5</v>
      </c>
      <c r="C1104" s="4" t="s">
        <v>10</v>
      </c>
      <c r="D1104" s="4" t="s">
        <v>10</v>
      </c>
      <c r="E1104" s="4" t="s">
        <v>10</v>
      </c>
    </row>
    <row r="1105" spans="1:9">
      <c r="A1105" t="n">
        <v>8834</v>
      </c>
      <c r="B1105" s="49" t="n">
        <v>61</v>
      </c>
      <c r="C1105" s="7" t="n">
        <v>0</v>
      </c>
      <c r="D1105" s="7" t="n">
        <v>20</v>
      </c>
      <c r="E1105" s="7" t="n">
        <v>0</v>
      </c>
    </row>
    <row r="1106" spans="1:9">
      <c r="A1106" t="s">
        <v>4</v>
      </c>
      <c r="B1106" s="4" t="s">
        <v>5</v>
      </c>
      <c r="C1106" s="4" t="s">
        <v>10</v>
      </c>
      <c r="D1106" s="4" t="s">
        <v>10</v>
      </c>
      <c r="E1106" s="4" t="s">
        <v>10</v>
      </c>
    </row>
    <row r="1107" spans="1:9">
      <c r="A1107" t="n">
        <v>8841</v>
      </c>
      <c r="B1107" s="49" t="n">
        <v>61</v>
      </c>
      <c r="C1107" s="7" t="n">
        <v>22</v>
      </c>
      <c r="D1107" s="7" t="n">
        <v>21</v>
      </c>
      <c r="E1107" s="7" t="n">
        <v>0</v>
      </c>
    </row>
    <row r="1108" spans="1:9">
      <c r="A1108" t="s">
        <v>4</v>
      </c>
      <c r="B1108" s="4" t="s">
        <v>5</v>
      </c>
      <c r="C1108" s="4" t="s">
        <v>10</v>
      </c>
      <c r="D1108" s="4" t="s">
        <v>10</v>
      </c>
      <c r="E1108" s="4" t="s">
        <v>10</v>
      </c>
    </row>
    <row r="1109" spans="1:9">
      <c r="A1109" t="n">
        <v>8848</v>
      </c>
      <c r="B1109" s="49" t="n">
        <v>61</v>
      </c>
      <c r="C1109" s="7" t="n">
        <v>20</v>
      </c>
      <c r="D1109" s="7" t="n">
        <v>20</v>
      </c>
      <c r="E1109" s="7" t="n">
        <v>0</v>
      </c>
    </row>
    <row r="1110" spans="1:9">
      <c r="A1110" t="s">
        <v>4</v>
      </c>
      <c r="B1110" s="4" t="s">
        <v>5</v>
      </c>
      <c r="C1110" s="4" t="s">
        <v>10</v>
      </c>
      <c r="D1110" s="4" t="s">
        <v>10</v>
      </c>
      <c r="E1110" s="4" t="s">
        <v>10</v>
      </c>
    </row>
    <row r="1111" spans="1:9">
      <c r="A1111" t="n">
        <v>8855</v>
      </c>
      <c r="B1111" s="49" t="n">
        <v>61</v>
      </c>
      <c r="C1111" s="7" t="n">
        <v>21</v>
      </c>
      <c r="D1111" s="7" t="n">
        <v>22</v>
      </c>
      <c r="E1111" s="7" t="n">
        <v>0</v>
      </c>
    </row>
    <row r="1112" spans="1:9">
      <c r="A1112" t="s">
        <v>4</v>
      </c>
      <c r="B1112" s="4" t="s">
        <v>5</v>
      </c>
      <c r="C1112" s="4" t="s">
        <v>14</v>
      </c>
      <c r="D1112" s="4" t="s">
        <v>10</v>
      </c>
    </row>
    <row r="1113" spans="1:9">
      <c r="A1113" t="n">
        <v>8862</v>
      </c>
      <c r="B1113" s="24" t="n">
        <v>58</v>
      </c>
      <c r="C1113" s="7" t="n">
        <v>255</v>
      </c>
      <c r="D1113" s="7" t="n">
        <v>0</v>
      </c>
    </row>
    <row r="1114" spans="1:9">
      <c r="A1114" t="s">
        <v>4</v>
      </c>
      <c r="B1114" s="4" t="s">
        <v>5</v>
      </c>
      <c r="C1114" s="4" t="s">
        <v>14</v>
      </c>
      <c r="D1114" s="4" t="s">
        <v>10</v>
      </c>
      <c r="E1114" s="4" t="s">
        <v>6</v>
      </c>
    </row>
    <row r="1115" spans="1:9">
      <c r="A1115" t="n">
        <v>8866</v>
      </c>
      <c r="B1115" s="38" t="n">
        <v>51</v>
      </c>
      <c r="C1115" s="7" t="n">
        <v>4</v>
      </c>
      <c r="D1115" s="7" t="n">
        <v>0</v>
      </c>
      <c r="E1115" s="7" t="s">
        <v>130</v>
      </c>
    </row>
    <row r="1116" spans="1:9">
      <c r="A1116" t="s">
        <v>4</v>
      </c>
      <c r="B1116" s="4" t="s">
        <v>5</v>
      </c>
      <c r="C1116" s="4" t="s">
        <v>10</v>
      </c>
    </row>
    <row r="1117" spans="1:9">
      <c r="A1117" t="n">
        <v>8880</v>
      </c>
      <c r="B1117" s="31" t="n">
        <v>16</v>
      </c>
      <c r="C1117" s="7" t="n">
        <v>0</v>
      </c>
    </row>
    <row r="1118" spans="1:9">
      <c r="A1118" t="s">
        <v>4</v>
      </c>
      <c r="B1118" s="4" t="s">
        <v>5</v>
      </c>
      <c r="C1118" s="4" t="s">
        <v>10</v>
      </c>
      <c r="D1118" s="4" t="s">
        <v>14</v>
      </c>
      <c r="E1118" s="4" t="s">
        <v>9</v>
      </c>
      <c r="F1118" s="4" t="s">
        <v>79</v>
      </c>
      <c r="G1118" s="4" t="s">
        <v>14</v>
      </c>
      <c r="H1118" s="4" t="s">
        <v>14</v>
      </c>
    </row>
    <row r="1119" spans="1:9">
      <c r="A1119" t="n">
        <v>8883</v>
      </c>
      <c r="B1119" s="47" t="n">
        <v>26</v>
      </c>
      <c r="C1119" s="7" t="n">
        <v>0</v>
      </c>
      <c r="D1119" s="7" t="n">
        <v>17</v>
      </c>
      <c r="E1119" s="7" t="n">
        <v>52204</v>
      </c>
      <c r="F1119" s="7" t="s">
        <v>131</v>
      </c>
      <c r="G1119" s="7" t="n">
        <v>2</v>
      </c>
      <c r="H1119" s="7" t="n">
        <v>0</v>
      </c>
    </row>
    <row r="1120" spans="1:9">
      <c r="A1120" t="s">
        <v>4</v>
      </c>
      <c r="B1120" s="4" t="s">
        <v>5</v>
      </c>
    </row>
    <row r="1121" spans="1:8">
      <c r="A1121" t="n">
        <v>8901</v>
      </c>
      <c r="B1121" s="48" t="n">
        <v>28</v>
      </c>
    </row>
    <row r="1122" spans="1:8">
      <c r="A1122" t="s">
        <v>4</v>
      </c>
      <c r="B1122" s="4" t="s">
        <v>5</v>
      </c>
      <c r="C1122" s="4" t="s">
        <v>14</v>
      </c>
      <c r="D1122" s="4" t="s">
        <v>10</v>
      </c>
      <c r="E1122" s="4" t="s">
        <v>6</v>
      </c>
    </row>
    <row r="1123" spans="1:8">
      <c r="A1123" t="n">
        <v>8902</v>
      </c>
      <c r="B1123" s="38" t="n">
        <v>51</v>
      </c>
      <c r="C1123" s="7" t="n">
        <v>4</v>
      </c>
      <c r="D1123" s="7" t="n">
        <v>22</v>
      </c>
      <c r="E1123" s="7" t="s">
        <v>98</v>
      </c>
    </row>
    <row r="1124" spans="1:8">
      <c r="A1124" t="s">
        <v>4</v>
      </c>
      <c r="B1124" s="4" t="s">
        <v>5</v>
      </c>
      <c r="C1124" s="4" t="s">
        <v>10</v>
      </c>
    </row>
    <row r="1125" spans="1:8">
      <c r="A1125" t="n">
        <v>8916</v>
      </c>
      <c r="B1125" s="31" t="n">
        <v>16</v>
      </c>
      <c r="C1125" s="7" t="n">
        <v>0</v>
      </c>
    </row>
    <row r="1126" spans="1:8">
      <c r="A1126" t="s">
        <v>4</v>
      </c>
      <c r="B1126" s="4" t="s">
        <v>5</v>
      </c>
      <c r="C1126" s="4" t="s">
        <v>10</v>
      </c>
      <c r="D1126" s="4" t="s">
        <v>14</v>
      </c>
      <c r="E1126" s="4" t="s">
        <v>9</v>
      </c>
      <c r="F1126" s="4" t="s">
        <v>79</v>
      </c>
      <c r="G1126" s="4" t="s">
        <v>14</v>
      </c>
      <c r="H1126" s="4" t="s">
        <v>14</v>
      </c>
      <c r="I1126" s="4" t="s">
        <v>14</v>
      </c>
      <c r="J1126" s="4" t="s">
        <v>9</v>
      </c>
      <c r="K1126" s="4" t="s">
        <v>79</v>
      </c>
      <c r="L1126" s="4" t="s">
        <v>14</v>
      </c>
      <c r="M1126" s="4" t="s">
        <v>14</v>
      </c>
    </row>
    <row r="1127" spans="1:8">
      <c r="A1127" t="n">
        <v>8919</v>
      </c>
      <c r="B1127" s="47" t="n">
        <v>26</v>
      </c>
      <c r="C1127" s="7" t="n">
        <v>22</v>
      </c>
      <c r="D1127" s="7" t="n">
        <v>17</v>
      </c>
      <c r="E1127" s="7" t="n">
        <v>30409</v>
      </c>
      <c r="F1127" s="7" t="s">
        <v>132</v>
      </c>
      <c r="G1127" s="7" t="n">
        <v>2</v>
      </c>
      <c r="H1127" s="7" t="n">
        <v>3</v>
      </c>
      <c r="I1127" s="7" t="n">
        <v>17</v>
      </c>
      <c r="J1127" s="7" t="n">
        <v>30410</v>
      </c>
      <c r="K1127" s="7" t="s">
        <v>133</v>
      </c>
      <c r="L1127" s="7" t="n">
        <v>2</v>
      </c>
      <c r="M1127" s="7" t="n">
        <v>0</v>
      </c>
    </row>
    <row r="1128" spans="1:8">
      <c r="A1128" t="s">
        <v>4</v>
      </c>
      <c r="B1128" s="4" t="s">
        <v>5</v>
      </c>
    </row>
    <row r="1129" spans="1:8">
      <c r="A1129" t="n">
        <v>9033</v>
      </c>
      <c r="B1129" s="48" t="n">
        <v>28</v>
      </c>
    </row>
    <row r="1130" spans="1:8">
      <c r="A1130" t="s">
        <v>4</v>
      </c>
      <c r="B1130" s="4" t="s">
        <v>5</v>
      </c>
      <c r="C1130" s="4" t="s">
        <v>14</v>
      </c>
      <c r="D1130" s="4" t="s">
        <v>10</v>
      </c>
      <c r="E1130" s="4" t="s">
        <v>6</v>
      </c>
    </row>
    <row r="1131" spans="1:8">
      <c r="A1131" t="n">
        <v>9034</v>
      </c>
      <c r="B1131" s="38" t="n">
        <v>51</v>
      </c>
      <c r="C1131" s="7" t="n">
        <v>4</v>
      </c>
      <c r="D1131" s="7" t="n">
        <v>21</v>
      </c>
      <c r="E1131" s="7" t="s">
        <v>126</v>
      </c>
    </row>
    <row r="1132" spans="1:8">
      <c r="A1132" t="s">
        <v>4</v>
      </c>
      <c r="B1132" s="4" t="s">
        <v>5</v>
      </c>
      <c r="C1132" s="4" t="s">
        <v>10</v>
      </c>
    </row>
    <row r="1133" spans="1:8">
      <c r="A1133" t="n">
        <v>9048</v>
      </c>
      <c r="B1133" s="31" t="n">
        <v>16</v>
      </c>
      <c r="C1133" s="7" t="n">
        <v>0</v>
      </c>
    </row>
    <row r="1134" spans="1:8">
      <c r="A1134" t="s">
        <v>4</v>
      </c>
      <c r="B1134" s="4" t="s">
        <v>5</v>
      </c>
      <c r="C1134" s="4" t="s">
        <v>10</v>
      </c>
      <c r="D1134" s="4" t="s">
        <v>14</v>
      </c>
      <c r="E1134" s="4" t="s">
        <v>9</v>
      </c>
      <c r="F1134" s="4" t="s">
        <v>79</v>
      </c>
      <c r="G1134" s="4" t="s">
        <v>14</v>
      </c>
      <c r="H1134" s="4" t="s">
        <v>14</v>
      </c>
    </row>
    <row r="1135" spans="1:8">
      <c r="A1135" t="n">
        <v>9051</v>
      </c>
      <c r="B1135" s="47" t="n">
        <v>26</v>
      </c>
      <c r="C1135" s="7" t="n">
        <v>21</v>
      </c>
      <c r="D1135" s="7" t="n">
        <v>17</v>
      </c>
      <c r="E1135" s="7" t="n">
        <v>44329</v>
      </c>
      <c r="F1135" s="7" t="s">
        <v>134</v>
      </c>
      <c r="G1135" s="7" t="n">
        <v>2</v>
      </c>
      <c r="H1135" s="7" t="n">
        <v>0</v>
      </c>
    </row>
    <row r="1136" spans="1:8">
      <c r="A1136" t="s">
        <v>4</v>
      </c>
      <c r="B1136" s="4" t="s">
        <v>5</v>
      </c>
    </row>
    <row r="1137" spans="1:13">
      <c r="A1137" t="n">
        <v>9067</v>
      </c>
      <c r="B1137" s="48" t="n">
        <v>28</v>
      </c>
    </row>
    <row r="1138" spans="1:13">
      <c r="A1138" t="s">
        <v>4</v>
      </c>
      <c r="B1138" s="4" t="s">
        <v>5</v>
      </c>
      <c r="C1138" s="4" t="s">
        <v>14</v>
      </c>
      <c r="D1138" s="4" t="s">
        <v>10</v>
      </c>
      <c r="E1138" s="4" t="s">
        <v>6</v>
      </c>
    </row>
    <row r="1139" spans="1:13">
      <c r="A1139" t="n">
        <v>9068</v>
      </c>
      <c r="B1139" s="38" t="n">
        <v>51</v>
      </c>
      <c r="C1139" s="7" t="n">
        <v>4</v>
      </c>
      <c r="D1139" s="7" t="n">
        <v>20</v>
      </c>
      <c r="E1139" s="7" t="s">
        <v>113</v>
      </c>
    </row>
    <row r="1140" spans="1:13">
      <c r="A1140" t="s">
        <v>4</v>
      </c>
      <c r="B1140" s="4" t="s">
        <v>5</v>
      </c>
      <c r="C1140" s="4" t="s">
        <v>10</v>
      </c>
    </row>
    <row r="1141" spans="1:13">
      <c r="A1141" t="n">
        <v>9082</v>
      </c>
      <c r="B1141" s="31" t="n">
        <v>16</v>
      </c>
      <c r="C1141" s="7" t="n">
        <v>0</v>
      </c>
    </row>
    <row r="1142" spans="1:13">
      <c r="A1142" t="s">
        <v>4</v>
      </c>
      <c r="B1142" s="4" t="s">
        <v>5</v>
      </c>
      <c r="C1142" s="4" t="s">
        <v>10</v>
      </c>
      <c r="D1142" s="4" t="s">
        <v>14</v>
      </c>
      <c r="E1142" s="4" t="s">
        <v>9</v>
      </c>
      <c r="F1142" s="4" t="s">
        <v>79</v>
      </c>
      <c r="G1142" s="4" t="s">
        <v>14</v>
      </c>
      <c r="H1142" s="4" t="s">
        <v>14</v>
      </c>
      <c r="I1142" s="4" t="s">
        <v>14</v>
      </c>
      <c r="J1142" s="4" t="s">
        <v>9</v>
      </c>
      <c r="K1142" s="4" t="s">
        <v>79</v>
      </c>
      <c r="L1142" s="4" t="s">
        <v>14</v>
      </c>
      <c r="M1142" s="4" t="s">
        <v>14</v>
      </c>
    </row>
    <row r="1143" spans="1:13">
      <c r="A1143" t="n">
        <v>9085</v>
      </c>
      <c r="B1143" s="47" t="n">
        <v>26</v>
      </c>
      <c r="C1143" s="7" t="n">
        <v>20</v>
      </c>
      <c r="D1143" s="7" t="n">
        <v>17</v>
      </c>
      <c r="E1143" s="7" t="n">
        <v>43350</v>
      </c>
      <c r="F1143" s="7" t="s">
        <v>135</v>
      </c>
      <c r="G1143" s="7" t="n">
        <v>2</v>
      </c>
      <c r="H1143" s="7" t="n">
        <v>3</v>
      </c>
      <c r="I1143" s="7" t="n">
        <v>17</v>
      </c>
      <c r="J1143" s="7" t="n">
        <v>43351</v>
      </c>
      <c r="K1143" s="7" t="s">
        <v>136</v>
      </c>
      <c r="L1143" s="7" t="n">
        <v>2</v>
      </c>
      <c r="M1143" s="7" t="n">
        <v>0</v>
      </c>
    </row>
    <row r="1144" spans="1:13">
      <c r="A1144" t="s">
        <v>4</v>
      </c>
      <c r="B1144" s="4" t="s">
        <v>5</v>
      </c>
    </row>
    <row r="1145" spans="1:13">
      <c r="A1145" t="n">
        <v>9168</v>
      </c>
      <c r="B1145" s="48" t="n">
        <v>28</v>
      </c>
    </row>
    <row r="1146" spans="1:13">
      <c r="A1146" t="s">
        <v>4</v>
      </c>
      <c r="B1146" s="4" t="s">
        <v>5</v>
      </c>
      <c r="C1146" s="4" t="s">
        <v>10</v>
      </c>
      <c r="D1146" s="4" t="s">
        <v>14</v>
      </c>
    </row>
    <row r="1147" spans="1:13">
      <c r="A1147" t="n">
        <v>9169</v>
      </c>
      <c r="B1147" s="51" t="n">
        <v>89</v>
      </c>
      <c r="C1147" s="7" t="n">
        <v>65533</v>
      </c>
      <c r="D1147" s="7" t="n">
        <v>1</v>
      </c>
    </row>
    <row r="1148" spans="1:13">
      <c r="A1148" t="s">
        <v>4</v>
      </c>
      <c r="B1148" s="4" t="s">
        <v>5</v>
      </c>
      <c r="C1148" s="4" t="s">
        <v>14</v>
      </c>
      <c r="D1148" s="4" t="s">
        <v>10</v>
      </c>
      <c r="E1148" s="4" t="s">
        <v>20</v>
      </c>
    </row>
    <row r="1149" spans="1:13">
      <c r="A1149" t="n">
        <v>9173</v>
      </c>
      <c r="B1149" s="24" t="n">
        <v>58</v>
      </c>
      <c r="C1149" s="7" t="n">
        <v>101</v>
      </c>
      <c r="D1149" s="7" t="n">
        <v>500</v>
      </c>
      <c r="E1149" s="7" t="n">
        <v>1</v>
      </c>
    </row>
    <row r="1150" spans="1:13">
      <c r="A1150" t="s">
        <v>4</v>
      </c>
      <c r="B1150" s="4" t="s">
        <v>5</v>
      </c>
      <c r="C1150" s="4" t="s">
        <v>14</v>
      </c>
      <c r="D1150" s="4" t="s">
        <v>10</v>
      </c>
    </row>
    <row r="1151" spans="1:13">
      <c r="A1151" t="n">
        <v>9181</v>
      </c>
      <c r="B1151" s="24" t="n">
        <v>58</v>
      </c>
      <c r="C1151" s="7" t="n">
        <v>254</v>
      </c>
      <c r="D1151" s="7" t="n">
        <v>0</v>
      </c>
    </row>
    <row r="1152" spans="1:13">
      <c r="A1152" t="s">
        <v>4</v>
      </c>
      <c r="B1152" s="4" t="s">
        <v>5</v>
      </c>
      <c r="C1152" s="4" t="s">
        <v>10</v>
      </c>
      <c r="D1152" s="4" t="s">
        <v>20</v>
      </c>
      <c r="E1152" s="4" t="s">
        <v>20</v>
      </c>
      <c r="F1152" s="4" t="s">
        <v>20</v>
      </c>
      <c r="G1152" s="4" t="s">
        <v>20</v>
      </c>
    </row>
    <row r="1153" spans="1:13">
      <c r="A1153" t="n">
        <v>9185</v>
      </c>
      <c r="B1153" s="35" t="n">
        <v>46</v>
      </c>
      <c r="C1153" s="7" t="n">
        <v>0</v>
      </c>
      <c r="D1153" s="7" t="n">
        <v>181.949996948242</v>
      </c>
      <c r="E1153" s="7" t="n">
        <v>-144</v>
      </c>
      <c r="F1153" s="7" t="n">
        <v>0.0799999982118607</v>
      </c>
      <c r="G1153" s="7" t="n">
        <v>90</v>
      </c>
    </row>
    <row r="1154" spans="1:13">
      <c r="A1154" t="s">
        <v>4</v>
      </c>
      <c r="B1154" s="4" t="s">
        <v>5</v>
      </c>
      <c r="C1154" s="4" t="s">
        <v>14</v>
      </c>
      <c r="D1154" s="4" t="s">
        <v>14</v>
      </c>
      <c r="E1154" s="4" t="s">
        <v>20</v>
      </c>
      <c r="F1154" s="4" t="s">
        <v>20</v>
      </c>
      <c r="G1154" s="4" t="s">
        <v>20</v>
      </c>
      <c r="H1154" s="4" t="s">
        <v>10</v>
      </c>
    </row>
    <row r="1155" spans="1:13">
      <c r="A1155" t="n">
        <v>9204</v>
      </c>
      <c r="B1155" s="43" t="n">
        <v>45</v>
      </c>
      <c r="C1155" s="7" t="n">
        <v>2</v>
      </c>
      <c r="D1155" s="7" t="n">
        <v>3</v>
      </c>
      <c r="E1155" s="7" t="n">
        <v>182.139999389648</v>
      </c>
      <c r="F1155" s="7" t="n">
        <v>-143.080001831055</v>
      </c>
      <c r="G1155" s="7" t="n">
        <v>-0.180000007152557</v>
      </c>
      <c r="H1155" s="7" t="n">
        <v>0</v>
      </c>
    </row>
    <row r="1156" spans="1:13">
      <c r="A1156" t="s">
        <v>4</v>
      </c>
      <c r="B1156" s="4" t="s">
        <v>5</v>
      </c>
      <c r="C1156" s="4" t="s">
        <v>14</v>
      </c>
      <c r="D1156" s="4" t="s">
        <v>14</v>
      </c>
      <c r="E1156" s="4" t="s">
        <v>20</v>
      </c>
      <c r="F1156" s="4" t="s">
        <v>20</v>
      </c>
      <c r="G1156" s="4" t="s">
        <v>20</v>
      </c>
      <c r="H1156" s="4" t="s">
        <v>10</v>
      </c>
      <c r="I1156" s="4" t="s">
        <v>14</v>
      </c>
    </row>
    <row r="1157" spans="1:13">
      <c r="A1157" t="n">
        <v>9221</v>
      </c>
      <c r="B1157" s="43" t="n">
        <v>45</v>
      </c>
      <c r="C1157" s="7" t="n">
        <v>4</v>
      </c>
      <c r="D1157" s="7" t="n">
        <v>3</v>
      </c>
      <c r="E1157" s="7" t="n">
        <v>359.989990234375</v>
      </c>
      <c r="F1157" s="7" t="n">
        <v>149.25</v>
      </c>
      <c r="G1157" s="7" t="n">
        <v>0</v>
      </c>
      <c r="H1157" s="7" t="n">
        <v>0</v>
      </c>
      <c r="I1157" s="7" t="n">
        <v>0</v>
      </c>
    </row>
    <row r="1158" spans="1:13">
      <c r="A1158" t="s">
        <v>4</v>
      </c>
      <c r="B1158" s="4" t="s">
        <v>5</v>
      </c>
      <c r="C1158" s="4" t="s">
        <v>14</v>
      </c>
      <c r="D1158" s="4" t="s">
        <v>14</v>
      </c>
      <c r="E1158" s="4" t="s">
        <v>20</v>
      </c>
      <c r="F1158" s="4" t="s">
        <v>10</v>
      </c>
    </row>
    <row r="1159" spans="1:13">
      <c r="A1159" t="n">
        <v>9239</v>
      </c>
      <c r="B1159" s="43" t="n">
        <v>45</v>
      </c>
      <c r="C1159" s="7" t="n">
        <v>5</v>
      </c>
      <c r="D1159" s="7" t="n">
        <v>3</v>
      </c>
      <c r="E1159" s="7" t="n">
        <v>1.29999995231628</v>
      </c>
      <c r="F1159" s="7" t="n">
        <v>0</v>
      </c>
    </row>
    <row r="1160" spans="1:13">
      <c r="A1160" t="s">
        <v>4</v>
      </c>
      <c r="B1160" s="4" t="s">
        <v>5</v>
      </c>
      <c r="C1160" s="4" t="s">
        <v>14</v>
      </c>
      <c r="D1160" s="4" t="s">
        <v>14</v>
      </c>
      <c r="E1160" s="4" t="s">
        <v>20</v>
      </c>
      <c r="F1160" s="4" t="s">
        <v>10</v>
      </c>
    </row>
    <row r="1161" spans="1:13">
      <c r="A1161" t="n">
        <v>9248</v>
      </c>
      <c r="B1161" s="43" t="n">
        <v>45</v>
      </c>
      <c r="C1161" s="7" t="n">
        <v>5</v>
      </c>
      <c r="D1161" s="7" t="n">
        <v>3</v>
      </c>
      <c r="E1161" s="7" t="n">
        <v>1.10000002384186</v>
      </c>
      <c r="F1161" s="7" t="n">
        <v>2500</v>
      </c>
    </row>
    <row r="1162" spans="1:13">
      <c r="A1162" t="s">
        <v>4</v>
      </c>
      <c r="B1162" s="4" t="s">
        <v>5</v>
      </c>
      <c r="C1162" s="4" t="s">
        <v>14</v>
      </c>
      <c r="D1162" s="4" t="s">
        <v>14</v>
      </c>
      <c r="E1162" s="4" t="s">
        <v>20</v>
      </c>
      <c r="F1162" s="4" t="s">
        <v>10</v>
      </c>
    </row>
    <row r="1163" spans="1:13">
      <c r="A1163" t="n">
        <v>9257</v>
      </c>
      <c r="B1163" s="43" t="n">
        <v>45</v>
      </c>
      <c r="C1163" s="7" t="n">
        <v>11</v>
      </c>
      <c r="D1163" s="7" t="n">
        <v>3</v>
      </c>
      <c r="E1163" s="7" t="n">
        <v>38.9000015258789</v>
      </c>
      <c r="F1163" s="7" t="n">
        <v>0</v>
      </c>
    </row>
    <row r="1164" spans="1:13">
      <c r="A1164" t="s">
        <v>4</v>
      </c>
      <c r="B1164" s="4" t="s">
        <v>5</v>
      </c>
      <c r="C1164" s="4" t="s">
        <v>14</v>
      </c>
      <c r="D1164" s="4" t="s">
        <v>10</v>
      </c>
    </row>
    <row r="1165" spans="1:13">
      <c r="A1165" t="n">
        <v>9266</v>
      </c>
      <c r="B1165" s="24" t="n">
        <v>58</v>
      </c>
      <c r="C1165" s="7" t="n">
        <v>255</v>
      </c>
      <c r="D1165" s="7" t="n">
        <v>0</v>
      </c>
    </row>
    <row r="1166" spans="1:13">
      <c r="A1166" t="s">
        <v>4</v>
      </c>
      <c r="B1166" s="4" t="s">
        <v>5</v>
      </c>
      <c r="C1166" s="4" t="s">
        <v>14</v>
      </c>
      <c r="D1166" s="4" t="s">
        <v>10</v>
      </c>
    </row>
    <row r="1167" spans="1:13">
      <c r="A1167" t="n">
        <v>9270</v>
      </c>
      <c r="B1167" s="43" t="n">
        <v>45</v>
      </c>
      <c r="C1167" s="7" t="n">
        <v>7</v>
      </c>
      <c r="D1167" s="7" t="n">
        <v>255</v>
      </c>
    </row>
    <row r="1168" spans="1:13">
      <c r="A1168" t="s">
        <v>4</v>
      </c>
      <c r="B1168" s="4" t="s">
        <v>5</v>
      </c>
      <c r="C1168" s="4" t="s">
        <v>14</v>
      </c>
      <c r="D1168" s="4" t="s">
        <v>14</v>
      </c>
      <c r="E1168" s="4" t="s">
        <v>20</v>
      </c>
      <c r="F1168" s="4" t="s">
        <v>10</v>
      </c>
    </row>
    <row r="1169" spans="1:9">
      <c r="A1169" t="n">
        <v>9274</v>
      </c>
      <c r="B1169" s="43" t="n">
        <v>45</v>
      </c>
      <c r="C1169" s="7" t="n">
        <v>5</v>
      </c>
      <c r="D1169" s="7" t="n">
        <v>3</v>
      </c>
      <c r="E1169" s="7" t="n">
        <v>1</v>
      </c>
      <c r="F1169" s="7" t="n">
        <v>20000</v>
      </c>
    </row>
    <row r="1170" spans="1:9">
      <c r="A1170" t="s">
        <v>4</v>
      </c>
      <c r="B1170" s="4" t="s">
        <v>5</v>
      </c>
      <c r="C1170" s="4" t="s">
        <v>14</v>
      </c>
      <c r="D1170" s="4" t="s">
        <v>10</v>
      </c>
      <c r="E1170" s="4" t="s">
        <v>10</v>
      </c>
      <c r="F1170" s="4" t="s">
        <v>14</v>
      </c>
    </row>
    <row r="1171" spans="1:9">
      <c r="A1171" t="n">
        <v>9283</v>
      </c>
      <c r="B1171" s="52" t="n">
        <v>25</v>
      </c>
      <c r="C1171" s="7" t="n">
        <v>1</v>
      </c>
      <c r="D1171" s="7" t="n">
        <v>60</v>
      </c>
      <c r="E1171" s="7" t="n">
        <v>640</v>
      </c>
      <c r="F1171" s="7" t="n">
        <v>1</v>
      </c>
    </row>
    <row r="1172" spans="1:9">
      <c r="A1172" t="s">
        <v>4</v>
      </c>
      <c r="B1172" s="4" t="s">
        <v>5</v>
      </c>
      <c r="C1172" s="4" t="s">
        <v>14</v>
      </c>
      <c r="D1172" s="4" t="s">
        <v>10</v>
      </c>
      <c r="E1172" s="4" t="s">
        <v>6</v>
      </c>
    </row>
    <row r="1173" spans="1:9">
      <c r="A1173" t="n">
        <v>9290</v>
      </c>
      <c r="B1173" s="38" t="n">
        <v>51</v>
      </c>
      <c r="C1173" s="7" t="n">
        <v>4</v>
      </c>
      <c r="D1173" s="7" t="n">
        <v>20</v>
      </c>
      <c r="E1173" s="7" t="s">
        <v>137</v>
      </c>
    </row>
    <row r="1174" spans="1:9">
      <c r="A1174" t="s">
        <v>4</v>
      </c>
      <c r="B1174" s="4" t="s">
        <v>5</v>
      </c>
      <c r="C1174" s="4" t="s">
        <v>10</v>
      </c>
    </row>
    <row r="1175" spans="1:9">
      <c r="A1175" t="n">
        <v>9303</v>
      </c>
      <c r="B1175" s="31" t="n">
        <v>16</v>
      </c>
      <c r="C1175" s="7" t="n">
        <v>0</v>
      </c>
    </row>
    <row r="1176" spans="1:9">
      <c r="A1176" t="s">
        <v>4</v>
      </c>
      <c r="B1176" s="4" t="s">
        <v>5</v>
      </c>
      <c r="C1176" s="4" t="s">
        <v>10</v>
      </c>
      <c r="D1176" s="4" t="s">
        <v>14</v>
      </c>
      <c r="E1176" s="4" t="s">
        <v>9</v>
      </c>
      <c r="F1176" s="4" t="s">
        <v>79</v>
      </c>
      <c r="G1176" s="4" t="s">
        <v>14</v>
      </c>
      <c r="H1176" s="4" t="s">
        <v>14</v>
      </c>
    </row>
    <row r="1177" spans="1:9">
      <c r="A1177" t="n">
        <v>9306</v>
      </c>
      <c r="B1177" s="47" t="n">
        <v>26</v>
      </c>
      <c r="C1177" s="7" t="n">
        <v>20</v>
      </c>
      <c r="D1177" s="7" t="n">
        <v>17</v>
      </c>
      <c r="E1177" s="7" t="n">
        <v>43352</v>
      </c>
      <c r="F1177" s="7" t="s">
        <v>138</v>
      </c>
      <c r="G1177" s="7" t="n">
        <v>2</v>
      </c>
      <c r="H1177" s="7" t="n">
        <v>0</v>
      </c>
    </row>
    <row r="1178" spans="1:9">
      <c r="A1178" t="s">
        <v>4</v>
      </c>
      <c r="B1178" s="4" t="s">
        <v>5</v>
      </c>
    </row>
    <row r="1179" spans="1:9">
      <c r="A1179" t="n">
        <v>9345</v>
      </c>
      <c r="B1179" s="48" t="n">
        <v>28</v>
      </c>
    </row>
    <row r="1180" spans="1:9">
      <c r="A1180" t="s">
        <v>4</v>
      </c>
      <c r="B1180" s="4" t="s">
        <v>5</v>
      </c>
      <c r="C1180" s="4" t="s">
        <v>14</v>
      </c>
      <c r="D1180" s="4" t="s">
        <v>10</v>
      </c>
      <c r="E1180" s="4" t="s">
        <v>10</v>
      </c>
      <c r="F1180" s="4" t="s">
        <v>14</v>
      </c>
    </row>
    <row r="1181" spans="1:9">
      <c r="A1181" t="n">
        <v>9346</v>
      </c>
      <c r="B1181" s="52" t="n">
        <v>25</v>
      </c>
      <c r="C1181" s="7" t="n">
        <v>1</v>
      </c>
      <c r="D1181" s="7" t="n">
        <v>65535</v>
      </c>
      <c r="E1181" s="7" t="n">
        <v>65535</v>
      </c>
      <c r="F1181" s="7" t="n">
        <v>0</v>
      </c>
    </row>
    <row r="1182" spans="1:9">
      <c r="A1182" t="s">
        <v>4</v>
      </c>
      <c r="B1182" s="4" t="s">
        <v>5</v>
      </c>
      <c r="C1182" s="4" t="s">
        <v>14</v>
      </c>
      <c r="D1182" s="4" t="s">
        <v>10</v>
      </c>
      <c r="E1182" s="4" t="s">
        <v>10</v>
      </c>
      <c r="F1182" s="4" t="s">
        <v>14</v>
      </c>
    </row>
    <row r="1183" spans="1:9">
      <c r="A1183" t="n">
        <v>9353</v>
      </c>
      <c r="B1183" s="52" t="n">
        <v>25</v>
      </c>
      <c r="C1183" s="7" t="n">
        <v>1</v>
      </c>
      <c r="D1183" s="7" t="n">
        <v>65535</v>
      </c>
      <c r="E1183" s="7" t="n">
        <v>140</v>
      </c>
      <c r="F1183" s="7" t="n">
        <v>6</v>
      </c>
    </row>
    <row r="1184" spans="1:9">
      <c r="A1184" t="s">
        <v>4</v>
      </c>
      <c r="B1184" s="4" t="s">
        <v>5</v>
      </c>
      <c r="C1184" s="4" t="s">
        <v>14</v>
      </c>
      <c r="D1184" s="4" t="s">
        <v>10</v>
      </c>
      <c r="E1184" s="4" t="s">
        <v>6</v>
      </c>
    </row>
    <row r="1185" spans="1:8">
      <c r="A1185" t="n">
        <v>9360</v>
      </c>
      <c r="B1185" s="38" t="n">
        <v>51</v>
      </c>
      <c r="C1185" s="7" t="n">
        <v>4</v>
      </c>
      <c r="D1185" s="7" t="n">
        <v>0</v>
      </c>
      <c r="E1185" s="7" t="s">
        <v>139</v>
      </c>
    </row>
    <row r="1186" spans="1:8">
      <c r="A1186" t="s">
        <v>4</v>
      </c>
      <c r="B1186" s="4" t="s">
        <v>5</v>
      </c>
      <c r="C1186" s="4" t="s">
        <v>10</v>
      </c>
    </row>
    <row r="1187" spans="1:8">
      <c r="A1187" t="n">
        <v>9374</v>
      </c>
      <c r="B1187" s="31" t="n">
        <v>16</v>
      </c>
      <c r="C1187" s="7" t="n">
        <v>0</v>
      </c>
    </row>
    <row r="1188" spans="1:8">
      <c r="A1188" t="s">
        <v>4</v>
      </c>
      <c r="B1188" s="4" t="s">
        <v>5</v>
      </c>
      <c r="C1188" s="4" t="s">
        <v>10</v>
      </c>
      <c r="D1188" s="4" t="s">
        <v>14</v>
      </c>
      <c r="E1188" s="4" t="s">
        <v>9</v>
      </c>
      <c r="F1188" s="4" t="s">
        <v>79</v>
      </c>
      <c r="G1188" s="4" t="s">
        <v>14</v>
      </c>
      <c r="H1188" s="4" t="s">
        <v>14</v>
      </c>
      <c r="I1188" s="4" t="s">
        <v>14</v>
      </c>
      <c r="J1188" s="4" t="s">
        <v>9</v>
      </c>
      <c r="K1188" s="4" t="s">
        <v>79</v>
      </c>
      <c r="L1188" s="4" t="s">
        <v>14</v>
      </c>
      <c r="M1188" s="4" t="s">
        <v>14</v>
      </c>
    </row>
    <row r="1189" spans="1:8">
      <c r="A1189" t="n">
        <v>9377</v>
      </c>
      <c r="B1189" s="47" t="n">
        <v>26</v>
      </c>
      <c r="C1189" s="7" t="n">
        <v>0</v>
      </c>
      <c r="D1189" s="7" t="n">
        <v>17</v>
      </c>
      <c r="E1189" s="7" t="n">
        <v>53176</v>
      </c>
      <c r="F1189" s="7" t="s">
        <v>140</v>
      </c>
      <c r="G1189" s="7" t="n">
        <v>2</v>
      </c>
      <c r="H1189" s="7" t="n">
        <v>3</v>
      </c>
      <c r="I1189" s="7" t="n">
        <v>17</v>
      </c>
      <c r="J1189" s="7" t="n">
        <v>53177</v>
      </c>
      <c r="K1189" s="7" t="s">
        <v>141</v>
      </c>
      <c r="L1189" s="7" t="n">
        <v>2</v>
      </c>
      <c r="M1189" s="7" t="n">
        <v>0</v>
      </c>
    </row>
    <row r="1190" spans="1:8">
      <c r="A1190" t="s">
        <v>4</v>
      </c>
      <c r="B1190" s="4" t="s">
        <v>5</v>
      </c>
    </row>
    <row r="1191" spans="1:8">
      <c r="A1191" t="n">
        <v>9521</v>
      </c>
      <c r="B1191" s="48" t="n">
        <v>28</v>
      </c>
    </row>
    <row r="1192" spans="1:8">
      <c r="A1192" t="s">
        <v>4</v>
      </c>
      <c r="B1192" s="4" t="s">
        <v>5</v>
      </c>
      <c r="C1192" s="4" t="s">
        <v>10</v>
      </c>
      <c r="D1192" s="4" t="s">
        <v>14</v>
      </c>
    </row>
    <row r="1193" spans="1:8">
      <c r="A1193" t="n">
        <v>9522</v>
      </c>
      <c r="B1193" s="51" t="n">
        <v>89</v>
      </c>
      <c r="C1193" s="7" t="n">
        <v>65533</v>
      </c>
      <c r="D1193" s="7" t="n">
        <v>1</v>
      </c>
    </row>
    <row r="1194" spans="1:8">
      <c r="A1194" t="s">
        <v>4</v>
      </c>
      <c r="B1194" s="4" t="s">
        <v>5</v>
      </c>
      <c r="C1194" s="4" t="s">
        <v>14</v>
      </c>
      <c r="D1194" s="4" t="s">
        <v>10</v>
      </c>
      <c r="E1194" s="4" t="s">
        <v>10</v>
      </c>
      <c r="F1194" s="4" t="s">
        <v>14</v>
      </c>
    </row>
    <row r="1195" spans="1:8">
      <c r="A1195" t="n">
        <v>9526</v>
      </c>
      <c r="B1195" s="52" t="n">
        <v>25</v>
      </c>
      <c r="C1195" s="7" t="n">
        <v>1</v>
      </c>
      <c r="D1195" s="7" t="n">
        <v>65535</v>
      </c>
      <c r="E1195" s="7" t="n">
        <v>65535</v>
      </c>
      <c r="F1195" s="7" t="n">
        <v>0</v>
      </c>
    </row>
    <row r="1196" spans="1:8">
      <c r="A1196" t="s">
        <v>4</v>
      </c>
      <c r="B1196" s="4" t="s">
        <v>5</v>
      </c>
      <c r="C1196" s="4" t="s">
        <v>14</v>
      </c>
      <c r="D1196" s="4" t="s">
        <v>10</v>
      </c>
      <c r="E1196" s="4" t="s">
        <v>20</v>
      </c>
    </row>
    <row r="1197" spans="1:8">
      <c r="A1197" t="n">
        <v>9533</v>
      </c>
      <c r="B1197" s="24" t="n">
        <v>58</v>
      </c>
      <c r="C1197" s="7" t="n">
        <v>101</v>
      </c>
      <c r="D1197" s="7" t="n">
        <v>500</v>
      </c>
      <c r="E1197" s="7" t="n">
        <v>1</v>
      </c>
    </row>
    <row r="1198" spans="1:8">
      <c r="A1198" t="s">
        <v>4</v>
      </c>
      <c r="B1198" s="4" t="s">
        <v>5</v>
      </c>
      <c r="C1198" s="4" t="s">
        <v>14</v>
      </c>
      <c r="D1198" s="4" t="s">
        <v>10</v>
      </c>
    </row>
    <row r="1199" spans="1:8">
      <c r="A1199" t="n">
        <v>9541</v>
      </c>
      <c r="B1199" s="24" t="n">
        <v>58</v>
      </c>
      <c r="C1199" s="7" t="n">
        <v>254</v>
      </c>
      <c r="D1199" s="7" t="n">
        <v>0</v>
      </c>
    </row>
    <row r="1200" spans="1:8">
      <c r="A1200" t="s">
        <v>4</v>
      </c>
      <c r="B1200" s="4" t="s">
        <v>5</v>
      </c>
      <c r="C1200" s="4" t="s">
        <v>14</v>
      </c>
      <c r="D1200" s="4" t="s">
        <v>14</v>
      </c>
      <c r="E1200" s="4" t="s">
        <v>20</v>
      </c>
      <c r="F1200" s="4" t="s">
        <v>20</v>
      </c>
      <c r="G1200" s="4" t="s">
        <v>20</v>
      </c>
      <c r="H1200" s="4" t="s">
        <v>10</v>
      </c>
    </row>
    <row r="1201" spans="1:13">
      <c r="A1201" t="n">
        <v>9545</v>
      </c>
      <c r="B1201" s="43" t="n">
        <v>45</v>
      </c>
      <c r="C1201" s="7" t="n">
        <v>2</v>
      </c>
      <c r="D1201" s="7" t="n">
        <v>3</v>
      </c>
      <c r="E1201" s="7" t="n">
        <v>182.039993286133</v>
      </c>
      <c r="F1201" s="7" t="n">
        <v>-142.610000610352</v>
      </c>
      <c r="G1201" s="7" t="n">
        <v>0.370000004768372</v>
      </c>
      <c r="H1201" s="7" t="n">
        <v>0</v>
      </c>
    </row>
    <row r="1202" spans="1:13">
      <c r="A1202" t="s">
        <v>4</v>
      </c>
      <c r="B1202" s="4" t="s">
        <v>5</v>
      </c>
      <c r="C1202" s="4" t="s">
        <v>14</v>
      </c>
      <c r="D1202" s="4" t="s">
        <v>14</v>
      </c>
      <c r="E1202" s="4" t="s">
        <v>20</v>
      </c>
      <c r="F1202" s="4" t="s">
        <v>20</v>
      </c>
      <c r="G1202" s="4" t="s">
        <v>20</v>
      </c>
      <c r="H1202" s="4" t="s">
        <v>10</v>
      </c>
      <c r="I1202" s="4" t="s">
        <v>14</v>
      </c>
    </row>
    <row r="1203" spans="1:13">
      <c r="A1203" t="n">
        <v>9562</v>
      </c>
      <c r="B1203" s="43" t="n">
        <v>45</v>
      </c>
      <c r="C1203" s="7" t="n">
        <v>4</v>
      </c>
      <c r="D1203" s="7" t="n">
        <v>3</v>
      </c>
      <c r="E1203" s="7" t="n">
        <v>358.200012207031</v>
      </c>
      <c r="F1203" s="7" t="n">
        <v>57.4900016784668</v>
      </c>
      <c r="G1203" s="7" t="n">
        <v>-2</v>
      </c>
      <c r="H1203" s="7" t="n">
        <v>0</v>
      </c>
      <c r="I1203" s="7" t="n">
        <v>0</v>
      </c>
    </row>
    <row r="1204" spans="1:13">
      <c r="A1204" t="s">
        <v>4</v>
      </c>
      <c r="B1204" s="4" t="s">
        <v>5</v>
      </c>
      <c r="C1204" s="4" t="s">
        <v>14</v>
      </c>
      <c r="D1204" s="4" t="s">
        <v>14</v>
      </c>
      <c r="E1204" s="4" t="s">
        <v>20</v>
      </c>
      <c r="F1204" s="4" t="s">
        <v>10</v>
      </c>
    </row>
    <row r="1205" spans="1:13">
      <c r="A1205" t="n">
        <v>9580</v>
      </c>
      <c r="B1205" s="43" t="n">
        <v>45</v>
      </c>
      <c r="C1205" s="7" t="n">
        <v>5</v>
      </c>
      <c r="D1205" s="7" t="n">
        <v>3</v>
      </c>
      <c r="E1205" s="7" t="n">
        <v>1.5</v>
      </c>
      <c r="F1205" s="7" t="n">
        <v>0</v>
      </c>
    </row>
    <row r="1206" spans="1:13">
      <c r="A1206" t="s">
        <v>4</v>
      </c>
      <c r="B1206" s="4" t="s">
        <v>5</v>
      </c>
      <c r="C1206" s="4" t="s">
        <v>14</v>
      </c>
      <c r="D1206" s="4" t="s">
        <v>14</v>
      </c>
      <c r="E1206" s="4" t="s">
        <v>20</v>
      </c>
      <c r="F1206" s="4" t="s">
        <v>10</v>
      </c>
    </row>
    <row r="1207" spans="1:13">
      <c r="A1207" t="n">
        <v>9589</v>
      </c>
      <c r="B1207" s="43" t="n">
        <v>45</v>
      </c>
      <c r="C1207" s="7" t="n">
        <v>11</v>
      </c>
      <c r="D1207" s="7" t="n">
        <v>3</v>
      </c>
      <c r="E1207" s="7" t="n">
        <v>38.9000015258789</v>
      </c>
      <c r="F1207" s="7" t="n">
        <v>0</v>
      </c>
    </row>
    <row r="1208" spans="1:13">
      <c r="A1208" t="s">
        <v>4</v>
      </c>
      <c r="B1208" s="4" t="s">
        <v>5</v>
      </c>
      <c r="C1208" s="4" t="s">
        <v>14</v>
      </c>
      <c r="D1208" s="4" t="s">
        <v>14</v>
      </c>
      <c r="E1208" s="4" t="s">
        <v>20</v>
      </c>
      <c r="F1208" s="4" t="s">
        <v>20</v>
      </c>
      <c r="G1208" s="4" t="s">
        <v>20</v>
      </c>
      <c r="H1208" s="4" t="s">
        <v>10</v>
      </c>
    </row>
    <row r="1209" spans="1:13">
      <c r="A1209" t="n">
        <v>9598</v>
      </c>
      <c r="B1209" s="43" t="n">
        <v>45</v>
      </c>
      <c r="C1209" s="7" t="n">
        <v>2</v>
      </c>
      <c r="D1209" s="7" t="n">
        <v>3</v>
      </c>
      <c r="E1209" s="7" t="n">
        <v>182.039993286133</v>
      </c>
      <c r="F1209" s="7" t="n">
        <v>-142.869995117188</v>
      </c>
      <c r="G1209" s="7" t="n">
        <v>0.370000004768372</v>
      </c>
      <c r="H1209" s="7" t="n">
        <v>2500</v>
      </c>
    </row>
    <row r="1210" spans="1:13">
      <c r="A1210" t="s">
        <v>4</v>
      </c>
      <c r="B1210" s="4" t="s">
        <v>5</v>
      </c>
      <c r="C1210" s="4" t="s">
        <v>14</v>
      </c>
      <c r="D1210" s="4" t="s">
        <v>14</v>
      </c>
      <c r="E1210" s="4" t="s">
        <v>20</v>
      </c>
      <c r="F1210" s="4" t="s">
        <v>20</v>
      </c>
      <c r="G1210" s="4" t="s">
        <v>20</v>
      </c>
      <c r="H1210" s="4" t="s">
        <v>10</v>
      </c>
      <c r="I1210" s="4" t="s">
        <v>14</v>
      </c>
    </row>
    <row r="1211" spans="1:13">
      <c r="A1211" t="n">
        <v>9615</v>
      </c>
      <c r="B1211" s="43" t="n">
        <v>45</v>
      </c>
      <c r="C1211" s="7" t="n">
        <v>4</v>
      </c>
      <c r="D1211" s="7" t="n">
        <v>3</v>
      </c>
      <c r="E1211" s="7" t="n">
        <v>358.200012207031</v>
      </c>
      <c r="F1211" s="7" t="n">
        <v>57.4900016784668</v>
      </c>
      <c r="G1211" s="7" t="n">
        <v>-6</v>
      </c>
      <c r="H1211" s="7" t="n">
        <v>2500</v>
      </c>
      <c r="I1211" s="7" t="n">
        <v>1</v>
      </c>
    </row>
    <row r="1212" spans="1:13">
      <c r="A1212" t="s">
        <v>4</v>
      </c>
      <c r="B1212" s="4" t="s">
        <v>5</v>
      </c>
      <c r="C1212" s="4" t="s">
        <v>14</v>
      </c>
      <c r="D1212" s="4" t="s">
        <v>14</v>
      </c>
      <c r="E1212" s="4" t="s">
        <v>20</v>
      </c>
      <c r="F1212" s="4" t="s">
        <v>10</v>
      </c>
    </row>
    <row r="1213" spans="1:13">
      <c r="A1213" t="n">
        <v>9633</v>
      </c>
      <c r="B1213" s="43" t="n">
        <v>45</v>
      </c>
      <c r="C1213" s="7" t="n">
        <v>5</v>
      </c>
      <c r="D1213" s="7" t="n">
        <v>3</v>
      </c>
      <c r="E1213" s="7" t="n">
        <v>1.60000002384186</v>
      </c>
      <c r="F1213" s="7" t="n">
        <v>2500</v>
      </c>
    </row>
    <row r="1214" spans="1:13">
      <c r="A1214" t="s">
        <v>4</v>
      </c>
      <c r="B1214" s="4" t="s">
        <v>5</v>
      </c>
      <c r="C1214" s="4" t="s">
        <v>14</v>
      </c>
      <c r="D1214" s="4" t="s">
        <v>14</v>
      </c>
      <c r="E1214" s="4" t="s">
        <v>20</v>
      </c>
      <c r="F1214" s="4" t="s">
        <v>10</v>
      </c>
    </row>
    <row r="1215" spans="1:13">
      <c r="A1215" t="n">
        <v>9642</v>
      </c>
      <c r="B1215" s="43" t="n">
        <v>45</v>
      </c>
      <c r="C1215" s="7" t="n">
        <v>11</v>
      </c>
      <c r="D1215" s="7" t="n">
        <v>3</v>
      </c>
      <c r="E1215" s="7" t="n">
        <v>38.9000015258789</v>
      </c>
      <c r="F1215" s="7" t="n">
        <v>2500</v>
      </c>
    </row>
    <row r="1216" spans="1:13">
      <c r="A1216" t="s">
        <v>4</v>
      </c>
      <c r="B1216" s="4" t="s">
        <v>5</v>
      </c>
      <c r="C1216" s="4" t="s">
        <v>10</v>
      </c>
      <c r="D1216" s="4" t="s">
        <v>20</v>
      </c>
      <c r="E1216" s="4" t="s">
        <v>20</v>
      </c>
      <c r="F1216" s="4" t="s">
        <v>20</v>
      </c>
      <c r="G1216" s="4" t="s">
        <v>20</v>
      </c>
    </row>
    <row r="1217" spans="1:9">
      <c r="A1217" t="n">
        <v>9651</v>
      </c>
      <c r="B1217" s="35" t="n">
        <v>46</v>
      </c>
      <c r="C1217" s="7" t="n">
        <v>0</v>
      </c>
      <c r="D1217" s="7" t="n">
        <v>181.949996948242</v>
      </c>
      <c r="E1217" s="7" t="n">
        <v>-144</v>
      </c>
      <c r="F1217" s="7" t="n">
        <v>0.349999994039536</v>
      </c>
      <c r="G1217" s="7" t="n">
        <v>90</v>
      </c>
    </row>
    <row r="1218" spans="1:9">
      <c r="A1218" t="s">
        <v>4</v>
      </c>
      <c r="B1218" s="4" t="s">
        <v>5</v>
      </c>
      <c r="C1218" s="4" t="s">
        <v>10</v>
      </c>
      <c r="D1218" s="4" t="s">
        <v>20</v>
      </c>
      <c r="E1218" s="4" t="s">
        <v>20</v>
      </c>
      <c r="F1218" s="4" t="s">
        <v>20</v>
      </c>
      <c r="G1218" s="4" t="s">
        <v>20</v>
      </c>
    </row>
    <row r="1219" spans="1:9">
      <c r="A1219" t="n">
        <v>9670</v>
      </c>
      <c r="B1219" s="35" t="n">
        <v>46</v>
      </c>
      <c r="C1219" s="7" t="n">
        <v>22</v>
      </c>
      <c r="D1219" s="7" t="n">
        <v>181.759994506836</v>
      </c>
      <c r="E1219" s="7" t="n">
        <v>-144</v>
      </c>
      <c r="F1219" s="7" t="n">
        <v>-0.629999995231628</v>
      </c>
      <c r="G1219" s="7" t="n">
        <v>90</v>
      </c>
    </row>
    <row r="1220" spans="1:9">
      <c r="A1220" t="s">
        <v>4</v>
      </c>
      <c r="B1220" s="4" t="s">
        <v>5</v>
      </c>
      <c r="C1220" s="4" t="s">
        <v>14</v>
      </c>
      <c r="D1220" s="4" t="s">
        <v>10</v>
      </c>
      <c r="E1220" s="4" t="s">
        <v>6</v>
      </c>
      <c r="F1220" s="4" t="s">
        <v>6</v>
      </c>
      <c r="G1220" s="4" t="s">
        <v>6</v>
      </c>
      <c r="H1220" s="4" t="s">
        <v>6</v>
      </c>
    </row>
    <row r="1221" spans="1:9">
      <c r="A1221" t="n">
        <v>9689</v>
      </c>
      <c r="B1221" s="38" t="n">
        <v>51</v>
      </c>
      <c r="C1221" s="7" t="n">
        <v>3</v>
      </c>
      <c r="D1221" s="7" t="n">
        <v>0</v>
      </c>
      <c r="E1221" s="7" t="s">
        <v>142</v>
      </c>
      <c r="F1221" s="7" t="s">
        <v>56</v>
      </c>
      <c r="G1221" s="7" t="s">
        <v>57</v>
      </c>
      <c r="H1221" s="7" t="s">
        <v>58</v>
      </c>
    </row>
    <row r="1222" spans="1:9">
      <c r="A1222" t="s">
        <v>4</v>
      </c>
      <c r="B1222" s="4" t="s">
        <v>5</v>
      </c>
      <c r="C1222" s="4" t="s">
        <v>14</v>
      </c>
      <c r="D1222" s="4" t="s">
        <v>10</v>
      </c>
      <c r="E1222" s="4" t="s">
        <v>6</v>
      </c>
      <c r="F1222" s="4" t="s">
        <v>6</v>
      </c>
      <c r="G1222" s="4" t="s">
        <v>6</v>
      </c>
      <c r="H1222" s="4" t="s">
        <v>6</v>
      </c>
    </row>
    <row r="1223" spans="1:9">
      <c r="A1223" t="n">
        <v>9702</v>
      </c>
      <c r="B1223" s="38" t="n">
        <v>51</v>
      </c>
      <c r="C1223" s="7" t="n">
        <v>3</v>
      </c>
      <c r="D1223" s="7" t="n">
        <v>22</v>
      </c>
      <c r="E1223" s="7" t="s">
        <v>58</v>
      </c>
      <c r="F1223" s="7" t="s">
        <v>58</v>
      </c>
      <c r="G1223" s="7" t="s">
        <v>57</v>
      </c>
      <c r="H1223" s="7" t="s">
        <v>58</v>
      </c>
    </row>
    <row r="1224" spans="1:9">
      <c r="A1224" t="s">
        <v>4</v>
      </c>
      <c r="B1224" s="4" t="s">
        <v>5</v>
      </c>
      <c r="C1224" s="4" t="s">
        <v>10</v>
      </c>
      <c r="D1224" s="4" t="s">
        <v>14</v>
      </c>
      <c r="E1224" s="4" t="s">
        <v>6</v>
      </c>
      <c r="F1224" s="4" t="s">
        <v>20</v>
      </c>
      <c r="G1224" s="4" t="s">
        <v>20</v>
      </c>
      <c r="H1224" s="4" t="s">
        <v>20</v>
      </c>
    </row>
    <row r="1225" spans="1:9">
      <c r="A1225" t="n">
        <v>9715</v>
      </c>
      <c r="B1225" s="50" t="n">
        <v>48</v>
      </c>
      <c r="C1225" s="7" t="n">
        <v>0</v>
      </c>
      <c r="D1225" s="7" t="n">
        <v>0</v>
      </c>
      <c r="E1225" s="7" t="s">
        <v>65</v>
      </c>
      <c r="F1225" s="7" t="n">
        <v>0</v>
      </c>
      <c r="G1225" s="7" t="n">
        <v>1</v>
      </c>
      <c r="H1225" s="7" t="n">
        <v>0</v>
      </c>
    </row>
    <row r="1226" spans="1:9">
      <c r="A1226" t="s">
        <v>4</v>
      </c>
      <c r="B1226" s="4" t="s">
        <v>5</v>
      </c>
      <c r="C1226" s="4" t="s">
        <v>14</v>
      </c>
      <c r="D1226" s="4" t="s">
        <v>10</v>
      </c>
    </row>
    <row r="1227" spans="1:9">
      <c r="A1227" t="n">
        <v>9741</v>
      </c>
      <c r="B1227" s="24" t="n">
        <v>58</v>
      </c>
      <c r="C1227" s="7" t="n">
        <v>255</v>
      </c>
      <c r="D1227" s="7" t="n">
        <v>0</v>
      </c>
    </row>
    <row r="1228" spans="1:9">
      <c r="A1228" t="s">
        <v>4</v>
      </c>
      <c r="B1228" s="4" t="s">
        <v>5</v>
      </c>
      <c r="C1228" s="4" t="s">
        <v>14</v>
      </c>
      <c r="D1228" s="4" t="s">
        <v>10</v>
      </c>
    </row>
    <row r="1229" spans="1:9">
      <c r="A1229" t="n">
        <v>9745</v>
      </c>
      <c r="B1229" s="43" t="n">
        <v>45</v>
      </c>
      <c r="C1229" s="7" t="n">
        <v>7</v>
      </c>
      <c r="D1229" s="7" t="n">
        <v>255</v>
      </c>
    </row>
    <row r="1230" spans="1:9">
      <c r="A1230" t="s">
        <v>4</v>
      </c>
      <c r="B1230" s="4" t="s">
        <v>5</v>
      </c>
      <c r="C1230" s="4" t="s">
        <v>14</v>
      </c>
      <c r="D1230" s="4" t="s">
        <v>10</v>
      </c>
      <c r="E1230" s="4" t="s">
        <v>6</v>
      </c>
      <c r="F1230" s="4" t="s">
        <v>6</v>
      </c>
      <c r="G1230" s="4" t="s">
        <v>6</v>
      </c>
      <c r="H1230" s="4" t="s">
        <v>6</v>
      </c>
    </row>
    <row r="1231" spans="1:9">
      <c r="A1231" t="n">
        <v>9749</v>
      </c>
      <c r="B1231" s="38" t="n">
        <v>51</v>
      </c>
      <c r="C1231" s="7" t="n">
        <v>3</v>
      </c>
      <c r="D1231" s="7" t="n">
        <v>0</v>
      </c>
      <c r="E1231" s="7" t="s">
        <v>55</v>
      </c>
      <c r="F1231" s="7" t="s">
        <v>56</v>
      </c>
      <c r="G1231" s="7" t="s">
        <v>57</v>
      </c>
      <c r="H1231" s="7" t="s">
        <v>58</v>
      </c>
    </row>
    <row r="1232" spans="1:9">
      <c r="A1232" t="s">
        <v>4</v>
      </c>
      <c r="B1232" s="4" t="s">
        <v>5</v>
      </c>
      <c r="C1232" s="4" t="s">
        <v>10</v>
      </c>
    </row>
    <row r="1233" spans="1:8">
      <c r="A1233" t="n">
        <v>9762</v>
      </c>
      <c r="B1233" s="31" t="n">
        <v>16</v>
      </c>
      <c r="C1233" s="7" t="n">
        <v>1000</v>
      </c>
    </row>
    <row r="1234" spans="1:8">
      <c r="A1234" t="s">
        <v>4</v>
      </c>
      <c r="B1234" s="4" t="s">
        <v>5</v>
      </c>
      <c r="C1234" s="4" t="s">
        <v>14</v>
      </c>
      <c r="D1234" s="4" t="s">
        <v>10</v>
      </c>
      <c r="E1234" s="4" t="s">
        <v>20</v>
      </c>
    </row>
    <row r="1235" spans="1:8">
      <c r="A1235" t="n">
        <v>9765</v>
      </c>
      <c r="B1235" s="24" t="n">
        <v>58</v>
      </c>
      <c r="C1235" s="7" t="n">
        <v>101</v>
      </c>
      <c r="D1235" s="7" t="n">
        <v>500</v>
      </c>
      <c r="E1235" s="7" t="n">
        <v>1</v>
      </c>
    </row>
    <row r="1236" spans="1:8">
      <c r="A1236" t="s">
        <v>4</v>
      </c>
      <c r="B1236" s="4" t="s">
        <v>5</v>
      </c>
      <c r="C1236" s="4" t="s">
        <v>14</v>
      </c>
      <c r="D1236" s="4" t="s">
        <v>10</v>
      </c>
    </row>
    <row r="1237" spans="1:8">
      <c r="A1237" t="n">
        <v>9773</v>
      </c>
      <c r="B1237" s="24" t="n">
        <v>58</v>
      </c>
      <c r="C1237" s="7" t="n">
        <v>254</v>
      </c>
      <c r="D1237" s="7" t="n">
        <v>0</v>
      </c>
    </row>
    <row r="1238" spans="1:8">
      <c r="A1238" t="s">
        <v>4</v>
      </c>
      <c r="B1238" s="4" t="s">
        <v>5</v>
      </c>
      <c r="C1238" s="4" t="s">
        <v>14</v>
      </c>
      <c r="D1238" s="4" t="s">
        <v>14</v>
      </c>
      <c r="E1238" s="4" t="s">
        <v>20</v>
      </c>
      <c r="F1238" s="4" t="s">
        <v>20</v>
      </c>
      <c r="G1238" s="4" t="s">
        <v>20</v>
      </c>
      <c r="H1238" s="4" t="s">
        <v>10</v>
      </c>
    </row>
    <row r="1239" spans="1:8">
      <c r="A1239" t="n">
        <v>9777</v>
      </c>
      <c r="B1239" s="43" t="n">
        <v>45</v>
      </c>
      <c r="C1239" s="7" t="n">
        <v>2</v>
      </c>
      <c r="D1239" s="7" t="n">
        <v>3</v>
      </c>
      <c r="E1239" s="7" t="n">
        <v>181.789993286133</v>
      </c>
      <c r="F1239" s="7" t="n">
        <v>-142.940002441406</v>
      </c>
      <c r="G1239" s="7" t="n">
        <v>-0.620000004768372</v>
      </c>
      <c r="H1239" s="7" t="n">
        <v>0</v>
      </c>
    </row>
    <row r="1240" spans="1:8">
      <c r="A1240" t="s">
        <v>4</v>
      </c>
      <c r="B1240" s="4" t="s">
        <v>5</v>
      </c>
      <c r="C1240" s="4" t="s">
        <v>14</v>
      </c>
      <c r="D1240" s="4" t="s">
        <v>14</v>
      </c>
      <c r="E1240" s="4" t="s">
        <v>20</v>
      </c>
      <c r="F1240" s="4" t="s">
        <v>20</v>
      </c>
      <c r="G1240" s="4" t="s">
        <v>20</v>
      </c>
      <c r="H1240" s="4" t="s">
        <v>10</v>
      </c>
      <c r="I1240" s="4" t="s">
        <v>14</v>
      </c>
    </row>
    <row r="1241" spans="1:8">
      <c r="A1241" t="n">
        <v>9794</v>
      </c>
      <c r="B1241" s="43" t="n">
        <v>45</v>
      </c>
      <c r="C1241" s="7" t="n">
        <v>4</v>
      </c>
      <c r="D1241" s="7" t="n">
        <v>3</v>
      </c>
      <c r="E1241" s="7" t="n">
        <v>355.989990234375</v>
      </c>
      <c r="F1241" s="7" t="n">
        <v>118.769996643066</v>
      </c>
      <c r="G1241" s="7" t="n">
        <v>0</v>
      </c>
      <c r="H1241" s="7" t="n">
        <v>0</v>
      </c>
      <c r="I1241" s="7" t="n">
        <v>0</v>
      </c>
    </row>
    <row r="1242" spans="1:8">
      <c r="A1242" t="s">
        <v>4</v>
      </c>
      <c r="B1242" s="4" t="s">
        <v>5</v>
      </c>
      <c r="C1242" s="4" t="s">
        <v>14</v>
      </c>
      <c r="D1242" s="4" t="s">
        <v>14</v>
      </c>
      <c r="E1242" s="4" t="s">
        <v>20</v>
      </c>
      <c r="F1242" s="4" t="s">
        <v>10</v>
      </c>
    </row>
    <row r="1243" spans="1:8">
      <c r="A1243" t="n">
        <v>9812</v>
      </c>
      <c r="B1243" s="43" t="n">
        <v>45</v>
      </c>
      <c r="C1243" s="7" t="n">
        <v>5</v>
      </c>
      <c r="D1243" s="7" t="n">
        <v>3</v>
      </c>
      <c r="E1243" s="7" t="n">
        <v>1.10000002384186</v>
      </c>
      <c r="F1243" s="7" t="n">
        <v>0</v>
      </c>
    </row>
    <row r="1244" spans="1:8">
      <c r="A1244" t="s">
        <v>4</v>
      </c>
      <c r="B1244" s="4" t="s">
        <v>5</v>
      </c>
      <c r="C1244" s="4" t="s">
        <v>14</v>
      </c>
      <c r="D1244" s="4" t="s">
        <v>14</v>
      </c>
      <c r="E1244" s="4" t="s">
        <v>20</v>
      </c>
      <c r="F1244" s="4" t="s">
        <v>10</v>
      </c>
    </row>
    <row r="1245" spans="1:8">
      <c r="A1245" t="n">
        <v>9821</v>
      </c>
      <c r="B1245" s="43" t="n">
        <v>45</v>
      </c>
      <c r="C1245" s="7" t="n">
        <v>11</v>
      </c>
      <c r="D1245" s="7" t="n">
        <v>3</v>
      </c>
      <c r="E1245" s="7" t="n">
        <v>38.9000015258789</v>
      </c>
      <c r="F1245" s="7" t="n">
        <v>0</v>
      </c>
    </row>
    <row r="1246" spans="1:8">
      <c r="A1246" t="s">
        <v>4</v>
      </c>
      <c r="B1246" s="4" t="s">
        <v>5</v>
      </c>
      <c r="C1246" s="4" t="s">
        <v>14</v>
      </c>
      <c r="D1246" s="4" t="s">
        <v>14</v>
      </c>
      <c r="E1246" s="4" t="s">
        <v>20</v>
      </c>
      <c r="F1246" s="4" t="s">
        <v>20</v>
      </c>
      <c r="G1246" s="4" t="s">
        <v>20</v>
      </c>
      <c r="H1246" s="4" t="s">
        <v>10</v>
      </c>
    </row>
    <row r="1247" spans="1:8">
      <c r="A1247" t="n">
        <v>9830</v>
      </c>
      <c r="B1247" s="43" t="n">
        <v>45</v>
      </c>
      <c r="C1247" s="7" t="n">
        <v>2</v>
      </c>
      <c r="D1247" s="7" t="n">
        <v>3</v>
      </c>
      <c r="E1247" s="7" t="n">
        <v>181.789993286133</v>
      </c>
      <c r="F1247" s="7" t="n">
        <v>-142.710006713867</v>
      </c>
      <c r="G1247" s="7" t="n">
        <v>-0.620000004768372</v>
      </c>
      <c r="H1247" s="7" t="n">
        <v>3000</v>
      </c>
    </row>
    <row r="1248" spans="1:8">
      <c r="A1248" t="s">
        <v>4</v>
      </c>
      <c r="B1248" s="4" t="s">
        <v>5</v>
      </c>
      <c r="C1248" s="4" t="s">
        <v>14</v>
      </c>
      <c r="D1248" s="4" t="s">
        <v>14</v>
      </c>
      <c r="E1248" s="4" t="s">
        <v>20</v>
      </c>
      <c r="F1248" s="4" t="s">
        <v>20</v>
      </c>
      <c r="G1248" s="4" t="s">
        <v>20</v>
      </c>
      <c r="H1248" s="4" t="s">
        <v>10</v>
      </c>
      <c r="I1248" s="4" t="s">
        <v>14</v>
      </c>
    </row>
    <row r="1249" spans="1:9">
      <c r="A1249" t="n">
        <v>9847</v>
      </c>
      <c r="B1249" s="43" t="n">
        <v>45</v>
      </c>
      <c r="C1249" s="7" t="n">
        <v>4</v>
      </c>
      <c r="D1249" s="7" t="n">
        <v>3</v>
      </c>
      <c r="E1249" s="7" t="n">
        <v>355.989990234375</v>
      </c>
      <c r="F1249" s="7" t="n">
        <v>113.800003051758</v>
      </c>
      <c r="G1249" s="7" t="n">
        <v>2</v>
      </c>
      <c r="H1249" s="7" t="n">
        <v>3000</v>
      </c>
      <c r="I1249" s="7" t="n">
        <v>1</v>
      </c>
    </row>
    <row r="1250" spans="1:9">
      <c r="A1250" t="s">
        <v>4</v>
      </c>
      <c r="B1250" s="4" t="s">
        <v>5</v>
      </c>
      <c r="C1250" s="4" t="s">
        <v>14</v>
      </c>
      <c r="D1250" s="4" t="s">
        <v>14</v>
      </c>
      <c r="E1250" s="4" t="s">
        <v>20</v>
      </c>
      <c r="F1250" s="4" t="s">
        <v>10</v>
      </c>
    </row>
    <row r="1251" spans="1:9">
      <c r="A1251" t="n">
        <v>9865</v>
      </c>
      <c r="B1251" s="43" t="n">
        <v>45</v>
      </c>
      <c r="C1251" s="7" t="n">
        <v>5</v>
      </c>
      <c r="D1251" s="7" t="n">
        <v>3</v>
      </c>
      <c r="E1251" s="7" t="n">
        <v>1.10000002384186</v>
      </c>
      <c r="F1251" s="7" t="n">
        <v>3000</v>
      </c>
    </row>
    <row r="1252" spans="1:9">
      <c r="A1252" t="s">
        <v>4</v>
      </c>
      <c r="B1252" s="4" t="s">
        <v>5</v>
      </c>
      <c r="C1252" s="4" t="s">
        <v>14</v>
      </c>
      <c r="D1252" s="4" t="s">
        <v>14</v>
      </c>
      <c r="E1252" s="4" t="s">
        <v>20</v>
      </c>
      <c r="F1252" s="4" t="s">
        <v>10</v>
      </c>
    </row>
    <row r="1253" spans="1:9">
      <c r="A1253" t="n">
        <v>9874</v>
      </c>
      <c r="B1253" s="43" t="n">
        <v>45</v>
      </c>
      <c r="C1253" s="7" t="n">
        <v>11</v>
      </c>
      <c r="D1253" s="7" t="n">
        <v>3</v>
      </c>
      <c r="E1253" s="7" t="n">
        <v>38.9000015258789</v>
      </c>
      <c r="F1253" s="7" t="n">
        <v>3000</v>
      </c>
    </row>
    <row r="1254" spans="1:9">
      <c r="A1254" t="s">
        <v>4</v>
      </c>
      <c r="B1254" s="4" t="s">
        <v>5</v>
      </c>
      <c r="C1254" s="4" t="s">
        <v>10</v>
      </c>
      <c r="D1254" s="4" t="s">
        <v>9</v>
      </c>
    </row>
    <row r="1255" spans="1:9">
      <c r="A1255" t="n">
        <v>9883</v>
      </c>
      <c r="B1255" s="57" t="n">
        <v>44</v>
      </c>
      <c r="C1255" s="7" t="n">
        <v>7031</v>
      </c>
      <c r="D1255" s="7" t="n">
        <v>128</v>
      </c>
    </row>
    <row r="1256" spans="1:9">
      <c r="A1256" t="s">
        <v>4</v>
      </c>
      <c r="B1256" s="4" t="s">
        <v>5</v>
      </c>
      <c r="C1256" s="4" t="s">
        <v>10</v>
      </c>
      <c r="D1256" s="4" t="s">
        <v>9</v>
      </c>
    </row>
    <row r="1257" spans="1:9">
      <c r="A1257" t="n">
        <v>9890</v>
      </c>
      <c r="B1257" s="57" t="n">
        <v>44</v>
      </c>
      <c r="C1257" s="7" t="n">
        <v>7031</v>
      </c>
      <c r="D1257" s="7" t="n">
        <v>32</v>
      </c>
    </row>
    <row r="1258" spans="1:9">
      <c r="A1258" t="s">
        <v>4</v>
      </c>
      <c r="B1258" s="4" t="s">
        <v>5</v>
      </c>
      <c r="C1258" s="4" t="s">
        <v>10</v>
      </c>
      <c r="D1258" s="4" t="s">
        <v>9</v>
      </c>
      <c r="E1258" s="4" t="s">
        <v>9</v>
      </c>
      <c r="F1258" s="4" t="s">
        <v>9</v>
      </c>
      <c r="G1258" s="4" t="s">
        <v>9</v>
      </c>
      <c r="H1258" s="4" t="s">
        <v>10</v>
      </c>
      <c r="I1258" s="4" t="s">
        <v>14</v>
      </c>
    </row>
    <row r="1259" spans="1:9">
      <c r="A1259" t="n">
        <v>9897</v>
      </c>
      <c r="B1259" s="58" t="n">
        <v>66</v>
      </c>
      <c r="C1259" s="7" t="n">
        <v>7031</v>
      </c>
      <c r="D1259" s="7" t="n">
        <v>1065353216</v>
      </c>
      <c r="E1259" s="7" t="n">
        <v>1065353216</v>
      </c>
      <c r="F1259" s="7" t="n">
        <v>1065353216</v>
      </c>
      <c r="G1259" s="7" t="n">
        <v>0</v>
      </c>
      <c r="H1259" s="7" t="n">
        <v>0</v>
      </c>
      <c r="I1259" s="7" t="n">
        <v>3</v>
      </c>
    </row>
    <row r="1260" spans="1:9">
      <c r="A1260" t="s">
        <v>4</v>
      </c>
      <c r="B1260" s="4" t="s">
        <v>5</v>
      </c>
      <c r="C1260" s="4" t="s">
        <v>10</v>
      </c>
      <c r="D1260" s="4" t="s">
        <v>20</v>
      </c>
      <c r="E1260" s="4" t="s">
        <v>20</v>
      </c>
      <c r="F1260" s="4" t="s">
        <v>20</v>
      </c>
      <c r="G1260" s="4" t="s">
        <v>20</v>
      </c>
    </row>
    <row r="1261" spans="1:9">
      <c r="A1261" t="n">
        <v>9919</v>
      </c>
      <c r="B1261" s="35" t="n">
        <v>46</v>
      </c>
      <c r="C1261" s="7" t="n">
        <v>7031</v>
      </c>
      <c r="D1261" s="7" t="n">
        <v>181.119995117188</v>
      </c>
      <c r="E1261" s="7" t="n">
        <v>-144</v>
      </c>
      <c r="F1261" s="7" t="n">
        <v>-1.66999995708466</v>
      </c>
      <c r="G1261" s="7" t="n">
        <v>90</v>
      </c>
    </row>
    <row r="1262" spans="1:9">
      <c r="A1262" t="s">
        <v>4</v>
      </c>
      <c r="B1262" s="4" t="s">
        <v>5</v>
      </c>
      <c r="C1262" s="4" t="s">
        <v>14</v>
      </c>
      <c r="D1262" s="4" t="s">
        <v>10</v>
      </c>
    </row>
    <row r="1263" spans="1:9">
      <c r="A1263" t="n">
        <v>9938</v>
      </c>
      <c r="B1263" s="24" t="n">
        <v>58</v>
      </c>
      <c r="C1263" s="7" t="n">
        <v>255</v>
      </c>
      <c r="D1263" s="7" t="n">
        <v>0</v>
      </c>
    </row>
    <row r="1264" spans="1:9">
      <c r="A1264" t="s">
        <v>4</v>
      </c>
      <c r="B1264" s="4" t="s">
        <v>5</v>
      </c>
      <c r="C1264" s="4" t="s">
        <v>14</v>
      </c>
      <c r="D1264" s="4" t="s">
        <v>10</v>
      </c>
      <c r="E1264" s="4" t="s">
        <v>6</v>
      </c>
      <c r="F1264" s="4" t="s">
        <v>6</v>
      </c>
      <c r="G1264" s="4" t="s">
        <v>6</v>
      </c>
      <c r="H1264" s="4" t="s">
        <v>6</v>
      </c>
    </row>
    <row r="1265" spans="1:9">
      <c r="A1265" t="n">
        <v>9942</v>
      </c>
      <c r="B1265" s="38" t="n">
        <v>51</v>
      </c>
      <c r="C1265" s="7" t="n">
        <v>3</v>
      </c>
      <c r="D1265" s="7" t="n">
        <v>22</v>
      </c>
      <c r="E1265" s="7" t="s">
        <v>142</v>
      </c>
      <c r="F1265" s="7" t="s">
        <v>58</v>
      </c>
      <c r="G1265" s="7" t="s">
        <v>57</v>
      </c>
      <c r="H1265" s="7" t="s">
        <v>58</v>
      </c>
    </row>
    <row r="1266" spans="1:9">
      <c r="A1266" t="s">
        <v>4</v>
      </c>
      <c r="B1266" s="4" t="s">
        <v>5</v>
      </c>
      <c r="C1266" s="4" t="s">
        <v>10</v>
      </c>
    </row>
    <row r="1267" spans="1:9">
      <c r="A1267" t="n">
        <v>9955</v>
      </c>
      <c r="B1267" s="31" t="n">
        <v>16</v>
      </c>
      <c r="C1267" s="7" t="n">
        <v>500</v>
      </c>
    </row>
    <row r="1268" spans="1:9">
      <c r="A1268" t="s">
        <v>4</v>
      </c>
      <c r="B1268" s="4" t="s">
        <v>5</v>
      </c>
      <c r="C1268" s="4" t="s">
        <v>10</v>
      </c>
      <c r="D1268" s="4" t="s">
        <v>14</v>
      </c>
      <c r="E1268" s="4" t="s">
        <v>6</v>
      </c>
      <c r="F1268" s="4" t="s">
        <v>20</v>
      </c>
      <c r="G1268" s="4" t="s">
        <v>20</v>
      </c>
      <c r="H1268" s="4" t="s">
        <v>20</v>
      </c>
    </row>
    <row r="1269" spans="1:9">
      <c r="A1269" t="n">
        <v>9958</v>
      </c>
      <c r="B1269" s="50" t="n">
        <v>48</v>
      </c>
      <c r="C1269" s="7" t="n">
        <v>22</v>
      </c>
      <c r="D1269" s="7" t="n">
        <v>0</v>
      </c>
      <c r="E1269" s="7" t="s">
        <v>75</v>
      </c>
      <c r="F1269" s="7" t="n">
        <v>-1</v>
      </c>
      <c r="G1269" s="7" t="n">
        <v>1</v>
      </c>
      <c r="H1269" s="7" t="n">
        <v>0</v>
      </c>
    </row>
    <row r="1270" spans="1:9">
      <c r="A1270" t="s">
        <v>4</v>
      </c>
      <c r="B1270" s="4" t="s">
        <v>5</v>
      </c>
      <c r="C1270" s="4" t="s">
        <v>10</v>
      </c>
    </row>
    <row r="1271" spans="1:9">
      <c r="A1271" t="n">
        <v>9984</v>
      </c>
      <c r="B1271" s="31" t="n">
        <v>16</v>
      </c>
      <c r="C1271" s="7" t="n">
        <v>1500</v>
      </c>
    </row>
    <row r="1272" spans="1:9">
      <c r="A1272" t="s">
        <v>4</v>
      </c>
      <c r="B1272" s="4" t="s">
        <v>5</v>
      </c>
      <c r="C1272" s="4" t="s">
        <v>14</v>
      </c>
      <c r="D1272" s="4" t="s">
        <v>10</v>
      </c>
      <c r="E1272" s="4" t="s">
        <v>6</v>
      </c>
    </row>
    <row r="1273" spans="1:9">
      <c r="A1273" t="n">
        <v>9987</v>
      </c>
      <c r="B1273" s="38" t="n">
        <v>51</v>
      </c>
      <c r="C1273" s="7" t="n">
        <v>4</v>
      </c>
      <c r="D1273" s="7" t="n">
        <v>22</v>
      </c>
      <c r="E1273" s="7" t="s">
        <v>143</v>
      </c>
    </row>
    <row r="1274" spans="1:9">
      <c r="A1274" t="s">
        <v>4</v>
      </c>
      <c r="B1274" s="4" t="s">
        <v>5</v>
      </c>
      <c r="C1274" s="4" t="s">
        <v>10</v>
      </c>
    </row>
    <row r="1275" spans="1:9">
      <c r="A1275" t="n">
        <v>10000</v>
      </c>
      <c r="B1275" s="31" t="n">
        <v>16</v>
      </c>
      <c r="C1275" s="7" t="n">
        <v>0</v>
      </c>
    </row>
    <row r="1276" spans="1:9">
      <c r="A1276" t="s">
        <v>4</v>
      </c>
      <c r="B1276" s="4" t="s">
        <v>5</v>
      </c>
      <c r="C1276" s="4" t="s">
        <v>10</v>
      </c>
      <c r="D1276" s="4" t="s">
        <v>14</v>
      </c>
      <c r="E1276" s="4" t="s">
        <v>9</v>
      </c>
      <c r="F1276" s="4" t="s">
        <v>79</v>
      </c>
      <c r="G1276" s="4" t="s">
        <v>14</v>
      </c>
      <c r="H1276" s="4" t="s">
        <v>14</v>
      </c>
    </row>
    <row r="1277" spans="1:9">
      <c r="A1277" t="n">
        <v>10003</v>
      </c>
      <c r="B1277" s="47" t="n">
        <v>26</v>
      </c>
      <c r="C1277" s="7" t="n">
        <v>22</v>
      </c>
      <c r="D1277" s="7" t="n">
        <v>17</v>
      </c>
      <c r="E1277" s="7" t="n">
        <v>30411</v>
      </c>
      <c r="F1277" s="7" t="s">
        <v>144</v>
      </c>
      <c r="G1277" s="7" t="n">
        <v>2</v>
      </c>
      <c r="H1277" s="7" t="n">
        <v>0</v>
      </c>
    </row>
    <row r="1278" spans="1:9">
      <c r="A1278" t="s">
        <v>4</v>
      </c>
      <c r="B1278" s="4" t="s">
        <v>5</v>
      </c>
    </row>
    <row r="1279" spans="1:9">
      <c r="A1279" t="n">
        <v>10028</v>
      </c>
      <c r="B1279" s="48" t="n">
        <v>28</v>
      </c>
    </row>
    <row r="1280" spans="1:9">
      <c r="A1280" t="s">
        <v>4</v>
      </c>
      <c r="B1280" s="4" t="s">
        <v>5</v>
      </c>
      <c r="C1280" s="4" t="s">
        <v>14</v>
      </c>
      <c r="D1280" s="4" t="s">
        <v>14</v>
      </c>
      <c r="E1280" s="4" t="s">
        <v>20</v>
      </c>
      <c r="F1280" s="4" t="s">
        <v>20</v>
      </c>
      <c r="G1280" s="4" t="s">
        <v>20</v>
      </c>
      <c r="H1280" s="4" t="s">
        <v>10</v>
      </c>
    </row>
    <row r="1281" spans="1:8">
      <c r="A1281" t="n">
        <v>10029</v>
      </c>
      <c r="B1281" s="43" t="n">
        <v>45</v>
      </c>
      <c r="C1281" s="7" t="n">
        <v>2</v>
      </c>
      <c r="D1281" s="7" t="n">
        <v>3</v>
      </c>
      <c r="E1281" s="7" t="n">
        <v>181.070007324219</v>
      </c>
      <c r="F1281" s="7" t="n">
        <v>-142.279998779297</v>
      </c>
      <c r="G1281" s="7" t="n">
        <v>-1.58000004291534</v>
      </c>
      <c r="H1281" s="7" t="n">
        <v>2000</v>
      </c>
    </row>
    <row r="1282" spans="1:8">
      <c r="A1282" t="s">
        <v>4</v>
      </c>
      <c r="B1282" s="4" t="s">
        <v>5</v>
      </c>
      <c r="C1282" s="4" t="s">
        <v>14</v>
      </c>
      <c r="D1282" s="4" t="s">
        <v>14</v>
      </c>
      <c r="E1282" s="4" t="s">
        <v>20</v>
      </c>
      <c r="F1282" s="4" t="s">
        <v>20</v>
      </c>
      <c r="G1282" s="4" t="s">
        <v>20</v>
      </c>
      <c r="H1282" s="4" t="s">
        <v>10</v>
      </c>
      <c r="I1282" s="4" t="s">
        <v>14</v>
      </c>
    </row>
    <row r="1283" spans="1:8">
      <c r="A1283" t="n">
        <v>10046</v>
      </c>
      <c r="B1283" s="43" t="n">
        <v>45</v>
      </c>
      <c r="C1283" s="7" t="n">
        <v>4</v>
      </c>
      <c r="D1283" s="7" t="n">
        <v>3</v>
      </c>
      <c r="E1283" s="7" t="n">
        <v>342.429992675781</v>
      </c>
      <c r="F1283" s="7" t="n">
        <v>103.980003356934</v>
      </c>
      <c r="G1283" s="7" t="n">
        <v>4</v>
      </c>
      <c r="H1283" s="7" t="n">
        <v>2000</v>
      </c>
      <c r="I1283" s="7" t="n">
        <v>1</v>
      </c>
    </row>
    <row r="1284" spans="1:8">
      <c r="A1284" t="s">
        <v>4</v>
      </c>
      <c r="B1284" s="4" t="s">
        <v>5</v>
      </c>
      <c r="C1284" s="4" t="s">
        <v>14</v>
      </c>
      <c r="D1284" s="4" t="s">
        <v>14</v>
      </c>
      <c r="E1284" s="4" t="s">
        <v>20</v>
      </c>
      <c r="F1284" s="4" t="s">
        <v>10</v>
      </c>
    </row>
    <row r="1285" spans="1:8">
      <c r="A1285" t="n">
        <v>10064</v>
      </c>
      <c r="B1285" s="43" t="n">
        <v>45</v>
      </c>
      <c r="C1285" s="7" t="n">
        <v>5</v>
      </c>
      <c r="D1285" s="7" t="n">
        <v>3</v>
      </c>
      <c r="E1285" s="7" t="n">
        <v>3.20000004768372</v>
      </c>
      <c r="F1285" s="7" t="n">
        <v>2000</v>
      </c>
    </row>
    <row r="1286" spans="1:8">
      <c r="A1286" t="s">
        <v>4</v>
      </c>
      <c r="B1286" s="4" t="s">
        <v>5</v>
      </c>
      <c r="C1286" s="4" t="s">
        <v>14</v>
      </c>
      <c r="D1286" s="4" t="s">
        <v>14</v>
      </c>
      <c r="E1286" s="4" t="s">
        <v>20</v>
      </c>
      <c r="F1286" s="4" t="s">
        <v>10</v>
      </c>
    </row>
    <row r="1287" spans="1:8">
      <c r="A1287" t="n">
        <v>10073</v>
      </c>
      <c r="B1287" s="43" t="n">
        <v>45</v>
      </c>
      <c r="C1287" s="7" t="n">
        <v>11</v>
      </c>
      <c r="D1287" s="7" t="n">
        <v>3</v>
      </c>
      <c r="E1287" s="7" t="n">
        <v>38.9000015258789</v>
      </c>
      <c r="F1287" s="7" t="n">
        <v>2000</v>
      </c>
    </row>
    <row r="1288" spans="1:8">
      <c r="A1288" t="s">
        <v>4</v>
      </c>
      <c r="B1288" s="4" t="s">
        <v>5</v>
      </c>
      <c r="C1288" s="4" t="s">
        <v>10</v>
      </c>
    </row>
    <row r="1289" spans="1:8">
      <c r="A1289" t="n">
        <v>10082</v>
      </c>
      <c r="B1289" s="31" t="n">
        <v>16</v>
      </c>
      <c r="C1289" s="7" t="n">
        <v>1600</v>
      </c>
    </row>
    <row r="1290" spans="1:8">
      <c r="A1290" t="s">
        <v>4</v>
      </c>
      <c r="B1290" s="4" t="s">
        <v>5</v>
      </c>
      <c r="C1290" s="4" t="s">
        <v>10</v>
      </c>
      <c r="D1290" s="4" t="s">
        <v>9</v>
      </c>
      <c r="E1290" s="4" t="s">
        <v>9</v>
      </c>
      <c r="F1290" s="4" t="s">
        <v>9</v>
      </c>
      <c r="G1290" s="4" t="s">
        <v>9</v>
      </c>
      <c r="H1290" s="4" t="s">
        <v>10</v>
      </c>
      <c r="I1290" s="4" t="s">
        <v>14</v>
      </c>
    </row>
    <row r="1291" spans="1:8">
      <c r="A1291" t="n">
        <v>10085</v>
      </c>
      <c r="B1291" s="58" t="n">
        <v>66</v>
      </c>
      <c r="C1291" s="7" t="n">
        <v>7031</v>
      </c>
      <c r="D1291" s="7" t="n">
        <v>1065353216</v>
      </c>
      <c r="E1291" s="7" t="n">
        <v>1065353216</v>
      </c>
      <c r="F1291" s="7" t="n">
        <v>1065353216</v>
      </c>
      <c r="G1291" s="7" t="n">
        <v>1065353216</v>
      </c>
      <c r="H1291" s="7" t="n">
        <v>300</v>
      </c>
      <c r="I1291" s="7" t="n">
        <v>3</v>
      </c>
    </row>
    <row r="1292" spans="1:8">
      <c r="A1292" t="s">
        <v>4</v>
      </c>
      <c r="B1292" s="4" t="s">
        <v>5</v>
      </c>
      <c r="C1292" s="4" t="s">
        <v>14</v>
      </c>
      <c r="D1292" s="4" t="s">
        <v>10</v>
      </c>
      <c r="E1292" s="4" t="s">
        <v>10</v>
      </c>
      <c r="F1292" s="4" t="s">
        <v>10</v>
      </c>
      <c r="G1292" s="4" t="s">
        <v>10</v>
      </c>
      <c r="H1292" s="4" t="s">
        <v>10</v>
      </c>
      <c r="I1292" s="4" t="s">
        <v>6</v>
      </c>
      <c r="J1292" s="4" t="s">
        <v>20</v>
      </c>
      <c r="K1292" s="4" t="s">
        <v>20</v>
      </c>
      <c r="L1292" s="4" t="s">
        <v>20</v>
      </c>
      <c r="M1292" s="4" t="s">
        <v>9</v>
      </c>
      <c r="N1292" s="4" t="s">
        <v>9</v>
      </c>
      <c r="O1292" s="4" t="s">
        <v>20</v>
      </c>
      <c r="P1292" s="4" t="s">
        <v>20</v>
      </c>
      <c r="Q1292" s="4" t="s">
        <v>20</v>
      </c>
      <c r="R1292" s="4" t="s">
        <v>20</v>
      </c>
      <c r="S1292" s="4" t="s">
        <v>14</v>
      </c>
    </row>
    <row r="1293" spans="1:8">
      <c r="A1293" t="n">
        <v>10107</v>
      </c>
      <c r="B1293" s="34" t="n">
        <v>39</v>
      </c>
      <c r="C1293" s="7" t="n">
        <v>12</v>
      </c>
      <c r="D1293" s="7" t="n">
        <v>65533</v>
      </c>
      <c r="E1293" s="7" t="n">
        <v>200</v>
      </c>
      <c r="F1293" s="7" t="n">
        <v>0</v>
      </c>
      <c r="G1293" s="7" t="n">
        <v>7031</v>
      </c>
      <c r="H1293" s="7" t="n">
        <v>12</v>
      </c>
      <c r="I1293" s="7" t="s">
        <v>145</v>
      </c>
      <c r="J1293" s="7" t="n">
        <v>0</v>
      </c>
      <c r="K1293" s="7" t="n">
        <v>0</v>
      </c>
      <c r="L1293" s="7" t="n">
        <v>0</v>
      </c>
      <c r="M1293" s="7" t="n">
        <v>0</v>
      </c>
      <c r="N1293" s="7" t="n">
        <v>0</v>
      </c>
      <c r="O1293" s="7" t="n">
        <v>0</v>
      </c>
      <c r="P1293" s="7" t="n">
        <v>1</v>
      </c>
      <c r="Q1293" s="7" t="n">
        <v>1</v>
      </c>
      <c r="R1293" s="7" t="n">
        <v>1</v>
      </c>
      <c r="S1293" s="7" t="n">
        <v>255</v>
      </c>
    </row>
    <row r="1294" spans="1:8">
      <c r="A1294" t="s">
        <v>4</v>
      </c>
      <c r="B1294" s="4" t="s">
        <v>5</v>
      </c>
      <c r="C1294" s="4" t="s">
        <v>14</v>
      </c>
      <c r="D1294" s="4" t="s">
        <v>10</v>
      </c>
    </row>
    <row r="1295" spans="1:8">
      <c r="A1295" t="n">
        <v>10168</v>
      </c>
      <c r="B1295" s="43" t="n">
        <v>45</v>
      </c>
      <c r="C1295" s="7" t="n">
        <v>7</v>
      </c>
      <c r="D1295" s="7" t="n">
        <v>255</v>
      </c>
    </row>
    <row r="1296" spans="1:8">
      <c r="A1296" t="s">
        <v>4</v>
      </c>
      <c r="B1296" s="4" t="s">
        <v>5</v>
      </c>
      <c r="C1296" s="4" t="s">
        <v>10</v>
      </c>
    </row>
    <row r="1297" spans="1:19">
      <c r="A1297" t="n">
        <v>10172</v>
      </c>
      <c r="B1297" s="31" t="n">
        <v>16</v>
      </c>
      <c r="C1297" s="7" t="n">
        <v>1500</v>
      </c>
    </row>
    <row r="1298" spans="1:19">
      <c r="A1298" t="s">
        <v>4</v>
      </c>
      <c r="B1298" s="4" t="s">
        <v>5</v>
      </c>
      <c r="C1298" s="4" t="s">
        <v>14</v>
      </c>
      <c r="D1298" s="4" t="s">
        <v>10</v>
      </c>
      <c r="E1298" s="4" t="s">
        <v>20</v>
      </c>
    </row>
    <row r="1299" spans="1:19">
      <c r="A1299" t="n">
        <v>10175</v>
      </c>
      <c r="B1299" s="24" t="n">
        <v>58</v>
      </c>
      <c r="C1299" s="7" t="n">
        <v>101</v>
      </c>
      <c r="D1299" s="7" t="n">
        <v>500</v>
      </c>
      <c r="E1299" s="7" t="n">
        <v>1</v>
      </c>
    </row>
    <row r="1300" spans="1:19">
      <c r="A1300" t="s">
        <v>4</v>
      </c>
      <c r="B1300" s="4" t="s">
        <v>5</v>
      </c>
      <c r="C1300" s="4" t="s">
        <v>14</v>
      </c>
      <c r="D1300" s="4" t="s">
        <v>10</v>
      </c>
    </row>
    <row r="1301" spans="1:19">
      <c r="A1301" t="n">
        <v>10183</v>
      </c>
      <c r="B1301" s="24" t="n">
        <v>58</v>
      </c>
      <c r="C1301" s="7" t="n">
        <v>254</v>
      </c>
      <c r="D1301" s="7" t="n">
        <v>0</v>
      </c>
    </row>
    <row r="1302" spans="1:19">
      <c r="A1302" t="s">
        <v>4</v>
      </c>
      <c r="B1302" s="4" t="s">
        <v>5</v>
      </c>
      <c r="C1302" s="4" t="s">
        <v>14</v>
      </c>
      <c r="D1302" s="4" t="s">
        <v>14</v>
      </c>
      <c r="E1302" s="4" t="s">
        <v>20</v>
      </c>
      <c r="F1302" s="4" t="s">
        <v>20</v>
      </c>
      <c r="G1302" s="4" t="s">
        <v>20</v>
      </c>
      <c r="H1302" s="4" t="s">
        <v>10</v>
      </c>
    </row>
    <row r="1303" spans="1:19">
      <c r="A1303" t="n">
        <v>10187</v>
      </c>
      <c r="B1303" s="43" t="n">
        <v>45</v>
      </c>
      <c r="C1303" s="7" t="n">
        <v>2</v>
      </c>
      <c r="D1303" s="7" t="n">
        <v>3</v>
      </c>
      <c r="E1303" s="7" t="n">
        <v>185.899993896484</v>
      </c>
      <c r="F1303" s="7" t="n">
        <v>-142.809997558594</v>
      </c>
      <c r="G1303" s="7" t="n">
        <v>0.119999997317791</v>
      </c>
      <c r="H1303" s="7" t="n">
        <v>0</v>
      </c>
    </row>
    <row r="1304" spans="1:19">
      <c r="A1304" t="s">
        <v>4</v>
      </c>
      <c r="B1304" s="4" t="s">
        <v>5</v>
      </c>
      <c r="C1304" s="4" t="s">
        <v>14</v>
      </c>
      <c r="D1304" s="4" t="s">
        <v>14</v>
      </c>
      <c r="E1304" s="4" t="s">
        <v>20</v>
      </c>
      <c r="F1304" s="4" t="s">
        <v>20</v>
      </c>
      <c r="G1304" s="4" t="s">
        <v>20</v>
      </c>
      <c r="H1304" s="4" t="s">
        <v>10</v>
      </c>
      <c r="I1304" s="4" t="s">
        <v>14</v>
      </c>
    </row>
    <row r="1305" spans="1:19">
      <c r="A1305" t="n">
        <v>10204</v>
      </c>
      <c r="B1305" s="43" t="n">
        <v>45</v>
      </c>
      <c r="C1305" s="7" t="n">
        <v>4</v>
      </c>
      <c r="D1305" s="7" t="n">
        <v>3</v>
      </c>
      <c r="E1305" s="7" t="n">
        <v>356.320007324219</v>
      </c>
      <c r="F1305" s="7" t="n">
        <v>51.560001373291</v>
      </c>
      <c r="G1305" s="7" t="n">
        <v>354</v>
      </c>
      <c r="H1305" s="7" t="n">
        <v>0</v>
      </c>
      <c r="I1305" s="7" t="n">
        <v>0</v>
      </c>
    </row>
    <row r="1306" spans="1:19">
      <c r="A1306" t="s">
        <v>4</v>
      </c>
      <c r="B1306" s="4" t="s">
        <v>5</v>
      </c>
      <c r="C1306" s="4" t="s">
        <v>14</v>
      </c>
      <c r="D1306" s="4" t="s">
        <v>14</v>
      </c>
      <c r="E1306" s="4" t="s">
        <v>20</v>
      </c>
      <c r="F1306" s="4" t="s">
        <v>10</v>
      </c>
    </row>
    <row r="1307" spans="1:19">
      <c r="A1307" t="n">
        <v>10222</v>
      </c>
      <c r="B1307" s="43" t="n">
        <v>45</v>
      </c>
      <c r="C1307" s="7" t="n">
        <v>5</v>
      </c>
      <c r="D1307" s="7" t="n">
        <v>3</v>
      </c>
      <c r="E1307" s="7" t="n">
        <v>4.19999980926514</v>
      </c>
      <c r="F1307" s="7" t="n">
        <v>0</v>
      </c>
    </row>
    <row r="1308" spans="1:19">
      <c r="A1308" t="s">
        <v>4</v>
      </c>
      <c r="B1308" s="4" t="s">
        <v>5</v>
      </c>
      <c r="C1308" s="4" t="s">
        <v>14</v>
      </c>
      <c r="D1308" s="4" t="s">
        <v>14</v>
      </c>
      <c r="E1308" s="4" t="s">
        <v>20</v>
      </c>
      <c r="F1308" s="4" t="s">
        <v>10</v>
      </c>
    </row>
    <row r="1309" spans="1:19">
      <c r="A1309" t="n">
        <v>10231</v>
      </c>
      <c r="B1309" s="43" t="n">
        <v>45</v>
      </c>
      <c r="C1309" s="7" t="n">
        <v>11</v>
      </c>
      <c r="D1309" s="7" t="n">
        <v>3</v>
      </c>
      <c r="E1309" s="7" t="n">
        <v>38.2999992370605</v>
      </c>
      <c r="F1309" s="7" t="n">
        <v>0</v>
      </c>
    </row>
    <row r="1310" spans="1:19">
      <c r="A1310" t="s">
        <v>4</v>
      </c>
      <c r="B1310" s="4" t="s">
        <v>5</v>
      </c>
      <c r="C1310" s="4" t="s">
        <v>10</v>
      </c>
      <c r="D1310" s="4" t="s">
        <v>20</v>
      </c>
      <c r="E1310" s="4" t="s">
        <v>20</v>
      </c>
      <c r="F1310" s="4" t="s">
        <v>20</v>
      </c>
      <c r="G1310" s="4" t="s">
        <v>20</v>
      </c>
    </row>
    <row r="1311" spans="1:19">
      <c r="A1311" t="n">
        <v>10240</v>
      </c>
      <c r="B1311" s="35" t="n">
        <v>46</v>
      </c>
      <c r="C1311" s="7" t="n">
        <v>20</v>
      </c>
      <c r="D1311" s="7" t="n">
        <v>186.860000610352</v>
      </c>
      <c r="E1311" s="7" t="n">
        <v>-144</v>
      </c>
      <c r="F1311" s="7" t="n">
        <v>0.610000014305115</v>
      </c>
      <c r="G1311" s="7" t="n">
        <v>281.5</v>
      </c>
    </row>
    <row r="1312" spans="1:19">
      <c r="A1312" t="s">
        <v>4</v>
      </c>
      <c r="B1312" s="4" t="s">
        <v>5</v>
      </c>
      <c r="C1312" s="4" t="s">
        <v>10</v>
      </c>
      <c r="D1312" s="4" t="s">
        <v>20</v>
      </c>
      <c r="E1312" s="4" t="s">
        <v>20</v>
      </c>
      <c r="F1312" s="4" t="s">
        <v>20</v>
      </c>
      <c r="G1312" s="4" t="s">
        <v>20</v>
      </c>
    </row>
    <row r="1313" spans="1:9">
      <c r="A1313" t="n">
        <v>10259</v>
      </c>
      <c r="B1313" s="35" t="n">
        <v>46</v>
      </c>
      <c r="C1313" s="7" t="n">
        <v>21</v>
      </c>
      <c r="D1313" s="7" t="n">
        <v>187.059997558594</v>
      </c>
      <c r="E1313" s="7" t="n">
        <v>-144</v>
      </c>
      <c r="F1313" s="7" t="n">
        <v>-0.560000002384186</v>
      </c>
      <c r="G1313" s="7" t="n">
        <v>270</v>
      </c>
    </row>
    <row r="1314" spans="1:9">
      <c r="A1314" t="s">
        <v>4</v>
      </c>
      <c r="B1314" s="4" t="s">
        <v>5</v>
      </c>
      <c r="C1314" s="4" t="s">
        <v>10</v>
      </c>
      <c r="D1314" s="4" t="s">
        <v>20</v>
      </c>
      <c r="E1314" s="4" t="s">
        <v>20</v>
      </c>
      <c r="F1314" s="4" t="s">
        <v>20</v>
      </c>
      <c r="G1314" s="4" t="s">
        <v>20</v>
      </c>
    </row>
    <row r="1315" spans="1:9">
      <c r="A1315" t="n">
        <v>10278</v>
      </c>
      <c r="B1315" s="35" t="n">
        <v>46</v>
      </c>
      <c r="C1315" s="7" t="n">
        <v>0</v>
      </c>
      <c r="D1315" s="7" t="n">
        <v>182.029998779297</v>
      </c>
      <c r="E1315" s="7" t="n">
        <v>-144</v>
      </c>
      <c r="F1315" s="7" t="n">
        <v>0.479999989271164</v>
      </c>
      <c r="G1315" s="7" t="n">
        <v>90</v>
      </c>
    </row>
    <row r="1316" spans="1:9">
      <c r="A1316" t="s">
        <v>4</v>
      </c>
      <c r="B1316" s="4" t="s">
        <v>5</v>
      </c>
      <c r="C1316" s="4" t="s">
        <v>10</v>
      </c>
      <c r="D1316" s="4" t="s">
        <v>20</v>
      </c>
      <c r="E1316" s="4" t="s">
        <v>20</v>
      </c>
      <c r="F1316" s="4" t="s">
        <v>20</v>
      </c>
      <c r="G1316" s="4" t="s">
        <v>20</v>
      </c>
    </row>
    <row r="1317" spans="1:9">
      <c r="A1317" t="n">
        <v>10297</v>
      </c>
      <c r="B1317" s="35" t="n">
        <v>46</v>
      </c>
      <c r="C1317" s="7" t="n">
        <v>22</v>
      </c>
      <c r="D1317" s="7" t="n">
        <v>181.5</v>
      </c>
      <c r="E1317" s="7" t="n">
        <v>-144</v>
      </c>
      <c r="F1317" s="7" t="n">
        <v>-0.769999980926514</v>
      </c>
      <c r="G1317" s="7" t="n">
        <v>90</v>
      </c>
    </row>
    <row r="1318" spans="1:9">
      <c r="A1318" t="s">
        <v>4</v>
      </c>
      <c r="B1318" s="4" t="s">
        <v>5</v>
      </c>
      <c r="C1318" s="4" t="s">
        <v>10</v>
      </c>
      <c r="D1318" s="4" t="s">
        <v>9</v>
      </c>
    </row>
    <row r="1319" spans="1:9">
      <c r="A1319" t="n">
        <v>10316</v>
      </c>
      <c r="B1319" s="37" t="n">
        <v>43</v>
      </c>
      <c r="C1319" s="7" t="n">
        <v>22</v>
      </c>
      <c r="D1319" s="7" t="n">
        <v>16</v>
      </c>
    </row>
    <row r="1320" spans="1:9">
      <c r="A1320" t="s">
        <v>4</v>
      </c>
      <c r="B1320" s="4" t="s">
        <v>5</v>
      </c>
      <c r="C1320" s="4" t="s">
        <v>10</v>
      </c>
      <c r="D1320" s="4" t="s">
        <v>14</v>
      </c>
      <c r="E1320" s="4" t="s">
        <v>6</v>
      </c>
      <c r="F1320" s="4" t="s">
        <v>20</v>
      </c>
      <c r="G1320" s="4" t="s">
        <v>20</v>
      </c>
      <c r="H1320" s="4" t="s">
        <v>20</v>
      </c>
    </row>
    <row r="1321" spans="1:9">
      <c r="A1321" t="n">
        <v>10323</v>
      </c>
      <c r="B1321" s="50" t="n">
        <v>48</v>
      </c>
      <c r="C1321" s="7" t="n">
        <v>22</v>
      </c>
      <c r="D1321" s="7" t="n">
        <v>0</v>
      </c>
      <c r="E1321" s="7" t="s">
        <v>36</v>
      </c>
      <c r="F1321" s="7" t="n">
        <v>0</v>
      </c>
      <c r="G1321" s="7" t="n">
        <v>1</v>
      </c>
      <c r="H1321" s="7" t="n">
        <v>0</v>
      </c>
    </row>
    <row r="1322" spans="1:9">
      <c r="A1322" t="s">
        <v>4</v>
      </c>
      <c r="B1322" s="4" t="s">
        <v>5</v>
      </c>
      <c r="C1322" s="4" t="s">
        <v>14</v>
      </c>
      <c r="D1322" s="4" t="s">
        <v>10</v>
      </c>
      <c r="E1322" s="4" t="s">
        <v>6</v>
      </c>
      <c r="F1322" s="4" t="s">
        <v>6</v>
      </c>
      <c r="G1322" s="4" t="s">
        <v>6</v>
      </c>
      <c r="H1322" s="4" t="s">
        <v>6</v>
      </c>
    </row>
    <row r="1323" spans="1:9">
      <c r="A1323" t="n">
        <v>10347</v>
      </c>
      <c r="B1323" s="38" t="n">
        <v>51</v>
      </c>
      <c r="C1323" s="7" t="n">
        <v>3</v>
      </c>
      <c r="D1323" s="7" t="n">
        <v>22</v>
      </c>
      <c r="E1323" s="7" t="s">
        <v>55</v>
      </c>
      <c r="F1323" s="7" t="s">
        <v>56</v>
      </c>
      <c r="G1323" s="7" t="s">
        <v>57</v>
      </c>
      <c r="H1323" s="7" t="s">
        <v>58</v>
      </c>
    </row>
    <row r="1324" spans="1:9">
      <c r="A1324" t="s">
        <v>4</v>
      </c>
      <c r="B1324" s="4" t="s">
        <v>5</v>
      </c>
      <c r="C1324" s="4" t="s">
        <v>10</v>
      </c>
      <c r="D1324" s="4" t="s">
        <v>20</v>
      </c>
      <c r="E1324" s="4" t="s">
        <v>20</v>
      </c>
      <c r="F1324" s="4" t="s">
        <v>20</v>
      </c>
      <c r="G1324" s="4" t="s">
        <v>20</v>
      </c>
    </row>
    <row r="1325" spans="1:9">
      <c r="A1325" t="n">
        <v>10360</v>
      </c>
      <c r="B1325" s="35" t="n">
        <v>46</v>
      </c>
      <c r="C1325" s="7" t="n">
        <v>7031</v>
      </c>
      <c r="D1325" s="7" t="n">
        <v>180.720001220703</v>
      </c>
      <c r="E1325" s="7" t="n">
        <v>-144</v>
      </c>
      <c r="F1325" s="7" t="n">
        <v>-1.08000004291534</v>
      </c>
      <c r="G1325" s="7" t="n">
        <v>90</v>
      </c>
    </row>
    <row r="1326" spans="1:9">
      <c r="A1326" t="s">
        <v>4</v>
      </c>
      <c r="B1326" s="4" t="s">
        <v>5</v>
      </c>
      <c r="C1326" s="4" t="s">
        <v>10</v>
      </c>
    </row>
    <row r="1327" spans="1:9">
      <c r="A1327" t="n">
        <v>10379</v>
      </c>
      <c r="B1327" s="31" t="n">
        <v>16</v>
      </c>
      <c r="C1327" s="7" t="n">
        <v>0</v>
      </c>
    </row>
    <row r="1328" spans="1:9">
      <c r="A1328" t="s">
        <v>4</v>
      </c>
      <c r="B1328" s="4" t="s">
        <v>5</v>
      </c>
      <c r="C1328" s="4" t="s">
        <v>10</v>
      </c>
      <c r="D1328" s="4" t="s">
        <v>10</v>
      </c>
      <c r="E1328" s="4" t="s">
        <v>10</v>
      </c>
    </row>
    <row r="1329" spans="1:8">
      <c r="A1329" t="n">
        <v>10382</v>
      </c>
      <c r="B1329" s="49" t="n">
        <v>61</v>
      </c>
      <c r="C1329" s="7" t="n">
        <v>20</v>
      </c>
      <c r="D1329" s="7" t="n">
        <v>7031</v>
      </c>
      <c r="E1329" s="7" t="n">
        <v>0</v>
      </c>
    </row>
    <row r="1330" spans="1:8">
      <c r="A1330" t="s">
        <v>4</v>
      </c>
      <c r="B1330" s="4" t="s">
        <v>5</v>
      </c>
      <c r="C1330" s="4" t="s">
        <v>10</v>
      </c>
      <c r="D1330" s="4" t="s">
        <v>10</v>
      </c>
      <c r="E1330" s="4" t="s">
        <v>10</v>
      </c>
    </row>
    <row r="1331" spans="1:8">
      <c r="A1331" t="n">
        <v>10389</v>
      </c>
      <c r="B1331" s="49" t="n">
        <v>61</v>
      </c>
      <c r="C1331" s="7" t="n">
        <v>21</v>
      </c>
      <c r="D1331" s="7" t="n">
        <v>7031</v>
      </c>
      <c r="E1331" s="7" t="n">
        <v>0</v>
      </c>
    </row>
    <row r="1332" spans="1:8">
      <c r="A1332" t="s">
        <v>4</v>
      </c>
      <c r="B1332" s="4" t="s">
        <v>5</v>
      </c>
      <c r="C1332" s="4" t="s">
        <v>14</v>
      </c>
      <c r="D1332" s="4" t="s">
        <v>10</v>
      </c>
    </row>
    <row r="1333" spans="1:8">
      <c r="A1333" t="n">
        <v>10396</v>
      </c>
      <c r="B1333" s="24" t="n">
        <v>58</v>
      </c>
      <c r="C1333" s="7" t="n">
        <v>255</v>
      </c>
      <c r="D1333" s="7" t="n">
        <v>0</v>
      </c>
    </row>
    <row r="1334" spans="1:8">
      <c r="A1334" t="s">
        <v>4</v>
      </c>
      <c r="B1334" s="4" t="s">
        <v>5</v>
      </c>
      <c r="C1334" s="4" t="s">
        <v>10</v>
      </c>
      <c r="D1334" s="4" t="s">
        <v>14</v>
      </c>
      <c r="E1334" s="4" t="s">
        <v>20</v>
      </c>
      <c r="F1334" s="4" t="s">
        <v>10</v>
      </c>
    </row>
    <row r="1335" spans="1:8">
      <c r="A1335" t="n">
        <v>10400</v>
      </c>
      <c r="B1335" s="55" t="n">
        <v>59</v>
      </c>
      <c r="C1335" s="7" t="n">
        <v>20</v>
      </c>
      <c r="D1335" s="7" t="n">
        <v>20</v>
      </c>
      <c r="E1335" s="7" t="n">
        <v>0.150000005960464</v>
      </c>
      <c r="F1335" s="7" t="n">
        <v>0</v>
      </c>
    </row>
    <row r="1336" spans="1:8">
      <c r="A1336" t="s">
        <v>4</v>
      </c>
      <c r="B1336" s="4" t="s">
        <v>5</v>
      </c>
      <c r="C1336" s="4" t="s">
        <v>10</v>
      </c>
      <c r="D1336" s="4" t="s">
        <v>14</v>
      </c>
      <c r="E1336" s="4" t="s">
        <v>20</v>
      </c>
      <c r="F1336" s="4" t="s">
        <v>10</v>
      </c>
    </row>
    <row r="1337" spans="1:8">
      <c r="A1337" t="n">
        <v>10410</v>
      </c>
      <c r="B1337" s="55" t="n">
        <v>59</v>
      </c>
      <c r="C1337" s="7" t="n">
        <v>21</v>
      </c>
      <c r="D1337" s="7" t="n">
        <v>20</v>
      </c>
      <c r="E1337" s="7" t="n">
        <v>0.150000005960464</v>
      </c>
      <c r="F1337" s="7" t="n">
        <v>0</v>
      </c>
    </row>
    <row r="1338" spans="1:8">
      <c r="A1338" t="s">
        <v>4</v>
      </c>
      <c r="B1338" s="4" t="s">
        <v>5</v>
      </c>
      <c r="C1338" s="4" t="s">
        <v>10</v>
      </c>
    </row>
    <row r="1339" spans="1:8">
      <c r="A1339" t="n">
        <v>10420</v>
      </c>
      <c r="B1339" s="31" t="n">
        <v>16</v>
      </c>
      <c r="C1339" s="7" t="n">
        <v>1000</v>
      </c>
    </row>
    <row r="1340" spans="1:8">
      <c r="A1340" t="s">
        <v>4</v>
      </c>
      <c r="B1340" s="4" t="s">
        <v>5</v>
      </c>
      <c r="C1340" s="4" t="s">
        <v>14</v>
      </c>
      <c r="D1340" s="4" t="s">
        <v>10</v>
      </c>
      <c r="E1340" s="4" t="s">
        <v>20</v>
      </c>
      <c r="F1340" s="4" t="s">
        <v>10</v>
      </c>
      <c r="G1340" s="4" t="s">
        <v>9</v>
      </c>
      <c r="H1340" s="4" t="s">
        <v>9</v>
      </c>
      <c r="I1340" s="4" t="s">
        <v>10</v>
      </c>
      <c r="J1340" s="4" t="s">
        <v>10</v>
      </c>
      <c r="K1340" s="4" t="s">
        <v>9</v>
      </c>
      <c r="L1340" s="4" t="s">
        <v>9</v>
      </c>
      <c r="M1340" s="4" t="s">
        <v>9</v>
      </c>
      <c r="N1340" s="4" t="s">
        <v>9</v>
      </c>
      <c r="O1340" s="4" t="s">
        <v>6</v>
      </c>
    </row>
    <row r="1341" spans="1:8">
      <c r="A1341" t="n">
        <v>10423</v>
      </c>
      <c r="B1341" s="14" t="n">
        <v>50</v>
      </c>
      <c r="C1341" s="7" t="n">
        <v>0</v>
      </c>
      <c r="D1341" s="7" t="n">
        <v>2214</v>
      </c>
      <c r="E1341" s="7" t="n">
        <v>1</v>
      </c>
      <c r="F1341" s="7" t="n">
        <v>0</v>
      </c>
      <c r="G1341" s="7" t="n">
        <v>0</v>
      </c>
      <c r="H1341" s="7" t="n">
        <v>0</v>
      </c>
      <c r="I1341" s="7" t="n">
        <v>0</v>
      </c>
      <c r="J1341" s="7" t="n">
        <v>65533</v>
      </c>
      <c r="K1341" s="7" t="n">
        <v>0</v>
      </c>
      <c r="L1341" s="7" t="n">
        <v>0</v>
      </c>
      <c r="M1341" s="7" t="n">
        <v>0</v>
      </c>
      <c r="N1341" s="7" t="n">
        <v>0</v>
      </c>
      <c r="O1341" s="7" t="s">
        <v>13</v>
      </c>
    </row>
    <row r="1342" spans="1:8">
      <c r="A1342" t="s">
        <v>4</v>
      </c>
      <c r="B1342" s="4" t="s">
        <v>5</v>
      </c>
      <c r="C1342" s="4" t="s">
        <v>6</v>
      </c>
      <c r="D1342" s="4" t="s">
        <v>10</v>
      </c>
    </row>
    <row r="1343" spans="1:8">
      <c r="A1343" t="n">
        <v>10462</v>
      </c>
      <c r="B1343" s="39" t="n">
        <v>29</v>
      </c>
      <c r="C1343" s="7" t="s">
        <v>146</v>
      </c>
      <c r="D1343" s="7" t="n">
        <v>65533</v>
      </c>
    </row>
    <row r="1344" spans="1:8">
      <c r="A1344" t="s">
        <v>4</v>
      </c>
      <c r="B1344" s="4" t="s">
        <v>5</v>
      </c>
      <c r="C1344" s="4" t="s">
        <v>14</v>
      </c>
      <c r="D1344" s="4" t="s">
        <v>10</v>
      </c>
      <c r="E1344" s="4" t="s">
        <v>6</v>
      </c>
    </row>
    <row r="1345" spans="1:15">
      <c r="A1345" t="n">
        <v>10478</v>
      </c>
      <c r="B1345" s="38" t="n">
        <v>51</v>
      </c>
      <c r="C1345" s="7" t="n">
        <v>4</v>
      </c>
      <c r="D1345" s="7" t="n">
        <v>7031</v>
      </c>
      <c r="E1345" s="7" t="s">
        <v>103</v>
      </c>
    </row>
    <row r="1346" spans="1:15">
      <c r="A1346" t="s">
        <v>4</v>
      </c>
      <c r="B1346" s="4" t="s">
        <v>5</v>
      </c>
      <c r="C1346" s="4" t="s">
        <v>10</v>
      </c>
    </row>
    <row r="1347" spans="1:15">
      <c r="A1347" t="n">
        <v>10491</v>
      </c>
      <c r="B1347" s="31" t="n">
        <v>16</v>
      </c>
      <c r="C1347" s="7" t="n">
        <v>0</v>
      </c>
    </row>
    <row r="1348" spans="1:15">
      <c r="A1348" t="s">
        <v>4</v>
      </c>
      <c r="B1348" s="4" t="s">
        <v>5</v>
      </c>
      <c r="C1348" s="4" t="s">
        <v>10</v>
      </c>
      <c r="D1348" s="4" t="s">
        <v>79</v>
      </c>
      <c r="E1348" s="4" t="s">
        <v>14</v>
      </c>
      <c r="F1348" s="4" t="s">
        <v>14</v>
      </c>
    </row>
    <row r="1349" spans="1:15">
      <c r="A1349" t="n">
        <v>10494</v>
      </c>
      <c r="B1349" s="47" t="n">
        <v>26</v>
      </c>
      <c r="C1349" s="7" t="n">
        <v>7031</v>
      </c>
      <c r="D1349" s="7" t="s">
        <v>147</v>
      </c>
      <c r="E1349" s="7" t="n">
        <v>2</v>
      </c>
      <c r="F1349" s="7" t="n">
        <v>0</v>
      </c>
    </row>
    <row r="1350" spans="1:15">
      <c r="A1350" t="s">
        <v>4</v>
      </c>
      <c r="B1350" s="4" t="s">
        <v>5</v>
      </c>
    </row>
    <row r="1351" spans="1:15">
      <c r="A1351" t="n">
        <v>10518</v>
      </c>
      <c r="B1351" s="48" t="n">
        <v>28</v>
      </c>
    </row>
    <row r="1352" spans="1:15">
      <c r="A1352" t="s">
        <v>4</v>
      </c>
      <c r="B1352" s="4" t="s">
        <v>5</v>
      </c>
      <c r="C1352" s="4" t="s">
        <v>6</v>
      </c>
      <c r="D1352" s="4" t="s">
        <v>10</v>
      </c>
    </row>
    <row r="1353" spans="1:15">
      <c r="A1353" t="n">
        <v>10519</v>
      </c>
      <c r="B1353" s="39" t="n">
        <v>29</v>
      </c>
      <c r="C1353" s="7" t="s">
        <v>13</v>
      </c>
      <c r="D1353" s="7" t="n">
        <v>65533</v>
      </c>
    </row>
    <row r="1354" spans="1:15">
      <c r="A1354" t="s">
        <v>4</v>
      </c>
      <c r="B1354" s="4" t="s">
        <v>5</v>
      </c>
      <c r="C1354" s="4" t="s">
        <v>14</v>
      </c>
      <c r="D1354" s="4" t="s">
        <v>10</v>
      </c>
      <c r="E1354" s="4" t="s">
        <v>14</v>
      </c>
    </row>
    <row r="1355" spans="1:15">
      <c r="A1355" t="n">
        <v>10523</v>
      </c>
      <c r="B1355" s="13" t="n">
        <v>49</v>
      </c>
      <c r="C1355" s="7" t="n">
        <v>1</v>
      </c>
      <c r="D1355" s="7" t="n">
        <v>2000</v>
      </c>
      <c r="E1355" s="7" t="n">
        <v>0</v>
      </c>
    </row>
    <row r="1356" spans="1:15">
      <c r="A1356" t="s">
        <v>4</v>
      </c>
      <c r="B1356" s="4" t="s">
        <v>5</v>
      </c>
      <c r="C1356" s="4" t="s">
        <v>10</v>
      </c>
    </row>
    <row r="1357" spans="1:15">
      <c r="A1357" t="n">
        <v>10528</v>
      </c>
      <c r="B1357" s="31" t="n">
        <v>16</v>
      </c>
      <c r="C1357" s="7" t="n">
        <v>300</v>
      </c>
    </row>
    <row r="1358" spans="1:15">
      <c r="A1358" t="s">
        <v>4</v>
      </c>
      <c r="B1358" s="4" t="s">
        <v>5</v>
      </c>
      <c r="C1358" s="4" t="s">
        <v>14</v>
      </c>
      <c r="D1358" s="4" t="s">
        <v>20</v>
      </c>
      <c r="E1358" s="4" t="s">
        <v>20</v>
      </c>
      <c r="F1358" s="4" t="s">
        <v>20</v>
      </c>
    </row>
    <row r="1359" spans="1:15">
      <c r="A1359" t="n">
        <v>10531</v>
      </c>
      <c r="B1359" s="43" t="n">
        <v>45</v>
      </c>
      <c r="C1359" s="7" t="n">
        <v>9</v>
      </c>
      <c r="D1359" s="7" t="n">
        <v>0.0299999993294477</v>
      </c>
      <c r="E1359" s="7" t="n">
        <v>0.0299999993294477</v>
      </c>
      <c r="F1359" s="7" t="n">
        <v>0.150000005960464</v>
      </c>
    </row>
    <row r="1360" spans="1:15">
      <c r="A1360" t="s">
        <v>4</v>
      </c>
      <c r="B1360" s="4" t="s">
        <v>5</v>
      </c>
      <c r="C1360" s="4" t="s">
        <v>14</v>
      </c>
      <c r="D1360" s="4" t="s">
        <v>10</v>
      </c>
      <c r="E1360" s="4" t="s">
        <v>6</v>
      </c>
    </row>
    <row r="1361" spans="1:6">
      <c r="A1361" t="n">
        <v>10545</v>
      </c>
      <c r="B1361" s="38" t="n">
        <v>51</v>
      </c>
      <c r="C1361" s="7" t="n">
        <v>4</v>
      </c>
      <c r="D1361" s="7" t="n">
        <v>20</v>
      </c>
      <c r="E1361" s="7" t="s">
        <v>148</v>
      </c>
    </row>
    <row r="1362" spans="1:6">
      <c r="A1362" t="s">
        <v>4</v>
      </c>
      <c r="B1362" s="4" t="s">
        <v>5</v>
      </c>
      <c r="C1362" s="4" t="s">
        <v>10</v>
      </c>
    </row>
    <row r="1363" spans="1:6">
      <c r="A1363" t="n">
        <v>10559</v>
      </c>
      <c r="B1363" s="31" t="n">
        <v>16</v>
      </c>
      <c r="C1363" s="7" t="n">
        <v>0</v>
      </c>
    </row>
    <row r="1364" spans="1:6">
      <c r="A1364" t="s">
        <v>4</v>
      </c>
      <c r="B1364" s="4" t="s">
        <v>5</v>
      </c>
      <c r="C1364" s="4" t="s">
        <v>10</v>
      </c>
      <c r="D1364" s="4" t="s">
        <v>14</v>
      </c>
      <c r="E1364" s="4" t="s">
        <v>9</v>
      </c>
      <c r="F1364" s="4" t="s">
        <v>79</v>
      </c>
      <c r="G1364" s="4" t="s">
        <v>14</v>
      </c>
      <c r="H1364" s="4" t="s">
        <v>14</v>
      </c>
    </row>
    <row r="1365" spans="1:6">
      <c r="A1365" t="n">
        <v>10562</v>
      </c>
      <c r="B1365" s="47" t="n">
        <v>26</v>
      </c>
      <c r="C1365" s="7" t="n">
        <v>20</v>
      </c>
      <c r="D1365" s="7" t="n">
        <v>17</v>
      </c>
      <c r="E1365" s="7" t="n">
        <v>43353</v>
      </c>
      <c r="F1365" s="7" t="s">
        <v>149</v>
      </c>
      <c r="G1365" s="7" t="n">
        <v>2</v>
      </c>
      <c r="H1365" s="7" t="n">
        <v>0</v>
      </c>
    </row>
    <row r="1366" spans="1:6">
      <c r="A1366" t="s">
        <v>4</v>
      </c>
      <c r="B1366" s="4" t="s">
        <v>5</v>
      </c>
    </row>
    <row r="1367" spans="1:6">
      <c r="A1367" t="n">
        <v>10590</v>
      </c>
      <c r="B1367" s="48" t="n">
        <v>28</v>
      </c>
    </row>
    <row r="1368" spans="1:6">
      <c r="A1368" t="s">
        <v>4</v>
      </c>
      <c r="B1368" s="4" t="s">
        <v>5</v>
      </c>
      <c r="C1368" s="4" t="s">
        <v>14</v>
      </c>
      <c r="D1368" s="4" t="s">
        <v>10</v>
      </c>
      <c r="E1368" s="4" t="s">
        <v>6</v>
      </c>
    </row>
    <row r="1369" spans="1:6">
      <c r="A1369" t="n">
        <v>10591</v>
      </c>
      <c r="B1369" s="38" t="n">
        <v>51</v>
      </c>
      <c r="C1369" s="7" t="n">
        <v>4</v>
      </c>
      <c r="D1369" s="7" t="n">
        <v>21</v>
      </c>
      <c r="E1369" s="7" t="s">
        <v>150</v>
      </c>
    </row>
    <row r="1370" spans="1:6">
      <c r="A1370" t="s">
        <v>4</v>
      </c>
      <c r="B1370" s="4" t="s">
        <v>5</v>
      </c>
      <c r="C1370" s="4" t="s">
        <v>10</v>
      </c>
    </row>
    <row r="1371" spans="1:6">
      <c r="A1371" t="n">
        <v>10604</v>
      </c>
      <c r="B1371" s="31" t="n">
        <v>16</v>
      </c>
      <c r="C1371" s="7" t="n">
        <v>0</v>
      </c>
    </row>
    <row r="1372" spans="1:6">
      <c r="A1372" t="s">
        <v>4</v>
      </c>
      <c r="B1372" s="4" t="s">
        <v>5</v>
      </c>
      <c r="C1372" s="4" t="s">
        <v>10</v>
      </c>
      <c r="D1372" s="4" t="s">
        <v>14</v>
      </c>
      <c r="E1372" s="4" t="s">
        <v>9</v>
      </c>
      <c r="F1372" s="4" t="s">
        <v>79</v>
      </c>
      <c r="G1372" s="4" t="s">
        <v>14</v>
      </c>
      <c r="H1372" s="4" t="s">
        <v>14</v>
      </c>
    </row>
    <row r="1373" spans="1:6">
      <c r="A1373" t="n">
        <v>10607</v>
      </c>
      <c r="B1373" s="47" t="n">
        <v>26</v>
      </c>
      <c r="C1373" s="7" t="n">
        <v>21</v>
      </c>
      <c r="D1373" s="7" t="n">
        <v>17</v>
      </c>
      <c r="E1373" s="7" t="n">
        <v>44330</v>
      </c>
      <c r="F1373" s="7" t="s">
        <v>151</v>
      </c>
      <c r="G1373" s="7" t="n">
        <v>2</v>
      </c>
      <c r="H1373" s="7" t="n">
        <v>0</v>
      </c>
    </row>
    <row r="1374" spans="1:6">
      <c r="A1374" t="s">
        <v>4</v>
      </c>
      <c r="B1374" s="4" t="s">
        <v>5</v>
      </c>
    </row>
    <row r="1375" spans="1:6">
      <c r="A1375" t="n">
        <v>10637</v>
      </c>
      <c r="B1375" s="48" t="n">
        <v>28</v>
      </c>
    </row>
    <row r="1376" spans="1:6">
      <c r="A1376" t="s">
        <v>4</v>
      </c>
      <c r="B1376" s="4" t="s">
        <v>5</v>
      </c>
      <c r="C1376" s="4" t="s">
        <v>10</v>
      </c>
      <c r="D1376" s="4" t="s">
        <v>14</v>
      </c>
    </row>
    <row r="1377" spans="1:8">
      <c r="A1377" t="n">
        <v>10638</v>
      </c>
      <c r="B1377" s="51" t="n">
        <v>89</v>
      </c>
      <c r="C1377" s="7" t="n">
        <v>65533</v>
      </c>
      <c r="D1377" s="7" t="n">
        <v>1</v>
      </c>
    </row>
    <row r="1378" spans="1:8">
      <c r="A1378" t="s">
        <v>4</v>
      </c>
      <c r="B1378" s="4" t="s">
        <v>5</v>
      </c>
      <c r="C1378" s="4" t="s">
        <v>14</v>
      </c>
      <c r="D1378" s="4" t="s">
        <v>14</v>
      </c>
    </row>
    <row r="1379" spans="1:8">
      <c r="A1379" t="n">
        <v>10642</v>
      </c>
      <c r="B1379" s="13" t="n">
        <v>49</v>
      </c>
      <c r="C1379" s="7" t="n">
        <v>2</v>
      </c>
      <c r="D1379" s="7" t="n">
        <v>0</v>
      </c>
    </row>
    <row r="1380" spans="1:8">
      <c r="A1380" t="s">
        <v>4</v>
      </c>
      <c r="B1380" s="4" t="s">
        <v>5</v>
      </c>
      <c r="C1380" s="4" t="s">
        <v>14</v>
      </c>
      <c r="D1380" s="4" t="s">
        <v>10</v>
      </c>
      <c r="E1380" s="4" t="s">
        <v>9</v>
      </c>
      <c r="F1380" s="4" t="s">
        <v>10</v>
      </c>
      <c r="G1380" s="4" t="s">
        <v>9</v>
      </c>
      <c r="H1380" s="4" t="s">
        <v>14</v>
      </c>
    </row>
    <row r="1381" spans="1:8">
      <c r="A1381" t="n">
        <v>10645</v>
      </c>
      <c r="B1381" s="13" t="n">
        <v>49</v>
      </c>
      <c r="C1381" s="7" t="n">
        <v>0</v>
      </c>
      <c r="D1381" s="7" t="n">
        <v>428</v>
      </c>
      <c r="E1381" s="7" t="n">
        <v>1065353216</v>
      </c>
      <c r="F1381" s="7" t="n">
        <v>0</v>
      </c>
      <c r="G1381" s="7" t="n">
        <v>0</v>
      </c>
      <c r="H1381" s="7" t="n">
        <v>0</v>
      </c>
    </row>
    <row r="1382" spans="1:8">
      <c r="A1382" t="s">
        <v>4</v>
      </c>
      <c r="B1382" s="4" t="s">
        <v>5</v>
      </c>
      <c r="C1382" s="4" t="s">
        <v>14</v>
      </c>
      <c r="D1382" s="4" t="s">
        <v>10</v>
      </c>
      <c r="E1382" s="4" t="s">
        <v>20</v>
      </c>
    </row>
    <row r="1383" spans="1:8">
      <c r="A1383" t="n">
        <v>10660</v>
      </c>
      <c r="B1383" s="24" t="n">
        <v>58</v>
      </c>
      <c r="C1383" s="7" t="n">
        <v>101</v>
      </c>
      <c r="D1383" s="7" t="n">
        <v>500</v>
      </c>
      <c r="E1383" s="7" t="n">
        <v>1</v>
      </c>
    </row>
    <row r="1384" spans="1:8">
      <c r="A1384" t="s">
        <v>4</v>
      </c>
      <c r="B1384" s="4" t="s">
        <v>5</v>
      </c>
      <c r="C1384" s="4" t="s">
        <v>14</v>
      </c>
      <c r="D1384" s="4" t="s">
        <v>10</v>
      </c>
    </row>
    <row r="1385" spans="1:8">
      <c r="A1385" t="n">
        <v>10668</v>
      </c>
      <c r="B1385" s="24" t="n">
        <v>58</v>
      </c>
      <c r="C1385" s="7" t="n">
        <v>254</v>
      </c>
      <c r="D1385" s="7" t="n">
        <v>0</v>
      </c>
    </row>
    <row r="1386" spans="1:8">
      <c r="A1386" t="s">
        <v>4</v>
      </c>
      <c r="B1386" s="4" t="s">
        <v>5</v>
      </c>
      <c r="C1386" s="4" t="s">
        <v>14</v>
      </c>
      <c r="D1386" s="4" t="s">
        <v>14</v>
      </c>
      <c r="E1386" s="4" t="s">
        <v>20</v>
      </c>
      <c r="F1386" s="4" t="s">
        <v>20</v>
      </c>
      <c r="G1386" s="4" t="s">
        <v>20</v>
      </c>
      <c r="H1386" s="4" t="s">
        <v>10</v>
      </c>
    </row>
    <row r="1387" spans="1:8">
      <c r="A1387" t="n">
        <v>10672</v>
      </c>
      <c r="B1387" s="43" t="n">
        <v>45</v>
      </c>
      <c r="C1387" s="7" t="n">
        <v>2</v>
      </c>
      <c r="D1387" s="7" t="n">
        <v>3</v>
      </c>
      <c r="E1387" s="7" t="n">
        <v>182.479995727539</v>
      </c>
      <c r="F1387" s="7" t="n">
        <v>-142.729995727539</v>
      </c>
      <c r="G1387" s="7" t="n">
        <v>0.400000005960464</v>
      </c>
      <c r="H1387" s="7" t="n">
        <v>0</v>
      </c>
    </row>
    <row r="1388" spans="1:8">
      <c r="A1388" t="s">
        <v>4</v>
      </c>
      <c r="B1388" s="4" t="s">
        <v>5</v>
      </c>
      <c r="C1388" s="4" t="s">
        <v>14</v>
      </c>
      <c r="D1388" s="4" t="s">
        <v>14</v>
      </c>
      <c r="E1388" s="4" t="s">
        <v>20</v>
      </c>
      <c r="F1388" s="4" t="s">
        <v>20</v>
      </c>
      <c r="G1388" s="4" t="s">
        <v>20</v>
      </c>
      <c r="H1388" s="4" t="s">
        <v>10</v>
      </c>
      <c r="I1388" s="4" t="s">
        <v>14</v>
      </c>
    </row>
    <row r="1389" spans="1:8">
      <c r="A1389" t="n">
        <v>10689</v>
      </c>
      <c r="B1389" s="43" t="n">
        <v>45</v>
      </c>
      <c r="C1389" s="7" t="n">
        <v>4</v>
      </c>
      <c r="D1389" s="7" t="n">
        <v>3</v>
      </c>
      <c r="E1389" s="7" t="n">
        <v>357.149993896484</v>
      </c>
      <c r="F1389" s="7" t="n">
        <v>113.059997558594</v>
      </c>
      <c r="G1389" s="7" t="n">
        <v>0</v>
      </c>
      <c r="H1389" s="7" t="n">
        <v>0</v>
      </c>
      <c r="I1389" s="7" t="n">
        <v>0</v>
      </c>
    </row>
    <row r="1390" spans="1:8">
      <c r="A1390" t="s">
        <v>4</v>
      </c>
      <c r="B1390" s="4" t="s">
        <v>5</v>
      </c>
      <c r="C1390" s="4" t="s">
        <v>14</v>
      </c>
      <c r="D1390" s="4" t="s">
        <v>14</v>
      </c>
      <c r="E1390" s="4" t="s">
        <v>20</v>
      </c>
      <c r="F1390" s="4" t="s">
        <v>10</v>
      </c>
    </row>
    <row r="1391" spans="1:8">
      <c r="A1391" t="n">
        <v>10707</v>
      </c>
      <c r="B1391" s="43" t="n">
        <v>45</v>
      </c>
      <c r="C1391" s="7" t="n">
        <v>5</v>
      </c>
      <c r="D1391" s="7" t="n">
        <v>3</v>
      </c>
      <c r="E1391" s="7" t="n">
        <v>1</v>
      </c>
      <c r="F1391" s="7" t="n">
        <v>0</v>
      </c>
    </row>
    <row r="1392" spans="1:8">
      <c r="A1392" t="s">
        <v>4</v>
      </c>
      <c r="B1392" s="4" t="s">
        <v>5</v>
      </c>
      <c r="C1392" s="4" t="s">
        <v>14</v>
      </c>
      <c r="D1392" s="4" t="s">
        <v>14</v>
      </c>
      <c r="E1392" s="4" t="s">
        <v>20</v>
      </c>
      <c r="F1392" s="4" t="s">
        <v>10</v>
      </c>
    </row>
    <row r="1393" spans="1:9">
      <c r="A1393" t="n">
        <v>10716</v>
      </c>
      <c r="B1393" s="43" t="n">
        <v>45</v>
      </c>
      <c r="C1393" s="7" t="n">
        <v>11</v>
      </c>
      <c r="D1393" s="7" t="n">
        <v>3</v>
      </c>
      <c r="E1393" s="7" t="n">
        <v>32</v>
      </c>
      <c r="F1393" s="7" t="n">
        <v>0</v>
      </c>
    </row>
    <row r="1394" spans="1:9">
      <c r="A1394" t="s">
        <v>4</v>
      </c>
      <c r="B1394" s="4" t="s">
        <v>5</v>
      </c>
      <c r="C1394" s="4" t="s">
        <v>14</v>
      </c>
      <c r="D1394" s="4" t="s">
        <v>14</v>
      </c>
      <c r="E1394" s="4" t="s">
        <v>20</v>
      </c>
      <c r="F1394" s="4" t="s">
        <v>20</v>
      </c>
      <c r="G1394" s="4" t="s">
        <v>20</v>
      </c>
      <c r="H1394" s="4" t="s">
        <v>10</v>
      </c>
    </row>
    <row r="1395" spans="1:9">
      <c r="A1395" t="n">
        <v>10725</v>
      </c>
      <c r="B1395" s="43" t="n">
        <v>45</v>
      </c>
      <c r="C1395" s="7" t="n">
        <v>2</v>
      </c>
      <c r="D1395" s="7" t="n">
        <v>3</v>
      </c>
      <c r="E1395" s="7" t="n">
        <v>182.520004272461</v>
      </c>
      <c r="F1395" s="7" t="n">
        <v>-142.699996948242</v>
      </c>
      <c r="G1395" s="7" t="n">
        <v>0.509999990463257</v>
      </c>
      <c r="H1395" s="7" t="n">
        <v>2500</v>
      </c>
    </row>
    <row r="1396" spans="1:9">
      <c r="A1396" t="s">
        <v>4</v>
      </c>
      <c r="B1396" s="4" t="s">
        <v>5</v>
      </c>
      <c r="C1396" s="4" t="s">
        <v>14</v>
      </c>
      <c r="D1396" s="4" t="s">
        <v>14</v>
      </c>
      <c r="E1396" s="4" t="s">
        <v>20</v>
      </c>
      <c r="F1396" s="4" t="s">
        <v>20</v>
      </c>
      <c r="G1396" s="4" t="s">
        <v>20</v>
      </c>
      <c r="H1396" s="4" t="s">
        <v>10</v>
      </c>
      <c r="I1396" s="4" t="s">
        <v>14</v>
      </c>
    </row>
    <row r="1397" spans="1:9">
      <c r="A1397" t="n">
        <v>10742</v>
      </c>
      <c r="B1397" s="43" t="n">
        <v>45</v>
      </c>
      <c r="C1397" s="7" t="n">
        <v>4</v>
      </c>
      <c r="D1397" s="7" t="n">
        <v>3</v>
      </c>
      <c r="E1397" s="7" t="n">
        <v>355.859985351563</v>
      </c>
      <c r="F1397" s="7" t="n">
        <v>104.080001831055</v>
      </c>
      <c r="G1397" s="7" t="n">
        <v>356</v>
      </c>
      <c r="H1397" s="7" t="n">
        <v>2500</v>
      </c>
      <c r="I1397" s="7" t="n">
        <v>1</v>
      </c>
    </row>
    <row r="1398" spans="1:9">
      <c r="A1398" t="s">
        <v>4</v>
      </c>
      <c r="B1398" s="4" t="s">
        <v>5</v>
      </c>
      <c r="C1398" s="4" t="s">
        <v>14</v>
      </c>
      <c r="D1398" s="4" t="s">
        <v>14</v>
      </c>
      <c r="E1398" s="4" t="s">
        <v>20</v>
      </c>
      <c r="F1398" s="4" t="s">
        <v>10</v>
      </c>
    </row>
    <row r="1399" spans="1:9">
      <c r="A1399" t="n">
        <v>10760</v>
      </c>
      <c r="B1399" s="43" t="n">
        <v>45</v>
      </c>
      <c r="C1399" s="7" t="n">
        <v>5</v>
      </c>
      <c r="D1399" s="7" t="n">
        <v>3</v>
      </c>
      <c r="E1399" s="7" t="n">
        <v>1.5</v>
      </c>
      <c r="F1399" s="7" t="n">
        <v>2500</v>
      </c>
    </row>
    <row r="1400" spans="1:9">
      <c r="A1400" t="s">
        <v>4</v>
      </c>
      <c r="B1400" s="4" t="s">
        <v>5</v>
      </c>
      <c r="C1400" s="4" t="s">
        <v>14</v>
      </c>
      <c r="D1400" s="4" t="s">
        <v>14</v>
      </c>
      <c r="E1400" s="4" t="s">
        <v>20</v>
      </c>
      <c r="F1400" s="4" t="s">
        <v>10</v>
      </c>
    </row>
    <row r="1401" spans="1:9">
      <c r="A1401" t="n">
        <v>10769</v>
      </c>
      <c r="B1401" s="43" t="n">
        <v>45</v>
      </c>
      <c r="C1401" s="7" t="n">
        <v>11</v>
      </c>
      <c r="D1401" s="7" t="n">
        <v>3</v>
      </c>
      <c r="E1401" s="7" t="n">
        <v>32</v>
      </c>
      <c r="F1401" s="7" t="n">
        <v>2500</v>
      </c>
    </row>
    <row r="1402" spans="1:9">
      <c r="A1402" t="s">
        <v>4</v>
      </c>
      <c r="B1402" s="4" t="s">
        <v>5</v>
      </c>
      <c r="C1402" s="4" t="s">
        <v>14</v>
      </c>
      <c r="D1402" s="4" t="s">
        <v>10</v>
      </c>
      <c r="E1402" s="4" t="s">
        <v>6</v>
      </c>
      <c r="F1402" s="4" t="s">
        <v>6</v>
      </c>
      <c r="G1402" s="4" t="s">
        <v>6</v>
      </c>
      <c r="H1402" s="4" t="s">
        <v>6</v>
      </c>
    </row>
    <row r="1403" spans="1:9">
      <c r="A1403" t="n">
        <v>10778</v>
      </c>
      <c r="B1403" s="38" t="n">
        <v>51</v>
      </c>
      <c r="C1403" s="7" t="n">
        <v>3</v>
      </c>
      <c r="D1403" s="7" t="n">
        <v>0</v>
      </c>
      <c r="E1403" s="7" t="s">
        <v>142</v>
      </c>
      <c r="F1403" s="7" t="s">
        <v>58</v>
      </c>
      <c r="G1403" s="7" t="s">
        <v>57</v>
      </c>
      <c r="H1403" s="7" t="s">
        <v>58</v>
      </c>
    </row>
    <row r="1404" spans="1:9">
      <c r="A1404" t="s">
        <v>4</v>
      </c>
      <c r="B1404" s="4" t="s">
        <v>5</v>
      </c>
      <c r="C1404" s="4" t="s">
        <v>14</v>
      </c>
      <c r="D1404" s="4" t="s">
        <v>10</v>
      </c>
    </row>
    <row r="1405" spans="1:9">
      <c r="A1405" t="n">
        <v>10791</v>
      </c>
      <c r="B1405" s="24" t="n">
        <v>58</v>
      </c>
      <c r="C1405" s="7" t="n">
        <v>255</v>
      </c>
      <c r="D1405" s="7" t="n">
        <v>0</v>
      </c>
    </row>
    <row r="1406" spans="1:9">
      <c r="A1406" t="s">
        <v>4</v>
      </c>
      <c r="B1406" s="4" t="s">
        <v>5</v>
      </c>
      <c r="C1406" s="4" t="s">
        <v>10</v>
      </c>
    </row>
    <row r="1407" spans="1:9">
      <c r="A1407" t="n">
        <v>10795</v>
      </c>
      <c r="B1407" s="31" t="n">
        <v>16</v>
      </c>
      <c r="C1407" s="7" t="n">
        <v>500</v>
      </c>
    </row>
    <row r="1408" spans="1:9">
      <c r="A1408" t="s">
        <v>4</v>
      </c>
      <c r="B1408" s="4" t="s">
        <v>5</v>
      </c>
      <c r="C1408" s="4" t="s">
        <v>10</v>
      </c>
      <c r="D1408" s="4" t="s">
        <v>14</v>
      </c>
      <c r="E1408" s="4" t="s">
        <v>6</v>
      </c>
      <c r="F1408" s="4" t="s">
        <v>20</v>
      </c>
      <c r="G1408" s="4" t="s">
        <v>20</v>
      </c>
      <c r="H1408" s="4" t="s">
        <v>20</v>
      </c>
    </row>
    <row r="1409" spans="1:9">
      <c r="A1409" t="n">
        <v>10798</v>
      </c>
      <c r="B1409" s="50" t="n">
        <v>48</v>
      </c>
      <c r="C1409" s="7" t="n">
        <v>0</v>
      </c>
      <c r="D1409" s="7" t="n">
        <v>0</v>
      </c>
      <c r="E1409" s="7" t="s">
        <v>73</v>
      </c>
      <c r="F1409" s="7" t="n">
        <v>-1</v>
      </c>
      <c r="G1409" s="7" t="n">
        <v>1</v>
      </c>
      <c r="H1409" s="7" t="n">
        <v>0</v>
      </c>
    </row>
    <row r="1410" spans="1:9">
      <c r="A1410" t="s">
        <v>4</v>
      </c>
      <c r="B1410" s="4" t="s">
        <v>5</v>
      </c>
      <c r="C1410" s="4" t="s">
        <v>10</v>
      </c>
    </row>
    <row r="1411" spans="1:9">
      <c r="A1411" t="n">
        <v>10824</v>
      </c>
      <c r="B1411" s="31" t="n">
        <v>16</v>
      </c>
      <c r="C1411" s="7" t="n">
        <v>900</v>
      </c>
    </row>
    <row r="1412" spans="1:9">
      <c r="A1412" t="s">
        <v>4</v>
      </c>
      <c r="B1412" s="4" t="s">
        <v>5</v>
      </c>
      <c r="C1412" s="4" t="s">
        <v>14</v>
      </c>
      <c r="D1412" s="4" t="s">
        <v>10</v>
      </c>
      <c r="E1412" s="4" t="s">
        <v>20</v>
      </c>
      <c r="F1412" s="4" t="s">
        <v>10</v>
      </c>
      <c r="G1412" s="4" t="s">
        <v>9</v>
      </c>
      <c r="H1412" s="4" t="s">
        <v>9</v>
      </c>
      <c r="I1412" s="4" t="s">
        <v>10</v>
      </c>
      <c r="J1412" s="4" t="s">
        <v>10</v>
      </c>
      <c r="K1412" s="4" t="s">
        <v>9</v>
      </c>
      <c r="L1412" s="4" t="s">
        <v>9</v>
      </c>
      <c r="M1412" s="4" t="s">
        <v>9</v>
      </c>
      <c r="N1412" s="4" t="s">
        <v>9</v>
      </c>
      <c r="O1412" s="4" t="s">
        <v>6</v>
      </c>
    </row>
    <row r="1413" spans="1:9">
      <c r="A1413" t="n">
        <v>10827</v>
      </c>
      <c r="B1413" s="14" t="n">
        <v>50</v>
      </c>
      <c r="C1413" s="7" t="n">
        <v>0</v>
      </c>
      <c r="D1413" s="7" t="n">
        <v>1901</v>
      </c>
      <c r="E1413" s="7" t="n">
        <v>1</v>
      </c>
      <c r="F1413" s="7" t="n">
        <v>0</v>
      </c>
      <c r="G1413" s="7" t="n">
        <v>0</v>
      </c>
      <c r="H1413" s="7" t="n">
        <v>0</v>
      </c>
      <c r="I1413" s="7" t="n">
        <v>0</v>
      </c>
      <c r="J1413" s="7" t="n">
        <v>65533</v>
      </c>
      <c r="K1413" s="7" t="n">
        <v>0</v>
      </c>
      <c r="L1413" s="7" t="n">
        <v>0</v>
      </c>
      <c r="M1413" s="7" t="n">
        <v>0</v>
      </c>
      <c r="N1413" s="7" t="n">
        <v>0</v>
      </c>
      <c r="O1413" s="7" t="s">
        <v>13</v>
      </c>
    </row>
    <row r="1414" spans="1:9">
      <c r="A1414" t="s">
        <v>4</v>
      </c>
      <c r="B1414" s="4" t="s">
        <v>5</v>
      </c>
      <c r="C1414" s="4" t="s">
        <v>10</v>
      </c>
    </row>
    <row r="1415" spans="1:9">
      <c r="A1415" t="n">
        <v>10866</v>
      </c>
      <c r="B1415" s="31" t="n">
        <v>16</v>
      </c>
      <c r="C1415" s="7" t="n">
        <v>1100</v>
      </c>
    </row>
    <row r="1416" spans="1:9">
      <c r="A1416" t="s">
        <v>4</v>
      </c>
      <c r="B1416" s="4" t="s">
        <v>5</v>
      </c>
      <c r="C1416" s="4" t="s">
        <v>14</v>
      </c>
      <c r="D1416" s="4" t="s">
        <v>10</v>
      </c>
      <c r="E1416" s="4" t="s">
        <v>6</v>
      </c>
    </row>
    <row r="1417" spans="1:9">
      <c r="A1417" t="n">
        <v>10869</v>
      </c>
      <c r="B1417" s="38" t="n">
        <v>51</v>
      </c>
      <c r="C1417" s="7" t="n">
        <v>4</v>
      </c>
      <c r="D1417" s="7" t="n">
        <v>0</v>
      </c>
      <c r="E1417" s="7" t="s">
        <v>150</v>
      </c>
    </row>
    <row r="1418" spans="1:9">
      <c r="A1418" t="s">
        <v>4</v>
      </c>
      <c r="B1418" s="4" t="s">
        <v>5</v>
      </c>
      <c r="C1418" s="4" t="s">
        <v>10</v>
      </c>
    </row>
    <row r="1419" spans="1:9">
      <c r="A1419" t="n">
        <v>10882</v>
      </c>
      <c r="B1419" s="31" t="n">
        <v>16</v>
      </c>
      <c r="C1419" s="7" t="n">
        <v>0</v>
      </c>
    </row>
    <row r="1420" spans="1:9">
      <c r="A1420" t="s">
        <v>4</v>
      </c>
      <c r="B1420" s="4" t="s">
        <v>5</v>
      </c>
      <c r="C1420" s="4" t="s">
        <v>10</v>
      </c>
      <c r="D1420" s="4" t="s">
        <v>14</v>
      </c>
      <c r="E1420" s="4" t="s">
        <v>9</v>
      </c>
      <c r="F1420" s="4" t="s">
        <v>79</v>
      </c>
      <c r="G1420" s="4" t="s">
        <v>14</v>
      </c>
      <c r="H1420" s="4" t="s">
        <v>14</v>
      </c>
      <c r="I1420" s="4" t="s">
        <v>14</v>
      </c>
      <c r="J1420" s="4" t="s">
        <v>9</v>
      </c>
      <c r="K1420" s="4" t="s">
        <v>79</v>
      </c>
      <c r="L1420" s="4" t="s">
        <v>14</v>
      </c>
      <c r="M1420" s="4" t="s">
        <v>14</v>
      </c>
    </row>
    <row r="1421" spans="1:9">
      <c r="A1421" t="n">
        <v>10885</v>
      </c>
      <c r="B1421" s="47" t="n">
        <v>26</v>
      </c>
      <c r="C1421" s="7" t="n">
        <v>0</v>
      </c>
      <c r="D1421" s="7" t="n">
        <v>17</v>
      </c>
      <c r="E1421" s="7" t="n">
        <v>53178</v>
      </c>
      <c r="F1421" s="7" t="s">
        <v>152</v>
      </c>
      <c r="G1421" s="7" t="n">
        <v>2</v>
      </c>
      <c r="H1421" s="7" t="n">
        <v>3</v>
      </c>
      <c r="I1421" s="7" t="n">
        <v>17</v>
      </c>
      <c r="J1421" s="7" t="n">
        <v>53179</v>
      </c>
      <c r="K1421" s="7" t="s">
        <v>153</v>
      </c>
      <c r="L1421" s="7" t="n">
        <v>2</v>
      </c>
      <c r="M1421" s="7" t="n">
        <v>0</v>
      </c>
    </row>
    <row r="1422" spans="1:9">
      <c r="A1422" t="s">
        <v>4</v>
      </c>
      <c r="B1422" s="4" t="s">
        <v>5</v>
      </c>
    </row>
    <row r="1423" spans="1:9">
      <c r="A1423" t="n">
        <v>10989</v>
      </c>
      <c r="B1423" s="48" t="n">
        <v>28</v>
      </c>
    </row>
    <row r="1424" spans="1:9">
      <c r="A1424" t="s">
        <v>4</v>
      </c>
      <c r="B1424" s="4" t="s">
        <v>5</v>
      </c>
      <c r="C1424" s="4" t="s">
        <v>10</v>
      </c>
      <c r="D1424" s="4" t="s">
        <v>14</v>
      </c>
    </row>
    <row r="1425" spans="1:15">
      <c r="A1425" t="n">
        <v>10990</v>
      </c>
      <c r="B1425" s="51" t="n">
        <v>89</v>
      </c>
      <c r="C1425" s="7" t="n">
        <v>65533</v>
      </c>
      <c r="D1425" s="7" t="n">
        <v>1</v>
      </c>
    </row>
    <row r="1426" spans="1:15">
      <c r="A1426" t="s">
        <v>4</v>
      </c>
      <c r="B1426" s="4" t="s">
        <v>5</v>
      </c>
      <c r="C1426" s="4" t="s">
        <v>14</v>
      </c>
      <c r="D1426" s="4" t="s">
        <v>10</v>
      </c>
      <c r="E1426" s="4" t="s">
        <v>20</v>
      </c>
    </row>
    <row r="1427" spans="1:15">
      <c r="A1427" t="n">
        <v>10994</v>
      </c>
      <c r="B1427" s="24" t="n">
        <v>58</v>
      </c>
      <c r="C1427" s="7" t="n">
        <v>101</v>
      </c>
      <c r="D1427" s="7" t="n">
        <v>500</v>
      </c>
      <c r="E1427" s="7" t="n">
        <v>1</v>
      </c>
    </row>
    <row r="1428" spans="1:15">
      <c r="A1428" t="s">
        <v>4</v>
      </c>
      <c r="B1428" s="4" t="s">
        <v>5</v>
      </c>
      <c r="C1428" s="4" t="s">
        <v>14</v>
      </c>
      <c r="D1428" s="4" t="s">
        <v>10</v>
      </c>
    </row>
    <row r="1429" spans="1:15">
      <c r="A1429" t="n">
        <v>11002</v>
      </c>
      <c r="B1429" s="24" t="n">
        <v>58</v>
      </c>
      <c r="C1429" s="7" t="n">
        <v>254</v>
      </c>
      <c r="D1429" s="7" t="n">
        <v>0</v>
      </c>
    </row>
    <row r="1430" spans="1:15">
      <c r="A1430" t="s">
        <v>4</v>
      </c>
      <c r="B1430" s="4" t="s">
        <v>5</v>
      </c>
      <c r="C1430" s="4" t="s">
        <v>14</v>
      </c>
      <c r="D1430" s="4" t="s">
        <v>14</v>
      </c>
      <c r="E1430" s="4" t="s">
        <v>20</v>
      </c>
      <c r="F1430" s="4" t="s">
        <v>20</v>
      </c>
      <c r="G1430" s="4" t="s">
        <v>20</v>
      </c>
      <c r="H1430" s="4" t="s">
        <v>10</v>
      </c>
    </row>
    <row r="1431" spans="1:15">
      <c r="A1431" t="n">
        <v>11006</v>
      </c>
      <c r="B1431" s="43" t="n">
        <v>45</v>
      </c>
      <c r="C1431" s="7" t="n">
        <v>2</v>
      </c>
      <c r="D1431" s="7" t="n">
        <v>3</v>
      </c>
      <c r="E1431" s="7" t="n">
        <v>186.869995117188</v>
      </c>
      <c r="F1431" s="7" t="n">
        <v>-142.770004272461</v>
      </c>
      <c r="G1431" s="7" t="n">
        <v>-0.0500000007450581</v>
      </c>
      <c r="H1431" s="7" t="n">
        <v>0</v>
      </c>
    </row>
    <row r="1432" spans="1:15">
      <c r="A1432" t="s">
        <v>4</v>
      </c>
      <c r="B1432" s="4" t="s">
        <v>5</v>
      </c>
      <c r="C1432" s="4" t="s">
        <v>14</v>
      </c>
      <c r="D1432" s="4" t="s">
        <v>14</v>
      </c>
      <c r="E1432" s="4" t="s">
        <v>20</v>
      </c>
      <c r="F1432" s="4" t="s">
        <v>20</v>
      </c>
      <c r="G1432" s="4" t="s">
        <v>20</v>
      </c>
      <c r="H1432" s="4" t="s">
        <v>10</v>
      </c>
      <c r="I1432" s="4" t="s">
        <v>14</v>
      </c>
    </row>
    <row r="1433" spans="1:15">
      <c r="A1433" t="n">
        <v>11023</v>
      </c>
      <c r="B1433" s="43" t="n">
        <v>45</v>
      </c>
      <c r="C1433" s="7" t="n">
        <v>4</v>
      </c>
      <c r="D1433" s="7" t="n">
        <v>3</v>
      </c>
      <c r="E1433" s="7" t="n">
        <v>356.700012207031</v>
      </c>
      <c r="F1433" s="7" t="n">
        <v>234.289993286133</v>
      </c>
      <c r="G1433" s="7" t="n">
        <v>0</v>
      </c>
      <c r="H1433" s="7" t="n">
        <v>0</v>
      </c>
      <c r="I1433" s="7" t="n">
        <v>0</v>
      </c>
    </row>
    <row r="1434" spans="1:15">
      <c r="A1434" t="s">
        <v>4</v>
      </c>
      <c r="B1434" s="4" t="s">
        <v>5</v>
      </c>
      <c r="C1434" s="4" t="s">
        <v>14</v>
      </c>
      <c r="D1434" s="4" t="s">
        <v>14</v>
      </c>
      <c r="E1434" s="4" t="s">
        <v>20</v>
      </c>
      <c r="F1434" s="4" t="s">
        <v>10</v>
      </c>
    </row>
    <row r="1435" spans="1:15">
      <c r="A1435" t="n">
        <v>11041</v>
      </c>
      <c r="B1435" s="43" t="n">
        <v>45</v>
      </c>
      <c r="C1435" s="7" t="n">
        <v>5</v>
      </c>
      <c r="D1435" s="7" t="n">
        <v>3</v>
      </c>
      <c r="E1435" s="7" t="n">
        <v>1.5</v>
      </c>
      <c r="F1435" s="7" t="n">
        <v>0</v>
      </c>
    </row>
    <row r="1436" spans="1:15">
      <c r="A1436" t="s">
        <v>4</v>
      </c>
      <c r="B1436" s="4" t="s">
        <v>5</v>
      </c>
      <c r="C1436" s="4" t="s">
        <v>14</v>
      </c>
      <c r="D1436" s="4" t="s">
        <v>14</v>
      </c>
      <c r="E1436" s="4" t="s">
        <v>20</v>
      </c>
      <c r="F1436" s="4" t="s">
        <v>10</v>
      </c>
    </row>
    <row r="1437" spans="1:15">
      <c r="A1437" t="n">
        <v>11050</v>
      </c>
      <c r="B1437" s="43" t="n">
        <v>45</v>
      </c>
      <c r="C1437" s="7" t="n">
        <v>11</v>
      </c>
      <c r="D1437" s="7" t="n">
        <v>3</v>
      </c>
      <c r="E1437" s="7" t="n">
        <v>37.7999992370605</v>
      </c>
      <c r="F1437" s="7" t="n">
        <v>0</v>
      </c>
    </row>
    <row r="1438" spans="1:15">
      <c r="A1438" t="s">
        <v>4</v>
      </c>
      <c r="B1438" s="4" t="s">
        <v>5</v>
      </c>
      <c r="C1438" s="4" t="s">
        <v>10</v>
      </c>
      <c r="D1438" s="4" t="s">
        <v>20</v>
      </c>
      <c r="E1438" s="4" t="s">
        <v>20</v>
      </c>
      <c r="F1438" s="4" t="s">
        <v>20</v>
      </c>
      <c r="G1438" s="4" t="s">
        <v>20</v>
      </c>
    </row>
    <row r="1439" spans="1:15">
      <c r="A1439" t="n">
        <v>11059</v>
      </c>
      <c r="B1439" s="35" t="n">
        <v>46</v>
      </c>
      <c r="C1439" s="7" t="n">
        <v>20</v>
      </c>
      <c r="D1439" s="7" t="n">
        <v>186.899993896484</v>
      </c>
      <c r="E1439" s="7" t="n">
        <v>-144</v>
      </c>
      <c r="F1439" s="7" t="n">
        <v>0.589999973773956</v>
      </c>
      <c r="G1439" s="7" t="n">
        <v>270</v>
      </c>
    </row>
    <row r="1440" spans="1:15">
      <c r="A1440" t="s">
        <v>4</v>
      </c>
      <c r="B1440" s="4" t="s">
        <v>5</v>
      </c>
      <c r="C1440" s="4" t="s">
        <v>10</v>
      </c>
      <c r="D1440" s="4" t="s">
        <v>20</v>
      </c>
      <c r="E1440" s="4" t="s">
        <v>20</v>
      </c>
      <c r="F1440" s="4" t="s">
        <v>20</v>
      </c>
      <c r="G1440" s="4" t="s">
        <v>20</v>
      </c>
    </row>
    <row r="1441" spans="1:9">
      <c r="A1441" t="n">
        <v>11078</v>
      </c>
      <c r="B1441" s="35" t="n">
        <v>46</v>
      </c>
      <c r="C1441" s="7" t="n">
        <v>21</v>
      </c>
      <c r="D1441" s="7" t="n">
        <v>187.059997558594</v>
      </c>
      <c r="E1441" s="7" t="n">
        <v>-144</v>
      </c>
      <c r="F1441" s="7" t="n">
        <v>-0.419999986886978</v>
      </c>
      <c r="G1441" s="7" t="n">
        <v>270</v>
      </c>
    </row>
    <row r="1442" spans="1:9">
      <c r="A1442" t="s">
        <v>4</v>
      </c>
      <c r="B1442" s="4" t="s">
        <v>5</v>
      </c>
      <c r="C1442" s="4" t="s">
        <v>10</v>
      </c>
      <c r="D1442" s="4" t="s">
        <v>20</v>
      </c>
      <c r="E1442" s="4" t="s">
        <v>20</v>
      </c>
      <c r="F1442" s="4" t="s">
        <v>20</v>
      </c>
      <c r="G1442" s="4" t="s">
        <v>20</v>
      </c>
    </row>
    <row r="1443" spans="1:9">
      <c r="A1443" t="n">
        <v>11097</v>
      </c>
      <c r="B1443" s="35" t="n">
        <v>46</v>
      </c>
      <c r="C1443" s="7" t="n">
        <v>0</v>
      </c>
      <c r="D1443" s="7" t="n">
        <v>181.949996948242</v>
      </c>
      <c r="E1443" s="7" t="n">
        <v>-144</v>
      </c>
      <c r="F1443" s="7" t="n">
        <v>0.5</v>
      </c>
      <c r="G1443" s="7" t="n">
        <v>90</v>
      </c>
    </row>
    <row r="1444" spans="1:9">
      <c r="A1444" t="s">
        <v>4</v>
      </c>
      <c r="B1444" s="4" t="s">
        <v>5</v>
      </c>
      <c r="C1444" s="4" t="s">
        <v>10</v>
      </c>
      <c r="D1444" s="4" t="s">
        <v>9</v>
      </c>
    </row>
    <row r="1445" spans="1:9">
      <c r="A1445" t="n">
        <v>11116</v>
      </c>
      <c r="B1445" s="37" t="n">
        <v>43</v>
      </c>
      <c r="C1445" s="7" t="n">
        <v>0</v>
      </c>
      <c r="D1445" s="7" t="n">
        <v>16</v>
      </c>
    </row>
    <row r="1446" spans="1:9">
      <c r="A1446" t="s">
        <v>4</v>
      </c>
      <c r="B1446" s="4" t="s">
        <v>5</v>
      </c>
      <c r="C1446" s="4" t="s">
        <v>10</v>
      </c>
      <c r="D1446" s="4" t="s">
        <v>14</v>
      </c>
      <c r="E1446" s="4" t="s">
        <v>14</v>
      </c>
      <c r="F1446" s="4" t="s">
        <v>6</v>
      </c>
    </row>
    <row r="1447" spans="1:9">
      <c r="A1447" t="n">
        <v>11123</v>
      </c>
      <c r="B1447" s="25" t="n">
        <v>47</v>
      </c>
      <c r="C1447" s="7" t="n">
        <v>0</v>
      </c>
      <c r="D1447" s="7" t="n">
        <v>0</v>
      </c>
      <c r="E1447" s="7" t="n">
        <v>0</v>
      </c>
      <c r="F1447" s="7" t="s">
        <v>154</v>
      </c>
    </row>
    <row r="1448" spans="1:9">
      <c r="A1448" t="s">
        <v>4</v>
      </c>
      <c r="B1448" s="4" t="s">
        <v>5</v>
      </c>
      <c r="C1448" s="4" t="s">
        <v>10</v>
      </c>
    </row>
    <row r="1449" spans="1:9">
      <c r="A1449" t="n">
        <v>11145</v>
      </c>
      <c r="B1449" s="31" t="n">
        <v>16</v>
      </c>
      <c r="C1449" s="7" t="n">
        <v>0</v>
      </c>
    </row>
    <row r="1450" spans="1:9">
      <c r="A1450" t="s">
        <v>4</v>
      </c>
      <c r="B1450" s="4" t="s">
        <v>5</v>
      </c>
      <c r="C1450" s="4" t="s">
        <v>10</v>
      </c>
      <c r="D1450" s="4" t="s">
        <v>14</v>
      </c>
      <c r="E1450" s="4" t="s">
        <v>6</v>
      </c>
      <c r="F1450" s="4" t="s">
        <v>20</v>
      </c>
      <c r="G1450" s="4" t="s">
        <v>20</v>
      </c>
      <c r="H1450" s="4" t="s">
        <v>20</v>
      </c>
    </row>
    <row r="1451" spans="1:9">
      <c r="A1451" t="n">
        <v>11148</v>
      </c>
      <c r="B1451" s="50" t="n">
        <v>48</v>
      </c>
      <c r="C1451" s="7" t="n">
        <v>0</v>
      </c>
      <c r="D1451" s="7" t="n">
        <v>0</v>
      </c>
      <c r="E1451" s="7" t="s">
        <v>36</v>
      </c>
      <c r="F1451" s="7" t="n">
        <v>0</v>
      </c>
      <c r="G1451" s="7" t="n">
        <v>1</v>
      </c>
      <c r="H1451" s="7" t="n">
        <v>0</v>
      </c>
    </row>
    <row r="1452" spans="1:9">
      <c r="A1452" t="s">
        <v>4</v>
      </c>
      <c r="B1452" s="4" t="s">
        <v>5</v>
      </c>
      <c r="C1452" s="4" t="s">
        <v>10</v>
      </c>
      <c r="D1452" s="4" t="s">
        <v>10</v>
      </c>
      <c r="E1452" s="4" t="s">
        <v>10</v>
      </c>
    </row>
    <row r="1453" spans="1:9">
      <c r="A1453" t="n">
        <v>11172</v>
      </c>
      <c r="B1453" s="49" t="n">
        <v>61</v>
      </c>
      <c r="C1453" s="7" t="n">
        <v>20</v>
      </c>
      <c r="D1453" s="7" t="n">
        <v>65533</v>
      </c>
      <c r="E1453" s="7" t="n">
        <v>0</v>
      </c>
    </row>
    <row r="1454" spans="1:9">
      <c r="A1454" t="s">
        <v>4</v>
      </c>
      <c r="B1454" s="4" t="s">
        <v>5</v>
      </c>
      <c r="C1454" s="4" t="s">
        <v>10</v>
      </c>
      <c r="D1454" s="4" t="s">
        <v>10</v>
      </c>
      <c r="E1454" s="4" t="s">
        <v>10</v>
      </c>
    </row>
    <row r="1455" spans="1:9">
      <c r="A1455" t="n">
        <v>11179</v>
      </c>
      <c r="B1455" s="49" t="n">
        <v>61</v>
      </c>
      <c r="C1455" s="7" t="n">
        <v>21</v>
      </c>
      <c r="D1455" s="7" t="n">
        <v>65533</v>
      </c>
      <c r="E1455" s="7" t="n">
        <v>0</v>
      </c>
    </row>
    <row r="1456" spans="1:9">
      <c r="A1456" t="s">
        <v>4</v>
      </c>
      <c r="B1456" s="4" t="s">
        <v>5</v>
      </c>
      <c r="C1456" s="4" t="s">
        <v>14</v>
      </c>
      <c r="D1456" s="4" t="s">
        <v>10</v>
      </c>
      <c r="E1456" s="4" t="s">
        <v>6</v>
      </c>
      <c r="F1456" s="4" t="s">
        <v>6</v>
      </c>
      <c r="G1456" s="4" t="s">
        <v>6</v>
      </c>
      <c r="H1456" s="4" t="s">
        <v>6</v>
      </c>
    </row>
    <row r="1457" spans="1:8">
      <c r="A1457" t="n">
        <v>11186</v>
      </c>
      <c r="B1457" s="38" t="n">
        <v>51</v>
      </c>
      <c r="C1457" s="7" t="n">
        <v>3</v>
      </c>
      <c r="D1457" s="7" t="n">
        <v>20</v>
      </c>
      <c r="E1457" s="7" t="s">
        <v>55</v>
      </c>
      <c r="F1457" s="7" t="s">
        <v>56</v>
      </c>
      <c r="G1457" s="7" t="s">
        <v>57</v>
      </c>
      <c r="H1457" s="7" t="s">
        <v>58</v>
      </c>
    </row>
    <row r="1458" spans="1:8">
      <c r="A1458" t="s">
        <v>4</v>
      </c>
      <c r="B1458" s="4" t="s">
        <v>5</v>
      </c>
      <c r="C1458" s="4" t="s">
        <v>14</v>
      </c>
      <c r="D1458" s="4" t="s">
        <v>10</v>
      </c>
      <c r="E1458" s="4" t="s">
        <v>6</v>
      </c>
      <c r="F1458" s="4" t="s">
        <v>6</v>
      </c>
      <c r="G1458" s="4" t="s">
        <v>6</v>
      </c>
      <c r="H1458" s="4" t="s">
        <v>6</v>
      </c>
    </row>
    <row r="1459" spans="1:8">
      <c r="A1459" t="n">
        <v>11199</v>
      </c>
      <c r="B1459" s="38" t="n">
        <v>51</v>
      </c>
      <c r="C1459" s="7" t="n">
        <v>3</v>
      </c>
      <c r="D1459" s="7" t="n">
        <v>21</v>
      </c>
      <c r="E1459" s="7" t="s">
        <v>55</v>
      </c>
      <c r="F1459" s="7" t="s">
        <v>56</v>
      </c>
      <c r="G1459" s="7" t="s">
        <v>57</v>
      </c>
      <c r="H1459" s="7" t="s">
        <v>58</v>
      </c>
    </row>
    <row r="1460" spans="1:8">
      <c r="A1460" t="s">
        <v>4</v>
      </c>
      <c r="B1460" s="4" t="s">
        <v>5</v>
      </c>
      <c r="C1460" s="4" t="s">
        <v>14</v>
      </c>
      <c r="D1460" s="4" t="s">
        <v>10</v>
      </c>
    </row>
    <row r="1461" spans="1:8">
      <c r="A1461" t="n">
        <v>11212</v>
      </c>
      <c r="B1461" s="24" t="n">
        <v>58</v>
      </c>
      <c r="C1461" s="7" t="n">
        <v>255</v>
      </c>
      <c r="D1461" s="7" t="n">
        <v>0</v>
      </c>
    </row>
    <row r="1462" spans="1:8">
      <c r="A1462" t="s">
        <v>4</v>
      </c>
      <c r="B1462" s="4" t="s">
        <v>5</v>
      </c>
      <c r="C1462" s="4" t="s">
        <v>14</v>
      </c>
      <c r="D1462" s="4" t="s">
        <v>10</v>
      </c>
      <c r="E1462" s="4" t="s">
        <v>6</v>
      </c>
    </row>
    <row r="1463" spans="1:8">
      <c r="A1463" t="n">
        <v>11216</v>
      </c>
      <c r="B1463" s="38" t="n">
        <v>51</v>
      </c>
      <c r="C1463" s="7" t="n">
        <v>4</v>
      </c>
      <c r="D1463" s="7" t="n">
        <v>20</v>
      </c>
      <c r="E1463" s="7" t="s">
        <v>126</v>
      </c>
    </row>
    <row r="1464" spans="1:8">
      <c r="A1464" t="s">
        <v>4</v>
      </c>
      <c r="B1464" s="4" t="s">
        <v>5</v>
      </c>
      <c r="C1464" s="4" t="s">
        <v>10</v>
      </c>
    </row>
    <row r="1465" spans="1:8">
      <c r="A1465" t="n">
        <v>11230</v>
      </c>
      <c r="B1465" s="31" t="n">
        <v>16</v>
      </c>
      <c r="C1465" s="7" t="n">
        <v>0</v>
      </c>
    </row>
    <row r="1466" spans="1:8">
      <c r="A1466" t="s">
        <v>4</v>
      </c>
      <c r="B1466" s="4" t="s">
        <v>5</v>
      </c>
      <c r="C1466" s="4" t="s">
        <v>10</v>
      </c>
      <c r="D1466" s="4" t="s">
        <v>14</v>
      </c>
      <c r="E1466" s="4" t="s">
        <v>9</v>
      </c>
      <c r="F1466" s="4" t="s">
        <v>79</v>
      </c>
      <c r="G1466" s="4" t="s">
        <v>14</v>
      </c>
      <c r="H1466" s="4" t="s">
        <v>14</v>
      </c>
      <c r="I1466" s="4" t="s">
        <v>14</v>
      </c>
      <c r="J1466" s="4" t="s">
        <v>9</v>
      </c>
      <c r="K1466" s="4" t="s">
        <v>79</v>
      </c>
      <c r="L1466" s="4" t="s">
        <v>14</v>
      </c>
      <c r="M1466" s="4" t="s">
        <v>14</v>
      </c>
    </row>
    <row r="1467" spans="1:8">
      <c r="A1467" t="n">
        <v>11233</v>
      </c>
      <c r="B1467" s="47" t="n">
        <v>26</v>
      </c>
      <c r="C1467" s="7" t="n">
        <v>20</v>
      </c>
      <c r="D1467" s="7" t="n">
        <v>17</v>
      </c>
      <c r="E1467" s="7" t="n">
        <v>43354</v>
      </c>
      <c r="F1467" s="7" t="s">
        <v>155</v>
      </c>
      <c r="G1467" s="7" t="n">
        <v>2</v>
      </c>
      <c r="H1467" s="7" t="n">
        <v>3</v>
      </c>
      <c r="I1467" s="7" t="n">
        <v>17</v>
      </c>
      <c r="J1467" s="7" t="n">
        <v>43355</v>
      </c>
      <c r="K1467" s="7" t="s">
        <v>156</v>
      </c>
      <c r="L1467" s="7" t="n">
        <v>2</v>
      </c>
      <c r="M1467" s="7" t="n">
        <v>0</v>
      </c>
    </row>
    <row r="1468" spans="1:8">
      <c r="A1468" t="s">
        <v>4</v>
      </c>
      <c r="B1468" s="4" t="s">
        <v>5</v>
      </c>
    </row>
    <row r="1469" spans="1:8">
      <c r="A1469" t="n">
        <v>11310</v>
      </c>
      <c r="B1469" s="48" t="n">
        <v>28</v>
      </c>
    </row>
    <row r="1470" spans="1:8">
      <c r="A1470" t="s">
        <v>4</v>
      </c>
      <c r="B1470" s="4" t="s">
        <v>5</v>
      </c>
      <c r="C1470" s="4" t="s">
        <v>14</v>
      </c>
      <c r="D1470" s="4" t="s">
        <v>10</v>
      </c>
      <c r="E1470" s="4" t="s">
        <v>6</v>
      </c>
    </row>
    <row r="1471" spans="1:8">
      <c r="A1471" t="n">
        <v>11311</v>
      </c>
      <c r="B1471" s="38" t="n">
        <v>51</v>
      </c>
      <c r="C1471" s="7" t="n">
        <v>4</v>
      </c>
      <c r="D1471" s="7" t="n">
        <v>21</v>
      </c>
      <c r="E1471" s="7" t="s">
        <v>157</v>
      </c>
    </row>
    <row r="1472" spans="1:8">
      <c r="A1472" t="s">
        <v>4</v>
      </c>
      <c r="B1472" s="4" t="s">
        <v>5</v>
      </c>
      <c r="C1472" s="4" t="s">
        <v>10</v>
      </c>
    </row>
    <row r="1473" spans="1:13">
      <c r="A1473" t="n">
        <v>11324</v>
      </c>
      <c r="B1473" s="31" t="n">
        <v>16</v>
      </c>
      <c r="C1473" s="7" t="n">
        <v>0</v>
      </c>
    </row>
    <row r="1474" spans="1:13">
      <c r="A1474" t="s">
        <v>4</v>
      </c>
      <c r="B1474" s="4" t="s">
        <v>5</v>
      </c>
      <c r="C1474" s="4" t="s">
        <v>10</v>
      </c>
      <c r="D1474" s="4" t="s">
        <v>14</v>
      </c>
      <c r="E1474" s="4" t="s">
        <v>9</v>
      </c>
      <c r="F1474" s="4" t="s">
        <v>79</v>
      </c>
      <c r="G1474" s="4" t="s">
        <v>14</v>
      </c>
      <c r="H1474" s="4" t="s">
        <v>14</v>
      </c>
    </row>
    <row r="1475" spans="1:13">
      <c r="A1475" t="n">
        <v>11327</v>
      </c>
      <c r="B1475" s="47" t="n">
        <v>26</v>
      </c>
      <c r="C1475" s="7" t="n">
        <v>21</v>
      </c>
      <c r="D1475" s="7" t="n">
        <v>17</v>
      </c>
      <c r="E1475" s="7" t="n">
        <v>44331</v>
      </c>
      <c r="F1475" s="7" t="s">
        <v>158</v>
      </c>
      <c r="G1475" s="7" t="n">
        <v>2</v>
      </c>
      <c r="H1475" s="7" t="n">
        <v>0</v>
      </c>
    </row>
    <row r="1476" spans="1:13">
      <c r="A1476" t="s">
        <v>4</v>
      </c>
      <c r="B1476" s="4" t="s">
        <v>5</v>
      </c>
    </row>
    <row r="1477" spans="1:13">
      <c r="A1477" t="n">
        <v>11359</v>
      </c>
      <c r="B1477" s="48" t="n">
        <v>28</v>
      </c>
    </row>
    <row r="1478" spans="1:13">
      <c r="A1478" t="s">
        <v>4</v>
      </c>
      <c r="B1478" s="4" t="s">
        <v>5</v>
      </c>
      <c r="C1478" s="4" t="s">
        <v>10</v>
      </c>
      <c r="D1478" s="4" t="s">
        <v>14</v>
      </c>
    </row>
    <row r="1479" spans="1:13">
      <c r="A1479" t="n">
        <v>11360</v>
      </c>
      <c r="B1479" s="51" t="n">
        <v>89</v>
      </c>
      <c r="C1479" s="7" t="n">
        <v>65533</v>
      </c>
      <c r="D1479" s="7" t="n">
        <v>1</v>
      </c>
    </row>
    <row r="1480" spans="1:13">
      <c r="A1480" t="s">
        <v>4</v>
      </c>
      <c r="B1480" s="4" t="s">
        <v>5</v>
      </c>
      <c r="C1480" s="4" t="s">
        <v>14</v>
      </c>
      <c r="D1480" s="4" t="s">
        <v>10</v>
      </c>
      <c r="E1480" s="4" t="s">
        <v>20</v>
      </c>
    </row>
    <row r="1481" spans="1:13">
      <c r="A1481" t="n">
        <v>11364</v>
      </c>
      <c r="B1481" s="24" t="n">
        <v>58</v>
      </c>
      <c r="C1481" s="7" t="n">
        <v>101</v>
      </c>
      <c r="D1481" s="7" t="n">
        <v>500</v>
      </c>
      <c r="E1481" s="7" t="n">
        <v>1</v>
      </c>
    </row>
    <row r="1482" spans="1:13">
      <c r="A1482" t="s">
        <v>4</v>
      </c>
      <c r="B1482" s="4" t="s">
        <v>5</v>
      </c>
      <c r="C1482" s="4" t="s">
        <v>14</v>
      </c>
      <c r="D1482" s="4" t="s">
        <v>10</v>
      </c>
    </row>
    <row r="1483" spans="1:13">
      <c r="A1483" t="n">
        <v>11372</v>
      </c>
      <c r="B1483" s="24" t="n">
        <v>58</v>
      </c>
      <c r="C1483" s="7" t="n">
        <v>254</v>
      </c>
      <c r="D1483" s="7" t="n">
        <v>0</v>
      </c>
    </row>
    <row r="1484" spans="1:13">
      <c r="A1484" t="s">
        <v>4</v>
      </c>
      <c r="B1484" s="4" t="s">
        <v>5</v>
      </c>
      <c r="C1484" s="4" t="s">
        <v>14</v>
      </c>
      <c r="D1484" s="4" t="s">
        <v>14</v>
      </c>
      <c r="E1484" s="4" t="s">
        <v>20</v>
      </c>
      <c r="F1484" s="4" t="s">
        <v>20</v>
      </c>
      <c r="G1484" s="4" t="s">
        <v>20</v>
      </c>
      <c r="H1484" s="4" t="s">
        <v>10</v>
      </c>
    </row>
    <row r="1485" spans="1:13">
      <c r="A1485" t="n">
        <v>11376</v>
      </c>
      <c r="B1485" s="43" t="n">
        <v>45</v>
      </c>
      <c r="C1485" s="7" t="n">
        <v>2</v>
      </c>
      <c r="D1485" s="7" t="n">
        <v>3</v>
      </c>
      <c r="E1485" s="7" t="n">
        <v>186.610000610352</v>
      </c>
      <c r="F1485" s="7" t="n">
        <v>-143.639999389648</v>
      </c>
      <c r="G1485" s="7" t="n">
        <v>0.310000002384186</v>
      </c>
      <c r="H1485" s="7" t="n">
        <v>0</v>
      </c>
    </row>
    <row r="1486" spans="1:13">
      <c r="A1486" t="s">
        <v>4</v>
      </c>
      <c r="B1486" s="4" t="s">
        <v>5</v>
      </c>
      <c r="C1486" s="4" t="s">
        <v>14</v>
      </c>
      <c r="D1486" s="4" t="s">
        <v>14</v>
      </c>
      <c r="E1486" s="4" t="s">
        <v>20</v>
      </c>
      <c r="F1486" s="4" t="s">
        <v>20</v>
      </c>
      <c r="G1486" s="4" t="s">
        <v>20</v>
      </c>
      <c r="H1486" s="4" t="s">
        <v>10</v>
      </c>
      <c r="I1486" s="4" t="s">
        <v>14</v>
      </c>
    </row>
    <row r="1487" spans="1:13">
      <c r="A1487" t="n">
        <v>11393</v>
      </c>
      <c r="B1487" s="43" t="n">
        <v>45</v>
      </c>
      <c r="C1487" s="7" t="n">
        <v>4</v>
      </c>
      <c r="D1487" s="7" t="n">
        <v>3</v>
      </c>
      <c r="E1487" s="7" t="n">
        <v>15.8999996185303</v>
      </c>
      <c r="F1487" s="7" t="n">
        <v>289.480010986328</v>
      </c>
      <c r="G1487" s="7" t="n">
        <v>0</v>
      </c>
      <c r="H1487" s="7" t="n">
        <v>0</v>
      </c>
      <c r="I1487" s="7" t="n">
        <v>0</v>
      </c>
    </row>
    <row r="1488" spans="1:13">
      <c r="A1488" t="s">
        <v>4</v>
      </c>
      <c r="B1488" s="4" t="s">
        <v>5</v>
      </c>
      <c r="C1488" s="4" t="s">
        <v>14</v>
      </c>
      <c r="D1488" s="4" t="s">
        <v>14</v>
      </c>
      <c r="E1488" s="4" t="s">
        <v>20</v>
      </c>
      <c r="F1488" s="4" t="s">
        <v>10</v>
      </c>
    </row>
    <row r="1489" spans="1:9">
      <c r="A1489" t="n">
        <v>11411</v>
      </c>
      <c r="B1489" s="43" t="n">
        <v>45</v>
      </c>
      <c r="C1489" s="7" t="n">
        <v>5</v>
      </c>
      <c r="D1489" s="7" t="n">
        <v>3</v>
      </c>
      <c r="E1489" s="7" t="n">
        <v>1.5</v>
      </c>
      <c r="F1489" s="7" t="n">
        <v>0</v>
      </c>
    </row>
    <row r="1490" spans="1:9">
      <c r="A1490" t="s">
        <v>4</v>
      </c>
      <c r="B1490" s="4" t="s">
        <v>5</v>
      </c>
      <c r="C1490" s="4" t="s">
        <v>14</v>
      </c>
      <c r="D1490" s="4" t="s">
        <v>14</v>
      </c>
      <c r="E1490" s="4" t="s">
        <v>20</v>
      </c>
      <c r="F1490" s="4" t="s">
        <v>10</v>
      </c>
    </row>
    <row r="1491" spans="1:9">
      <c r="A1491" t="n">
        <v>11420</v>
      </c>
      <c r="B1491" s="43" t="n">
        <v>45</v>
      </c>
      <c r="C1491" s="7" t="n">
        <v>5</v>
      </c>
      <c r="D1491" s="7" t="n">
        <v>3</v>
      </c>
      <c r="E1491" s="7" t="n">
        <v>1.79999995231628</v>
      </c>
      <c r="F1491" s="7" t="n">
        <v>2500</v>
      </c>
    </row>
    <row r="1492" spans="1:9">
      <c r="A1492" t="s">
        <v>4</v>
      </c>
      <c r="B1492" s="4" t="s">
        <v>5</v>
      </c>
      <c r="C1492" s="4" t="s">
        <v>14</v>
      </c>
      <c r="D1492" s="4" t="s">
        <v>14</v>
      </c>
      <c r="E1492" s="4" t="s">
        <v>20</v>
      </c>
      <c r="F1492" s="4" t="s">
        <v>10</v>
      </c>
    </row>
    <row r="1493" spans="1:9">
      <c r="A1493" t="n">
        <v>11429</v>
      </c>
      <c r="B1493" s="43" t="n">
        <v>45</v>
      </c>
      <c r="C1493" s="7" t="n">
        <v>11</v>
      </c>
      <c r="D1493" s="7" t="n">
        <v>3</v>
      </c>
      <c r="E1493" s="7" t="n">
        <v>37.7999992370605</v>
      </c>
      <c r="F1493" s="7" t="n">
        <v>0</v>
      </c>
    </row>
    <row r="1494" spans="1:9">
      <c r="A1494" t="s">
        <v>4</v>
      </c>
      <c r="B1494" s="4" t="s">
        <v>5</v>
      </c>
      <c r="C1494" s="4" t="s">
        <v>14</v>
      </c>
      <c r="D1494" s="4" t="s">
        <v>10</v>
      </c>
    </row>
    <row r="1495" spans="1:9">
      <c r="A1495" t="n">
        <v>11438</v>
      </c>
      <c r="B1495" s="24" t="n">
        <v>58</v>
      </c>
      <c r="C1495" s="7" t="n">
        <v>255</v>
      </c>
      <c r="D1495" s="7" t="n">
        <v>0</v>
      </c>
    </row>
    <row r="1496" spans="1:9">
      <c r="A1496" t="s">
        <v>4</v>
      </c>
      <c r="B1496" s="4" t="s">
        <v>5</v>
      </c>
      <c r="C1496" s="4" t="s">
        <v>14</v>
      </c>
      <c r="D1496" s="4" t="s">
        <v>10</v>
      </c>
      <c r="E1496" s="4" t="s">
        <v>10</v>
      </c>
      <c r="F1496" s="4" t="s">
        <v>10</v>
      </c>
      <c r="G1496" s="4" t="s">
        <v>10</v>
      </c>
      <c r="H1496" s="4" t="s">
        <v>10</v>
      </c>
      <c r="I1496" s="4" t="s">
        <v>6</v>
      </c>
      <c r="J1496" s="4" t="s">
        <v>20</v>
      </c>
      <c r="K1496" s="4" t="s">
        <v>20</v>
      </c>
      <c r="L1496" s="4" t="s">
        <v>20</v>
      </c>
      <c r="M1496" s="4" t="s">
        <v>9</v>
      </c>
      <c r="N1496" s="4" t="s">
        <v>9</v>
      </c>
      <c r="O1496" s="4" t="s">
        <v>20</v>
      </c>
      <c r="P1496" s="4" t="s">
        <v>20</v>
      </c>
      <c r="Q1496" s="4" t="s">
        <v>20</v>
      </c>
      <c r="R1496" s="4" t="s">
        <v>20</v>
      </c>
      <c r="S1496" s="4" t="s">
        <v>14</v>
      </c>
    </row>
    <row r="1497" spans="1:9">
      <c r="A1497" t="n">
        <v>11442</v>
      </c>
      <c r="B1497" s="34" t="n">
        <v>39</v>
      </c>
      <c r="C1497" s="7" t="n">
        <v>12</v>
      </c>
      <c r="D1497" s="7" t="n">
        <v>20</v>
      </c>
      <c r="E1497" s="7" t="n">
        <v>201</v>
      </c>
      <c r="F1497" s="7" t="n">
        <v>0</v>
      </c>
      <c r="G1497" s="7" t="n">
        <v>20</v>
      </c>
      <c r="H1497" s="7" t="n">
        <v>3</v>
      </c>
      <c r="I1497" s="7" t="s">
        <v>13</v>
      </c>
      <c r="J1497" s="7" t="n">
        <v>0</v>
      </c>
      <c r="K1497" s="7" t="n">
        <v>0.00999999977648258</v>
      </c>
      <c r="L1497" s="7" t="n">
        <v>0</v>
      </c>
      <c r="M1497" s="7" t="n">
        <v>0</v>
      </c>
      <c r="N1497" s="7" t="n">
        <v>0</v>
      </c>
      <c r="O1497" s="7" t="n">
        <v>0</v>
      </c>
      <c r="P1497" s="7" t="n">
        <v>1</v>
      </c>
      <c r="Q1497" s="7" t="n">
        <v>1</v>
      </c>
      <c r="R1497" s="7" t="n">
        <v>1</v>
      </c>
      <c r="S1497" s="7" t="n">
        <v>100</v>
      </c>
    </row>
    <row r="1498" spans="1:9">
      <c r="A1498" t="s">
        <v>4</v>
      </c>
      <c r="B1498" s="4" t="s">
        <v>5</v>
      </c>
      <c r="C1498" s="4" t="s">
        <v>14</v>
      </c>
      <c r="D1498" s="4" t="s">
        <v>10</v>
      </c>
      <c r="E1498" s="4" t="s">
        <v>10</v>
      </c>
      <c r="F1498" s="4" t="s">
        <v>10</v>
      </c>
      <c r="G1498" s="4" t="s">
        <v>10</v>
      </c>
      <c r="H1498" s="4" t="s">
        <v>10</v>
      </c>
      <c r="I1498" s="4" t="s">
        <v>6</v>
      </c>
      <c r="J1498" s="4" t="s">
        <v>20</v>
      </c>
      <c r="K1498" s="4" t="s">
        <v>20</v>
      </c>
      <c r="L1498" s="4" t="s">
        <v>20</v>
      </c>
      <c r="M1498" s="4" t="s">
        <v>9</v>
      </c>
      <c r="N1498" s="4" t="s">
        <v>9</v>
      </c>
      <c r="O1498" s="4" t="s">
        <v>20</v>
      </c>
      <c r="P1498" s="4" t="s">
        <v>20</v>
      </c>
      <c r="Q1498" s="4" t="s">
        <v>20</v>
      </c>
      <c r="R1498" s="4" t="s">
        <v>20</v>
      </c>
      <c r="S1498" s="4" t="s">
        <v>14</v>
      </c>
    </row>
    <row r="1499" spans="1:9">
      <c r="A1499" t="n">
        <v>11492</v>
      </c>
      <c r="B1499" s="34" t="n">
        <v>39</v>
      </c>
      <c r="C1499" s="7" t="n">
        <v>12</v>
      </c>
      <c r="D1499" s="7" t="n">
        <v>20</v>
      </c>
      <c r="E1499" s="7" t="n">
        <v>202</v>
      </c>
      <c r="F1499" s="7" t="n">
        <v>0</v>
      </c>
      <c r="G1499" s="7" t="n">
        <v>20</v>
      </c>
      <c r="H1499" s="7" t="n">
        <v>3</v>
      </c>
      <c r="I1499" s="7" t="s">
        <v>13</v>
      </c>
      <c r="J1499" s="7" t="n">
        <v>0</v>
      </c>
      <c r="K1499" s="7" t="n">
        <v>0.00999999977648258</v>
      </c>
      <c r="L1499" s="7" t="n">
        <v>0</v>
      </c>
      <c r="M1499" s="7" t="n">
        <v>0</v>
      </c>
      <c r="N1499" s="7" t="n">
        <v>0</v>
      </c>
      <c r="O1499" s="7" t="n">
        <v>0</v>
      </c>
      <c r="P1499" s="7" t="n">
        <v>1</v>
      </c>
      <c r="Q1499" s="7" t="n">
        <v>1</v>
      </c>
      <c r="R1499" s="7" t="n">
        <v>1</v>
      </c>
      <c r="S1499" s="7" t="n">
        <v>100</v>
      </c>
    </row>
    <row r="1500" spans="1:9">
      <c r="A1500" t="s">
        <v>4</v>
      </c>
      <c r="B1500" s="4" t="s">
        <v>5</v>
      </c>
      <c r="C1500" s="4" t="s">
        <v>14</v>
      </c>
      <c r="D1500" s="4" t="s">
        <v>10</v>
      </c>
      <c r="E1500" s="4" t="s">
        <v>10</v>
      </c>
      <c r="F1500" s="4" t="s">
        <v>10</v>
      </c>
      <c r="G1500" s="4" t="s">
        <v>10</v>
      </c>
      <c r="H1500" s="4" t="s">
        <v>10</v>
      </c>
      <c r="I1500" s="4" t="s">
        <v>6</v>
      </c>
      <c r="J1500" s="4" t="s">
        <v>20</v>
      </c>
      <c r="K1500" s="4" t="s">
        <v>20</v>
      </c>
      <c r="L1500" s="4" t="s">
        <v>20</v>
      </c>
      <c r="M1500" s="4" t="s">
        <v>9</v>
      </c>
      <c r="N1500" s="4" t="s">
        <v>9</v>
      </c>
      <c r="O1500" s="4" t="s">
        <v>20</v>
      </c>
      <c r="P1500" s="4" t="s">
        <v>20</v>
      </c>
      <c r="Q1500" s="4" t="s">
        <v>20</v>
      </c>
      <c r="R1500" s="4" t="s">
        <v>20</v>
      </c>
      <c r="S1500" s="4" t="s">
        <v>14</v>
      </c>
    </row>
    <row r="1501" spans="1:9">
      <c r="A1501" t="n">
        <v>11542</v>
      </c>
      <c r="B1501" s="34" t="n">
        <v>39</v>
      </c>
      <c r="C1501" s="7" t="n">
        <v>12</v>
      </c>
      <c r="D1501" s="7" t="n">
        <v>21</v>
      </c>
      <c r="E1501" s="7" t="n">
        <v>201</v>
      </c>
      <c r="F1501" s="7" t="n">
        <v>0</v>
      </c>
      <c r="G1501" s="7" t="n">
        <v>21</v>
      </c>
      <c r="H1501" s="7" t="n">
        <v>3</v>
      </c>
      <c r="I1501" s="7" t="s">
        <v>13</v>
      </c>
      <c r="J1501" s="7" t="n">
        <v>0</v>
      </c>
      <c r="K1501" s="7" t="n">
        <v>0.00999999977648258</v>
      </c>
      <c r="L1501" s="7" t="n">
        <v>0</v>
      </c>
      <c r="M1501" s="7" t="n">
        <v>0</v>
      </c>
      <c r="N1501" s="7" t="n">
        <v>0</v>
      </c>
      <c r="O1501" s="7" t="n">
        <v>0</v>
      </c>
      <c r="P1501" s="7" t="n">
        <v>1</v>
      </c>
      <c r="Q1501" s="7" t="n">
        <v>1</v>
      </c>
      <c r="R1501" s="7" t="n">
        <v>1</v>
      </c>
      <c r="S1501" s="7" t="n">
        <v>100</v>
      </c>
    </row>
    <row r="1502" spans="1:9">
      <c r="A1502" t="s">
        <v>4</v>
      </c>
      <c r="B1502" s="4" t="s">
        <v>5</v>
      </c>
      <c r="C1502" s="4" t="s">
        <v>14</v>
      </c>
      <c r="D1502" s="4" t="s">
        <v>10</v>
      </c>
      <c r="E1502" s="4" t="s">
        <v>10</v>
      </c>
      <c r="F1502" s="4" t="s">
        <v>10</v>
      </c>
      <c r="G1502" s="4" t="s">
        <v>10</v>
      </c>
      <c r="H1502" s="4" t="s">
        <v>10</v>
      </c>
      <c r="I1502" s="4" t="s">
        <v>6</v>
      </c>
      <c r="J1502" s="4" t="s">
        <v>20</v>
      </c>
      <c r="K1502" s="4" t="s">
        <v>20</v>
      </c>
      <c r="L1502" s="4" t="s">
        <v>20</v>
      </c>
      <c r="M1502" s="4" t="s">
        <v>9</v>
      </c>
      <c r="N1502" s="4" t="s">
        <v>9</v>
      </c>
      <c r="O1502" s="4" t="s">
        <v>20</v>
      </c>
      <c r="P1502" s="4" t="s">
        <v>20</v>
      </c>
      <c r="Q1502" s="4" t="s">
        <v>20</v>
      </c>
      <c r="R1502" s="4" t="s">
        <v>20</v>
      </c>
      <c r="S1502" s="4" t="s">
        <v>14</v>
      </c>
    </row>
    <row r="1503" spans="1:9">
      <c r="A1503" t="n">
        <v>11592</v>
      </c>
      <c r="B1503" s="34" t="n">
        <v>39</v>
      </c>
      <c r="C1503" s="7" t="n">
        <v>12</v>
      </c>
      <c r="D1503" s="7" t="n">
        <v>21</v>
      </c>
      <c r="E1503" s="7" t="n">
        <v>202</v>
      </c>
      <c r="F1503" s="7" t="n">
        <v>0</v>
      </c>
      <c r="G1503" s="7" t="n">
        <v>21</v>
      </c>
      <c r="H1503" s="7" t="n">
        <v>3</v>
      </c>
      <c r="I1503" s="7" t="s">
        <v>13</v>
      </c>
      <c r="J1503" s="7" t="n">
        <v>0</v>
      </c>
      <c r="K1503" s="7" t="n">
        <v>0.00999999977648258</v>
      </c>
      <c r="L1503" s="7" t="n">
        <v>0</v>
      </c>
      <c r="M1503" s="7" t="n">
        <v>0</v>
      </c>
      <c r="N1503" s="7" t="n">
        <v>0</v>
      </c>
      <c r="O1503" s="7" t="n">
        <v>0</v>
      </c>
      <c r="P1503" s="7" t="n">
        <v>1</v>
      </c>
      <c r="Q1503" s="7" t="n">
        <v>1</v>
      </c>
      <c r="R1503" s="7" t="n">
        <v>1</v>
      </c>
      <c r="S1503" s="7" t="n">
        <v>100</v>
      </c>
    </row>
    <row r="1504" spans="1:9">
      <c r="A1504" t="s">
        <v>4</v>
      </c>
      <c r="B1504" s="4" t="s">
        <v>5</v>
      </c>
      <c r="C1504" s="4" t="s">
        <v>14</v>
      </c>
      <c r="D1504" s="4" t="s">
        <v>10</v>
      </c>
      <c r="E1504" s="4" t="s">
        <v>20</v>
      </c>
      <c r="F1504" s="4" t="s">
        <v>10</v>
      </c>
      <c r="G1504" s="4" t="s">
        <v>9</v>
      </c>
      <c r="H1504" s="4" t="s">
        <v>9</v>
      </c>
      <c r="I1504" s="4" t="s">
        <v>10</v>
      </c>
      <c r="J1504" s="4" t="s">
        <v>10</v>
      </c>
      <c r="K1504" s="4" t="s">
        <v>9</v>
      </c>
      <c r="L1504" s="4" t="s">
        <v>9</v>
      </c>
      <c r="M1504" s="4" t="s">
        <v>9</v>
      </c>
      <c r="N1504" s="4" t="s">
        <v>9</v>
      </c>
      <c r="O1504" s="4" t="s">
        <v>6</v>
      </c>
    </row>
    <row r="1505" spans="1:19">
      <c r="A1505" t="n">
        <v>11642</v>
      </c>
      <c r="B1505" s="14" t="n">
        <v>50</v>
      </c>
      <c r="C1505" s="7" t="n">
        <v>0</v>
      </c>
      <c r="D1505" s="7" t="n">
        <v>14050</v>
      </c>
      <c r="E1505" s="7" t="n">
        <v>1</v>
      </c>
      <c r="F1505" s="7" t="n">
        <v>0</v>
      </c>
      <c r="G1505" s="7" t="n">
        <v>0</v>
      </c>
      <c r="H1505" s="7" t="n">
        <v>0</v>
      </c>
      <c r="I1505" s="7" t="n">
        <v>0</v>
      </c>
      <c r="J1505" s="7" t="n">
        <v>65533</v>
      </c>
      <c r="K1505" s="7" t="n">
        <v>0</v>
      </c>
      <c r="L1505" s="7" t="n">
        <v>0</v>
      </c>
      <c r="M1505" s="7" t="n">
        <v>0</v>
      </c>
      <c r="N1505" s="7" t="n">
        <v>0</v>
      </c>
      <c r="O1505" s="7" t="s">
        <v>13</v>
      </c>
    </row>
    <row r="1506" spans="1:19">
      <c r="A1506" t="s">
        <v>4</v>
      </c>
      <c r="B1506" s="4" t="s">
        <v>5</v>
      </c>
      <c r="C1506" s="4" t="s">
        <v>14</v>
      </c>
      <c r="D1506" s="4" t="s">
        <v>10</v>
      </c>
    </row>
    <row r="1507" spans="1:19">
      <c r="A1507" t="n">
        <v>11681</v>
      </c>
      <c r="B1507" s="43" t="n">
        <v>45</v>
      </c>
      <c r="C1507" s="7" t="n">
        <v>7</v>
      </c>
      <c r="D1507" s="7" t="n">
        <v>255</v>
      </c>
    </row>
    <row r="1508" spans="1:19">
      <c r="A1508" t="s">
        <v>4</v>
      </c>
      <c r="B1508" s="4" t="s">
        <v>5</v>
      </c>
      <c r="C1508" s="4" t="s">
        <v>14</v>
      </c>
      <c r="D1508" s="4" t="s">
        <v>10</v>
      </c>
      <c r="E1508" s="4" t="s">
        <v>20</v>
      </c>
    </row>
    <row r="1509" spans="1:19">
      <c r="A1509" t="n">
        <v>11685</v>
      </c>
      <c r="B1509" s="24" t="n">
        <v>58</v>
      </c>
      <c r="C1509" s="7" t="n">
        <v>101</v>
      </c>
      <c r="D1509" s="7" t="n">
        <v>500</v>
      </c>
      <c r="E1509" s="7" t="n">
        <v>1</v>
      </c>
    </row>
    <row r="1510" spans="1:19">
      <c r="A1510" t="s">
        <v>4</v>
      </c>
      <c r="B1510" s="4" t="s">
        <v>5</v>
      </c>
      <c r="C1510" s="4" t="s">
        <v>14</v>
      </c>
      <c r="D1510" s="4" t="s">
        <v>10</v>
      </c>
    </row>
    <row r="1511" spans="1:19">
      <c r="A1511" t="n">
        <v>11693</v>
      </c>
      <c r="B1511" s="24" t="n">
        <v>58</v>
      </c>
      <c r="C1511" s="7" t="n">
        <v>254</v>
      </c>
      <c r="D1511" s="7" t="n">
        <v>0</v>
      </c>
    </row>
    <row r="1512" spans="1:19">
      <c r="A1512" t="s">
        <v>4</v>
      </c>
      <c r="B1512" s="4" t="s">
        <v>5</v>
      </c>
      <c r="C1512" s="4" t="s">
        <v>14</v>
      </c>
      <c r="D1512" s="4" t="s">
        <v>14</v>
      </c>
      <c r="E1512" s="4" t="s">
        <v>20</v>
      </c>
      <c r="F1512" s="4" t="s">
        <v>20</v>
      </c>
      <c r="G1512" s="4" t="s">
        <v>20</v>
      </c>
      <c r="H1512" s="4" t="s">
        <v>10</v>
      </c>
    </row>
    <row r="1513" spans="1:19">
      <c r="A1513" t="n">
        <v>11697</v>
      </c>
      <c r="B1513" s="43" t="n">
        <v>45</v>
      </c>
      <c r="C1513" s="7" t="n">
        <v>2</v>
      </c>
      <c r="D1513" s="7" t="n">
        <v>3</v>
      </c>
      <c r="E1513" s="7" t="n">
        <v>182.490005493164</v>
      </c>
      <c r="F1513" s="7" t="n">
        <v>-142.699996948242</v>
      </c>
      <c r="G1513" s="7" t="n">
        <v>0.389999985694885</v>
      </c>
      <c r="H1513" s="7" t="n">
        <v>0</v>
      </c>
    </row>
    <row r="1514" spans="1:19">
      <c r="A1514" t="s">
        <v>4</v>
      </c>
      <c r="B1514" s="4" t="s">
        <v>5</v>
      </c>
      <c r="C1514" s="4" t="s">
        <v>14</v>
      </c>
      <c r="D1514" s="4" t="s">
        <v>14</v>
      </c>
      <c r="E1514" s="4" t="s">
        <v>20</v>
      </c>
      <c r="F1514" s="4" t="s">
        <v>20</v>
      </c>
      <c r="G1514" s="4" t="s">
        <v>20</v>
      </c>
      <c r="H1514" s="4" t="s">
        <v>10</v>
      </c>
      <c r="I1514" s="4" t="s">
        <v>14</v>
      </c>
    </row>
    <row r="1515" spans="1:19">
      <c r="A1515" t="n">
        <v>11714</v>
      </c>
      <c r="B1515" s="43" t="n">
        <v>45</v>
      </c>
      <c r="C1515" s="7" t="n">
        <v>4</v>
      </c>
      <c r="D1515" s="7" t="n">
        <v>3</v>
      </c>
      <c r="E1515" s="7" t="n">
        <v>353.880004882813</v>
      </c>
      <c r="F1515" s="7" t="n">
        <v>53.0999984741211</v>
      </c>
      <c r="G1515" s="7" t="n">
        <v>0</v>
      </c>
      <c r="H1515" s="7" t="n">
        <v>0</v>
      </c>
      <c r="I1515" s="7" t="n">
        <v>0</v>
      </c>
    </row>
    <row r="1516" spans="1:19">
      <c r="A1516" t="s">
        <v>4</v>
      </c>
      <c r="B1516" s="4" t="s">
        <v>5</v>
      </c>
      <c r="C1516" s="4" t="s">
        <v>14</v>
      </c>
      <c r="D1516" s="4" t="s">
        <v>14</v>
      </c>
      <c r="E1516" s="4" t="s">
        <v>20</v>
      </c>
      <c r="F1516" s="4" t="s">
        <v>10</v>
      </c>
    </row>
    <row r="1517" spans="1:19">
      <c r="A1517" t="n">
        <v>11732</v>
      </c>
      <c r="B1517" s="43" t="n">
        <v>45</v>
      </c>
      <c r="C1517" s="7" t="n">
        <v>5</v>
      </c>
      <c r="D1517" s="7" t="n">
        <v>3</v>
      </c>
      <c r="E1517" s="7" t="n">
        <v>1.79999995231628</v>
      </c>
      <c r="F1517" s="7" t="n">
        <v>0</v>
      </c>
    </row>
    <row r="1518" spans="1:19">
      <c r="A1518" t="s">
        <v>4</v>
      </c>
      <c r="B1518" s="4" t="s">
        <v>5</v>
      </c>
      <c r="C1518" s="4" t="s">
        <v>14</v>
      </c>
      <c r="D1518" s="4" t="s">
        <v>14</v>
      </c>
      <c r="E1518" s="4" t="s">
        <v>20</v>
      </c>
      <c r="F1518" s="4" t="s">
        <v>10</v>
      </c>
    </row>
    <row r="1519" spans="1:19">
      <c r="A1519" t="n">
        <v>11741</v>
      </c>
      <c r="B1519" s="43" t="n">
        <v>45</v>
      </c>
      <c r="C1519" s="7" t="n">
        <v>11</v>
      </c>
      <c r="D1519" s="7" t="n">
        <v>3</v>
      </c>
      <c r="E1519" s="7" t="n">
        <v>30.8999996185303</v>
      </c>
      <c r="F1519" s="7" t="n">
        <v>0</v>
      </c>
    </row>
    <row r="1520" spans="1:19">
      <c r="A1520" t="s">
        <v>4</v>
      </c>
      <c r="B1520" s="4" t="s">
        <v>5</v>
      </c>
      <c r="C1520" s="4" t="s">
        <v>10</v>
      </c>
      <c r="D1520" s="4" t="s">
        <v>20</v>
      </c>
      <c r="E1520" s="4" t="s">
        <v>20</v>
      </c>
      <c r="F1520" s="4" t="s">
        <v>20</v>
      </c>
      <c r="G1520" s="4" t="s">
        <v>20</v>
      </c>
    </row>
    <row r="1521" spans="1:15">
      <c r="A1521" t="n">
        <v>11750</v>
      </c>
      <c r="B1521" s="35" t="n">
        <v>46</v>
      </c>
      <c r="C1521" s="7" t="n">
        <v>0</v>
      </c>
      <c r="D1521" s="7" t="n">
        <v>181.949996948242</v>
      </c>
      <c r="E1521" s="7" t="n">
        <v>-144</v>
      </c>
      <c r="F1521" s="7" t="n">
        <v>0.319999992847443</v>
      </c>
      <c r="G1521" s="7" t="n">
        <v>90</v>
      </c>
    </row>
    <row r="1522" spans="1:15">
      <c r="A1522" t="s">
        <v>4</v>
      </c>
      <c r="B1522" s="4" t="s">
        <v>5</v>
      </c>
      <c r="C1522" s="4" t="s">
        <v>10</v>
      </c>
      <c r="D1522" s="4" t="s">
        <v>20</v>
      </c>
      <c r="E1522" s="4" t="s">
        <v>20</v>
      </c>
      <c r="F1522" s="4" t="s">
        <v>20</v>
      </c>
      <c r="G1522" s="4" t="s">
        <v>20</v>
      </c>
    </row>
    <row r="1523" spans="1:15">
      <c r="A1523" t="n">
        <v>11769</v>
      </c>
      <c r="B1523" s="35" t="n">
        <v>46</v>
      </c>
      <c r="C1523" s="7" t="n">
        <v>22</v>
      </c>
      <c r="D1523" s="7" t="n">
        <v>181.740005493164</v>
      </c>
      <c r="E1523" s="7" t="n">
        <v>-144</v>
      </c>
      <c r="F1523" s="7" t="n">
        <v>-0.569999992847443</v>
      </c>
      <c r="G1523" s="7" t="n">
        <v>90</v>
      </c>
    </row>
    <row r="1524" spans="1:15">
      <c r="A1524" t="s">
        <v>4</v>
      </c>
      <c r="B1524" s="4" t="s">
        <v>5</v>
      </c>
      <c r="C1524" s="4" t="s">
        <v>14</v>
      </c>
      <c r="D1524" s="4" t="s">
        <v>10</v>
      </c>
    </row>
    <row r="1525" spans="1:15">
      <c r="A1525" t="n">
        <v>11788</v>
      </c>
      <c r="B1525" s="24" t="n">
        <v>58</v>
      </c>
      <c r="C1525" s="7" t="n">
        <v>255</v>
      </c>
      <c r="D1525" s="7" t="n">
        <v>0</v>
      </c>
    </row>
    <row r="1526" spans="1:15">
      <c r="A1526" t="s">
        <v>4</v>
      </c>
      <c r="B1526" s="4" t="s">
        <v>5</v>
      </c>
      <c r="C1526" s="4" t="s">
        <v>14</v>
      </c>
      <c r="D1526" s="4" t="s">
        <v>10</v>
      </c>
      <c r="E1526" s="4" t="s">
        <v>6</v>
      </c>
      <c r="F1526" s="4" t="s">
        <v>6</v>
      </c>
      <c r="G1526" s="4" t="s">
        <v>6</v>
      </c>
      <c r="H1526" s="4" t="s">
        <v>6</v>
      </c>
    </row>
    <row r="1527" spans="1:15">
      <c r="A1527" t="n">
        <v>11792</v>
      </c>
      <c r="B1527" s="38" t="n">
        <v>51</v>
      </c>
      <c r="C1527" s="7" t="n">
        <v>3</v>
      </c>
      <c r="D1527" s="7" t="n">
        <v>0</v>
      </c>
      <c r="E1527" s="7" t="s">
        <v>129</v>
      </c>
      <c r="F1527" s="7" t="s">
        <v>58</v>
      </c>
      <c r="G1527" s="7" t="s">
        <v>57</v>
      </c>
      <c r="H1527" s="7" t="s">
        <v>58</v>
      </c>
    </row>
    <row r="1528" spans="1:15">
      <c r="A1528" t="s">
        <v>4</v>
      </c>
      <c r="B1528" s="4" t="s">
        <v>5</v>
      </c>
      <c r="C1528" s="4" t="s">
        <v>10</v>
      </c>
      <c r="D1528" s="4" t="s">
        <v>14</v>
      </c>
      <c r="E1528" s="4" t="s">
        <v>20</v>
      </c>
      <c r="F1528" s="4" t="s">
        <v>10</v>
      </c>
    </row>
    <row r="1529" spans="1:15">
      <c r="A1529" t="n">
        <v>11805</v>
      </c>
      <c r="B1529" s="55" t="n">
        <v>59</v>
      </c>
      <c r="C1529" s="7" t="n">
        <v>0</v>
      </c>
      <c r="D1529" s="7" t="n">
        <v>1</v>
      </c>
      <c r="E1529" s="7" t="n">
        <v>0.150000005960464</v>
      </c>
      <c r="F1529" s="7" t="n">
        <v>0</v>
      </c>
    </row>
    <row r="1530" spans="1:15">
      <c r="A1530" t="s">
        <v>4</v>
      </c>
      <c r="B1530" s="4" t="s">
        <v>5</v>
      </c>
      <c r="C1530" s="4" t="s">
        <v>10</v>
      </c>
    </row>
    <row r="1531" spans="1:15">
      <c r="A1531" t="n">
        <v>11815</v>
      </c>
      <c r="B1531" s="31" t="n">
        <v>16</v>
      </c>
      <c r="C1531" s="7" t="n">
        <v>50</v>
      </c>
    </row>
    <row r="1532" spans="1:15">
      <c r="A1532" t="s">
        <v>4</v>
      </c>
      <c r="B1532" s="4" t="s">
        <v>5</v>
      </c>
      <c r="C1532" s="4" t="s">
        <v>14</v>
      </c>
      <c r="D1532" s="4" t="s">
        <v>10</v>
      </c>
      <c r="E1532" s="4" t="s">
        <v>6</v>
      </c>
      <c r="F1532" s="4" t="s">
        <v>6</v>
      </c>
      <c r="G1532" s="4" t="s">
        <v>6</v>
      </c>
      <c r="H1532" s="4" t="s">
        <v>6</v>
      </c>
    </row>
    <row r="1533" spans="1:15">
      <c r="A1533" t="n">
        <v>11818</v>
      </c>
      <c r="B1533" s="38" t="n">
        <v>51</v>
      </c>
      <c r="C1533" s="7" t="n">
        <v>3</v>
      </c>
      <c r="D1533" s="7" t="n">
        <v>22</v>
      </c>
      <c r="E1533" s="7" t="s">
        <v>159</v>
      </c>
      <c r="F1533" s="7" t="s">
        <v>125</v>
      </c>
      <c r="G1533" s="7" t="s">
        <v>57</v>
      </c>
      <c r="H1533" s="7" t="s">
        <v>58</v>
      </c>
    </row>
    <row r="1534" spans="1:15">
      <c r="A1534" t="s">
        <v>4</v>
      </c>
      <c r="B1534" s="4" t="s">
        <v>5</v>
      </c>
      <c r="C1534" s="4" t="s">
        <v>10</v>
      </c>
      <c r="D1534" s="4" t="s">
        <v>14</v>
      </c>
      <c r="E1534" s="4" t="s">
        <v>20</v>
      </c>
      <c r="F1534" s="4" t="s">
        <v>10</v>
      </c>
    </row>
    <row r="1535" spans="1:15">
      <c r="A1535" t="n">
        <v>11831</v>
      </c>
      <c r="B1535" s="55" t="n">
        <v>59</v>
      </c>
      <c r="C1535" s="7" t="n">
        <v>22</v>
      </c>
      <c r="D1535" s="7" t="n">
        <v>1</v>
      </c>
      <c r="E1535" s="7" t="n">
        <v>0.150000005960464</v>
      </c>
      <c r="F1535" s="7" t="n">
        <v>0</v>
      </c>
    </row>
    <row r="1536" spans="1:15">
      <c r="A1536" t="s">
        <v>4</v>
      </c>
      <c r="B1536" s="4" t="s">
        <v>5</v>
      </c>
      <c r="C1536" s="4" t="s">
        <v>10</v>
      </c>
    </row>
    <row r="1537" spans="1:8">
      <c r="A1537" t="n">
        <v>11841</v>
      </c>
      <c r="B1537" s="31" t="n">
        <v>16</v>
      </c>
      <c r="C1537" s="7" t="n">
        <v>1000</v>
      </c>
    </row>
    <row r="1538" spans="1:8">
      <c r="A1538" t="s">
        <v>4</v>
      </c>
      <c r="B1538" s="4" t="s">
        <v>5</v>
      </c>
      <c r="C1538" s="4" t="s">
        <v>14</v>
      </c>
      <c r="D1538" s="4" t="s">
        <v>10</v>
      </c>
      <c r="E1538" s="4" t="s">
        <v>6</v>
      </c>
    </row>
    <row r="1539" spans="1:8">
      <c r="A1539" t="n">
        <v>11844</v>
      </c>
      <c r="B1539" s="38" t="n">
        <v>51</v>
      </c>
      <c r="C1539" s="7" t="n">
        <v>4</v>
      </c>
      <c r="D1539" s="7" t="n">
        <v>22</v>
      </c>
      <c r="E1539" s="7" t="s">
        <v>143</v>
      </c>
    </row>
    <row r="1540" spans="1:8">
      <c r="A1540" t="s">
        <v>4</v>
      </c>
      <c r="B1540" s="4" t="s">
        <v>5</v>
      </c>
      <c r="C1540" s="4" t="s">
        <v>10</v>
      </c>
    </row>
    <row r="1541" spans="1:8">
      <c r="A1541" t="n">
        <v>11857</v>
      </c>
      <c r="B1541" s="31" t="n">
        <v>16</v>
      </c>
      <c r="C1541" s="7" t="n">
        <v>0</v>
      </c>
    </row>
    <row r="1542" spans="1:8">
      <c r="A1542" t="s">
        <v>4</v>
      </c>
      <c r="B1542" s="4" t="s">
        <v>5</v>
      </c>
      <c r="C1542" s="4" t="s">
        <v>10</v>
      </c>
      <c r="D1542" s="4" t="s">
        <v>14</v>
      </c>
      <c r="E1542" s="4" t="s">
        <v>9</v>
      </c>
      <c r="F1542" s="4" t="s">
        <v>79</v>
      </c>
      <c r="G1542" s="4" t="s">
        <v>14</v>
      </c>
      <c r="H1542" s="4" t="s">
        <v>14</v>
      </c>
    </row>
    <row r="1543" spans="1:8">
      <c r="A1543" t="n">
        <v>11860</v>
      </c>
      <c r="B1543" s="47" t="n">
        <v>26</v>
      </c>
      <c r="C1543" s="7" t="n">
        <v>22</v>
      </c>
      <c r="D1543" s="7" t="n">
        <v>17</v>
      </c>
      <c r="E1543" s="7" t="n">
        <v>30412</v>
      </c>
      <c r="F1543" s="7" t="s">
        <v>160</v>
      </c>
      <c r="G1543" s="7" t="n">
        <v>2</v>
      </c>
      <c r="H1543" s="7" t="n">
        <v>0</v>
      </c>
    </row>
    <row r="1544" spans="1:8">
      <c r="A1544" t="s">
        <v>4</v>
      </c>
      <c r="B1544" s="4" t="s">
        <v>5</v>
      </c>
    </row>
    <row r="1545" spans="1:8">
      <c r="A1545" t="n">
        <v>11910</v>
      </c>
      <c r="B1545" s="48" t="n">
        <v>28</v>
      </c>
    </row>
    <row r="1546" spans="1:8">
      <c r="A1546" t="s">
        <v>4</v>
      </c>
      <c r="B1546" s="4" t="s">
        <v>5</v>
      </c>
      <c r="C1546" s="4" t="s">
        <v>14</v>
      </c>
      <c r="D1546" s="4" t="s">
        <v>10</v>
      </c>
      <c r="E1546" s="4" t="s">
        <v>6</v>
      </c>
    </row>
    <row r="1547" spans="1:8">
      <c r="A1547" t="n">
        <v>11911</v>
      </c>
      <c r="B1547" s="38" t="n">
        <v>51</v>
      </c>
      <c r="C1547" s="7" t="n">
        <v>4</v>
      </c>
      <c r="D1547" s="7" t="n">
        <v>0</v>
      </c>
      <c r="E1547" s="7" t="s">
        <v>139</v>
      </c>
    </row>
    <row r="1548" spans="1:8">
      <c r="A1548" t="s">
        <v>4</v>
      </c>
      <c r="B1548" s="4" t="s">
        <v>5</v>
      </c>
      <c r="C1548" s="4" t="s">
        <v>10</v>
      </c>
    </row>
    <row r="1549" spans="1:8">
      <c r="A1549" t="n">
        <v>11925</v>
      </c>
      <c r="B1549" s="31" t="n">
        <v>16</v>
      </c>
      <c r="C1549" s="7" t="n">
        <v>0</v>
      </c>
    </row>
    <row r="1550" spans="1:8">
      <c r="A1550" t="s">
        <v>4</v>
      </c>
      <c r="B1550" s="4" t="s">
        <v>5</v>
      </c>
      <c r="C1550" s="4" t="s">
        <v>10</v>
      </c>
      <c r="D1550" s="4" t="s">
        <v>14</v>
      </c>
      <c r="E1550" s="4" t="s">
        <v>9</v>
      </c>
      <c r="F1550" s="4" t="s">
        <v>79</v>
      </c>
      <c r="G1550" s="4" t="s">
        <v>14</v>
      </c>
      <c r="H1550" s="4" t="s">
        <v>14</v>
      </c>
      <c r="I1550" s="4" t="s">
        <v>14</v>
      </c>
      <c r="J1550" s="4" t="s">
        <v>9</v>
      </c>
      <c r="K1550" s="4" t="s">
        <v>79</v>
      </c>
      <c r="L1550" s="4" t="s">
        <v>14</v>
      </c>
      <c r="M1550" s="4" t="s">
        <v>14</v>
      </c>
    </row>
    <row r="1551" spans="1:8">
      <c r="A1551" t="n">
        <v>11928</v>
      </c>
      <c r="B1551" s="47" t="n">
        <v>26</v>
      </c>
      <c r="C1551" s="7" t="n">
        <v>0</v>
      </c>
      <c r="D1551" s="7" t="n">
        <v>17</v>
      </c>
      <c r="E1551" s="7" t="n">
        <v>53180</v>
      </c>
      <c r="F1551" s="7" t="s">
        <v>161</v>
      </c>
      <c r="G1551" s="7" t="n">
        <v>2</v>
      </c>
      <c r="H1551" s="7" t="n">
        <v>3</v>
      </c>
      <c r="I1551" s="7" t="n">
        <v>17</v>
      </c>
      <c r="J1551" s="7" t="n">
        <v>53181</v>
      </c>
      <c r="K1551" s="7" t="s">
        <v>162</v>
      </c>
      <c r="L1551" s="7" t="n">
        <v>2</v>
      </c>
      <c r="M1551" s="7" t="n">
        <v>0</v>
      </c>
    </row>
    <row r="1552" spans="1:8">
      <c r="A1552" t="s">
        <v>4</v>
      </c>
      <c r="B1552" s="4" t="s">
        <v>5</v>
      </c>
    </row>
    <row r="1553" spans="1:13">
      <c r="A1553" t="n">
        <v>12056</v>
      </c>
      <c r="B1553" s="48" t="n">
        <v>28</v>
      </c>
    </row>
    <row r="1554" spans="1:13">
      <c r="A1554" t="s">
        <v>4</v>
      </c>
      <c r="B1554" s="4" t="s">
        <v>5</v>
      </c>
      <c r="C1554" s="4" t="s">
        <v>14</v>
      </c>
      <c r="D1554" s="4" t="s">
        <v>10</v>
      </c>
      <c r="E1554" s="4" t="s">
        <v>6</v>
      </c>
    </row>
    <row r="1555" spans="1:13">
      <c r="A1555" t="n">
        <v>12057</v>
      </c>
      <c r="B1555" s="38" t="n">
        <v>51</v>
      </c>
      <c r="C1555" s="7" t="n">
        <v>4</v>
      </c>
      <c r="D1555" s="7" t="n">
        <v>22</v>
      </c>
      <c r="E1555" s="7" t="s">
        <v>163</v>
      </c>
    </row>
    <row r="1556" spans="1:13">
      <c r="A1556" t="s">
        <v>4</v>
      </c>
      <c r="B1556" s="4" t="s">
        <v>5</v>
      </c>
      <c r="C1556" s="4" t="s">
        <v>10</v>
      </c>
    </row>
    <row r="1557" spans="1:13">
      <c r="A1557" t="n">
        <v>12071</v>
      </c>
      <c r="B1557" s="31" t="n">
        <v>16</v>
      </c>
      <c r="C1557" s="7" t="n">
        <v>0</v>
      </c>
    </row>
    <row r="1558" spans="1:13">
      <c r="A1558" t="s">
        <v>4</v>
      </c>
      <c r="B1558" s="4" t="s">
        <v>5</v>
      </c>
      <c r="C1558" s="4" t="s">
        <v>10</v>
      </c>
      <c r="D1558" s="4" t="s">
        <v>14</v>
      </c>
      <c r="E1558" s="4" t="s">
        <v>9</v>
      </c>
      <c r="F1558" s="4" t="s">
        <v>79</v>
      </c>
      <c r="G1558" s="4" t="s">
        <v>14</v>
      </c>
      <c r="H1558" s="4" t="s">
        <v>14</v>
      </c>
    </row>
    <row r="1559" spans="1:13">
      <c r="A1559" t="n">
        <v>12074</v>
      </c>
      <c r="B1559" s="47" t="n">
        <v>26</v>
      </c>
      <c r="C1559" s="7" t="n">
        <v>22</v>
      </c>
      <c r="D1559" s="7" t="n">
        <v>17</v>
      </c>
      <c r="E1559" s="7" t="n">
        <v>30413</v>
      </c>
      <c r="F1559" s="7" t="s">
        <v>164</v>
      </c>
      <c r="G1559" s="7" t="n">
        <v>2</v>
      </c>
      <c r="H1559" s="7" t="n">
        <v>0</v>
      </c>
    </row>
    <row r="1560" spans="1:13">
      <c r="A1560" t="s">
        <v>4</v>
      </c>
      <c r="B1560" s="4" t="s">
        <v>5</v>
      </c>
    </row>
    <row r="1561" spans="1:13">
      <c r="A1561" t="n">
        <v>12116</v>
      </c>
      <c r="B1561" s="48" t="n">
        <v>28</v>
      </c>
    </row>
    <row r="1562" spans="1:13">
      <c r="A1562" t="s">
        <v>4</v>
      </c>
      <c r="B1562" s="4" t="s">
        <v>5</v>
      </c>
      <c r="C1562" s="4" t="s">
        <v>10</v>
      </c>
      <c r="D1562" s="4" t="s">
        <v>14</v>
      </c>
    </row>
    <row r="1563" spans="1:13">
      <c r="A1563" t="n">
        <v>12117</v>
      </c>
      <c r="B1563" s="51" t="n">
        <v>89</v>
      </c>
      <c r="C1563" s="7" t="n">
        <v>65533</v>
      </c>
      <c r="D1563" s="7" t="n">
        <v>1</v>
      </c>
    </row>
    <row r="1564" spans="1:13">
      <c r="A1564" t="s">
        <v>4</v>
      </c>
      <c r="B1564" s="4" t="s">
        <v>5</v>
      </c>
      <c r="C1564" s="4" t="s">
        <v>14</v>
      </c>
      <c r="D1564" s="4" t="s">
        <v>10</v>
      </c>
      <c r="E1564" s="4" t="s">
        <v>20</v>
      </c>
    </row>
    <row r="1565" spans="1:13">
      <c r="A1565" t="n">
        <v>12121</v>
      </c>
      <c r="B1565" s="24" t="n">
        <v>58</v>
      </c>
      <c r="C1565" s="7" t="n">
        <v>101</v>
      </c>
      <c r="D1565" s="7" t="n">
        <v>500</v>
      </c>
      <c r="E1565" s="7" t="n">
        <v>1</v>
      </c>
    </row>
    <row r="1566" spans="1:13">
      <c r="A1566" t="s">
        <v>4</v>
      </c>
      <c r="B1566" s="4" t="s">
        <v>5</v>
      </c>
      <c r="C1566" s="4" t="s">
        <v>14</v>
      </c>
      <c r="D1566" s="4" t="s">
        <v>10</v>
      </c>
    </row>
    <row r="1567" spans="1:13">
      <c r="A1567" t="n">
        <v>12129</v>
      </c>
      <c r="B1567" s="24" t="n">
        <v>58</v>
      </c>
      <c r="C1567" s="7" t="n">
        <v>254</v>
      </c>
      <c r="D1567" s="7" t="n">
        <v>0</v>
      </c>
    </row>
    <row r="1568" spans="1:13">
      <c r="A1568" t="s">
        <v>4</v>
      </c>
      <c r="B1568" s="4" t="s">
        <v>5</v>
      </c>
      <c r="C1568" s="4" t="s">
        <v>14</v>
      </c>
      <c r="D1568" s="4" t="s">
        <v>14</v>
      </c>
      <c r="E1568" s="4" t="s">
        <v>20</v>
      </c>
      <c r="F1568" s="4" t="s">
        <v>20</v>
      </c>
      <c r="G1568" s="4" t="s">
        <v>20</v>
      </c>
      <c r="H1568" s="4" t="s">
        <v>10</v>
      </c>
    </row>
    <row r="1569" spans="1:8">
      <c r="A1569" t="n">
        <v>12133</v>
      </c>
      <c r="B1569" s="43" t="n">
        <v>45</v>
      </c>
      <c r="C1569" s="7" t="n">
        <v>2</v>
      </c>
      <c r="D1569" s="7" t="n">
        <v>3</v>
      </c>
      <c r="E1569" s="7" t="n">
        <v>182.550003051758</v>
      </c>
      <c r="F1569" s="7" t="n">
        <v>-143.600006103516</v>
      </c>
      <c r="G1569" s="7" t="n">
        <v>0.119999997317791</v>
      </c>
      <c r="H1569" s="7" t="n">
        <v>0</v>
      </c>
    </row>
    <row r="1570" spans="1:8">
      <c r="A1570" t="s">
        <v>4</v>
      </c>
      <c r="B1570" s="4" t="s">
        <v>5</v>
      </c>
      <c r="C1570" s="4" t="s">
        <v>14</v>
      </c>
      <c r="D1570" s="4" t="s">
        <v>14</v>
      </c>
      <c r="E1570" s="4" t="s">
        <v>20</v>
      </c>
      <c r="F1570" s="4" t="s">
        <v>20</v>
      </c>
      <c r="G1570" s="4" t="s">
        <v>20</v>
      </c>
      <c r="H1570" s="4" t="s">
        <v>10</v>
      </c>
      <c r="I1570" s="4" t="s">
        <v>14</v>
      </c>
    </row>
    <row r="1571" spans="1:8">
      <c r="A1571" t="n">
        <v>12150</v>
      </c>
      <c r="B1571" s="43" t="n">
        <v>45</v>
      </c>
      <c r="C1571" s="7" t="n">
        <v>4</v>
      </c>
      <c r="D1571" s="7" t="n">
        <v>3</v>
      </c>
      <c r="E1571" s="7" t="n">
        <v>13.0799999237061</v>
      </c>
      <c r="F1571" s="7" t="n">
        <v>71.3399963378906</v>
      </c>
      <c r="G1571" s="7" t="n">
        <v>0</v>
      </c>
      <c r="H1571" s="7" t="n">
        <v>0</v>
      </c>
      <c r="I1571" s="7" t="n">
        <v>0</v>
      </c>
    </row>
    <row r="1572" spans="1:8">
      <c r="A1572" t="s">
        <v>4</v>
      </c>
      <c r="B1572" s="4" t="s">
        <v>5</v>
      </c>
      <c r="C1572" s="4" t="s">
        <v>14</v>
      </c>
      <c r="D1572" s="4" t="s">
        <v>14</v>
      </c>
      <c r="E1572" s="4" t="s">
        <v>20</v>
      </c>
      <c r="F1572" s="4" t="s">
        <v>10</v>
      </c>
    </row>
    <row r="1573" spans="1:8">
      <c r="A1573" t="n">
        <v>12168</v>
      </c>
      <c r="B1573" s="43" t="n">
        <v>45</v>
      </c>
      <c r="C1573" s="7" t="n">
        <v>5</v>
      </c>
      <c r="D1573" s="7" t="n">
        <v>3</v>
      </c>
      <c r="E1573" s="7" t="n">
        <v>1.29999995231628</v>
      </c>
      <c r="F1573" s="7" t="n">
        <v>0</v>
      </c>
    </row>
    <row r="1574" spans="1:8">
      <c r="A1574" t="s">
        <v>4</v>
      </c>
      <c r="B1574" s="4" t="s">
        <v>5</v>
      </c>
      <c r="C1574" s="4" t="s">
        <v>14</v>
      </c>
      <c r="D1574" s="4" t="s">
        <v>14</v>
      </c>
      <c r="E1574" s="4" t="s">
        <v>20</v>
      </c>
      <c r="F1574" s="4" t="s">
        <v>10</v>
      </c>
    </row>
    <row r="1575" spans="1:8">
      <c r="A1575" t="n">
        <v>12177</v>
      </c>
      <c r="B1575" s="43" t="n">
        <v>45</v>
      </c>
      <c r="C1575" s="7" t="n">
        <v>5</v>
      </c>
      <c r="D1575" s="7" t="n">
        <v>3</v>
      </c>
      <c r="E1575" s="7" t="n">
        <v>1.60000002384186</v>
      </c>
      <c r="F1575" s="7" t="n">
        <v>2500</v>
      </c>
    </row>
    <row r="1576" spans="1:8">
      <c r="A1576" t="s">
        <v>4</v>
      </c>
      <c r="B1576" s="4" t="s">
        <v>5</v>
      </c>
      <c r="C1576" s="4" t="s">
        <v>14</v>
      </c>
      <c r="D1576" s="4" t="s">
        <v>14</v>
      </c>
      <c r="E1576" s="4" t="s">
        <v>20</v>
      </c>
      <c r="F1576" s="4" t="s">
        <v>10</v>
      </c>
    </row>
    <row r="1577" spans="1:8">
      <c r="A1577" t="n">
        <v>12186</v>
      </c>
      <c r="B1577" s="43" t="n">
        <v>45</v>
      </c>
      <c r="C1577" s="7" t="n">
        <v>11</v>
      </c>
      <c r="D1577" s="7" t="n">
        <v>3</v>
      </c>
      <c r="E1577" s="7" t="n">
        <v>37.7999992370605</v>
      </c>
      <c r="F1577" s="7" t="n">
        <v>0</v>
      </c>
    </row>
    <row r="1578" spans="1:8">
      <c r="A1578" t="s">
        <v>4</v>
      </c>
      <c r="B1578" s="4" t="s">
        <v>5</v>
      </c>
      <c r="C1578" s="4" t="s">
        <v>14</v>
      </c>
      <c r="D1578" s="4" t="s">
        <v>10</v>
      </c>
    </row>
    <row r="1579" spans="1:8">
      <c r="A1579" t="n">
        <v>12195</v>
      </c>
      <c r="B1579" s="24" t="n">
        <v>58</v>
      </c>
      <c r="C1579" s="7" t="n">
        <v>255</v>
      </c>
      <c r="D1579" s="7" t="n">
        <v>0</v>
      </c>
    </row>
    <row r="1580" spans="1:8">
      <c r="A1580" t="s">
        <v>4</v>
      </c>
      <c r="B1580" s="4" t="s">
        <v>5</v>
      </c>
      <c r="C1580" s="4" t="s">
        <v>14</v>
      </c>
      <c r="D1580" s="4" t="s">
        <v>10</v>
      </c>
      <c r="E1580" s="4" t="s">
        <v>6</v>
      </c>
      <c r="F1580" s="4" t="s">
        <v>6</v>
      </c>
      <c r="G1580" s="4" t="s">
        <v>6</v>
      </c>
      <c r="H1580" s="4" t="s">
        <v>6</v>
      </c>
    </row>
    <row r="1581" spans="1:8">
      <c r="A1581" t="n">
        <v>12199</v>
      </c>
      <c r="B1581" s="38" t="n">
        <v>51</v>
      </c>
      <c r="C1581" s="7" t="n">
        <v>3</v>
      </c>
      <c r="D1581" s="7" t="n">
        <v>0</v>
      </c>
      <c r="E1581" s="7" t="s">
        <v>55</v>
      </c>
      <c r="F1581" s="7" t="s">
        <v>56</v>
      </c>
      <c r="G1581" s="7" t="s">
        <v>57</v>
      </c>
      <c r="H1581" s="7" t="s">
        <v>58</v>
      </c>
    </row>
    <row r="1582" spans="1:8">
      <c r="A1582" t="s">
        <v>4</v>
      </c>
      <c r="B1582" s="4" t="s">
        <v>5</v>
      </c>
      <c r="C1582" s="4" t="s">
        <v>14</v>
      </c>
      <c r="D1582" s="4" t="s">
        <v>10</v>
      </c>
      <c r="E1582" s="4" t="s">
        <v>6</v>
      </c>
      <c r="F1582" s="4" t="s">
        <v>6</v>
      </c>
      <c r="G1582" s="4" t="s">
        <v>6</v>
      </c>
      <c r="H1582" s="4" t="s">
        <v>6</v>
      </c>
    </row>
    <row r="1583" spans="1:8">
      <c r="A1583" t="n">
        <v>12212</v>
      </c>
      <c r="B1583" s="38" t="n">
        <v>51</v>
      </c>
      <c r="C1583" s="7" t="n">
        <v>3</v>
      </c>
      <c r="D1583" s="7" t="n">
        <v>22</v>
      </c>
      <c r="E1583" s="7" t="s">
        <v>55</v>
      </c>
      <c r="F1583" s="7" t="s">
        <v>56</v>
      </c>
      <c r="G1583" s="7" t="s">
        <v>57</v>
      </c>
      <c r="H1583" s="7" t="s">
        <v>58</v>
      </c>
    </row>
    <row r="1584" spans="1:8">
      <c r="A1584" t="s">
        <v>4</v>
      </c>
      <c r="B1584" s="4" t="s">
        <v>5</v>
      </c>
      <c r="C1584" s="4" t="s">
        <v>14</v>
      </c>
      <c r="D1584" s="4" t="s">
        <v>10</v>
      </c>
      <c r="E1584" s="4" t="s">
        <v>10</v>
      </c>
      <c r="F1584" s="4" t="s">
        <v>10</v>
      </c>
      <c r="G1584" s="4" t="s">
        <v>10</v>
      </c>
      <c r="H1584" s="4" t="s">
        <v>10</v>
      </c>
      <c r="I1584" s="4" t="s">
        <v>6</v>
      </c>
      <c r="J1584" s="4" t="s">
        <v>20</v>
      </c>
      <c r="K1584" s="4" t="s">
        <v>20</v>
      </c>
      <c r="L1584" s="4" t="s">
        <v>20</v>
      </c>
      <c r="M1584" s="4" t="s">
        <v>9</v>
      </c>
      <c r="N1584" s="4" t="s">
        <v>9</v>
      </c>
      <c r="O1584" s="4" t="s">
        <v>20</v>
      </c>
      <c r="P1584" s="4" t="s">
        <v>20</v>
      </c>
      <c r="Q1584" s="4" t="s">
        <v>20</v>
      </c>
      <c r="R1584" s="4" t="s">
        <v>20</v>
      </c>
      <c r="S1584" s="4" t="s">
        <v>14</v>
      </c>
    </row>
    <row r="1585" spans="1:19">
      <c r="A1585" t="n">
        <v>12225</v>
      </c>
      <c r="B1585" s="34" t="n">
        <v>39</v>
      </c>
      <c r="C1585" s="7" t="n">
        <v>12</v>
      </c>
      <c r="D1585" s="7" t="n">
        <v>0</v>
      </c>
      <c r="E1585" s="7" t="n">
        <v>203</v>
      </c>
      <c r="F1585" s="7" t="n">
        <v>0</v>
      </c>
      <c r="G1585" s="7" t="n">
        <v>0</v>
      </c>
      <c r="H1585" s="7" t="n">
        <v>3</v>
      </c>
      <c r="I1585" s="7" t="s">
        <v>13</v>
      </c>
      <c r="J1585" s="7" t="n">
        <v>0</v>
      </c>
      <c r="K1585" s="7" t="n">
        <v>0.00999999977648258</v>
      </c>
      <c r="L1585" s="7" t="n">
        <v>0</v>
      </c>
      <c r="M1585" s="7" t="n">
        <v>0</v>
      </c>
      <c r="N1585" s="7" t="n">
        <v>0</v>
      </c>
      <c r="O1585" s="7" t="n">
        <v>0</v>
      </c>
      <c r="P1585" s="7" t="n">
        <v>1</v>
      </c>
      <c r="Q1585" s="7" t="n">
        <v>1</v>
      </c>
      <c r="R1585" s="7" t="n">
        <v>1</v>
      </c>
      <c r="S1585" s="7" t="n">
        <v>100</v>
      </c>
    </row>
    <row r="1586" spans="1:19">
      <c r="A1586" t="s">
        <v>4</v>
      </c>
      <c r="B1586" s="4" t="s">
        <v>5</v>
      </c>
      <c r="C1586" s="4" t="s">
        <v>14</v>
      </c>
      <c r="D1586" s="4" t="s">
        <v>10</v>
      </c>
      <c r="E1586" s="4" t="s">
        <v>10</v>
      </c>
      <c r="F1586" s="4" t="s">
        <v>10</v>
      </c>
      <c r="G1586" s="4" t="s">
        <v>10</v>
      </c>
      <c r="H1586" s="4" t="s">
        <v>10</v>
      </c>
      <c r="I1586" s="4" t="s">
        <v>6</v>
      </c>
      <c r="J1586" s="4" t="s">
        <v>20</v>
      </c>
      <c r="K1586" s="4" t="s">
        <v>20</v>
      </c>
      <c r="L1586" s="4" t="s">
        <v>20</v>
      </c>
      <c r="M1586" s="4" t="s">
        <v>9</v>
      </c>
      <c r="N1586" s="4" t="s">
        <v>9</v>
      </c>
      <c r="O1586" s="4" t="s">
        <v>20</v>
      </c>
      <c r="P1586" s="4" t="s">
        <v>20</v>
      </c>
      <c r="Q1586" s="4" t="s">
        <v>20</v>
      </c>
      <c r="R1586" s="4" t="s">
        <v>20</v>
      </c>
      <c r="S1586" s="4" t="s">
        <v>14</v>
      </c>
    </row>
    <row r="1587" spans="1:19">
      <c r="A1587" t="n">
        <v>12275</v>
      </c>
      <c r="B1587" s="34" t="n">
        <v>39</v>
      </c>
      <c r="C1587" s="7" t="n">
        <v>12</v>
      </c>
      <c r="D1587" s="7" t="n">
        <v>0</v>
      </c>
      <c r="E1587" s="7" t="n">
        <v>204</v>
      </c>
      <c r="F1587" s="7" t="n">
        <v>0</v>
      </c>
      <c r="G1587" s="7" t="n">
        <v>0</v>
      </c>
      <c r="H1587" s="7" t="n">
        <v>3</v>
      </c>
      <c r="I1587" s="7" t="s">
        <v>13</v>
      </c>
      <c r="J1587" s="7" t="n">
        <v>0</v>
      </c>
      <c r="K1587" s="7" t="n">
        <v>0.00999999977648258</v>
      </c>
      <c r="L1587" s="7" t="n">
        <v>0</v>
      </c>
      <c r="M1587" s="7" t="n">
        <v>0</v>
      </c>
      <c r="N1587" s="7" t="n">
        <v>0</v>
      </c>
      <c r="O1587" s="7" t="n">
        <v>0</v>
      </c>
      <c r="P1587" s="7" t="n">
        <v>1</v>
      </c>
      <c r="Q1587" s="7" t="n">
        <v>1</v>
      </c>
      <c r="R1587" s="7" t="n">
        <v>1</v>
      </c>
      <c r="S1587" s="7" t="n">
        <v>100</v>
      </c>
    </row>
    <row r="1588" spans="1:19">
      <c r="A1588" t="s">
        <v>4</v>
      </c>
      <c r="B1588" s="4" t="s">
        <v>5</v>
      </c>
      <c r="C1588" s="4" t="s">
        <v>14</v>
      </c>
      <c r="D1588" s="4" t="s">
        <v>10</v>
      </c>
      <c r="E1588" s="4" t="s">
        <v>10</v>
      </c>
      <c r="F1588" s="4" t="s">
        <v>10</v>
      </c>
      <c r="G1588" s="4" t="s">
        <v>10</v>
      </c>
      <c r="H1588" s="4" t="s">
        <v>10</v>
      </c>
      <c r="I1588" s="4" t="s">
        <v>6</v>
      </c>
      <c r="J1588" s="4" t="s">
        <v>20</v>
      </c>
      <c r="K1588" s="4" t="s">
        <v>20</v>
      </c>
      <c r="L1588" s="4" t="s">
        <v>20</v>
      </c>
      <c r="M1588" s="4" t="s">
        <v>9</v>
      </c>
      <c r="N1588" s="4" t="s">
        <v>9</v>
      </c>
      <c r="O1588" s="4" t="s">
        <v>20</v>
      </c>
      <c r="P1588" s="4" t="s">
        <v>20</v>
      </c>
      <c r="Q1588" s="4" t="s">
        <v>20</v>
      </c>
      <c r="R1588" s="4" t="s">
        <v>20</v>
      </c>
      <c r="S1588" s="4" t="s">
        <v>14</v>
      </c>
    </row>
    <row r="1589" spans="1:19">
      <c r="A1589" t="n">
        <v>12325</v>
      </c>
      <c r="B1589" s="34" t="n">
        <v>39</v>
      </c>
      <c r="C1589" s="7" t="n">
        <v>12</v>
      </c>
      <c r="D1589" s="7" t="n">
        <v>22</v>
      </c>
      <c r="E1589" s="7" t="n">
        <v>203</v>
      </c>
      <c r="F1589" s="7" t="n">
        <v>0</v>
      </c>
      <c r="G1589" s="7" t="n">
        <v>22</v>
      </c>
      <c r="H1589" s="7" t="n">
        <v>3</v>
      </c>
      <c r="I1589" s="7" t="s">
        <v>13</v>
      </c>
      <c r="J1589" s="7" t="n">
        <v>0</v>
      </c>
      <c r="K1589" s="7" t="n">
        <v>0.00999999977648258</v>
      </c>
      <c r="L1589" s="7" t="n">
        <v>0</v>
      </c>
      <c r="M1589" s="7" t="n">
        <v>0</v>
      </c>
      <c r="N1589" s="7" t="n">
        <v>0</v>
      </c>
      <c r="O1589" s="7" t="n">
        <v>0</v>
      </c>
      <c r="P1589" s="7" t="n">
        <v>1</v>
      </c>
      <c r="Q1589" s="7" t="n">
        <v>1</v>
      </c>
      <c r="R1589" s="7" t="n">
        <v>1</v>
      </c>
      <c r="S1589" s="7" t="n">
        <v>100</v>
      </c>
    </row>
    <row r="1590" spans="1:19">
      <c r="A1590" t="s">
        <v>4</v>
      </c>
      <c r="B1590" s="4" t="s">
        <v>5</v>
      </c>
      <c r="C1590" s="4" t="s">
        <v>14</v>
      </c>
      <c r="D1590" s="4" t="s">
        <v>10</v>
      </c>
      <c r="E1590" s="4" t="s">
        <v>10</v>
      </c>
      <c r="F1590" s="4" t="s">
        <v>10</v>
      </c>
      <c r="G1590" s="4" t="s">
        <v>10</v>
      </c>
      <c r="H1590" s="4" t="s">
        <v>10</v>
      </c>
      <c r="I1590" s="4" t="s">
        <v>6</v>
      </c>
      <c r="J1590" s="4" t="s">
        <v>20</v>
      </c>
      <c r="K1590" s="4" t="s">
        <v>20</v>
      </c>
      <c r="L1590" s="4" t="s">
        <v>20</v>
      </c>
      <c r="M1590" s="4" t="s">
        <v>9</v>
      </c>
      <c r="N1590" s="4" t="s">
        <v>9</v>
      </c>
      <c r="O1590" s="4" t="s">
        <v>20</v>
      </c>
      <c r="P1590" s="4" t="s">
        <v>20</v>
      </c>
      <c r="Q1590" s="4" t="s">
        <v>20</v>
      </c>
      <c r="R1590" s="4" t="s">
        <v>20</v>
      </c>
      <c r="S1590" s="4" t="s">
        <v>14</v>
      </c>
    </row>
    <row r="1591" spans="1:19">
      <c r="A1591" t="n">
        <v>12375</v>
      </c>
      <c r="B1591" s="34" t="n">
        <v>39</v>
      </c>
      <c r="C1591" s="7" t="n">
        <v>12</v>
      </c>
      <c r="D1591" s="7" t="n">
        <v>22</v>
      </c>
      <c r="E1591" s="7" t="n">
        <v>204</v>
      </c>
      <c r="F1591" s="7" t="n">
        <v>0</v>
      </c>
      <c r="G1591" s="7" t="n">
        <v>22</v>
      </c>
      <c r="H1591" s="7" t="n">
        <v>3</v>
      </c>
      <c r="I1591" s="7" t="s">
        <v>13</v>
      </c>
      <c r="J1591" s="7" t="n">
        <v>0</v>
      </c>
      <c r="K1591" s="7" t="n">
        <v>0.00999999977648258</v>
      </c>
      <c r="L1591" s="7" t="n">
        <v>0</v>
      </c>
      <c r="M1591" s="7" t="n">
        <v>0</v>
      </c>
      <c r="N1591" s="7" t="n">
        <v>0</v>
      </c>
      <c r="O1591" s="7" t="n">
        <v>0</v>
      </c>
      <c r="P1591" s="7" t="n">
        <v>1</v>
      </c>
      <c r="Q1591" s="7" t="n">
        <v>1</v>
      </c>
      <c r="R1591" s="7" t="n">
        <v>1</v>
      </c>
      <c r="S1591" s="7" t="n">
        <v>100</v>
      </c>
    </row>
    <row r="1592" spans="1:19">
      <c r="A1592" t="s">
        <v>4</v>
      </c>
      <c r="B1592" s="4" t="s">
        <v>5</v>
      </c>
      <c r="C1592" s="4" t="s">
        <v>14</v>
      </c>
      <c r="D1592" s="4" t="s">
        <v>10</v>
      </c>
      <c r="E1592" s="4" t="s">
        <v>20</v>
      </c>
      <c r="F1592" s="4" t="s">
        <v>10</v>
      </c>
      <c r="G1592" s="4" t="s">
        <v>9</v>
      </c>
      <c r="H1592" s="4" t="s">
        <v>9</v>
      </c>
      <c r="I1592" s="4" t="s">
        <v>10</v>
      </c>
      <c r="J1592" s="4" t="s">
        <v>10</v>
      </c>
      <c r="K1592" s="4" t="s">
        <v>9</v>
      </c>
      <c r="L1592" s="4" t="s">
        <v>9</v>
      </c>
      <c r="M1592" s="4" t="s">
        <v>9</v>
      </c>
      <c r="N1592" s="4" t="s">
        <v>9</v>
      </c>
      <c r="O1592" s="4" t="s">
        <v>6</v>
      </c>
    </row>
    <row r="1593" spans="1:19">
      <c r="A1593" t="n">
        <v>12425</v>
      </c>
      <c r="B1593" s="14" t="n">
        <v>50</v>
      </c>
      <c r="C1593" s="7" t="n">
        <v>0</v>
      </c>
      <c r="D1593" s="7" t="n">
        <v>14050</v>
      </c>
      <c r="E1593" s="7" t="n">
        <v>1</v>
      </c>
      <c r="F1593" s="7" t="n">
        <v>0</v>
      </c>
      <c r="G1593" s="7" t="n">
        <v>0</v>
      </c>
      <c r="H1593" s="7" t="n">
        <v>0</v>
      </c>
      <c r="I1593" s="7" t="n">
        <v>0</v>
      </c>
      <c r="J1593" s="7" t="n">
        <v>65533</v>
      </c>
      <c r="K1593" s="7" t="n">
        <v>0</v>
      </c>
      <c r="L1593" s="7" t="n">
        <v>0</v>
      </c>
      <c r="M1593" s="7" t="n">
        <v>0</v>
      </c>
      <c r="N1593" s="7" t="n">
        <v>0</v>
      </c>
      <c r="O1593" s="7" t="s">
        <v>13</v>
      </c>
    </row>
    <row r="1594" spans="1:19">
      <c r="A1594" t="s">
        <v>4</v>
      </c>
      <c r="B1594" s="4" t="s">
        <v>5</v>
      </c>
      <c r="C1594" s="4" t="s">
        <v>14</v>
      </c>
      <c r="D1594" s="4" t="s">
        <v>10</v>
      </c>
    </row>
    <row r="1595" spans="1:19">
      <c r="A1595" t="n">
        <v>12464</v>
      </c>
      <c r="B1595" s="43" t="n">
        <v>45</v>
      </c>
      <c r="C1595" s="7" t="n">
        <v>7</v>
      </c>
      <c r="D1595" s="7" t="n">
        <v>255</v>
      </c>
    </row>
    <row r="1596" spans="1:19">
      <c r="A1596" t="s">
        <v>4</v>
      </c>
      <c r="B1596" s="4" t="s">
        <v>5</v>
      </c>
      <c r="C1596" s="4" t="s">
        <v>14</v>
      </c>
      <c r="D1596" s="4" t="s">
        <v>10</v>
      </c>
      <c r="E1596" s="4" t="s">
        <v>20</v>
      </c>
    </row>
    <row r="1597" spans="1:19">
      <c r="A1597" t="n">
        <v>12468</v>
      </c>
      <c r="B1597" s="24" t="n">
        <v>58</v>
      </c>
      <c r="C1597" s="7" t="n">
        <v>101</v>
      </c>
      <c r="D1597" s="7" t="n">
        <v>500</v>
      </c>
      <c r="E1597" s="7" t="n">
        <v>1</v>
      </c>
    </row>
    <row r="1598" spans="1:19">
      <c r="A1598" t="s">
        <v>4</v>
      </c>
      <c r="B1598" s="4" t="s">
        <v>5</v>
      </c>
      <c r="C1598" s="4" t="s">
        <v>14</v>
      </c>
      <c r="D1598" s="4" t="s">
        <v>10</v>
      </c>
    </row>
    <row r="1599" spans="1:19">
      <c r="A1599" t="n">
        <v>12476</v>
      </c>
      <c r="B1599" s="24" t="n">
        <v>58</v>
      </c>
      <c r="C1599" s="7" t="n">
        <v>254</v>
      </c>
      <c r="D1599" s="7" t="n">
        <v>0</v>
      </c>
    </row>
    <row r="1600" spans="1:19">
      <c r="A1600" t="s">
        <v>4</v>
      </c>
      <c r="B1600" s="4" t="s">
        <v>5</v>
      </c>
      <c r="C1600" s="4" t="s">
        <v>14</v>
      </c>
      <c r="D1600" s="4" t="s">
        <v>14</v>
      </c>
      <c r="E1600" s="4" t="s">
        <v>20</v>
      </c>
      <c r="F1600" s="4" t="s">
        <v>20</v>
      </c>
      <c r="G1600" s="4" t="s">
        <v>20</v>
      </c>
      <c r="H1600" s="4" t="s">
        <v>10</v>
      </c>
    </row>
    <row r="1601" spans="1:19">
      <c r="A1601" t="n">
        <v>12480</v>
      </c>
      <c r="B1601" s="43" t="n">
        <v>45</v>
      </c>
      <c r="C1601" s="7" t="n">
        <v>2</v>
      </c>
      <c r="D1601" s="7" t="n">
        <v>3</v>
      </c>
      <c r="E1601" s="7" t="n">
        <v>185.600006103516</v>
      </c>
      <c r="F1601" s="7" t="n">
        <v>-142.779998779297</v>
      </c>
      <c r="G1601" s="7" t="n">
        <v>0.0199999995529652</v>
      </c>
      <c r="H1601" s="7" t="n">
        <v>0</v>
      </c>
    </row>
    <row r="1602" spans="1:19">
      <c r="A1602" t="s">
        <v>4</v>
      </c>
      <c r="B1602" s="4" t="s">
        <v>5</v>
      </c>
      <c r="C1602" s="4" t="s">
        <v>14</v>
      </c>
      <c r="D1602" s="4" t="s">
        <v>14</v>
      </c>
      <c r="E1602" s="4" t="s">
        <v>20</v>
      </c>
      <c r="F1602" s="4" t="s">
        <v>20</v>
      </c>
      <c r="G1602" s="4" t="s">
        <v>20</v>
      </c>
      <c r="H1602" s="4" t="s">
        <v>10</v>
      </c>
      <c r="I1602" s="4" t="s">
        <v>14</v>
      </c>
    </row>
    <row r="1603" spans="1:19">
      <c r="A1603" t="n">
        <v>12497</v>
      </c>
      <c r="B1603" s="43" t="n">
        <v>45</v>
      </c>
      <c r="C1603" s="7" t="n">
        <v>4</v>
      </c>
      <c r="D1603" s="7" t="n">
        <v>3</v>
      </c>
      <c r="E1603" s="7" t="n">
        <v>358.880004882813</v>
      </c>
      <c r="F1603" s="7" t="n">
        <v>64.4800033569336</v>
      </c>
      <c r="G1603" s="7" t="n">
        <v>356</v>
      </c>
      <c r="H1603" s="7" t="n">
        <v>0</v>
      </c>
      <c r="I1603" s="7" t="n">
        <v>0</v>
      </c>
    </row>
    <row r="1604" spans="1:19">
      <c r="A1604" t="s">
        <v>4</v>
      </c>
      <c r="B1604" s="4" t="s">
        <v>5</v>
      </c>
      <c r="C1604" s="4" t="s">
        <v>14</v>
      </c>
      <c r="D1604" s="4" t="s">
        <v>14</v>
      </c>
      <c r="E1604" s="4" t="s">
        <v>20</v>
      </c>
      <c r="F1604" s="4" t="s">
        <v>10</v>
      </c>
    </row>
    <row r="1605" spans="1:19">
      <c r="A1605" t="n">
        <v>12515</v>
      </c>
      <c r="B1605" s="43" t="n">
        <v>45</v>
      </c>
      <c r="C1605" s="7" t="n">
        <v>5</v>
      </c>
      <c r="D1605" s="7" t="n">
        <v>3</v>
      </c>
      <c r="E1605" s="7" t="n">
        <v>4.90000009536743</v>
      </c>
      <c r="F1605" s="7" t="n">
        <v>0</v>
      </c>
    </row>
    <row r="1606" spans="1:19">
      <c r="A1606" t="s">
        <v>4</v>
      </c>
      <c r="B1606" s="4" t="s">
        <v>5</v>
      </c>
      <c r="C1606" s="4" t="s">
        <v>14</v>
      </c>
      <c r="D1606" s="4" t="s">
        <v>14</v>
      </c>
      <c r="E1606" s="4" t="s">
        <v>20</v>
      </c>
      <c r="F1606" s="4" t="s">
        <v>10</v>
      </c>
    </row>
    <row r="1607" spans="1:19">
      <c r="A1607" t="n">
        <v>12524</v>
      </c>
      <c r="B1607" s="43" t="n">
        <v>45</v>
      </c>
      <c r="C1607" s="7" t="n">
        <v>11</v>
      </c>
      <c r="D1607" s="7" t="n">
        <v>3</v>
      </c>
      <c r="E1607" s="7" t="n">
        <v>37.7000007629395</v>
      </c>
      <c r="F1607" s="7" t="n">
        <v>0</v>
      </c>
    </row>
    <row r="1608" spans="1:19">
      <c r="A1608" t="s">
        <v>4</v>
      </c>
      <c r="B1608" s="4" t="s">
        <v>5</v>
      </c>
      <c r="C1608" s="4" t="s">
        <v>14</v>
      </c>
      <c r="D1608" s="4" t="s">
        <v>14</v>
      </c>
      <c r="E1608" s="4" t="s">
        <v>20</v>
      </c>
      <c r="F1608" s="4" t="s">
        <v>20</v>
      </c>
      <c r="G1608" s="4" t="s">
        <v>20</v>
      </c>
      <c r="H1608" s="4" t="s">
        <v>10</v>
      </c>
    </row>
    <row r="1609" spans="1:19">
      <c r="A1609" t="n">
        <v>12533</v>
      </c>
      <c r="B1609" s="43" t="n">
        <v>45</v>
      </c>
      <c r="C1609" s="7" t="n">
        <v>2</v>
      </c>
      <c r="D1609" s="7" t="n">
        <v>3</v>
      </c>
      <c r="E1609" s="7" t="n">
        <v>185.649993896484</v>
      </c>
      <c r="F1609" s="7" t="n">
        <v>-143.009994506836</v>
      </c>
      <c r="G1609" s="7" t="n">
        <v>-0.46000000834465</v>
      </c>
      <c r="H1609" s="7" t="n">
        <v>15000</v>
      </c>
    </row>
    <row r="1610" spans="1:19">
      <c r="A1610" t="s">
        <v>4</v>
      </c>
      <c r="B1610" s="4" t="s">
        <v>5</v>
      </c>
      <c r="C1610" s="4" t="s">
        <v>14</v>
      </c>
      <c r="D1610" s="4" t="s">
        <v>14</v>
      </c>
      <c r="E1610" s="4" t="s">
        <v>20</v>
      </c>
      <c r="F1610" s="4" t="s">
        <v>20</v>
      </c>
      <c r="G1610" s="4" t="s">
        <v>20</v>
      </c>
      <c r="H1610" s="4" t="s">
        <v>10</v>
      </c>
      <c r="I1610" s="4" t="s">
        <v>14</v>
      </c>
    </row>
    <row r="1611" spans="1:19">
      <c r="A1611" t="n">
        <v>12550</v>
      </c>
      <c r="B1611" s="43" t="n">
        <v>45</v>
      </c>
      <c r="C1611" s="7" t="n">
        <v>4</v>
      </c>
      <c r="D1611" s="7" t="n">
        <v>3</v>
      </c>
      <c r="E1611" s="7" t="n">
        <v>9.94999980926514</v>
      </c>
      <c r="F1611" s="7" t="n">
        <v>128.470001220703</v>
      </c>
      <c r="G1611" s="7" t="n">
        <v>0</v>
      </c>
      <c r="H1611" s="7" t="n">
        <v>15000</v>
      </c>
      <c r="I1611" s="7" t="n">
        <v>1</v>
      </c>
    </row>
    <row r="1612" spans="1:19">
      <c r="A1612" t="s">
        <v>4</v>
      </c>
      <c r="B1612" s="4" t="s">
        <v>5</v>
      </c>
      <c r="C1612" s="4" t="s">
        <v>14</v>
      </c>
      <c r="D1612" s="4" t="s">
        <v>14</v>
      </c>
      <c r="E1612" s="4" t="s">
        <v>20</v>
      </c>
      <c r="F1612" s="4" t="s">
        <v>10</v>
      </c>
    </row>
    <row r="1613" spans="1:19">
      <c r="A1613" t="n">
        <v>12568</v>
      </c>
      <c r="B1613" s="43" t="n">
        <v>45</v>
      </c>
      <c r="C1613" s="7" t="n">
        <v>5</v>
      </c>
      <c r="D1613" s="7" t="n">
        <v>3</v>
      </c>
      <c r="E1613" s="7" t="n">
        <v>6.5</v>
      </c>
      <c r="F1613" s="7" t="n">
        <v>15000</v>
      </c>
    </row>
    <row r="1614" spans="1:19">
      <c r="A1614" t="s">
        <v>4</v>
      </c>
      <c r="B1614" s="4" t="s">
        <v>5</v>
      </c>
      <c r="C1614" s="4" t="s">
        <v>14</v>
      </c>
      <c r="D1614" s="4" t="s">
        <v>14</v>
      </c>
      <c r="E1614" s="4" t="s">
        <v>20</v>
      </c>
      <c r="F1614" s="4" t="s">
        <v>10</v>
      </c>
    </row>
    <row r="1615" spans="1:19">
      <c r="A1615" t="n">
        <v>12577</v>
      </c>
      <c r="B1615" s="43" t="n">
        <v>45</v>
      </c>
      <c r="C1615" s="7" t="n">
        <v>11</v>
      </c>
      <c r="D1615" s="7" t="n">
        <v>3</v>
      </c>
      <c r="E1615" s="7" t="n">
        <v>38</v>
      </c>
      <c r="F1615" s="7" t="n">
        <v>15000</v>
      </c>
    </row>
    <row r="1616" spans="1:19">
      <c r="A1616" t="s">
        <v>4</v>
      </c>
      <c r="B1616" s="4" t="s">
        <v>5</v>
      </c>
      <c r="C1616" s="4" t="s">
        <v>14</v>
      </c>
      <c r="D1616" s="4" t="s">
        <v>14</v>
      </c>
      <c r="E1616" s="4" t="s">
        <v>14</v>
      </c>
      <c r="F1616" s="4" t="s">
        <v>14</v>
      </c>
    </row>
    <row r="1617" spans="1:9">
      <c r="A1617" t="n">
        <v>12586</v>
      </c>
      <c r="B1617" s="22" t="n">
        <v>14</v>
      </c>
      <c r="C1617" s="7" t="n">
        <v>0</v>
      </c>
      <c r="D1617" s="7" t="n">
        <v>1</v>
      </c>
      <c r="E1617" s="7" t="n">
        <v>0</v>
      </c>
      <c r="F1617" s="7" t="n">
        <v>0</v>
      </c>
    </row>
    <row r="1618" spans="1:9">
      <c r="A1618" t="s">
        <v>4</v>
      </c>
      <c r="B1618" s="4" t="s">
        <v>5</v>
      </c>
      <c r="C1618" s="4" t="s">
        <v>14</v>
      </c>
      <c r="D1618" s="4" t="s">
        <v>10</v>
      </c>
    </row>
    <row r="1619" spans="1:9">
      <c r="A1619" t="n">
        <v>12591</v>
      </c>
      <c r="B1619" s="24" t="n">
        <v>58</v>
      </c>
      <c r="C1619" s="7" t="n">
        <v>255</v>
      </c>
      <c r="D1619" s="7" t="n">
        <v>0</v>
      </c>
    </row>
    <row r="1620" spans="1:9">
      <c r="A1620" t="s">
        <v>4</v>
      </c>
      <c r="B1620" s="4" t="s">
        <v>5</v>
      </c>
      <c r="C1620" s="4" t="s">
        <v>14</v>
      </c>
      <c r="D1620" s="4" t="s">
        <v>10</v>
      </c>
      <c r="E1620" s="4" t="s">
        <v>6</v>
      </c>
    </row>
    <row r="1621" spans="1:9">
      <c r="A1621" t="n">
        <v>12595</v>
      </c>
      <c r="B1621" s="38" t="n">
        <v>51</v>
      </c>
      <c r="C1621" s="7" t="n">
        <v>4</v>
      </c>
      <c r="D1621" s="7" t="n">
        <v>20</v>
      </c>
      <c r="E1621" s="7" t="s">
        <v>165</v>
      </c>
    </row>
    <row r="1622" spans="1:9">
      <c r="A1622" t="s">
        <v>4</v>
      </c>
      <c r="B1622" s="4" t="s">
        <v>5</v>
      </c>
      <c r="C1622" s="4" t="s">
        <v>10</v>
      </c>
    </row>
    <row r="1623" spans="1:9">
      <c r="A1623" t="n">
        <v>12609</v>
      </c>
      <c r="B1623" s="31" t="n">
        <v>16</v>
      </c>
      <c r="C1623" s="7" t="n">
        <v>0</v>
      </c>
    </row>
    <row r="1624" spans="1:9">
      <c r="A1624" t="s">
        <v>4</v>
      </c>
      <c r="B1624" s="4" t="s">
        <v>5</v>
      </c>
      <c r="C1624" s="4" t="s">
        <v>10</v>
      </c>
      <c r="D1624" s="4" t="s">
        <v>14</v>
      </c>
      <c r="E1624" s="4" t="s">
        <v>9</v>
      </c>
      <c r="F1624" s="4" t="s">
        <v>79</v>
      </c>
      <c r="G1624" s="4" t="s">
        <v>14</v>
      </c>
      <c r="H1624" s="4" t="s">
        <v>14</v>
      </c>
    </row>
    <row r="1625" spans="1:9">
      <c r="A1625" t="n">
        <v>12612</v>
      </c>
      <c r="B1625" s="47" t="n">
        <v>26</v>
      </c>
      <c r="C1625" s="7" t="n">
        <v>20</v>
      </c>
      <c r="D1625" s="7" t="n">
        <v>17</v>
      </c>
      <c r="E1625" s="7" t="n">
        <v>43356</v>
      </c>
      <c r="F1625" s="7" t="s">
        <v>166</v>
      </c>
      <c r="G1625" s="7" t="n">
        <v>2</v>
      </c>
      <c r="H1625" s="7" t="n">
        <v>0</v>
      </c>
    </row>
    <row r="1626" spans="1:9">
      <c r="A1626" t="s">
        <v>4</v>
      </c>
      <c r="B1626" s="4" t="s">
        <v>5</v>
      </c>
    </row>
    <row r="1627" spans="1:9">
      <c r="A1627" t="n">
        <v>12755</v>
      </c>
      <c r="B1627" s="48" t="n">
        <v>28</v>
      </c>
    </row>
    <row r="1628" spans="1:9">
      <c r="A1628" t="s">
        <v>4</v>
      </c>
      <c r="B1628" s="4" t="s">
        <v>5</v>
      </c>
      <c r="C1628" s="4" t="s">
        <v>10</v>
      </c>
    </row>
    <row r="1629" spans="1:9">
      <c r="A1629" t="n">
        <v>12756</v>
      </c>
      <c r="B1629" s="31" t="n">
        <v>16</v>
      </c>
      <c r="C1629" s="7" t="n">
        <v>500</v>
      </c>
    </row>
    <row r="1630" spans="1:9">
      <c r="A1630" t="s">
        <v>4</v>
      </c>
      <c r="B1630" s="4" t="s">
        <v>5</v>
      </c>
      <c r="C1630" s="4" t="s">
        <v>14</v>
      </c>
      <c r="D1630" s="4" t="s">
        <v>20</v>
      </c>
      <c r="E1630" s="4" t="s">
        <v>20</v>
      </c>
      <c r="F1630" s="4" t="s">
        <v>20</v>
      </c>
    </row>
    <row r="1631" spans="1:9">
      <c r="A1631" t="n">
        <v>12759</v>
      </c>
      <c r="B1631" s="43" t="n">
        <v>45</v>
      </c>
      <c r="C1631" s="7" t="n">
        <v>9</v>
      </c>
      <c r="D1631" s="7" t="n">
        <v>0.0500000007450581</v>
      </c>
      <c r="E1631" s="7" t="n">
        <v>0.0500000007450581</v>
      </c>
      <c r="F1631" s="7" t="n">
        <v>0.200000002980232</v>
      </c>
    </row>
    <row r="1632" spans="1:9">
      <c r="A1632" t="s">
        <v>4</v>
      </c>
      <c r="B1632" s="4" t="s">
        <v>5</v>
      </c>
      <c r="C1632" s="4" t="s">
        <v>14</v>
      </c>
      <c r="D1632" s="4" t="s">
        <v>10</v>
      </c>
      <c r="E1632" s="4" t="s">
        <v>6</v>
      </c>
    </row>
    <row r="1633" spans="1:8">
      <c r="A1633" t="n">
        <v>12773</v>
      </c>
      <c r="B1633" s="38" t="n">
        <v>51</v>
      </c>
      <c r="C1633" s="7" t="n">
        <v>4</v>
      </c>
      <c r="D1633" s="7" t="n">
        <v>20</v>
      </c>
      <c r="E1633" s="7" t="s">
        <v>157</v>
      </c>
    </row>
    <row r="1634" spans="1:8">
      <c r="A1634" t="s">
        <v>4</v>
      </c>
      <c r="B1634" s="4" t="s">
        <v>5</v>
      </c>
      <c r="C1634" s="4" t="s">
        <v>10</v>
      </c>
    </row>
    <row r="1635" spans="1:8">
      <c r="A1635" t="n">
        <v>12786</v>
      </c>
      <c r="B1635" s="31" t="n">
        <v>16</v>
      </c>
      <c r="C1635" s="7" t="n">
        <v>0</v>
      </c>
    </row>
    <row r="1636" spans="1:8">
      <c r="A1636" t="s">
        <v>4</v>
      </c>
      <c r="B1636" s="4" t="s">
        <v>5</v>
      </c>
      <c r="C1636" s="4" t="s">
        <v>10</v>
      </c>
      <c r="D1636" s="4" t="s">
        <v>14</v>
      </c>
      <c r="E1636" s="4" t="s">
        <v>9</v>
      </c>
      <c r="F1636" s="4" t="s">
        <v>79</v>
      </c>
      <c r="G1636" s="4" t="s">
        <v>14</v>
      </c>
      <c r="H1636" s="4" t="s">
        <v>14</v>
      </c>
    </row>
    <row r="1637" spans="1:8">
      <c r="A1637" t="n">
        <v>12789</v>
      </c>
      <c r="B1637" s="47" t="n">
        <v>26</v>
      </c>
      <c r="C1637" s="7" t="n">
        <v>20</v>
      </c>
      <c r="D1637" s="7" t="n">
        <v>17</v>
      </c>
      <c r="E1637" s="7" t="n">
        <v>43357</v>
      </c>
      <c r="F1637" s="7" t="s">
        <v>167</v>
      </c>
      <c r="G1637" s="7" t="n">
        <v>2</v>
      </c>
      <c r="H1637" s="7" t="n">
        <v>0</v>
      </c>
    </row>
    <row r="1638" spans="1:8">
      <c r="A1638" t="s">
        <v>4</v>
      </c>
      <c r="B1638" s="4" t="s">
        <v>5</v>
      </c>
    </row>
    <row r="1639" spans="1:8">
      <c r="A1639" t="n">
        <v>12828</v>
      </c>
      <c r="B1639" s="48" t="n">
        <v>28</v>
      </c>
    </row>
    <row r="1640" spans="1:8">
      <c r="A1640" t="s">
        <v>4</v>
      </c>
      <c r="B1640" s="4" t="s">
        <v>5</v>
      </c>
      <c r="C1640" s="4" t="s">
        <v>14</v>
      </c>
      <c r="D1640" s="4" t="s">
        <v>20</v>
      </c>
      <c r="E1640" s="4" t="s">
        <v>20</v>
      </c>
      <c r="F1640" s="4" t="s">
        <v>20</v>
      </c>
    </row>
    <row r="1641" spans="1:8">
      <c r="A1641" t="n">
        <v>12829</v>
      </c>
      <c r="B1641" s="43" t="n">
        <v>45</v>
      </c>
      <c r="C1641" s="7" t="n">
        <v>9</v>
      </c>
      <c r="D1641" s="7" t="n">
        <v>0.0399999991059303</v>
      </c>
      <c r="E1641" s="7" t="n">
        <v>0.0399999991059303</v>
      </c>
      <c r="F1641" s="7" t="n">
        <v>0.150000005960464</v>
      </c>
    </row>
    <row r="1642" spans="1:8">
      <c r="A1642" t="s">
        <v>4</v>
      </c>
      <c r="B1642" s="4" t="s">
        <v>5</v>
      </c>
      <c r="C1642" s="4" t="s">
        <v>14</v>
      </c>
      <c r="D1642" s="4" t="s">
        <v>10</v>
      </c>
      <c r="E1642" s="4" t="s">
        <v>6</v>
      </c>
    </row>
    <row r="1643" spans="1:8">
      <c r="A1643" t="n">
        <v>12843</v>
      </c>
      <c r="B1643" s="38" t="n">
        <v>51</v>
      </c>
      <c r="C1643" s="7" t="n">
        <v>4</v>
      </c>
      <c r="D1643" s="7" t="n">
        <v>21</v>
      </c>
      <c r="E1643" s="7" t="s">
        <v>157</v>
      </c>
    </row>
    <row r="1644" spans="1:8">
      <c r="A1644" t="s">
        <v>4</v>
      </c>
      <c r="B1644" s="4" t="s">
        <v>5</v>
      </c>
      <c r="C1644" s="4" t="s">
        <v>10</v>
      </c>
    </row>
    <row r="1645" spans="1:8">
      <c r="A1645" t="n">
        <v>12856</v>
      </c>
      <c r="B1645" s="31" t="n">
        <v>16</v>
      </c>
      <c r="C1645" s="7" t="n">
        <v>0</v>
      </c>
    </row>
    <row r="1646" spans="1:8">
      <c r="A1646" t="s">
        <v>4</v>
      </c>
      <c r="B1646" s="4" t="s">
        <v>5</v>
      </c>
      <c r="C1646" s="4" t="s">
        <v>10</v>
      </c>
      <c r="D1646" s="4" t="s">
        <v>14</v>
      </c>
      <c r="E1646" s="4" t="s">
        <v>9</v>
      </c>
      <c r="F1646" s="4" t="s">
        <v>79</v>
      </c>
      <c r="G1646" s="4" t="s">
        <v>14</v>
      </c>
      <c r="H1646" s="4" t="s">
        <v>14</v>
      </c>
    </row>
    <row r="1647" spans="1:8">
      <c r="A1647" t="n">
        <v>12859</v>
      </c>
      <c r="B1647" s="47" t="n">
        <v>26</v>
      </c>
      <c r="C1647" s="7" t="n">
        <v>21</v>
      </c>
      <c r="D1647" s="7" t="n">
        <v>17</v>
      </c>
      <c r="E1647" s="7" t="n">
        <v>44332</v>
      </c>
      <c r="F1647" s="7" t="s">
        <v>168</v>
      </c>
      <c r="G1647" s="7" t="n">
        <v>2</v>
      </c>
      <c r="H1647" s="7" t="n">
        <v>0</v>
      </c>
    </row>
    <row r="1648" spans="1:8">
      <c r="A1648" t="s">
        <v>4</v>
      </c>
      <c r="B1648" s="4" t="s">
        <v>5</v>
      </c>
    </row>
    <row r="1649" spans="1:8">
      <c r="A1649" t="n">
        <v>12880</v>
      </c>
      <c r="B1649" s="48" t="n">
        <v>28</v>
      </c>
    </row>
    <row r="1650" spans="1:8">
      <c r="A1650" t="s">
        <v>4</v>
      </c>
      <c r="B1650" s="4" t="s">
        <v>5</v>
      </c>
      <c r="C1650" s="4" t="s">
        <v>10</v>
      </c>
    </row>
    <row r="1651" spans="1:8">
      <c r="A1651" t="n">
        <v>12881</v>
      </c>
      <c r="B1651" s="31" t="n">
        <v>16</v>
      </c>
      <c r="C1651" s="7" t="n">
        <v>300</v>
      </c>
    </row>
    <row r="1652" spans="1:8">
      <c r="A1652" t="s">
        <v>4</v>
      </c>
      <c r="B1652" s="4" t="s">
        <v>5</v>
      </c>
      <c r="C1652" s="4" t="s">
        <v>14</v>
      </c>
      <c r="D1652" s="4" t="s">
        <v>10</v>
      </c>
      <c r="E1652" s="4" t="s">
        <v>6</v>
      </c>
    </row>
    <row r="1653" spans="1:8">
      <c r="A1653" t="n">
        <v>12884</v>
      </c>
      <c r="B1653" s="38" t="n">
        <v>51</v>
      </c>
      <c r="C1653" s="7" t="n">
        <v>4</v>
      </c>
      <c r="D1653" s="7" t="n">
        <v>0</v>
      </c>
      <c r="E1653" s="7" t="s">
        <v>157</v>
      </c>
    </row>
    <row r="1654" spans="1:8">
      <c r="A1654" t="s">
        <v>4</v>
      </c>
      <c r="B1654" s="4" t="s">
        <v>5</v>
      </c>
      <c r="C1654" s="4" t="s">
        <v>10</v>
      </c>
    </row>
    <row r="1655" spans="1:8">
      <c r="A1655" t="n">
        <v>12897</v>
      </c>
      <c r="B1655" s="31" t="n">
        <v>16</v>
      </c>
      <c r="C1655" s="7" t="n">
        <v>0</v>
      </c>
    </row>
    <row r="1656" spans="1:8">
      <c r="A1656" t="s">
        <v>4</v>
      </c>
      <c r="B1656" s="4" t="s">
        <v>5</v>
      </c>
      <c r="C1656" s="4" t="s">
        <v>10</v>
      </c>
      <c r="D1656" s="4" t="s">
        <v>14</v>
      </c>
      <c r="E1656" s="4" t="s">
        <v>9</v>
      </c>
      <c r="F1656" s="4" t="s">
        <v>79</v>
      </c>
      <c r="G1656" s="4" t="s">
        <v>14</v>
      </c>
      <c r="H1656" s="4" t="s">
        <v>14</v>
      </c>
    </row>
    <row r="1657" spans="1:8">
      <c r="A1657" t="n">
        <v>12900</v>
      </c>
      <c r="B1657" s="47" t="n">
        <v>26</v>
      </c>
      <c r="C1657" s="7" t="n">
        <v>0</v>
      </c>
      <c r="D1657" s="7" t="n">
        <v>17</v>
      </c>
      <c r="E1657" s="7" t="n">
        <v>53182</v>
      </c>
      <c r="F1657" s="7" t="s">
        <v>169</v>
      </c>
      <c r="G1657" s="7" t="n">
        <v>2</v>
      </c>
      <c r="H1657" s="7" t="n">
        <v>0</v>
      </c>
    </row>
    <row r="1658" spans="1:8">
      <c r="A1658" t="s">
        <v>4</v>
      </c>
      <c r="B1658" s="4" t="s">
        <v>5</v>
      </c>
    </row>
    <row r="1659" spans="1:8">
      <c r="A1659" t="n">
        <v>12965</v>
      </c>
      <c r="B1659" s="48" t="n">
        <v>28</v>
      </c>
    </row>
    <row r="1660" spans="1:8">
      <c r="A1660" t="s">
        <v>4</v>
      </c>
      <c r="B1660" s="4" t="s">
        <v>5</v>
      </c>
      <c r="C1660" s="4" t="s">
        <v>14</v>
      </c>
      <c r="D1660" s="4" t="s">
        <v>10</v>
      </c>
      <c r="E1660" s="4" t="s">
        <v>6</v>
      </c>
    </row>
    <row r="1661" spans="1:8">
      <c r="A1661" t="n">
        <v>12966</v>
      </c>
      <c r="B1661" s="38" t="n">
        <v>51</v>
      </c>
      <c r="C1661" s="7" t="n">
        <v>4</v>
      </c>
      <c r="D1661" s="7" t="n">
        <v>22</v>
      </c>
      <c r="E1661" s="7" t="s">
        <v>157</v>
      </c>
    </row>
    <row r="1662" spans="1:8">
      <c r="A1662" t="s">
        <v>4</v>
      </c>
      <c r="B1662" s="4" t="s">
        <v>5</v>
      </c>
      <c r="C1662" s="4" t="s">
        <v>10</v>
      </c>
    </row>
    <row r="1663" spans="1:8">
      <c r="A1663" t="n">
        <v>12979</v>
      </c>
      <c r="B1663" s="31" t="n">
        <v>16</v>
      </c>
      <c r="C1663" s="7" t="n">
        <v>0</v>
      </c>
    </row>
    <row r="1664" spans="1:8">
      <c r="A1664" t="s">
        <v>4</v>
      </c>
      <c r="B1664" s="4" t="s">
        <v>5</v>
      </c>
      <c r="C1664" s="4" t="s">
        <v>10</v>
      </c>
      <c r="D1664" s="4" t="s">
        <v>14</v>
      </c>
      <c r="E1664" s="4" t="s">
        <v>9</v>
      </c>
      <c r="F1664" s="4" t="s">
        <v>79</v>
      </c>
      <c r="G1664" s="4" t="s">
        <v>14</v>
      </c>
      <c r="H1664" s="4" t="s">
        <v>14</v>
      </c>
    </row>
    <row r="1665" spans="1:8">
      <c r="A1665" t="n">
        <v>12982</v>
      </c>
      <c r="B1665" s="47" t="n">
        <v>26</v>
      </c>
      <c r="C1665" s="7" t="n">
        <v>22</v>
      </c>
      <c r="D1665" s="7" t="n">
        <v>17</v>
      </c>
      <c r="E1665" s="7" t="n">
        <v>30414</v>
      </c>
      <c r="F1665" s="7" t="s">
        <v>170</v>
      </c>
      <c r="G1665" s="7" t="n">
        <v>2</v>
      </c>
      <c r="H1665" s="7" t="n">
        <v>0</v>
      </c>
    </row>
    <row r="1666" spans="1:8">
      <c r="A1666" t="s">
        <v>4</v>
      </c>
      <c r="B1666" s="4" t="s">
        <v>5</v>
      </c>
    </row>
    <row r="1667" spans="1:8">
      <c r="A1667" t="n">
        <v>13027</v>
      </c>
      <c r="B1667" s="48" t="n">
        <v>28</v>
      </c>
    </row>
    <row r="1668" spans="1:8">
      <c r="A1668" t="s">
        <v>4</v>
      </c>
      <c r="B1668" s="4" t="s">
        <v>5</v>
      </c>
      <c r="C1668" s="4" t="s">
        <v>10</v>
      </c>
    </row>
    <row r="1669" spans="1:8">
      <c r="A1669" t="n">
        <v>13028</v>
      </c>
      <c r="B1669" s="31" t="n">
        <v>16</v>
      </c>
      <c r="C1669" s="7" t="n">
        <v>300</v>
      </c>
    </row>
    <row r="1670" spans="1:8">
      <c r="A1670" t="s">
        <v>4</v>
      </c>
      <c r="B1670" s="4" t="s">
        <v>5</v>
      </c>
      <c r="C1670" s="4" t="s">
        <v>14</v>
      </c>
      <c r="D1670" s="4" t="s">
        <v>10</v>
      </c>
      <c r="E1670" s="4" t="s">
        <v>20</v>
      </c>
    </row>
    <row r="1671" spans="1:8">
      <c r="A1671" t="n">
        <v>13031</v>
      </c>
      <c r="B1671" s="24" t="n">
        <v>58</v>
      </c>
      <c r="C1671" s="7" t="n">
        <v>101</v>
      </c>
      <c r="D1671" s="7" t="n">
        <v>500</v>
      </c>
      <c r="E1671" s="7" t="n">
        <v>1</v>
      </c>
    </row>
    <row r="1672" spans="1:8">
      <c r="A1672" t="s">
        <v>4</v>
      </c>
      <c r="B1672" s="4" t="s">
        <v>5</v>
      </c>
      <c r="C1672" s="4" t="s">
        <v>14</v>
      </c>
      <c r="D1672" s="4" t="s">
        <v>10</v>
      </c>
    </row>
    <row r="1673" spans="1:8">
      <c r="A1673" t="n">
        <v>13039</v>
      </c>
      <c r="B1673" s="24" t="n">
        <v>58</v>
      </c>
      <c r="C1673" s="7" t="n">
        <v>254</v>
      </c>
      <c r="D1673" s="7" t="n">
        <v>0</v>
      </c>
    </row>
    <row r="1674" spans="1:8">
      <c r="A1674" t="s">
        <v>4</v>
      </c>
      <c r="B1674" s="4" t="s">
        <v>5</v>
      </c>
      <c r="C1674" s="4" t="s">
        <v>14</v>
      </c>
      <c r="D1674" s="4" t="s">
        <v>10</v>
      </c>
      <c r="E1674" s="4" t="s">
        <v>20</v>
      </c>
      <c r="F1674" s="4" t="s">
        <v>10</v>
      </c>
      <c r="G1674" s="4" t="s">
        <v>9</v>
      </c>
      <c r="H1674" s="4" t="s">
        <v>9</v>
      </c>
      <c r="I1674" s="4" t="s">
        <v>10</v>
      </c>
      <c r="J1674" s="4" t="s">
        <v>10</v>
      </c>
      <c r="K1674" s="4" t="s">
        <v>9</v>
      </c>
      <c r="L1674" s="4" t="s">
        <v>9</v>
      </c>
      <c r="M1674" s="4" t="s">
        <v>9</v>
      </c>
      <c r="N1674" s="4" t="s">
        <v>9</v>
      </c>
      <c r="O1674" s="4" t="s">
        <v>6</v>
      </c>
    </row>
    <row r="1675" spans="1:8">
      <c r="A1675" t="n">
        <v>13043</v>
      </c>
      <c r="B1675" s="14" t="n">
        <v>50</v>
      </c>
      <c r="C1675" s="7" t="n">
        <v>0</v>
      </c>
      <c r="D1675" s="7" t="n">
        <v>4515</v>
      </c>
      <c r="E1675" s="7" t="n">
        <v>0.400000005960464</v>
      </c>
      <c r="F1675" s="7" t="n">
        <v>1000</v>
      </c>
      <c r="G1675" s="7" t="n">
        <v>0</v>
      </c>
      <c r="H1675" s="7" t="n">
        <v>0</v>
      </c>
      <c r="I1675" s="7" t="n">
        <v>4</v>
      </c>
      <c r="J1675" s="7" t="n">
        <v>65533</v>
      </c>
      <c r="K1675" s="7" t="n">
        <v>0</v>
      </c>
      <c r="L1675" s="7" t="n">
        <v>0</v>
      </c>
      <c r="M1675" s="7" t="n">
        <v>0</v>
      </c>
      <c r="N1675" s="7" t="n">
        <v>0</v>
      </c>
      <c r="O1675" s="7" t="s">
        <v>13</v>
      </c>
    </row>
    <row r="1676" spans="1:8">
      <c r="A1676" t="s">
        <v>4</v>
      </c>
      <c r="B1676" s="4" t="s">
        <v>5</v>
      </c>
      <c r="C1676" s="4" t="s">
        <v>14</v>
      </c>
      <c r="D1676" s="4" t="s">
        <v>10</v>
      </c>
      <c r="E1676" s="4" t="s">
        <v>10</v>
      </c>
      <c r="F1676" s="4" t="s">
        <v>10</v>
      </c>
      <c r="G1676" s="4" t="s">
        <v>10</v>
      </c>
      <c r="H1676" s="4" t="s">
        <v>10</v>
      </c>
      <c r="I1676" s="4" t="s">
        <v>6</v>
      </c>
      <c r="J1676" s="4" t="s">
        <v>20</v>
      </c>
      <c r="K1676" s="4" t="s">
        <v>20</v>
      </c>
      <c r="L1676" s="4" t="s">
        <v>20</v>
      </c>
      <c r="M1676" s="4" t="s">
        <v>9</v>
      </c>
      <c r="N1676" s="4" t="s">
        <v>9</v>
      </c>
      <c r="O1676" s="4" t="s">
        <v>20</v>
      </c>
      <c r="P1676" s="4" t="s">
        <v>20</v>
      </c>
      <c r="Q1676" s="4" t="s">
        <v>20</v>
      </c>
      <c r="R1676" s="4" t="s">
        <v>20</v>
      </c>
      <c r="S1676" s="4" t="s">
        <v>14</v>
      </c>
    </row>
    <row r="1677" spans="1:8">
      <c r="A1677" t="n">
        <v>13082</v>
      </c>
      <c r="B1677" s="34" t="n">
        <v>39</v>
      </c>
      <c r="C1677" s="7" t="n">
        <v>12</v>
      </c>
      <c r="D1677" s="7" t="n">
        <v>0</v>
      </c>
      <c r="E1677" s="7" t="n">
        <v>205</v>
      </c>
      <c r="F1677" s="7" t="n">
        <v>0</v>
      </c>
      <c r="G1677" s="7" t="n">
        <v>0</v>
      </c>
      <c r="H1677" s="7" t="n">
        <v>3</v>
      </c>
      <c r="I1677" s="7" t="s">
        <v>13</v>
      </c>
      <c r="J1677" s="7" t="n">
        <v>0</v>
      </c>
      <c r="K1677" s="7" t="n">
        <v>0.00999999977648258</v>
      </c>
      <c r="L1677" s="7" t="n">
        <v>0</v>
      </c>
      <c r="M1677" s="7" t="n">
        <v>0</v>
      </c>
      <c r="N1677" s="7" t="n">
        <v>0</v>
      </c>
      <c r="O1677" s="7" t="n">
        <v>0</v>
      </c>
      <c r="P1677" s="7" t="n">
        <v>1</v>
      </c>
      <c r="Q1677" s="7" t="n">
        <v>1</v>
      </c>
      <c r="R1677" s="7" t="n">
        <v>1</v>
      </c>
      <c r="S1677" s="7" t="n">
        <v>100</v>
      </c>
    </row>
    <row r="1678" spans="1:8">
      <c r="A1678" t="s">
        <v>4</v>
      </c>
      <c r="B1678" s="4" t="s">
        <v>5</v>
      </c>
      <c r="C1678" s="4" t="s">
        <v>14</v>
      </c>
      <c r="D1678" s="4" t="s">
        <v>10</v>
      </c>
      <c r="E1678" s="4" t="s">
        <v>10</v>
      </c>
      <c r="F1678" s="4" t="s">
        <v>10</v>
      </c>
      <c r="G1678" s="4" t="s">
        <v>10</v>
      </c>
      <c r="H1678" s="4" t="s">
        <v>10</v>
      </c>
      <c r="I1678" s="4" t="s">
        <v>6</v>
      </c>
      <c r="J1678" s="4" t="s">
        <v>20</v>
      </c>
      <c r="K1678" s="4" t="s">
        <v>20</v>
      </c>
      <c r="L1678" s="4" t="s">
        <v>20</v>
      </c>
      <c r="M1678" s="4" t="s">
        <v>9</v>
      </c>
      <c r="N1678" s="4" t="s">
        <v>9</v>
      </c>
      <c r="O1678" s="4" t="s">
        <v>20</v>
      </c>
      <c r="P1678" s="4" t="s">
        <v>20</v>
      </c>
      <c r="Q1678" s="4" t="s">
        <v>20</v>
      </c>
      <c r="R1678" s="4" t="s">
        <v>20</v>
      </c>
      <c r="S1678" s="4" t="s">
        <v>14</v>
      </c>
    </row>
    <row r="1679" spans="1:8">
      <c r="A1679" t="n">
        <v>13132</v>
      </c>
      <c r="B1679" s="34" t="n">
        <v>39</v>
      </c>
      <c r="C1679" s="7" t="n">
        <v>12</v>
      </c>
      <c r="D1679" s="7" t="n">
        <v>20</v>
      </c>
      <c r="E1679" s="7" t="n">
        <v>206</v>
      </c>
      <c r="F1679" s="7" t="n">
        <v>0</v>
      </c>
      <c r="G1679" s="7" t="n">
        <v>20</v>
      </c>
      <c r="H1679" s="7" t="n">
        <v>3</v>
      </c>
      <c r="I1679" s="7" t="s">
        <v>13</v>
      </c>
      <c r="J1679" s="7" t="n">
        <v>0</v>
      </c>
      <c r="K1679" s="7" t="n">
        <v>0.00999999977648258</v>
      </c>
      <c r="L1679" s="7" t="n">
        <v>0</v>
      </c>
      <c r="M1679" s="7" t="n">
        <v>0</v>
      </c>
      <c r="N1679" s="7" t="n">
        <v>0</v>
      </c>
      <c r="O1679" s="7" t="n">
        <v>0</v>
      </c>
      <c r="P1679" s="7" t="n">
        <v>1</v>
      </c>
      <c r="Q1679" s="7" t="n">
        <v>1</v>
      </c>
      <c r="R1679" s="7" t="n">
        <v>1</v>
      </c>
      <c r="S1679" s="7" t="n">
        <v>100</v>
      </c>
    </row>
    <row r="1680" spans="1:8">
      <c r="A1680" t="s">
        <v>4</v>
      </c>
      <c r="B1680" s="4" t="s">
        <v>5</v>
      </c>
      <c r="C1680" s="4" t="s">
        <v>14</v>
      </c>
      <c r="D1680" s="4" t="s">
        <v>14</v>
      </c>
      <c r="E1680" s="4" t="s">
        <v>20</v>
      </c>
      <c r="F1680" s="4" t="s">
        <v>20</v>
      </c>
      <c r="G1680" s="4" t="s">
        <v>20</v>
      </c>
      <c r="H1680" s="4" t="s">
        <v>10</v>
      </c>
    </row>
    <row r="1681" spans="1:19">
      <c r="A1681" t="n">
        <v>13182</v>
      </c>
      <c r="B1681" s="43" t="n">
        <v>45</v>
      </c>
      <c r="C1681" s="7" t="n">
        <v>2</v>
      </c>
      <c r="D1681" s="7" t="n">
        <v>3</v>
      </c>
      <c r="E1681" s="7" t="n">
        <v>186.720001220703</v>
      </c>
      <c r="F1681" s="7" t="n">
        <v>-142.880004882813</v>
      </c>
      <c r="G1681" s="7" t="n">
        <v>1</v>
      </c>
      <c r="H1681" s="7" t="n">
        <v>0</v>
      </c>
    </row>
    <row r="1682" spans="1:19">
      <c r="A1682" t="s">
        <v>4</v>
      </c>
      <c r="B1682" s="4" t="s">
        <v>5</v>
      </c>
      <c r="C1682" s="4" t="s">
        <v>14</v>
      </c>
      <c r="D1682" s="4" t="s">
        <v>14</v>
      </c>
      <c r="E1682" s="4" t="s">
        <v>20</v>
      </c>
      <c r="F1682" s="4" t="s">
        <v>20</v>
      </c>
      <c r="G1682" s="4" t="s">
        <v>20</v>
      </c>
      <c r="H1682" s="4" t="s">
        <v>10</v>
      </c>
      <c r="I1682" s="4" t="s">
        <v>14</v>
      </c>
    </row>
    <row r="1683" spans="1:19">
      <c r="A1683" t="n">
        <v>13199</v>
      </c>
      <c r="B1683" s="43" t="n">
        <v>45</v>
      </c>
      <c r="C1683" s="7" t="n">
        <v>4</v>
      </c>
      <c r="D1683" s="7" t="n">
        <v>3</v>
      </c>
      <c r="E1683" s="7" t="n">
        <v>359.459991455078</v>
      </c>
      <c r="F1683" s="7" t="n">
        <v>57.1100006103516</v>
      </c>
      <c r="G1683" s="7" t="n">
        <v>4</v>
      </c>
      <c r="H1683" s="7" t="n">
        <v>0</v>
      </c>
      <c r="I1683" s="7" t="n">
        <v>0</v>
      </c>
    </row>
    <row r="1684" spans="1:19">
      <c r="A1684" t="s">
        <v>4</v>
      </c>
      <c r="B1684" s="4" t="s">
        <v>5</v>
      </c>
      <c r="C1684" s="4" t="s">
        <v>14</v>
      </c>
      <c r="D1684" s="4" t="s">
        <v>14</v>
      </c>
      <c r="E1684" s="4" t="s">
        <v>20</v>
      </c>
      <c r="F1684" s="4" t="s">
        <v>10</v>
      </c>
    </row>
    <row r="1685" spans="1:19">
      <c r="A1685" t="n">
        <v>13217</v>
      </c>
      <c r="B1685" s="43" t="n">
        <v>45</v>
      </c>
      <c r="C1685" s="7" t="n">
        <v>5</v>
      </c>
      <c r="D1685" s="7" t="n">
        <v>3</v>
      </c>
      <c r="E1685" s="7" t="n">
        <v>1.60000002384186</v>
      </c>
      <c r="F1685" s="7" t="n">
        <v>0</v>
      </c>
    </row>
    <row r="1686" spans="1:19">
      <c r="A1686" t="s">
        <v>4</v>
      </c>
      <c r="B1686" s="4" t="s">
        <v>5</v>
      </c>
      <c r="C1686" s="4" t="s">
        <v>14</v>
      </c>
      <c r="D1686" s="4" t="s">
        <v>14</v>
      </c>
      <c r="E1686" s="4" t="s">
        <v>20</v>
      </c>
      <c r="F1686" s="4" t="s">
        <v>10</v>
      </c>
    </row>
    <row r="1687" spans="1:19">
      <c r="A1687" t="n">
        <v>13226</v>
      </c>
      <c r="B1687" s="43" t="n">
        <v>45</v>
      </c>
      <c r="C1687" s="7" t="n">
        <v>11</v>
      </c>
      <c r="D1687" s="7" t="n">
        <v>3</v>
      </c>
      <c r="E1687" s="7" t="n">
        <v>38.2999992370605</v>
      </c>
      <c r="F1687" s="7" t="n">
        <v>0</v>
      </c>
    </row>
    <row r="1688" spans="1:19">
      <c r="A1688" t="s">
        <v>4</v>
      </c>
      <c r="B1688" s="4" t="s">
        <v>5</v>
      </c>
      <c r="C1688" s="4" t="s">
        <v>14</v>
      </c>
      <c r="D1688" s="4" t="s">
        <v>14</v>
      </c>
      <c r="E1688" s="4" t="s">
        <v>20</v>
      </c>
      <c r="F1688" s="4" t="s">
        <v>20</v>
      </c>
      <c r="G1688" s="4" t="s">
        <v>20</v>
      </c>
      <c r="H1688" s="4" t="s">
        <v>10</v>
      </c>
    </row>
    <row r="1689" spans="1:19">
      <c r="A1689" t="n">
        <v>13235</v>
      </c>
      <c r="B1689" s="43" t="n">
        <v>45</v>
      </c>
      <c r="C1689" s="7" t="n">
        <v>2</v>
      </c>
      <c r="D1689" s="7" t="n">
        <v>3</v>
      </c>
      <c r="E1689" s="7" t="n">
        <v>186.720001220703</v>
      </c>
      <c r="F1689" s="7" t="n">
        <v>-142.880004882813</v>
      </c>
      <c r="G1689" s="7" t="n">
        <v>1</v>
      </c>
      <c r="H1689" s="7" t="n">
        <v>4000</v>
      </c>
    </row>
    <row r="1690" spans="1:19">
      <c r="A1690" t="s">
        <v>4</v>
      </c>
      <c r="B1690" s="4" t="s">
        <v>5</v>
      </c>
      <c r="C1690" s="4" t="s">
        <v>14</v>
      </c>
      <c r="D1690" s="4" t="s">
        <v>14</v>
      </c>
      <c r="E1690" s="4" t="s">
        <v>20</v>
      </c>
      <c r="F1690" s="4" t="s">
        <v>20</v>
      </c>
      <c r="G1690" s="4" t="s">
        <v>20</v>
      </c>
      <c r="H1690" s="4" t="s">
        <v>10</v>
      </c>
      <c r="I1690" s="4" t="s">
        <v>14</v>
      </c>
    </row>
    <row r="1691" spans="1:19">
      <c r="A1691" t="n">
        <v>13252</v>
      </c>
      <c r="B1691" s="43" t="n">
        <v>45</v>
      </c>
      <c r="C1691" s="7" t="n">
        <v>4</v>
      </c>
      <c r="D1691" s="7" t="n">
        <v>3</v>
      </c>
      <c r="E1691" s="7" t="n">
        <v>359.459991455078</v>
      </c>
      <c r="F1691" s="7" t="n">
        <v>57.1100006103516</v>
      </c>
      <c r="G1691" s="7" t="n">
        <v>4</v>
      </c>
      <c r="H1691" s="7" t="n">
        <v>4000</v>
      </c>
      <c r="I1691" s="7" t="n">
        <v>0</v>
      </c>
    </row>
    <row r="1692" spans="1:19">
      <c r="A1692" t="s">
        <v>4</v>
      </c>
      <c r="B1692" s="4" t="s">
        <v>5</v>
      </c>
      <c r="C1692" s="4" t="s">
        <v>14</v>
      </c>
      <c r="D1692" s="4" t="s">
        <v>14</v>
      </c>
      <c r="E1692" s="4" t="s">
        <v>20</v>
      </c>
      <c r="F1692" s="4" t="s">
        <v>10</v>
      </c>
    </row>
    <row r="1693" spans="1:19">
      <c r="A1693" t="n">
        <v>13270</v>
      </c>
      <c r="B1693" s="43" t="n">
        <v>45</v>
      </c>
      <c r="C1693" s="7" t="n">
        <v>5</v>
      </c>
      <c r="D1693" s="7" t="n">
        <v>3</v>
      </c>
      <c r="E1693" s="7" t="n">
        <v>2.59999990463257</v>
      </c>
      <c r="F1693" s="7" t="n">
        <v>4000</v>
      </c>
    </row>
    <row r="1694" spans="1:19">
      <c r="A1694" t="s">
        <v>4</v>
      </c>
      <c r="B1694" s="4" t="s">
        <v>5</v>
      </c>
      <c r="C1694" s="4" t="s">
        <v>14</v>
      </c>
      <c r="D1694" s="4" t="s">
        <v>14</v>
      </c>
      <c r="E1694" s="4" t="s">
        <v>20</v>
      </c>
      <c r="F1694" s="4" t="s">
        <v>10</v>
      </c>
    </row>
    <row r="1695" spans="1:19">
      <c r="A1695" t="n">
        <v>13279</v>
      </c>
      <c r="B1695" s="43" t="n">
        <v>45</v>
      </c>
      <c r="C1695" s="7" t="n">
        <v>11</v>
      </c>
      <c r="D1695" s="7" t="n">
        <v>3</v>
      </c>
      <c r="E1695" s="7" t="n">
        <v>38.2999992370605</v>
      </c>
      <c r="F1695" s="7" t="n">
        <v>4000</v>
      </c>
    </row>
    <row r="1696" spans="1:19">
      <c r="A1696" t="s">
        <v>4</v>
      </c>
      <c r="B1696" s="4" t="s">
        <v>5</v>
      </c>
      <c r="C1696" s="4" t="s">
        <v>14</v>
      </c>
      <c r="D1696" s="4" t="s">
        <v>10</v>
      </c>
      <c r="E1696" s="4" t="s">
        <v>6</v>
      </c>
      <c r="F1696" s="4" t="s">
        <v>6</v>
      </c>
      <c r="G1696" s="4" t="s">
        <v>6</v>
      </c>
      <c r="H1696" s="4" t="s">
        <v>6</v>
      </c>
    </row>
    <row r="1697" spans="1:9">
      <c r="A1697" t="n">
        <v>13288</v>
      </c>
      <c r="B1697" s="38" t="n">
        <v>51</v>
      </c>
      <c r="C1697" s="7" t="n">
        <v>3</v>
      </c>
      <c r="D1697" s="7" t="n">
        <v>20</v>
      </c>
      <c r="E1697" s="7" t="s">
        <v>129</v>
      </c>
      <c r="F1697" s="7" t="s">
        <v>56</v>
      </c>
      <c r="G1697" s="7" t="s">
        <v>57</v>
      </c>
      <c r="H1697" s="7" t="s">
        <v>58</v>
      </c>
    </row>
    <row r="1698" spans="1:9">
      <c r="A1698" t="s">
        <v>4</v>
      </c>
      <c r="B1698" s="4" t="s">
        <v>5</v>
      </c>
      <c r="C1698" s="4" t="s">
        <v>14</v>
      </c>
      <c r="D1698" s="4" t="s">
        <v>10</v>
      </c>
      <c r="E1698" s="4" t="s">
        <v>6</v>
      </c>
      <c r="F1698" s="4" t="s">
        <v>6</v>
      </c>
      <c r="G1698" s="4" t="s">
        <v>6</v>
      </c>
      <c r="H1698" s="4" t="s">
        <v>6</v>
      </c>
    </row>
    <row r="1699" spans="1:9">
      <c r="A1699" t="n">
        <v>13301</v>
      </c>
      <c r="B1699" s="38" t="n">
        <v>51</v>
      </c>
      <c r="C1699" s="7" t="n">
        <v>3</v>
      </c>
      <c r="D1699" s="7" t="n">
        <v>21</v>
      </c>
      <c r="E1699" s="7" t="s">
        <v>129</v>
      </c>
      <c r="F1699" s="7" t="s">
        <v>56</v>
      </c>
      <c r="G1699" s="7" t="s">
        <v>57</v>
      </c>
      <c r="H1699" s="7" t="s">
        <v>58</v>
      </c>
    </row>
    <row r="1700" spans="1:9">
      <c r="A1700" t="s">
        <v>4</v>
      </c>
      <c r="B1700" s="4" t="s">
        <v>5</v>
      </c>
      <c r="C1700" s="4" t="s">
        <v>14</v>
      </c>
      <c r="D1700" s="4" t="s">
        <v>10</v>
      </c>
      <c r="E1700" s="4" t="s">
        <v>6</v>
      </c>
      <c r="F1700" s="4" t="s">
        <v>6</v>
      </c>
      <c r="G1700" s="4" t="s">
        <v>6</v>
      </c>
      <c r="H1700" s="4" t="s">
        <v>6</v>
      </c>
    </row>
    <row r="1701" spans="1:9">
      <c r="A1701" t="n">
        <v>13314</v>
      </c>
      <c r="B1701" s="38" t="n">
        <v>51</v>
      </c>
      <c r="C1701" s="7" t="n">
        <v>3</v>
      </c>
      <c r="D1701" s="7" t="n">
        <v>0</v>
      </c>
      <c r="E1701" s="7" t="s">
        <v>129</v>
      </c>
      <c r="F1701" s="7" t="s">
        <v>56</v>
      </c>
      <c r="G1701" s="7" t="s">
        <v>57</v>
      </c>
      <c r="H1701" s="7" t="s">
        <v>58</v>
      </c>
    </row>
    <row r="1702" spans="1:9">
      <c r="A1702" t="s">
        <v>4</v>
      </c>
      <c r="B1702" s="4" t="s">
        <v>5</v>
      </c>
      <c r="C1702" s="4" t="s">
        <v>14</v>
      </c>
      <c r="D1702" s="4" t="s">
        <v>10</v>
      </c>
      <c r="E1702" s="4" t="s">
        <v>6</v>
      </c>
      <c r="F1702" s="4" t="s">
        <v>6</v>
      </c>
      <c r="G1702" s="4" t="s">
        <v>6</v>
      </c>
      <c r="H1702" s="4" t="s">
        <v>6</v>
      </c>
    </row>
    <row r="1703" spans="1:9">
      <c r="A1703" t="n">
        <v>13327</v>
      </c>
      <c r="B1703" s="38" t="n">
        <v>51</v>
      </c>
      <c r="C1703" s="7" t="n">
        <v>3</v>
      </c>
      <c r="D1703" s="7" t="n">
        <v>22</v>
      </c>
      <c r="E1703" s="7" t="s">
        <v>129</v>
      </c>
      <c r="F1703" s="7" t="s">
        <v>56</v>
      </c>
      <c r="G1703" s="7" t="s">
        <v>57</v>
      </c>
      <c r="H1703" s="7" t="s">
        <v>58</v>
      </c>
    </row>
    <row r="1704" spans="1:9">
      <c r="A1704" t="s">
        <v>4</v>
      </c>
      <c r="B1704" s="4" t="s">
        <v>5</v>
      </c>
      <c r="C1704" s="4" t="s">
        <v>10</v>
      </c>
      <c r="D1704" s="4" t="s">
        <v>10</v>
      </c>
      <c r="E1704" s="4" t="s">
        <v>20</v>
      </c>
      <c r="F1704" s="4" t="s">
        <v>14</v>
      </c>
    </row>
    <row r="1705" spans="1:9">
      <c r="A1705" t="n">
        <v>13340</v>
      </c>
      <c r="B1705" s="59" t="n">
        <v>53</v>
      </c>
      <c r="C1705" s="7" t="n">
        <v>20</v>
      </c>
      <c r="D1705" s="7" t="n">
        <v>0</v>
      </c>
      <c r="E1705" s="7" t="n">
        <v>0</v>
      </c>
      <c r="F1705" s="7" t="n">
        <v>0</v>
      </c>
    </row>
    <row r="1706" spans="1:9">
      <c r="A1706" t="s">
        <v>4</v>
      </c>
      <c r="B1706" s="4" t="s">
        <v>5</v>
      </c>
      <c r="C1706" s="4" t="s">
        <v>10</v>
      </c>
      <c r="D1706" s="4" t="s">
        <v>10</v>
      </c>
      <c r="E1706" s="4" t="s">
        <v>20</v>
      </c>
      <c r="F1706" s="4" t="s">
        <v>14</v>
      </c>
    </row>
    <row r="1707" spans="1:9">
      <c r="A1707" t="n">
        <v>13350</v>
      </c>
      <c r="B1707" s="59" t="n">
        <v>53</v>
      </c>
      <c r="C1707" s="7" t="n">
        <v>0</v>
      </c>
      <c r="D1707" s="7" t="n">
        <v>20</v>
      </c>
      <c r="E1707" s="7" t="n">
        <v>0</v>
      </c>
      <c r="F1707" s="7" t="n">
        <v>0</v>
      </c>
    </row>
    <row r="1708" spans="1:9">
      <c r="A1708" t="s">
        <v>4</v>
      </c>
      <c r="B1708" s="4" t="s">
        <v>5</v>
      </c>
      <c r="C1708" s="4" t="s">
        <v>10</v>
      </c>
      <c r="D1708" s="4" t="s">
        <v>10</v>
      </c>
      <c r="E1708" s="4" t="s">
        <v>10</v>
      </c>
    </row>
    <row r="1709" spans="1:9">
      <c r="A1709" t="n">
        <v>13360</v>
      </c>
      <c r="B1709" s="49" t="n">
        <v>61</v>
      </c>
      <c r="C1709" s="7" t="n">
        <v>20</v>
      </c>
      <c r="D1709" s="7" t="n">
        <v>0</v>
      </c>
      <c r="E1709" s="7" t="n">
        <v>0</v>
      </c>
    </row>
    <row r="1710" spans="1:9">
      <c r="A1710" t="s">
        <v>4</v>
      </c>
      <c r="B1710" s="4" t="s">
        <v>5</v>
      </c>
      <c r="C1710" s="4" t="s">
        <v>10</v>
      </c>
      <c r="D1710" s="4" t="s">
        <v>10</v>
      </c>
      <c r="E1710" s="4" t="s">
        <v>10</v>
      </c>
    </row>
    <row r="1711" spans="1:9">
      <c r="A1711" t="n">
        <v>13367</v>
      </c>
      <c r="B1711" s="49" t="n">
        <v>61</v>
      </c>
      <c r="C1711" s="7" t="n">
        <v>0</v>
      </c>
      <c r="D1711" s="7" t="n">
        <v>20</v>
      </c>
      <c r="E1711" s="7" t="n">
        <v>0</v>
      </c>
    </row>
    <row r="1712" spans="1:9">
      <c r="A1712" t="s">
        <v>4</v>
      </c>
      <c r="B1712" s="4" t="s">
        <v>5</v>
      </c>
      <c r="C1712" s="4" t="s">
        <v>14</v>
      </c>
      <c r="D1712" s="4" t="s">
        <v>10</v>
      </c>
      <c r="E1712" s="4" t="s">
        <v>10</v>
      </c>
      <c r="F1712" s="4" t="s">
        <v>9</v>
      </c>
    </row>
    <row r="1713" spans="1:8">
      <c r="A1713" t="n">
        <v>13374</v>
      </c>
      <c r="B1713" s="60" t="n">
        <v>84</v>
      </c>
      <c r="C1713" s="7" t="n">
        <v>0</v>
      </c>
      <c r="D1713" s="7" t="n">
        <v>0</v>
      </c>
      <c r="E1713" s="7" t="n">
        <v>0</v>
      </c>
      <c r="F1713" s="7" t="n">
        <v>1050253722</v>
      </c>
    </row>
    <row r="1714" spans="1:8">
      <c r="A1714" t="s">
        <v>4</v>
      </c>
      <c r="B1714" s="4" t="s">
        <v>5</v>
      </c>
      <c r="C1714" s="4" t="s">
        <v>9</v>
      </c>
    </row>
    <row r="1715" spans="1:8">
      <c r="A1715" t="n">
        <v>13384</v>
      </c>
      <c r="B1715" s="54" t="n">
        <v>15</v>
      </c>
      <c r="C1715" s="7" t="n">
        <v>256</v>
      </c>
    </row>
    <row r="1716" spans="1:8">
      <c r="A1716" t="s">
        <v>4</v>
      </c>
      <c r="B1716" s="4" t="s">
        <v>5</v>
      </c>
      <c r="C1716" s="4" t="s">
        <v>14</v>
      </c>
      <c r="D1716" s="4" t="s">
        <v>20</v>
      </c>
      <c r="E1716" s="4" t="s">
        <v>20</v>
      </c>
      <c r="F1716" s="4" t="s">
        <v>20</v>
      </c>
    </row>
    <row r="1717" spans="1:8">
      <c r="A1717" t="n">
        <v>13389</v>
      </c>
      <c r="B1717" s="43" t="n">
        <v>45</v>
      </c>
      <c r="C1717" s="7" t="n">
        <v>9</v>
      </c>
      <c r="D1717" s="7" t="n">
        <v>0.00499999988824129</v>
      </c>
      <c r="E1717" s="7" t="n">
        <v>0.00999999977648258</v>
      </c>
      <c r="F1717" s="7" t="n">
        <v>20</v>
      </c>
    </row>
    <row r="1718" spans="1:8">
      <c r="A1718" t="s">
        <v>4</v>
      </c>
      <c r="B1718" s="4" t="s">
        <v>5</v>
      </c>
      <c r="C1718" s="4" t="s">
        <v>14</v>
      </c>
      <c r="D1718" s="4" t="s">
        <v>10</v>
      </c>
    </row>
    <row r="1719" spans="1:8">
      <c r="A1719" t="n">
        <v>13403</v>
      </c>
      <c r="B1719" s="43" t="n">
        <v>45</v>
      </c>
      <c r="C1719" s="7" t="n">
        <v>7</v>
      </c>
      <c r="D1719" s="7" t="n">
        <v>255</v>
      </c>
    </row>
    <row r="1720" spans="1:8">
      <c r="A1720" t="s">
        <v>4</v>
      </c>
      <c r="B1720" s="4" t="s">
        <v>5</v>
      </c>
      <c r="C1720" s="4" t="s">
        <v>14</v>
      </c>
      <c r="D1720" s="4" t="s">
        <v>10</v>
      </c>
      <c r="E1720" s="4" t="s">
        <v>20</v>
      </c>
    </row>
    <row r="1721" spans="1:8">
      <c r="A1721" t="n">
        <v>13407</v>
      </c>
      <c r="B1721" s="24" t="n">
        <v>58</v>
      </c>
      <c r="C1721" s="7" t="n">
        <v>101</v>
      </c>
      <c r="D1721" s="7" t="n">
        <v>500</v>
      </c>
      <c r="E1721" s="7" t="n">
        <v>1</v>
      </c>
    </row>
    <row r="1722" spans="1:8">
      <c r="A1722" t="s">
        <v>4</v>
      </c>
      <c r="B1722" s="4" t="s">
        <v>5</v>
      </c>
      <c r="C1722" s="4" t="s">
        <v>14</v>
      </c>
      <c r="D1722" s="4" t="s">
        <v>10</v>
      </c>
    </row>
    <row r="1723" spans="1:8">
      <c r="A1723" t="n">
        <v>13415</v>
      </c>
      <c r="B1723" s="24" t="n">
        <v>58</v>
      </c>
      <c r="C1723" s="7" t="n">
        <v>254</v>
      </c>
      <c r="D1723" s="7" t="n">
        <v>0</v>
      </c>
    </row>
    <row r="1724" spans="1:8">
      <c r="A1724" t="s">
        <v>4</v>
      </c>
      <c r="B1724" s="4" t="s">
        <v>5</v>
      </c>
      <c r="C1724" s="4" t="s">
        <v>14</v>
      </c>
    </row>
    <row r="1725" spans="1:8">
      <c r="A1725" t="n">
        <v>13419</v>
      </c>
      <c r="B1725" s="43" t="n">
        <v>45</v>
      </c>
      <c r="C1725" s="7" t="n">
        <v>0</v>
      </c>
    </row>
    <row r="1726" spans="1:8">
      <c r="A1726" t="s">
        <v>4</v>
      </c>
      <c r="B1726" s="4" t="s">
        <v>5</v>
      </c>
      <c r="C1726" s="4" t="s">
        <v>14</v>
      </c>
      <c r="D1726" s="4" t="s">
        <v>10</v>
      </c>
      <c r="E1726" s="4" t="s">
        <v>20</v>
      </c>
      <c r="F1726" s="4" t="s">
        <v>20</v>
      </c>
      <c r="G1726" s="4" t="s">
        <v>20</v>
      </c>
    </row>
    <row r="1727" spans="1:8">
      <c r="A1727" t="n">
        <v>13421</v>
      </c>
      <c r="B1727" s="43" t="n">
        <v>45</v>
      </c>
      <c r="C1727" s="7" t="n">
        <v>15</v>
      </c>
      <c r="D1727" s="7" t="n">
        <v>20</v>
      </c>
      <c r="E1727" s="7" t="n">
        <v>-0.5</v>
      </c>
      <c r="F1727" s="7" t="n">
        <v>0.899999976158142</v>
      </c>
      <c r="G1727" s="7" t="n">
        <v>0</v>
      </c>
    </row>
    <row r="1728" spans="1:8">
      <c r="A1728" t="s">
        <v>4</v>
      </c>
      <c r="B1728" s="4" t="s">
        <v>5</v>
      </c>
      <c r="C1728" s="4" t="s">
        <v>14</v>
      </c>
      <c r="D1728" s="4" t="s">
        <v>14</v>
      </c>
      <c r="E1728" s="4" t="s">
        <v>20</v>
      </c>
      <c r="F1728" s="4" t="s">
        <v>20</v>
      </c>
      <c r="G1728" s="4" t="s">
        <v>20</v>
      </c>
      <c r="H1728" s="4" t="s">
        <v>10</v>
      </c>
      <c r="I1728" s="4" t="s">
        <v>14</v>
      </c>
    </row>
    <row r="1729" spans="1:9">
      <c r="A1729" t="n">
        <v>13437</v>
      </c>
      <c r="B1729" s="43" t="n">
        <v>45</v>
      </c>
      <c r="C1729" s="7" t="n">
        <v>4</v>
      </c>
      <c r="D1729" s="7" t="n">
        <v>3</v>
      </c>
      <c r="E1729" s="7" t="n">
        <v>352.5</v>
      </c>
      <c r="F1729" s="7" t="n">
        <v>284.489990234375</v>
      </c>
      <c r="G1729" s="7" t="n">
        <v>4</v>
      </c>
      <c r="H1729" s="7" t="n">
        <v>0</v>
      </c>
      <c r="I1729" s="7" t="n">
        <v>0</v>
      </c>
    </row>
    <row r="1730" spans="1:9">
      <c r="A1730" t="s">
        <v>4</v>
      </c>
      <c r="B1730" s="4" t="s">
        <v>5</v>
      </c>
      <c r="C1730" s="4" t="s">
        <v>14</v>
      </c>
      <c r="D1730" s="4" t="s">
        <v>14</v>
      </c>
      <c r="E1730" s="4" t="s">
        <v>20</v>
      </c>
      <c r="F1730" s="4" t="s">
        <v>10</v>
      </c>
    </row>
    <row r="1731" spans="1:9">
      <c r="A1731" t="n">
        <v>13455</v>
      </c>
      <c r="B1731" s="43" t="n">
        <v>45</v>
      </c>
      <c r="C1731" s="7" t="n">
        <v>5</v>
      </c>
      <c r="D1731" s="7" t="n">
        <v>3</v>
      </c>
      <c r="E1731" s="7" t="n">
        <v>1.60000002384186</v>
      </c>
      <c r="F1731" s="7" t="n">
        <v>0</v>
      </c>
    </row>
    <row r="1732" spans="1:9">
      <c r="A1732" t="s">
        <v>4</v>
      </c>
      <c r="B1732" s="4" t="s">
        <v>5</v>
      </c>
      <c r="C1732" s="4" t="s">
        <v>14</v>
      </c>
      <c r="D1732" s="4" t="s">
        <v>14</v>
      </c>
      <c r="E1732" s="4" t="s">
        <v>20</v>
      </c>
      <c r="F1732" s="4" t="s">
        <v>10</v>
      </c>
    </row>
    <row r="1733" spans="1:9">
      <c r="A1733" t="n">
        <v>13464</v>
      </c>
      <c r="B1733" s="43" t="n">
        <v>45</v>
      </c>
      <c r="C1733" s="7" t="n">
        <v>11</v>
      </c>
      <c r="D1733" s="7" t="n">
        <v>3</v>
      </c>
      <c r="E1733" s="7" t="n">
        <v>38.2999992370605</v>
      </c>
      <c r="F1733" s="7" t="n">
        <v>0</v>
      </c>
    </row>
    <row r="1734" spans="1:9">
      <c r="A1734" t="s">
        <v>4</v>
      </c>
      <c r="B1734" s="4" t="s">
        <v>5</v>
      </c>
      <c r="C1734" s="4" t="s">
        <v>14</v>
      </c>
      <c r="D1734" s="4" t="s">
        <v>10</v>
      </c>
      <c r="E1734" s="4" t="s">
        <v>6</v>
      </c>
      <c r="F1734" s="4" t="s">
        <v>6</v>
      </c>
      <c r="G1734" s="4" t="s">
        <v>6</v>
      </c>
      <c r="H1734" s="4" t="s">
        <v>6</v>
      </c>
    </row>
    <row r="1735" spans="1:9">
      <c r="A1735" t="n">
        <v>13473</v>
      </c>
      <c r="B1735" s="38" t="n">
        <v>51</v>
      </c>
      <c r="C1735" s="7" t="n">
        <v>3</v>
      </c>
      <c r="D1735" s="7" t="n">
        <v>20</v>
      </c>
      <c r="E1735" s="7" t="s">
        <v>171</v>
      </c>
      <c r="F1735" s="7" t="s">
        <v>56</v>
      </c>
      <c r="G1735" s="7" t="s">
        <v>57</v>
      </c>
      <c r="H1735" s="7" t="s">
        <v>58</v>
      </c>
    </row>
    <row r="1736" spans="1:9">
      <c r="A1736" t="s">
        <v>4</v>
      </c>
      <c r="B1736" s="4" t="s">
        <v>5</v>
      </c>
      <c r="C1736" s="4" t="s">
        <v>14</v>
      </c>
      <c r="D1736" s="4" t="s">
        <v>14</v>
      </c>
      <c r="E1736" s="4" t="s">
        <v>14</v>
      </c>
      <c r="F1736" s="4" t="s">
        <v>14</v>
      </c>
    </row>
    <row r="1737" spans="1:9">
      <c r="A1737" t="n">
        <v>13486</v>
      </c>
      <c r="B1737" s="22" t="n">
        <v>14</v>
      </c>
      <c r="C1737" s="7" t="n">
        <v>0</v>
      </c>
      <c r="D1737" s="7" t="n">
        <v>1</v>
      </c>
      <c r="E1737" s="7" t="n">
        <v>0</v>
      </c>
      <c r="F1737" s="7" t="n">
        <v>0</v>
      </c>
    </row>
    <row r="1738" spans="1:9">
      <c r="A1738" t="s">
        <v>4</v>
      </c>
      <c r="B1738" s="4" t="s">
        <v>5</v>
      </c>
      <c r="C1738" s="4" t="s">
        <v>14</v>
      </c>
      <c r="D1738" s="4" t="s">
        <v>10</v>
      </c>
      <c r="E1738" s="4" t="s">
        <v>6</v>
      </c>
    </row>
    <row r="1739" spans="1:9">
      <c r="A1739" t="n">
        <v>13491</v>
      </c>
      <c r="B1739" s="38" t="n">
        <v>51</v>
      </c>
      <c r="C1739" s="7" t="n">
        <v>4</v>
      </c>
      <c r="D1739" s="7" t="n">
        <v>20</v>
      </c>
      <c r="E1739" s="7" t="s">
        <v>172</v>
      </c>
    </row>
    <row r="1740" spans="1:9">
      <c r="A1740" t="s">
        <v>4</v>
      </c>
      <c r="B1740" s="4" t="s">
        <v>5</v>
      </c>
      <c r="C1740" s="4" t="s">
        <v>10</v>
      </c>
    </row>
    <row r="1741" spans="1:9">
      <c r="A1741" t="n">
        <v>13526</v>
      </c>
      <c r="B1741" s="31" t="n">
        <v>16</v>
      </c>
      <c r="C1741" s="7" t="n">
        <v>0</v>
      </c>
    </row>
    <row r="1742" spans="1:9">
      <c r="A1742" t="s">
        <v>4</v>
      </c>
      <c r="B1742" s="4" t="s">
        <v>5</v>
      </c>
      <c r="C1742" s="4" t="s">
        <v>10</v>
      </c>
      <c r="D1742" s="4" t="s">
        <v>14</v>
      </c>
      <c r="E1742" s="4" t="s">
        <v>9</v>
      </c>
      <c r="F1742" s="4" t="s">
        <v>79</v>
      </c>
      <c r="G1742" s="4" t="s">
        <v>14</v>
      </c>
      <c r="H1742" s="4" t="s">
        <v>14</v>
      </c>
      <c r="I1742" s="4" t="s">
        <v>14</v>
      </c>
    </row>
    <row r="1743" spans="1:9">
      <c r="A1743" t="n">
        <v>13529</v>
      </c>
      <c r="B1743" s="47" t="n">
        <v>26</v>
      </c>
      <c r="C1743" s="7" t="n">
        <v>20</v>
      </c>
      <c r="D1743" s="7" t="n">
        <v>17</v>
      </c>
      <c r="E1743" s="7" t="n">
        <v>43358</v>
      </c>
      <c r="F1743" s="7" t="s">
        <v>173</v>
      </c>
      <c r="G1743" s="7" t="n">
        <v>8</v>
      </c>
      <c r="H1743" s="7" t="n">
        <v>2</v>
      </c>
      <c r="I1743" s="7" t="n">
        <v>0</v>
      </c>
    </row>
    <row r="1744" spans="1:9">
      <c r="A1744" t="s">
        <v>4</v>
      </c>
      <c r="B1744" s="4" t="s">
        <v>5</v>
      </c>
      <c r="C1744" s="4" t="s">
        <v>10</v>
      </c>
      <c r="D1744" s="4" t="s">
        <v>14</v>
      </c>
      <c r="E1744" s="4" t="s">
        <v>6</v>
      </c>
      <c r="F1744" s="4" t="s">
        <v>20</v>
      </c>
      <c r="G1744" s="4" t="s">
        <v>20</v>
      </c>
      <c r="H1744" s="4" t="s">
        <v>20</v>
      </c>
    </row>
    <row r="1745" spans="1:9">
      <c r="A1745" t="n">
        <v>13553</v>
      </c>
      <c r="B1745" s="50" t="n">
        <v>48</v>
      </c>
      <c r="C1745" s="7" t="n">
        <v>20</v>
      </c>
      <c r="D1745" s="7" t="n">
        <v>0</v>
      </c>
      <c r="E1745" s="7" t="s">
        <v>67</v>
      </c>
      <c r="F1745" s="7" t="n">
        <v>-1</v>
      </c>
      <c r="G1745" s="7" t="n">
        <v>1</v>
      </c>
      <c r="H1745" s="7" t="n">
        <v>0</v>
      </c>
    </row>
    <row r="1746" spans="1:9">
      <c r="A1746" t="s">
        <v>4</v>
      </c>
      <c r="B1746" s="4" t="s">
        <v>5</v>
      </c>
      <c r="C1746" s="4" t="s">
        <v>10</v>
      </c>
      <c r="D1746" s="4" t="s">
        <v>9</v>
      </c>
    </row>
    <row r="1747" spans="1:9">
      <c r="A1747" t="n">
        <v>13585</v>
      </c>
      <c r="B1747" s="61" t="n">
        <v>98</v>
      </c>
      <c r="C1747" s="7" t="n">
        <v>20</v>
      </c>
      <c r="D1747" s="7" t="n">
        <v>1045220557</v>
      </c>
    </row>
    <row r="1748" spans="1:9">
      <c r="A1748" t="s">
        <v>4</v>
      </c>
      <c r="B1748" s="4" t="s">
        <v>5</v>
      </c>
      <c r="C1748" s="4" t="s">
        <v>10</v>
      </c>
      <c r="D1748" s="4" t="s">
        <v>9</v>
      </c>
    </row>
    <row r="1749" spans="1:9">
      <c r="A1749" t="n">
        <v>13592</v>
      </c>
      <c r="B1749" s="61" t="n">
        <v>98</v>
      </c>
      <c r="C1749" s="7" t="n">
        <v>21</v>
      </c>
      <c r="D1749" s="7" t="n">
        <v>1045220557</v>
      </c>
    </row>
    <row r="1750" spans="1:9">
      <c r="A1750" t="s">
        <v>4</v>
      </c>
      <c r="B1750" s="4" t="s">
        <v>5</v>
      </c>
      <c r="C1750" s="4" t="s">
        <v>14</v>
      </c>
      <c r="D1750" s="4" t="s">
        <v>14</v>
      </c>
      <c r="E1750" s="4" t="s">
        <v>20</v>
      </c>
      <c r="F1750" s="4" t="s">
        <v>10</v>
      </c>
    </row>
    <row r="1751" spans="1:9">
      <c r="A1751" t="n">
        <v>13599</v>
      </c>
      <c r="B1751" s="43" t="n">
        <v>45</v>
      </c>
      <c r="C1751" s="7" t="n">
        <v>5</v>
      </c>
      <c r="D1751" s="7" t="n">
        <v>3</v>
      </c>
      <c r="E1751" s="7" t="n">
        <v>1.29999995231628</v>
      </c>
      <c r="F1751" s="7" t="n">
        <v>2800</v>
      </c>
    </row>
    <row r="1752" spans="1:9">
      <c r="A1752" t="s">
        <v>4</v>
      </c>
      <c r="B1752" s="4" t="s">
        <v>5</v>
      </c>
      <c r="C1752" s="4" t="s">
        <v>10</v>
      </c>
    </row>
    <row r="1753" spans="1:9">
      <c r="A1753" t="n">
        <v>13608</v>
      </c>
      <c r="B1753" s="31" t="n">
        <v>16</v>
      </c>
      <c r="C1753" s="7" t="n">
        <v>2800</v>
      </c>
    </row>
    <row r="1754" spans="1:9">
      <c r="A1754" t="s">
        <v>4</v>
      </c>
      <c r="B1754" s="4" t="s">
        <v>5</v>
      </c>
      <c r="C1754" s="4" t="s">
        <v>10</v>
      </c>
      <c r="D1754" s="4" t="s">
        <v>14</v>
      </c>
    </row>
    <row r="1755" spans="1:9">
      <c r="A1755" t="n">
        <v>13611</v>
      </c>
      <c r="B1755" s="51" t="n">
        <v>89</v>
      </c>
      <c r="C1755" s="7" t="n">
        <v>20</v>
      </c>
      <c r="D1755" s="7" t="n">
        <v>0</v>
      </c>
    </row>
    <row r="1756" spans="1:9">
      <c r="A1756" t="s">
        <v>4</v>
      </c>
      <c r="B1756" s="4" t="s">
        <v>5</v>
      </c>
      <c r="C1756" s="4" t="s">
        <v>10</v>
      </c>
      <c r="D1756" s="4" t="s">
        <v>9</v>
      </c>
    </row>
    <row r="1757" spans="1:9">
      <c r="A1757" t="n">
        <v>13615</v>
      </c>
      <c r="B1757" s="61" t="n">
        <v>98</v>
      </c>
      <c r="C1757" s="7" t="n">
        <v>20</v>
      </c>
      <c r="D1757" s="7" t="n">
        <v>1050253722</v>
      </c>
    </row>
    <row r="1758" spans="1:9">
      <c r="A1758" t="s">
        <v>4</v>
      </c>
      <c r="B1758" s="4" t="s">
        <v>5</v>
      </c>
      <c r="C1758" s="4" t="s">
        <v>10</v>
      </c>
      <c r="D1758" s="4" t="s">
        <v>9</v>
      </c>
    </row>
    <row r="1759" spans="1:9">
      <c r="A1759" t="n">
        <v>13622</v>
      </c>
      <c r="B1759" s="61" t="n">
        <v>98</v>
      </c>
      <c r="C1759" s="7" t="n">
        <v>21</v>
      </c>
      <c r="D1759" s="7" t="n">
        <v>1050253722</v>
      </c>
    </row>
    <row r="1760" spans="1:9">
      <c r="A1760" t="s">
        <v>4</v>
      </c>
      <c r="B1760" s="4" t="s">
        <v>5</v>
      </c>
      <c r="C1760" s="4" t="s">
        <v>14</v>
      </c>
      <c r="D1760" s="4" t="s">
        <v>14</v>
      </c>
      <c r="E1760" s="4" t="s">
        <v>20</v>
      </c>
      <c r="F1760" s="4" t="s">
        <v>20</v>
      </c>
      <c r="G1760" s="4" t="s">
        <v>20</v>
      </c>
      <c r="H1760" s="4" t="s">
        <v>10</v>
      </c>
      <c r="I1760" s="4" t="s">
        <v>14</v>
      </c>
    </row>
    <row r="1761" spans="1:9">
      <c r="A1761" t="n">
        <v>13629</v>
      </c>
      <c r="B1761" s="43" t="n">
        <v>45</v>
      </c>
      <c r="C1761" s="7" t="n">
        <v>4</v>
      </c>
      <c r="D1761" s="7" t="n">
        <v>3</v>
      </c>
      <c r="E1761" s="7" t="n">
        <v>349.369995117188</v>
      </c>
      <c r="F1761" s="7" t="n">
        <v>339.459991455078</v>
      </c>
      <c r="G1761" s="7" t="n">
        <v>4</v>
      </c>
      <c r="H1761" s="7" t="n">
        <v>900</v>
      </c>
      <c r="I1761" s="7" t="n">
        <v>0</v>
      </c>
    </row>
    <row r="1762" spans="1:9">
      <c r="A1762" t="s">
        <v>4</v>
      </c>
      <c r="B1762" s="4" t="s">
        <v>5</v>
      </c>
      <c r="C1762" s="4" t="s">
        <v>14</v>
      </c>
      <c r="D1762" s="4" t="s">
        <v>14</v>
      </c>
      <c r="E1762" s="4" t="s">
        <v>20</v>
      </c>
      <c r="F1762" s="4" t="s">
        <v>10</v>
      </c>
    </row>
    <row r="1763" spans="1:9">
      <c r="A1763" t="n">
        <v>13647</v>
      </c>
      <c r="B1763" s="43" t="n">
        <v>45</v>
      </c>
      <c r="C1763" s="7" t="n">
        <v>5</v>
      </c>
      <c r="D1763" s="7" t="n">
        <v>3</v>
      </c>
      <c r="E1763" s="7" t="n">
        <v>1.39999997615814</v>
      </c>
      <c r="F1763" s="7" t="n">
        <v>900</v>
      </c>
    </row>
    <row r="1764" spans="1:9">
      <c r="A1764" t="s">
        <v>4</v>
      </c>
      <c r="B1764" s="4" t="s">
        <v>5</v>
      </c>
      <c r="C1764" s="4" t="s">
        <v>14</v>
      </c>
      <c r="D1764" s="4" t="s">
        <v>14</v>
      </c>
      <c r="E1764" s="4" t="s">
        <v>20</v>
      </c>
      <c r="F1764" s="4" t="s">
        <v>10</v>
      </c>
    </row>
    <row r="1765" spans="1:9">
      <c r="A1765" t="n">
        <v>13656</v>
      </c>
      <c r="B1765" s="43" t="n">
        <v>45</v>
      </c>
      <c r="C1765" s="7" t="n">
        <v>11</v>
      </c>
      <c r="D1765" s="7" t="n">
        <v>3</v>
      </c>
      <c r="E1765" s="7" t="n">
        <v>38.2999992370605</v>
      </c>
      <c r="F1765" s="7" t="n">
        <v>900</v>
      </c>
    </row>
    <row r="1766" spans="1:9">
      <c r="A1766" t="s">
        <v>4</v>
      </c>
      <c r="B1766" s="4" t="s">
        <v>5</v>
      </c>
      <c r="C1766" s="4" t="s">
        <v>10</v>
      </c>
      <c r="D1766" s="4" t="s">
        <v>10</v>
      </c>
      <c r="E1766" s="4" t="s">
        <v>20</v>
      </c>
      <c r="F1766" s="4" t="s">
        <v>20</v>
      </c>
      <c r="G1766" s="4" t="s">
        <v>20</v>
      </c>
      <c r="H1766" s="4" t="s">
        <v>20</v>
      </c>
      <c r="I1766" s="4" t="s">
        <v>14</v>
      </c>
      <c r="J1766" s="4" t="s">
        <v>10</v>
      </c>
    </row>
    <row r="1767" spans="1:9">
      <c r="A1767" t="n">
        <v>13665</v>
      </c>
      <c r="B1767" s="42" t="n">
        <v>55</v>
      </c>
      <c r="C1767" s="7" t="n">
        <v>20</v>
      </c>
      <c r="D1767" s="7" t="n">
        <v>65024</v>
      </c>
      <c r="E1767" s="7" t="n">
        <v>0</v>
      </c>
      <c r="F1767" s="7" t="n">
        <v>0</v>
      </c>
      <c r="G1767" s="7" t="n">
        <v>3</v>
      </c>
      <c r="H1767" s="7" t="n">
        <v>2.5</v>
      </c>
      <c r="I1767" s="7" t="n">
        <v>0</v>
      </c>
      <c r="J1767" s="7" t="n">
        <v>0</v>
      </c>
    </row>
    <row r="1768" spans="1:9">
      <c r="A1768" t="s">
        <v>4</v>
      </c>
      <c r="B1768" s="4" t="s">
        <v>5</v>
      </c>
      <c r="C1768" s="4" t="s">
        <v>14</v>
      </c>
      <c r="D1768" s="4" t="s">
        <v>10</v>
      </c>
      <c r="E1768" s="4" t="s">
        <v>10</v>
      </c>
      <c r="F1768" s="4" t="s">
        <v>9</v>
      </c>
    </row>
    <row r="1769" spans="1:9">
      <c r="A1769" t="n">
        <v>13689</v>
      </c>
      <c r="B1769" s="60" t="n">
        <v>84</v>
      </c>
      <c r="C1769" s="7" t="n">
        <v>0</v>
      </c>
      <c r="D1769" s="7" t="n">
        <v>2</v>
      </c>
      <c r="E1769" s="7" t="n">
        <v>0</v>
      </c>
      <c r="F1769" s="7" t="n">
        <v>1053609165</v>
      </c>
    </row>
    <row r="1770" spans="1:9">
      <c r="A1770" t="s">
        <v>4</v>
      </c>
      <c r="B1770" s="4" t="s">
        <v>5</v>
      </c>
      <c r="C1770" s="4" t="s">
        <v>14</v>
      </c>
      <c r="D1770" s="4" t="s">
        <v>10</v>
      </c>
      <c r="E1770" s="4" t="s">
        <v>10</v>
      </c>
      <c r="F1770" s="4" t="s">
        <v>14</v>
      </c>
    </row>
    <row r="1771" spans="1:9">
      <c r="A1771" t="n">
        <v>13699</v>
      </c>
      <c r="B1771" s="52" t="n">
        <v>25</v>
      </c>
      <c r="C1771" s="7" t="n">
        <v>1</v>
      </c>
      <c r="D1771" s="7" t="n">
        <v>65535</v>
      </c>
      <c r="E1771" s="7" t="n">
        <v>65535</v>
      </c>
      <c r="F1771" s="7" t="n">
        <v>0</v>
      </c>
    </row>
    <row r="1772" spans="1:9">
      <c r="A1772" t="s">
        <v>4</v>
      </c>
      <c r="B1772" s="4" t="s">
        <v>5</v>
      </c>
      <c r="C1772" s="4" t="s">
        <v>10</v>
      </c>
    </row>
    <row r="1773" spans="1:9">
      <c r="A1773" t="n">
        <v>13706</v>
      </c>
      <c r="B1773" s="31" t="n">
        <v>16</v>
      </c>
      <c r="C1773" s="7" t="n">
        <v>500</v>
      </c>
    </row>
    <row r="1774" spans="1:9">
      <c r="A1774" t="s">
        <v>4</v>
      </c>
      <c r="B1774" s="4" t="s">
        <v>5</v>
      </c>
      <c r="C1774" s="4" t="s">
        <v>14</v>
      </c>
      <c r="D1774" s="4" t="s">
        <v>10</v>
      </c>
      <c r="E1774" s="4" t="s">
        <v>20</v>
      </c>
    </row>
    <row r="1775" spans="1:9">
      <c r="A1775" t="n">
        <v>13709</v>
      </c>
      <c r="B1775" s="24" t="n">
        <v>58</v>
      </c>
      <c r="C1775" s="7" t="n">
        <v>101</v>
      </c>
      <c r="D1775" s="7" t="n">
        <v>500</v>
      </c>
      <c r="E1775" s="7" t="n">
        <v>1</v>
      </c>
    </row>
    <row r="1776" spans="1:9">
      <c r="A1776" t="s">
        <v>4</v>
      </c>
      <c r="B1776" s="4" t="s">
        <v>5</v>
      </c>
      <c r="C1776" s="4" t="s">
        <v>14</v>
      </c>
      <c r="D1776" s="4" t="s">
        <v>10</v>
      </c>
    </row>
    <row r="1777" spans="1:10">
      <c r="A1777" t="n">
        <v>13717</v>
      </c>
      <c r="B1777" s="24" t="n">
        <v>58</v>
      </c>
      <c r="C1777" s="7" t="n">
        <v>254</v>
      </c>
      <c r="D1777" s="7" t="n">
        <v>0</v>
      </c>
    </row>
    <row r="1778" spans="1:10">
      <c r="A1778" t="s">
        <v>4</v>
      </c>
      <c r="B1778" s="4" t="s">
        <v>5</v>
      </c>
      <c r="C1778" s="4" t="s">
        <v>14</v>
      </c>
    </row>
    <row r="1779" spans="1:10">
      <c r="A1779" t="n">
        <v>13721</v>
      </c>
      <c r="B1779" s="43" t="n">
        <v>45</v>
      </c>
      <c r="C1779" s="7" t="n">
        <v>0</v>
      </c>
    </row>
    <row r="1780" spans="1:10">
      <c r="A1780" t="s">
        <v>4</v>
      </c>
      <c r="B1780" s="4" t="s">
        <v>5</v>
      </c>
      <c r="C1780" s="4" t="s">
        <v>10</v>
      </c>
      <c r="D1780" s="4" t="s">
        <v>9</v>
      </c>
    </row>
    <row r="1781" spans="1:10">
      <c r="A1781" t="n">
        <v>13723</v>
      </c>
      <c r="B1781" s="37" t="n">
        <v>43</v>
      </c>
      <c r="C1781" s="7" t="n">
        <v>21</v>
      </c>
      <c r="D1781" s="7" t="n">
        <v>128</v>
      </c>
    </row>
    <row r="1782" spans="1:10">
      <c r="A1782" t="s">
        <v>4</v>
      </c>
      <c r="B1782" s="4" t="s">
        <v>5</v>
      </c>
      <c r="C1782" s="4" t="s">
        <v>10</v>
      </c>
      <c r="D1782" s="4" t="s">
        <v>9</v>
      </c>
    </row>
    <row r="1783" spans="1:10">
      <c r="A1783" t="n">
        <v>13730</v>
      </c>
      <c r="B1783" s="37" t="n">
        <v>43</v>
      </c>
      <c r="C1783" s="7" t="n">
        <v>21</v>
      </c>
      <c r="D1783" s="7" t="n">
        <v>32</v>
      </c>
    </row>
    <row r="1784" spans="1:10">
      <c r="A1784" t="s">
        <v>4</v>
      </c>
      <c r="B1784" s="4" t="s">
        <v>5</v>
      </c>
      <c r="C1784" s="4" t="s">
        <v>10</v>
      </c>
      <c r="D1784" s="4" t="s">
        <v>14</v>
      </c>
    </row>
    <row r="1785" spans="1:10">
      <c r="A1785" t="n">
        <v>13737</v>
      </c>
      <c r="B1785" s="46" t="n">
        <v>56</v>
      </c>
      <c r="C1785" s="7" t="n">
        <v>20</v>
      </c>
      <c r="D1785" s="7" t="n">
        <v>1</v>
      </c>
    </row>
    <row r="1786" spans="1:10">
      <c r="A1786" t="s">
        <v>4</v>
      </c>
      <c r="B1786" s="4" t="s">
        <v>5</v>
      </c>
      <c r="C1786" s="4" t="s">
        <v>10</v>
      </c>
      <c r="D1786" s="4" t="s">
        <v>20</v>
      </c>
      <c r="E1786" s="4" t="s">
        <v>20</v>
      </c>
      <c r="F1786" s="4" t="s">
        <v>20</v>
      </c>
      <c r="G1786" s="4" t="s">
        <v>20</v>
      </c>
    </row>
    <row r="1787" spans="1:10">
      <c r="A1787" t="n">
        <v>13741</v>
      </c>
      <c r="B1787" s="35" t="n">
        <v>46</v>
      </c>
      <c r="C1787" s="7" t="n">
        <v>20</v>
      </c>
      <c r="D1787" s="7" t="n">
        <v>186.600006103516</v>
      </c>
      <c r="E1787" s="7" t="n">
        <v>-144</v>
      </c>
      <c r="F1787" s="7" t="n">
        <v>0.589999973773956</v>
      </c>
      <c r="G1787" s="7" t="n">
        <v>270</v>
      </c>
    </row>
    <row r="1788" spans="1:10">
      <c r="A1788" t="s">
        <v>4</v>
      </c>
      <c r="B1788" s="4" t="s">
        <v>5</v>
      </c>
      <c r="C1788" s="4" t="s">
        <v>14</v>
      </c>
      <c r="D1788" s="4" t="s">
        <v>10</v>
      </c>
      <c r="E1788" s="4" t="s">
        <v>20</v>
      </c>
      <c r="F1788" s="4" t="s">
        <v>20</v>
      </c>
      <c r="G1788" s="4" t="s">
        <v>20</v>
      </c>
    </row>
    <row r="1789" spans="1:10">
      <c r="A1789" t="n">
        <v>13760</v>
      </c>
      <c r="B1789" s="43" t="n">
        <v>45</v>
      </c>
      <c r="C1789" s="7" t="n">
        <v>15</v>
      </c>
      <c r="D1789" s="7" t="n">
        <v>0</v>
      </c>
      <c r="E1789" s="7" t="n">
        <v>0.649999976158142</v>
      </c>
      <c r="F1789" s="7" t="n">
        <v>0.800000011920929</v>
      </c>
      <c r="G1789" s="7" t="n">
        <v>0</v>
      </c>
    </row>
    <row r="1790" spans="1:10">
      <c r="A1790" t="s">
        <v>4</v>
      </c>
      <c r="B1790" s="4" t="s">
        <v>5</v>
      </c>
      <c r="C1790" s="4" t="s">
        <v>14</v>
      </c>
      <c r="D1790" s="4" t="s">
        <v>14</v>
      </c>
      <c r="E1790" s="4" t="s">
        <v>20</v>
      </c>
      <c r="F1790" s="4" t="s">
        <v>20</v>
      </c>
      <c r="G1790" s="4" t="s">
        <v>20</v>
      </c>
      <c r="H1790" s="4" t="s">
        <v>10</v>
      </c>
      <c r="I1790" s="4" t="s">
        <v>14</v>
      </c>
    </row>
    <row r="1791" spans="1:10">
      <c r="A1791" t="n">
        <v>13776</v>
      </c>
      <c r="B1791" s="43" t="n">
        <v>45</v>
      </c>
      <c r="C1791" s="7" t="n">
        <v>4</v>
      </c>
      <c r="D1791" s="7" t="n">
        <v>3</v>
      </c>
      <c r="E1791" s="7" t="n">
        <v>348.799987792969</v>
      </c>
      <c r="F1791" s="7" t="n">
        <v>64.3099975585938</v>
      </c>
      <c r="G1791" s="7" t="n">
        <v>352</v>
      </c>
      <c r="H1791" s="7" t="n">
        <v>0</v>
      </c>
      <c r="I1791" s="7" t="n">
        <v>0</v>
      </c>
    </row>
    <row r="1792" spans="1:10">
      <c r="A1792" t="s">
        <v>4</v>
      </c>
      <c r="B1792" s="4" t="s">
        <v>5</v>
      </c>
      <c r="C1792" s="4" t="s">
        <v>14</v>
      </c>
      <c r="D1792" s="4" t="s">
        <v>14</v>
      </c>
      <c r="E1792" s="4" t="s">
        <v>20</v>
      </c>
      <c r="F1792" s="4" t="s">
        <v>10</v>
      </c>
    </row>
    <row r="1793" spans="1:9">
      <c r="A1793" t="n">
        <v>13794</v>
      </c>
      <c r="B1793" s="43" t="n">
        <v>45</v>
      </c>
      <c r="C1793" s="7" t="n">
        <v>5</v>
      </c>
      <c r="D1793" s="7" t="n">
        <v>3</v>
      </c>
      <c r="E1793" s="7" t="n">
        <v>2.5</v>
      </c>
      <c r="F1793" s="7" t="n">
        <v>0</v>
      </c>
    </row>
    <row r="1794" spans="1:9">
      <c r="A1794" t="s">
        <v>4</v>
      </c>
      <c r="B1794" s="4" t="s">
        <v>5</v>
      </c>
      <c r="C1794" s="4" t="s">
        <v>14</v>
      </c>
      <c r="D1794" s="4" t="s">
        <v>14</v>
      </c>
      <c r="E1794" s="4" t="s">
        <v>20</v>
      </c>
      <c r="F1794" s="4" t="s">
        <v>10</v>
      </c>
    </row>
    <row r="1795" spans="1:9">
      <c r="A1795" t="n">
        <v>13803</v>
      </c>
      <c r="B1795" s="43" t="n">
        <v>45</v>
      </c>
      <c r="C1795" s="7" t="n">
        <v>11</v>
      </c>
      <c r="D1795" s="7" t="n">
        <v>3</v>
      </c>
      <c r="E1795" s="7" t="n">
        <v>38.2999992370605</v>
      </c>
      <c r="F1795" s="7" t="n">
        <v>0</v>
      </c>
    </row>
    <row r="1796" spans="1:9">
      <c r="A1796" t="s">
        <v>4</v>
      </c>
      <c r="B1796" s="4" t="s">
        <v>5</v>
      </c>
      <c r="C1796" s="4" t="s">
        <v>14</v>
      </c>
      <c r="D1796" s="4" t="s">
        <v>10</v>
      </c>
      <c r="E1796" s="4" t="s">
        <v>6</v>
      </c>
      <c r="F1796" s="4" t="s">
        <v>6</v>
      </c>
      <c r="G1796" s="4" t="s">
        <v>6</v>
      </c>
      <c r="H1796" s="4" t="s">
        <v>6</v>
      </c>
    </row>
    <row r="1797" spans="1:9">
      <c r="A1797" t="n">
        <v>13812</v>
      </c>
      <c r="B1797" s="38" t="n">
        <v>51</v>
      </c>
      <c r="C1797" s="7" t="n">
        <v>3</v>
      </c>
      <c r="D1797" s="7" t="n">
        <v>0</v>
      </c>
      <c r="E1797" s="7" t="s">
        <v>171</v>
      </c>
      <c r="F1797" s="7" t="s">
        <v>56</v>
      </c>
      <c r="G1797" s="7" t="s">
        <v>57</v>
      </c>
      <c r="H1797" s="7" t="s">
        <v>58</v>
      </c>
    </row>
    <row r="1798" spans="1:9">
      <c r="A1798" t="s">
        <v>4</v>
      </c>
      <c r="B1798" s="4" t="s">
        <v>5</v>
      </c>
      <c r="C1798" s="4" t="s">
        <v>14</v>
      </c>
      <c r="D1798" s="4" t="s">
        <v>10</v>
      </c>
      <c r="E1798" s="4" t="s">
        <v>10</v>
      </c>
      <c r="F1798" s="4" t="s">
        <v>9</v>
      </c>
    </row>
    <row r="1799" spans="1:9">
      <c r="A1799" t="n">
        <v>13825</v>
      </c>
      <c r="B1799" s="60" t="n">
        <v>84</v>
      </c>
      <c r="C1799" s="7" t="n">
        <v>0</v>
      </c>
      <c r="D1799" s="7" t="n">
        <v>0</v>
      </c>
      <c r="E1799" s="7" t="n">
        <v>0</v>
      </c>
      <c r="F1799" s="7" t="n">
        <v>1050253722</v>
      </c>
    </row>
    <row r="1800" spans="1:9">
      <c r="A1800" t="s">
        <v>4</v>
      </c>
      <c r="B1800" s="4" t="s">
        <v>5</v>
      </c>
      <c r="C1800" s="4" t="s">
        <v>14</v>
      </c>
      <c r="D1800" s="4" t="s">
        <v>10</v>
      </c>
      <c r="E1800" s="4" t="s">
        <v>6</v>
      </c>
    </row>
    <row r="1801" spans="1:9">
      <c r="A1801" t="n">
        <v>13835</v>
      </c>
      <c r="B1801" s="38" t="n">
        <v>51</v>
      </c>
      <c r="C1801" s="7" t="n">
        <v>4</v>
      </c>
      <c r="D1801" s="7" t="n">
        <v>0</v>
      </c>
      <c r="E1801" s="7" t="s">
        <v>174</v>
      </c>
    </row>
    <row r="1802" spans="1:9">
      <c r="A1802" t="s">
        <v>4</v>
      </c>
      <c r="B1802" s="4" t="s">
        <v>5</v>
      </c>
      <c r="C1802" s="4" t="s">
        <v>10</v>
      </c>
    </row>
    <row r="1803" spans="1:9">
      <c r="A1803" t="n">
        <v>13870</v>
      </c>
      <c r="B1803" s="31" t="n">
        <v>16</v>
      </c>
      <c r="C1803" s="7" t="n">
        <v>0</v>
      </c>
    </row>
    <row r="1804" spans="1:9">
      <c r="A1804" t="s">
        <v>4</v>
      </c>
      <c r="B1804" s="4" t="s">
        <v>5</v>
      </c>
      <c r="C1804" s="4" t="s">
        <v>10</v>
      </c>
      <c r="D1804" s="4" t="s">
        <v>14</v>
      </c>
      <c r="E1804" s="4" t="s">
        <v>9</v>
      </c>
      <c r="F1804" s="4" t="s">
        <v>79</v>
      </c>
      <c r="G1804" s="4" t="s">
        <v>14</v>
      </c>
      <c r="H1804" s="4" t="s">
        <v>14</v>
      </c>
      <c r="I1804" s="4" t="s">
        <v>14</v>
      </c>
    </row>
    <row r="1805" spans="1:9">
      <c r="A1805" t="n">
        <v>13873</v>
      </c>
      <c r="B1805" s="47" t="n">
        <v>26</v>
      </c>
      <c r="C1805" s="7" t="n">
        <v>0</v>
      </c>
      <c r="D1805" s="7" t="n">
        <v>17</v>
      </c>
      <c r="E1805" s="7" t="n">
        <v>53183</v>
      </c>
      <c r="F1805" s="7" t="s">
        <v>175</v>
      </c>
      <c r="G1805" s="7" t="n">
        <v>8</v>
      </c>
      <c r="H1805" s="7" t="n">
        <v>2</v>
      </c>
      <c r="I1805" s="7" t="n">
        <v>0</v>
      </c>
    </row>
    <row r="1806" spans="1:9">
      <c r="A1806" t="s">
        <v>4</v>
      </c>
      <c r="B1806" s="4" t="s">
        <v>5</v>
      </c>
      <c r="C1806" s="4" t="s">
        <v>14</v>
      </c>
      <c r="D1806" s="4" t="s">
        <v>14</v>
      </c>
      <c r="E1806" s="4" t="s">
        <v>20</v>
      </c>
      <c r="F1806" s="4" t="s">
        <v>10</v>
      </c>
    </row>
    <row r="1807" spans="1:9">
      <c r="A1807" t="n">
        <v>13900</v>
      </c>
      <c r="B1807" s="43" t="n">
        <v>45</v>
      </c>
      <c r="C1807" s="7" t="n">
        <v>5</v>
      </c>
      <c r="D1807" s="7" t="n">
        <v>3</v>
      </c>
      <c r="E1807" s="7" t="n">
        <v>2</v>
      </c>
      <c r="F1807" s="7" t="n">
        <v>5000</v>
      </c>
    </row>
    <row r="1808" spans="1:9">
      <c r="A1808" t="s">
        <v>4</v>
      </c>
      <c r="B1808" s="4" t="s">
        <v>5</v>
      </c>
      <c r="C1808" s="4" t="s">
        <v>10</v>
      </c>
    </row>
    <row r="1809" spans="1:9">
      <c r="A1809" t="n">
        <v>13909</v>
      </c>
      <c r="B1809" s="31" t="n">
        <v>16</v>
      </c>
      <c r="C1809" s="7" t="n">
        <v>1200</v>
      </c>
    </row>
    <row r="1810" spans="1:9">
      <c r="A1810" t="s">
        <v>4</v>
      </c>
      <c r="B1810" s="4" t="s">
        <v>5</v>
      </c>
      <c r="C1810" s="4" t="s">
        <v>10</v>
      </c>
      <c r="D1810" s="4" t="s">
        <v>14</v>
      </c>
      <c r="E1810" s="4" t="s">
        <v>6</v>
      </c>
      <c r="F1810" s="4" t="s">
        <v>20</v>
      </c>
      <c r="G1810" s="4" t="s">
        <v>20</v>
      </c>
      <c r="H1810" s="4" t="s">
        <v>20</v>
      </c>
    </row>
    <row r="1811" spans="1:9">
      <c r="A1811" t="n">
        <v>13912</v>
      </c>
      <c r="B1811" s="50" t="n">
        <v>48</v>
      </c>
      <c r="C1811" s="7" t="n">
        <v>0</v>
      </c>
      <c r="D1811" s="7" t="n">
        <v>0</v>
      </c>
      <c r="E1811" s="7" t="s">
        <v>74</v>
      </c>
      <c r="F1811" s="7" t="n">
        <v>-1</v>
      </c>
      <c r="G1811" s="7" t="n">
        <v>1</v>
      </c>
      <c r="H1811" s="7" t="n">
        <v>0</v>
      </c>
    </row>
    <row r="1812" spans="1:9">
      <c r="A1812" t="s">
        <v>4</v>
      </c>
      <c r="B1812" s="4" t="s">
        <v>5</v>
      </c>
      <c r="C1812" s="4" t="s">
        <v>10</v>
      </c>
      <c r="D1812" s="4" t="s">
        <v>9</v>
      </c>
    </row>
    <row r="1813" spans="1:9">
      <c r="A1813" t="n">
        <v>13944</v>
      </c>
      <c r="B1813" s="61" t="n">
        <v>98</v>
      </c>
      <c r="C1813" s="7" t="n">
        <v>0</v>
      </c>
      <c r="D1813" s="7" t="n">
        <v>1040187392</v>
      </c>
    </row>
    <row r="1814" spans="1:9">
      <c r="A1814" t="s">
        <v>4</v>
      </c>
      <c r="B1814" s="4" t="s">
        <v>5</v>
      </c>
      <c r="C1814" s="4" t="s">
        <v>10</v>
      </c>
      <c r="D1814" s="4" t="s">
        <v>9</v>
      </c>
    </row>
    <row r="1815" spans="1:9">
      <c r="A1815" t="n">
        <v>13951</v>
      </c>
      <c r="B1815" s="61" t="n">
        <v>98</v>
      </c>
      <c r="C1815" s="7" t="n">
        <v>22</v>
      </c>
      <c r="D1815" s="7" t="n">
        <v>1045220557</v>
      </c>
    </row>
    <row r="1816" spans="1:9">
      <c r="A1816" t="s">
        <v>4</v>
      </c>
      <c r="B1816" s="4" t="s">
        <v>5</v>
      </c>
      <c r="C1816" s="4" t="s">
        <v>10</v>
      </c>
      <c r="D1816" s="4" t="s">
        <v>9</v>
      </c>
    </row>
    <row r="1817" spans="1:9">
      <c r="A1817" t="n">
        <v>13958</v>
      </c>
      <c r="B1817" s="61" t="n">
        <v>98</v>
      </c>
      <c r="C1817" s="7" t="n">
        <v>7031</v>
      </c>
      <c r="D1817" s="7" t="n">
        <v>1045220557</v>
      </c>
    </row>
    <row r="1818" spans="1:9">
      <c r="A1818" t="s">
        <v>4</v>
      </c>
      <c r="B1818" s="4" t="s">
        <v>5</v>
      </c>
      <c r="C1818" s="4" t="s">
        <v>10</v>
      </c>
    </row>
    <row r="1819" spans="1:9">
      <c r="A1819" t="n">
        <v>13965</v>
      </c>
      <c r="B1819" s="31" t="n">
        <v>16</v>
      </c>
      <c r="C1819" s="7" t="n">
        <v>2800</v>
      </c>
    </row>
    <row r="1820" spans="1:9">
      <c r="A1820" t="s">
        <v>4</v>
      </c>
      <c r="B1820" s="4" t="s">
        <v>5</v>
      </c>
      <c r="C1820" s="4" t="s">
        <v>10</v>
      </c>
      <c r="D1820" s="4" t="s">
        <v>14</v>
      </c>
    </row>
    <row r="1821" spans="1:9">
      <c r="A1821" t="n">
        <v>13968</v>
      </c>
      <c r="B1821" s="51" t="n">
        <v>89</v>
      </c>
      <c r="C1821" s="7" t="n">
        <v>0</v>
      </c>
      <c r="D1821" s="7" t="n">
        <v>0</v>
      </c>
    </row>
    <row r="1822" spans="1:9">
      <c r="A1822" t="s">
        <v>4</v>
      </c>
      <c r="B1822" s="4" t="s">
        <v>5</v>
      </c>
      <c r="C1822" s="4" t="s">
        <v>10</v>
      </c>
      <c r="D1822" s="4" t="s">
        <v>9</v>
      </c>
    </row>
    <row r="1823" spans="1:9">
      <c r="A1823" t="n">
        <v>13972</v>
      </c>
      <c r="B1823" s="61" t="n">
        <v>98</v>
      </c>
      <c r="C1823" s="7" t="n">
        <v>0</v>
      </c>
      <c r="D1823" s="7" t="n">
        <v>1050253722</v>
      </c>
    </row>
    <row r="1824" spans="1:9">
      <c r="A1824" t="s">
        <v>4</v>
      </c>
      <c r="B1824" s="4" t="s">
        <v>5</v>
      </c>
      <c r="C1824" s="4" t="s">
        <v>10</v>
      </c>
      <c r="D1824" s="4" t="s">
        <v>9</v>
      </c>
    </row>
    <row r="1825" spans="1:8">
      <c r="A1825" t="n">
        <v>13979</v>
      </c>
      <c r="B1825" s="61" t="n">
        <v>98</v>
      </c>
      <c r="C1825" s="7" t="n">
        <v>20</v>
      </c>
      <c r="D1825" s="7" t="n">
        <v>1041865114</v>
      </c>
    </row>
    <row r="1826" spans="1:8">
      <c r="A1826" t="s">
        <v>4</v>
      </c>
      <c r="B1826" s="4" t="s">
        <v>5</v>
      </c>
      <c r="C1826" s="4" t="s">
        <v>14</v>
      </c>
      <c r="D1826" s="4" t="s">
        <v>14</v>
      </c>
      <c r="E1826" s="4" t="s">
        <v>20</v>
      </c>
      <c r="F1826" s="4" t="s">
        <v>20</v>
      </c>
      <c r="G1826" s="4" t="s">
        <v>20</v>
      </c>
      <c r="H1826" s="4" t="s">
        <v>10</v>
      </c>
      <c r="I1826" s="4" t="s">
        <v>14</v>
      </c>
    </row>
    <row r="1827" spans="1:8">
      <c r="A1827" t="n">
        <v>13986</v>
      </c>
      <c r="B1827" s="43" t="n">
        <v>45</v>
      </c>
      <c r="C1827" s="7" t="n">
        <v>4</v>
      </c>
      <c r="D1827" s="7" t="n">
        <v>3</v>
      </c>
      <c r="E1827" s="7" t="n">
        <v>335.359985351563</v>
      </c>
      <c r="F1827" s="7" t="n">
        <v>321.390014648438</v>
      </c>
      <c r="G1827" s="7" t="n">
        <v>352</v>
      </c>
      <c r="H1827" s="7" t="n">
        <v>1200</v>
      </c>
      <c r="I1827" s="7" t="n">
        <v>1</v>
      </c>
    </row>
    <row r="1828" spans="1:8">
      <c r="A1828" t="s">
        <v>4</v>
      </c>
      <c r="B1828" s="4" t="s">
        <v>5</v>
      </c>
      <c r="C1828" s="4" t="s">
        <v>14</v>
      </c>
      <c r="D1828" s="4" t="s">
        <v>14</v>
      </c>
      <c r="E1828" s="4" t="s">
        <v>20</v>
      </c>
      <c r="F1828" s="4" t="s">
        <v>10</v>
      </c>
    </row>
    <row r="1829" spans="1:8">
      <c r="A1829" t="n">
        <v>14004</v>
      </c>
      <c r="B1829" s="43" t="n">
        <v>45</v>
      </c>
      <c r="C1829" s="7" t="n">
        <v>5</v>
      </c>
      <c r="D1829" s="7" t="n">
        <v>3</v>
      </c>
      <c r="E1829" s="7" t="n">
        <v>1.39999997615814</v>
      </c>
      <c r="F1829" s="7" t="n">
        <v>1200</v>
      </c>
    </row>
    <row r="1830" spans="1:8">
      <c r="A1830" t="s">
        <v>4</v>
      </c>
      <c r="B1830" s="4" t="s">
        <v>5</v>
      </c>
      <c r="C1830" s="4" t="s">
        <v>14</v>
      </c>
      <c r="D1830" s="4" t="s">
        <v>14</v>
      </c>
      <c r="E1830" s="4" t="s">
        <v>20</v>
      </c>
      <c r="F1830" s="4" t="s">
        <v>10</v>
      </c>
    </row>
    <row r="1831" spans="1:8">
      <c r="A1831" t="n">
        <v>14013</v>
      </c>
      <c r="B1831" s="43" t="n">
        <v>45</v>
      </c>
      <c r="C1831" s="7" t="n">
        <v>11</v>
      </c>
      <c r="D1831" s="7" t="n">
        <v>3</v>
      </c>
      <c r="E1831" s="7" t="n">
        <v>38.2999992370605</v>
      </c>
      <c r="F1831" s="7" t="n">
        <v>1200</v>
      </c>
    </row>
    <row r="1832" spans="1:8">
      <c r="A1832" t="s">
        <v>4</v>
      </c>
      <c r="B1832" s="4" t="s">
        <v>5</v>
      </c>
      <c r="C1832" s="4" t="s">
        <v>10</v>
      </c>
      <c r="D1832" s="4" t="s">
        <v>10</v>
      </c>
      <c r="E1832" s="4" t="s">
        <v>20</v>
      </c>
      <c r="F1832" s="4" t="s">
        <v>20</v>
      </c>
      <c r="G1832" s="4" t="s">
        <v>20</v>
      </c>
      <c r="H1832" s="4" t="s">
        <v>20</v>
      </c>
      <c r="I1832" s="4" t="s">
        <v>14</v>
      </c>
      <c r="J1832" s="4" t="s">
        <v>10</v>
      </c>
    </row>
    <row r="1833" spans="1:8">
      <c r="A1833" t="n">
        <v>14022</v>
      </c>
      <c r="B1833" s="42" t="n">
        <v>55</v>
      </c>
      <c r="C1833" s="7" t="n">
        <v>0</v>
      </c>
      <c r="D1833" s="7" t="n">
        <v>65024</v>
      </c>
      <c r="E1833" s="7" t="n">
        <v>0</v>
      </c>
      <c r="F1833" s="7" t="n">
        <v>0</v>
      </c>
      <c r="G1833" s="7" t="n">
        <v>3</v>
      </c>
      <c r="H1833" s="7" t="n">
        <v>2.5</v>
      </c>
      <c r="I1833" s="7" t="n">
        <v>0</v>
      </c>
      <c r="J1833" s="7" t="n">
        <v>0</v>
      </c>
    </row>
    <row r="1834" spans="1:8">
      <c r="A1834" t="s">
        <v>4</v>
      </c>
      <c r="B1834" s="4" t="s">
        <v>5</v>
      </c>
      <c r="C1834" s="4" t="s">
        <v>14</v>
      </c>
      <c r="D1834" s="4" t="s">
        <v>10</v>
      </c>
      <c r="E1834" s="4" t="s">
        <v>10</v>
      </c>
      <c r="F1834" s="4" t="s">
        <v>9</v>
      </c>
    </row>
    <row r="1835" spans="1:8">
      <c r="A1835" t="n">
        <v>14046</v>
      </c>
      <c r="B1835" s="60" t="n">
        <v>84</v>
      </c>
      <c r="C1835" s="7" t="n">
        <v>0</v>
      </c>
      <c r="D1835" s="7" t="n">
        <v>2</v>
      </c>
      <c r="E1835" s="7" t="n">
        <v>0</v>
      </c>
      <c r="F1835" s="7" t="n">
        <v>1053609165</v>
      </c>
    </row>
    <row r="1836" spans="1:8">
      <c r="A1836" t="s">
        <v>4</v>
      </c>
      <c r="B1836" s="4" t="s">
        <v>5</v>
      </c>
      <c r="C1836" s="4" t="s">
        <v>10</v>
      </c>
      <c r="D1836" s="4" t="s">
        <v>14</v>
      </c>
    </row>
    <row r="1837" spans="1:8">
      <c r="A1837" t="n">
        <v>14056</v>
      </c>
      <c r="B1837" s="51" t="n">
        <v>89</v>
      </c>
      <c r="C1837" s="7" t="n">
        <v>65533</v>
      </c>
      <c r="D1837" s="7" t="n">
        <v>1</v>
      </c>
    </row>
    <row r="1838" spans="1:8">
      <c r="A1838" t="s">
        <v>4</v>
      </c>
      <c r="B1838" s="4" t="s">
        <v>5</v>
      </c>
      <c r="C1838" s="4" t="s">
        <v>14</v>
      </c>
      <c r="D1838" s="4" t="s">
        <v>10</v>
      </c>
      <c r="E1838" s="4" t="s">
        <v>10</v>
      </c>
      <c r="F1838" s="4" t="s">
        <v>14</v>
      </c>
    </row>
    <row r="1839" spans="1:8">
      <c r="A1839" t="n">
        <v>14060</v>
      </c>
      <c r="B1839" s="52" t="n">
        <v>25</v>
      </c>
      <c r="C1839" s="7" t="n">
        <v>1</v>
      </c>
      <c r="D1839" s="7" t="n">
        <v>65535</v>
      </c>
      <c r="E1839" s="7" t="n">
        <v>65535</v>
      </c>
      <c r="F1839" s="7" t="n">
        <v>0</v>
      </c>
    </row>
    <row r="1840" spans="1:8">
      <c r="A1840" t="s">
        <v>4</v>
      </c>
      <c r="B1840" s="4" t="s">
        <v>5</v>
      </c>
      <c r="C1840" s="4" t="s">
        <v>14</v>
      </c>
      <c r="D1840" s="4" t="s">
        <v>10</v>
      </c>
    </row>
    <row r="1841" spans="1:10">
      <c r="A1841" t="n">
        <v>14067</v>
      </c>
      <c r="B1841" s="43" t="n">
        <v>45</v>
      </c>
      <c r="C1841" s="7" t="n">
        <v>7</v>
      </c>
      <c r="D1841" s="7" t="n">
        <v>255</v>
      </c>
    </row>
    <row r="1842" spans="1:10">
      <c r="A1842" t="s">
        <v>4</v>
      </c>
      <c r="B1842" s="4" t="s">
        <v>5</v>
      </c>
      <c r="C1842" s="4" t="s">
        <v>10</v>
      </c>
      <c r="D1842" s="4" t="s">
        <v>14</v>
      </c>
    </row>
    <row r="1843" spans="1:10">
      <c r="A1843" t="n">
        <v>14071</v>
      </c>
      <c r="B1843" s="46" t="n">
        <v>56</v>
      </c>
      <c r="C1843" s="7" t="n">
        <v>0</v>
      </c>
      <c r="D1843" s="7" t="n">
        <v>1</v>
      </c>
    </row>
    <row r="1844" spans="1:10">
      <c r="A1844" t="s">
        <v>4</v>
      </c>
      <c r="B1844" s="4" t="s">
        <v>5</v>
      </c>
      <c r="C1844" s="4" t="s">
        <v>9</v>
      </c>
    </row>
    <row r="1845" spans="1:10">
      <c r="A1845" t="n">
        <v>14075</v>
      </c>
      <c r="B1845" s="54" t="n">
        <v>15</v>
      </c>
      <c r="C1845" s="7" t="n">
        <v>256</v>
      </c>
    </row>
    <row r="1846" spans="1:10">
      <c r="A1846" t="s">
        <v>4</v>
      </c>
      <c r="B1846" s="4" t="s">
        <v>5</v>
      </c>
      <c r="C1846" s="4" t="s">
        <v>6</v>
      </c>
      <c r="D1846" s="4" t="s">
        <v>10</v>
      </c>
    </row>
    <row r="1847" spans="1:10">
      <c r="A1847" t="n">
        <v>14080</v>
      </c>
      <c r="B1847" s="39" t="n">
        <v>29</v>
      </c>
      <c r="C1847" s="7" t="s">
        <v>47</v>
      </c>
      <c r="D1847" s="7" t="n">
        <v>0</v>
      </c>
    </row>
    <row r="1848" spans="1:10">
      <c r="A1848" t="s">
        <v>4</v>
      </c>
      <c r="B1848" s="4" t="s">
        <v>5</v>
      </c>
      <c r="C1848" s="4" t="s">
        <v>6</v>
      </c>
      <c r="D1848" s="4" t="s">
        <v>10</v>
      </c>
    </row>
    <row r="1849" spans="1:10">
      <c r="A1849" t="n">
        <v>14088</v>
      </c>
      <c r="B1849" s="39" t="n">
        <v>29</v>
      </c>
      <c r="C1849" s="7" t="s">
        <v>49</v>
      </c>
      <c r="D1849" s="7" t="n">
        <v>22</v>
      </c>
    </row>
    <row r="1850" spans="1:10">
      <c r="A1850" t="s">
        <v>4</v>
      </c>
      <c r="B1850" s="4" t="s">
        <v>5</v>
      </c>
      <c r="C1850" s="4" t="s">
        <v>6</v>
      </c>
      <c r="D1850" s="4" t="s">
        <v>10</v>
      </c>
    </row>
    <row r="1851" spans="1:10">
      <c r="A1851" t="n">
        <v>14098</v>
      </c>
      <c r="B1851" s="39" t="n">
        <v>29</v>
      </c>
      <c r="C1851" s="7" t="s">
        <v>51</v>
      </c>
      <c r="D1851" s="7" t="n">
        <v>7031</v>
      </c>
    </row>
    <row r="1852" spans="1:10">
      <c r="A1852" t="s">
        <v>4</v>
      </c>
      <c r="B1852" s="4" t="s">
        <v>5</v>
      </c>
      <c r="C1852" s="4" t="s">
        <v>14</v>
      </c>
      <c r="D1852" s="4" t="s">
        <v>20</v>
      </c>
      <c r="E1852" s="4" t="s">
        <v>10</v>
      </c>
      <c r="F1852" s="4" t="s">
        <v>14</v>
      </c>
    </row>
    <row r="1853" spans="1:10">
      <c r="A1853" t="n">
        <v>14116</v>
      </c>
      <c r="B1853" s="13" t="n">
        <v>49</v>
      </c>
      <c r="C1853" s="7" t="n">
        <v>3</v>
      </c>
      <c r="D1853" s="7" t="n">
        <v>1</v>
      </c>
      <c r="E1853" s="7" t="n">
        <v>500</v>
      </c>
      <c r="F1853" s="7" t="n">
        <v>0</v>
      </c>
    </row>
    <row r="1854" spans="1:10">
      <c r="A1854" t="s">
        <v>4</v>
      </c>
      <c r="B1854" s="4" t="s">
        <v>5</v>
      </c>
      <c r="C1854" s="4" t="s">
        <v>14</v>
      </c>
      <c r="D1854" s="4" t="s">
        <v>10</v>
      </c>
      <c r="E1854" s="4" t="s">
        <v>14</v>
      </c>
      <c r="F1854" s="4" t="s">
        <v>18</v>
      </c>
    </row>
    <row r="1855" spans="1:10">
      <c r="A1855" t="n">
        <v>14125</v>
      </c>
      <c r="B1855" s="10" t="n">
        <v>5</v>
      </c>
      <c r="C1855" s="7" t="n">
        <v>30</v>
      </c>
      <c r="D1855" s="7" t="n">
        <v>10245</v>
      </c>
      <c r="E1855" s="7" t="n">
        <v>1</v>
      </c>
      <c r="F1855" s="11" t="n">
        <f t="normal" ca="1">A1879</f>
        <v>0</v>
      </c>
    </row>
    <row r="1856" spans="1:10">
      <c r="A1856" t="s">
        <v>4</v>
      </c>
      <c r="B1856" s="4" t="s">
        <v>5</v>
      </c>
      <c r="C1856" s="4" t="s">
        <v>14</v>
      </c>
      <c r="D1856" s="4" t="s">
        <v>10</v>
      </c>
      <c r="E1856" s="4" t="s">
        <v>20</v>
      </c>
      <c r="F1856" s="4" t="s">
        <v>10</v>
      </c>
      <c r="G1856" s="4" t="s">
        <v>9</v>
      </c>
      <c r="H1856" s="4" t="s">
        <v>9</v>
      </c>
      <c r="I1856" s="4" t="s">
        <v>10</v>
      </c>
      <c r="J1856" s="4" t="s">
        <v>10</v>
      </c>
      <c r="K1856" s="4" t="s">
        <v>9</v>
      </c>
      <c r="L1856" s="4" t="s">
        <v>9</v>
      </c>
      <c r="M1856" s="4" t="s">
        <v>9</v>
      </c>
      <c r="N1856" s="4" t="s">
        <v>9</v>
      </c>
      <c r="O1856" s="4" t="s">
        <v>6</v>
      </c>
    </row>
    <row r="1857" spans="1:15">
      <c r="A1857" t="n">
        <v>14134</v>
      </c>
      <c r="B1857" s="14" t="n">
        <v>50</v>
      </c>
      <c r="C1857" s="7" t="n">
        <v>0</v>
      </c>
      <c r="D1857" s="7" t="n">
        <v>14001</v>
      </c>
      <c r="E1857" s="7" t="n">
        <v>1</v>
      </c>
      <c r="F1857" s="7" t="n">
        <v>0</v>
      </c>
      <c r="G1857" s="7" t="n">
        <v>0</v>
      </c>
      <c r="H1857" s="7" t="n">
        <v>0</v>
      </c>
      <c r="I1857" s="7" t="n">
        <v>0</v>
      </c>
      <c r="J1857" s="7" t="n">
        <v>65533</v>
      </c>
      <c r="K1857" s="7" t="n">
        <v>0</v>
      </c>
      <c r="L1857" s="7" t="n">
        <v>0</v>
      </c>
      <c r="M1857" s="7" t="n">
        <v>0</v>
      </c>
      <c r="N1857" s="7" t="n">
        <v>0</v>
      </c>
      <c r="O1857" s="7" t="s">
        <v>13</v>
      </c>
    </row>
    <row r="1858" spans="1:15">
      <c r="A1858" t="s">
        <v>4</v>
      </c>
      <c r="B1858" s="4" t="s">
        <v>5</v>
      </c>
      <c r="C1858" s="4" t="s">
        <v>14</v>
      </c>
      <c r="D1858" s="4" t="s">
        <v>10</v>
      </c>
      <c r="E1858" s="4" t="s">
        <v>20</v>
      </c>
    </row>
    <row r="1859" spans="1:15">
      <c r="A1859" t="n">
        <v>14173</v>
      </c>
      <c r="B1859" s="24" t="n">
        <v>58</v>
      </c>
      <c r="C1859" s="7" t="n">
        <v>2</v>
      </c>
      <c r="D1859" s="7" t="n">
        <v>1000</v>
      </c>
      <c r="E1859" s="7" t="n">
        <v>1</v>
      </c>
    </row>
    <row r="1860" spans="1:15">
      <c r="A1860" t="s">
        <v>4</v>
      </c>
      <c r="B1860" s="4" t="s">
        <v>5</v>
      </c>
      <c r="C1860" s="4" t="s">
        <v>14</v>
      </c>
      <c r="D1860" s="4" t="s">
        <v>10</v>
      </c>
    </row>
    <row r="1861" spans="1:15">
      <c r="A1861" t="n">
        <v>14181</v>
      </c>
      <c r="B1861" s="24" t="n">
        <v>58</v>
      </c>
      <c r="C1861" s="7" t="n">
        <v>255</v>
      </c>
      <c r="D1861" s="7" t="n">
        <v>0</v>
      </c>
    </row>
    <row r="1862" spans="1:15">
      <c r="A1862" t="s">
        <v>4</v>
      </c>
      <c r="B1862" s="4" t="s">
        <v>5</v>
      </c>
      <c r="C1862" s="4" t="s">
        <v>14</v>
      </c>
      <c r="D1862" s="4" t="s">
        <v>10</v>
      </c>
      <c r="E1862" s="4" t="s">
        <v>10</v>
      </c>
    </row>
    <row r="1863" spans="1:15">
      <c r="A1863" t="n">
        <v>14185</v>
      </c>
      <c r="B1863" s="14" t="n">
        <v>50</v>
      </c>
      <c r="C1863" s="7" t="n">
        <v>1</v>
      </c>
      <c r="D1863" s="7" t="n">
        <v>4515</v>
      </c>
      <c r="E1863" s="7" t="n">
        <v>1000</v>
      </c>
    </row>
    <row r="1864" spans="1:15">
      <c r="A1864" t="s">
        <v>4</v>
      </c>
      <c r="B1864" s="4" t="s">
        <v>5</v>
      </c>
      <c r="C1864" s="4" t="s">
        <v>10</v>
      </c>
    </row>
    <row r="1865" spans="1:15">
      <c r="A1865" t="n">
        <v>14191</v>
      </c>
      <c r="B1865" s="31" t="n">
        <v>16</v>
      </c>
      <c r="C1865" s="7" t="n">
        <v>1000</v>
      </c>
    </row>
    <row r="1866" spans="1:15">
      <c r="A1866" t="s">
        <v>4</v>
      </c>
      <c r="B1866" s="4" t="s">
        <v>5</v>
      </c>
      <c r="C1866" s="4" t="s">
        <v>14</v>
      </c>
      <c r="D1866" s="4" t="s">
        <v>10</v>
      </c>
      <c r="E1866" s="4" t="s">
        <v>14</v>
      </c>
    </row>
    <row r="1867" spans="1:15">
      <c r="A1867" t="n">
        <v>14194</v>
      </c>
      <c r="B1867" s="13" t="n">
        <v>49</v>
      </c>
      <c r="C1867" s="7" t="n">
        <v>1</v>
      </c>
      <c r="D1867" s="7" t="n">
        <v>2000</v>
      </c>
      <c r="E1867" s="7" t="n">
        <v>0</v>
      </c>
    </row>
    <row r="1868" spans="1:15">
      <c r="A1868" t="s">
        <v>4</v>
      </c>
      <c r="B1868" s="4" t="s">
        <v>5</v>
      </c>
      <c r="C1868" s="4" t="s">
        <v>14</v>
      </c>
      <c r="D1868" s="4" t="s">
        <v>10</v>
      </c>
      <c r="E1868" s="4" t="s">
        <v>20</v>
      </c>
    </row>
    <row r="1869" spans="1:15">
      <c r="A1869" t="n">
        <v>14199</v>
      </c>
      <c r="B1869" s="24" t="n">
        <v>58</v>
      </c>
      <c r="C1869" s="7" t="n">
        <v>0</v>
      </c>
      <c r="D1869" s="7" t="n">
        <v>0</v>
      </c>
      <c r="E1869" s="7" t="n">
        <v>1</v>
      </c>
    </row>
    <row r="1870" spans="1:15">
      <c r="A1870" t="s">
        <v>4</v>
      </c>
      <c r="B1870" s="4" t="s">
        <v>5</v>
      </c>
      <c r="C1870" s="4" t="s">
        <v>14</v>
      </c>
      <c r="D1870" s="4" t="s">
        <v>10</v>
      </c>
    </row>
    <row r="1871" spans="1:15">
      <c r="A1871" t="n">
        <v>14207</v>
      </c>
      <c r="B1871" s="24" t="n">
        <v>58</v>
      </c>
      <c r="C1871" s="7" t="n">
        <v>255</v>
      </c>
      <c r="D1871" s="7" t="n">
        <v>0</v>
      </c>
    </row>
    <row r="1872" spans="1:15">
      <c r="A1872" t="s">
        <v>4</v>
      </c>
      <c r="B1872" s="4" t="s">
        <v>5</v>
      </c>
      <c r="C1872" s="4" t="s">
        <v>10</v>
      </c>
    </row>
    <row r="1873" spans="1:15">
      <c r="A1873" t="n">
        <v>14211</v>
      </c>
      <c r="B1873" s="31" t="n">
        <v>16</v>
      </c>
      <c r="C1873" s="7" t="n">
        <v>3000</v>
      </c>
    </row>
    <row r="1874" spans="1:15">
      <c r="A1874" t="s">
        <v>4</v>
      </c>
      <c r="B1874" s="4" t="s">
        <v>5</v>
      </c>
      <c r="C1874" s="4" t="s">
        <v>14</v>
      </c>
    </row>
    <row r="1875" spans="1:15">
      <c r="A1875" t="n">
        <v>14214</v>
      </c>
      <c r="B1875" s="43" t="n">
        <v>45</v>
      </c>
      <c r="C1875" s="7" t="n">
        <v>16</v>
      </c>
    </row>
    <row r="1876" spans="1:15">
      <c r="A1876" t="s">
        <v>4</v>
      </c>
      <c r="B1876" s="4" t="s">
        <v>5</v>
      </c>
      <c r="C1876" s="4" t="s">
        <v>14</v>
      </c>
      <c r="D1876" s="4" t="s">
        <v>10</v>
      </c>
    </row>
    <row r="1877" spans="1:15">
      <c r="A1877" t="n">
        <v>14216</v>
      </c>
      <c r="B1877" s="9" t="n">
        <v>162</v>
      </c>
      <c r="C1877" s="7" t="n">
        <v>1</v>
      </c>
      <c r="D1877" s="7" t="n">
        <v>20493</v>
      </c>
    </row>
    <row r="1878" spans="1:15">
      <c r="A1878" t="s">
        <v>4</v>
      </c>
      <c r="B1878" s="4" t="s">
        <v>5</v>
      </c>
      <c r="C1878" s="4" t="s">
        <v>10</v>
      </c>
    </row>
    <row r="1879" spans="1:15">
      <c r="A1879" t="n">
        <v>14220</v>
      </c>
      <c r="B1879" s="12" t="n">
        <v>12</v>
      </c>
      <c r="C1879" s="7" t="n">
        <v>6465</v>
      </c>
    </row>
    <row r="1880" spans="1:15">
      <c r="A1880" t="s">
        <v>4</v>
      </c>
      <c r="B1880" s="4" t="s">
        <v>5</v>
      </c>
      <c r="C1880" s="4" t="s">
        <v>14</v>
      </c>
      <c r="D1880" s="4" t="s">
        <v>9</v>
      </c>
      <c r="E1880" s="4" t="s">
        <v>14</v>
      </c>
      <c r="F1880" s="4" t="s">
        <v>14</v>
      </c>
      <c r="G1880" s="4" t="s">
        <v>9</v>
      </c>
      <c r="H1880" s="4" t="s">
        <v>14</v>
      </c>
      <c r="I1880" s="4" t="s">
        <v>9</v>
      </c>
      <c r="J1880" s="4" t="s">
        <v>14</v>
      </c>
    </row>
    <row r="1881" spans="1:15">
      <c r="A1881" t="n">
        <v>14223</v>
      </c>
      <c r="B1881" s="62" t="n">
        <v>33</v>
      </c>
      <c r="C1881" s="7" t="n">
        <v>0</v>
      </c>
      <c r="D1881" s="7" t="n">
        <v>1</v>
      </c>
      <c r="E1881" s="7" t="n">
        <v>0</v>
      </c>
      <c r="F1881" s="7" t="n">
        <v>0</v>
      </c>
      <c r="G1881" s="7" t="n">
        <v>-1</v>
      </c>
      <c r="H1881" s="7" t="n">
        <v>0</v>
      </c>
      <c r="I1881" s="7" t="n">
        <v>-1</v>
      </c>
      <c r="J1881" s="7" t="n">
        <v>0</v>
      </c>
    </row>
    <row r="1882" spans="1:15">
      <c r="A1882" t="s">
        <v>4</v>
      </c>
      <c r="B1882" s="4" t="s">
        <v>5</v>
      </c>
    </row>
    <row r="1883" spans="1:15">
      <c r="A1883" t="n">
        <v>14241</v>
      </c>
      <c r="B1883" s="5" t="n">
        <v>1</v>
      </c>
    </row>
    <row r="1884" spans="1:15" s="3" customFormat="1" customHeight="0">
      <c r="A1884" s="3" t="s">
        <v>2</v>
      </c>
      <c r="B1884" s="3" t="s">
        <v>176</v>
      </c>
    </row>
    <row r="1885" spans="1:15">
      <c r="A1885" t="s">
        <v>4</v>
      </c>
      <c r="B1885" s="4" t="s">
        <v>5</v>
      </c>
      <c r="C1885" s="4" t="s">
        <v>14</v>
      </c>
      <c r="D1885" s="4" t="s">
        <v>14</v>
      </c>
      <c r="E1885" s="4" t="s">
        <v>14</v>
      </c>
      <c r="F1885" s="4" t="s">
        <v>14</v>
      </c>
    </row>
    <row r="1886" spans="1:15">
      <c r="A1886" t="n">
        <v>14244</v>
      </c>
      <c r="B1886" s="22" t="n">
        <v>14</v>
      </c>
      <c r="C1886" s="7" t="n">
        <v>2</v>
      </c>
      <c r="D1886" s="7" t="n">
        <v>0</v>
      </c>
      <c r="E1886" s="7" t="n">
        <v>0</v>
      </c>
      <c r="F1886" s="7" t="n">
        <v>0</v>
      </c>
    </row>
    <row r="1887" spans="1:15">
      <c r="A1887" t="s">
        <v>4</v>
      </c>
      <c r="B1887" s="4" t="s">
        <v>5</v>
      </c>
      <c r="C1887" s="4" t="s">
        <v>14</v>
      </c>
      <c r="D1887" s="23" t="s">
        <v>33</v>
      </c>
      <c r="E1887" s="4" t="s">
        <v>5</v>
      </c>
      <c r="F1887" s="4" t="s">
        <v>14</v>
      </c>
      <c r="G1887" s="4" t="s">
        <v>10</v>
      </c>
      <c r="H1887" s="23" t="s">
        <v>34</v>
      </c>
      <c r="I1887" s="4" t="s">
        <v>14</v>
      </c>
      <c r="J1887" s="4" t="s">
        <v>9</v>
      </c>
      <c r="K1887" s="4" t="s">
        <v>14</v>
      </c>
      <c r="L1887" s="4" t="s">
        <v>14</v>
      </c>
      <c r="M1887" s="23" t="s">
        <v>33</v>
      </c>
      <c r="N1887" s="4" t="s">
        <v>5</v>
      </c>
      <c r="O1887" s="4" t="s">
        <v>14</v>
      </c>
      <c r="P1887" s="4" t="s">
        <v>10</v>
      </c>
      <c r="Q1887" s="23" t="s">
        <v>34</v>
      </c>
      <c r="R1887" s="4" t="s">
        <v>14</v>
      </c>
      <c r="S1887" s="4" t="s">
        <v>9</v>
      </c>
      <c r="T1887" s="4" t="s">
        <v>14</v>
      </c>
      <c r="U1887" s="4" t="s">
        <v>14</v>
      </c>
      <c r="V1887" s="4" t="s">
        <v>14</v>
      </c>
      <c r="W1887" s="4" t="s">
        <v>18</v>
      </c>
    </row>
    <row r="1888" spans="1:15">
      <c r="A1888" t="n">
        <v>14249</v>
      </c>
      <c r="B1888" s="10" t="n">
        <v>5</v>
      </c>
      <c r="C1888" s="7" t="n">
        <v>28</v>
      </c>
      <c r="D1888" s="23" t="s">
        <v>3</v>
      </c>
      <c r="E1888" s="9" t="n">
        <v>162</v>
      </c>
      <c r="F1888" s="7" t="n">
        <v>3</v>
      </c>
      <c r="G1888" s="7" t="n">
        <v>20493</v>
      </c>
      <c r="H1888" s="23" t="s">
        <v>3</v>
      </c>
      <c r="I1888" s="7" t="n">
        <v>0</v>
      </c>
      <c r="J1888" s="7" t="n">
        <v>1</v>
      </c>
      <c r="K1888" s="7" t="n">
        <v>2</v>
      </c>
      <c r="L1888" s="7" t="n">
        <v>28</v>
      </c>
      <c r="M1888" s="23" t="s">
        <v>3</v>
      </c>
      <c r="N1888" s="9" t="n">
        <v>162</v>
      </c>
      <c r="O1888" s="7" t="n">
        <v>3</v>
      </c>
      <c r="P1888" s="7" t="n">
        <v>20493</v>
      </c>
      <c r="Q1888" s="23" t="s">
        <v>3</v>
      </c>
      <c r="R1888" s="7" t="n">
        <v>0</v>
      </c>
      <c r="S1888" s="7" t="n">
        <v>2</v>
      </c>
      <c r="T1888" s="7" t="n">
        <v>2</v>
      </c>
      <c r="U1888" s="7" t="n">
        <v>11</v>
      </c>
      <c r="V1888" s="7" t="n">
        <v>1</v>
      </c>
      <c r="W1888" s="11" t="n">
        <f t="normal" ca="1">A1892</f>
        <v>0</v>
      </c>
    </row>
    <row r="1889" spans="1:23">
      <c r="A1889" t="s">
        <v>4</v>
      </c>
      <c r="B1889" s="4" t="s">
        <v>5</v>
      </c>
      <c r="C1889" s="4" t="s">
        <v>14</v>
      </c>
      <c r="D1889" s="4" t="s">
        <v>10</v>
      </c>
      <c r="E1889" s="4" t="s">
        <v>20</v>
      </c>
    </row>
    <row r="1890" spans="1:23">
      <c r="A1890" t="n">
        <v>14278</v>
      </c>
      <c r="B1890" s="24" t="n">
        <v>58</v>
      </c>
      <c r="C1890" s="7" t="n">
        <v>0</v>
      </c>
      <c r="D1890" s="7" t="n">
        <v>0</v>
      </c>
      <c r="E1890" s="7" t="n">
        <v>1</v>
      </c>
    </row>
    <row r="1891" spans="1:23">
      <c r="A1891" t="s">
        <v>4</v>
      </c>
      <c r="B1891" s="4" t="s">
        <v>5</v>
      </c>
      <c r="C1891" s="4" t="s">
        <v>14</v>
      </c>
      <c r="D1891" s="23" t="s">
        <v>33</v>
      </c>
      <c r="E1891" s="4" t="s">
        <v>5</v>
      </c>
      <c r="F1891" s="4" t="s">
        <v>14</v>
      </c>
      <c r="G1891" s="4" t="s">
        <v>10</v>
      </c>
      <c r="H1891" s="23" t="s">
        <v>34</v>
      </c>
      <c r="I1891" s="4" t="s">
        <v>14</v>
      </c>
      <c r="J1891" s="4" t="s">
        <v>9</v>
      </c>
      <c r="K1891" s="4" t="s">
        <v>14</v>
      </c>
      <c r="L1891" s="4" t="s">
        <v>14</v>
      </c>
      <c r="M1891" s="23" t="s">
        <v>33</v>
      </c>
      <c r="N1891" s="4" t="s">
        <v>5</v>
      </c>
      <c r="O1891" s="4" t="s">
        <v>14</v>
      </c>
      <c r="P1891" s="4" t="s">
        <v>10</v>
      </c>
      <c r="Q1891" s="23" t="s">
        <v>34</v>
      </c>
      <c r="R1891" s="4" t="s">
        <v>14</v>
      </c>
      <c r="S1891" s="4" t="s">
        <v>9</v>
      </c>
      <c r="T1891" s="4" t="s">
        <v>14</v>
      </c>
      <c r="U1891" s="4" t="s">
        <v>14</v>
      </c>
      <c r="V1891" s="4" t="s">
        <v>14</v>
      </c>
      <c r="W1891" s="4" t="s">
        <v>18</v>
      </c>
    </row>
    <row r="1892" spans="1:23">
      <c r="A1892" t="n">
        <v>14286</v>
      </c>
      <c r="B1892" s="10" t="n">
        <v>5</v>
      </c>
      <c r="C1892" s="7" t="n">
        <v>28</v>
      </c>
      <c r="D1892" s="23" t="s">
        <v>3</v>
      </c>
      <c r="E1892" s="9" t="n">
        <v>162</v>
      </c>
      <c r="F1892" s="7" t="n">
        <v>3</v>
      </c>
      <c r="G1892" s="7" t="n">
        <v>20493</v>
      </c>
      <c r="H1892" s="23" t="s">
        <v>3</v>
      </c>
      <c r="I1892" s="7" t="n">
        <v>0</v>
      </c>
      <c r="J1892" s="7" t="n">
        <v>1</v>
      </c>
      <c r="K1892" s="7" t="n">
        <v>3</v>
      </c>
      <c r="L1892" s="7" t="n">
        <v>28</v>
      </c>
      <c r="M1892" s="23" t="s">
        <v>3</v>
      </c>
      <c r="N1892" s="9" t="n">
        <v>162</v>
      </c>
      <c r="O1892" s="7" t="n">
        <v>3</v>
      </c>
      <c r="P1892" s="7" t="n">
        <v>20493</v>
      </c>
      <c r="Q1892" s="23" t="s">
        <v>3</v>
      </c>
      <c r="R1892" s="7" t="n">
        <v>0</v>
      </c>
      <c r="S1892" s="7" t="n">
        <v>2</v>
      </c>
      <c r="T1892" s="7" t="n">
        <v>3</v>
      </c>
      <c r="U1892" s="7" t="n">
        <v>9</v>
      </c>
      <c r="V1892" s="7" t="n">
        <v>1</v>
      </c>
      <c r="W1892" s="11" t="n">
        <f t="normal" ca="1">A1902</f>
        <v>0</v>
      </c>
    </row>
    <row r="1893" spans="1:23">
      <c r="A1893" t="s">
        <v>4</v>
      </c>
      <c r="B1893" s="4" t="s">
        <v>5</v>
      </c>
      <c r="C1893" s="4" t="s">
        <v>14</v>
      </c>
      <c r="D1893" s="23" t="s">
        <v>33</v>
      </c>
      <c r="E1893" s="4" t="s">
        <v>5</v>
      </c>
      <c r="F1893" s="4" t="s">
        <v>10</v>
      </c>
      <c r="G1893" s="4" t="s">
        <v>14</v>
      </c>
      <c r="H1893" s="4" t="s">
        <v>14</v>
      </c>
      <c r="I1893" s="4" t="s">
        <v>6</v>
      </c>
      <c r="J1893" s="23" t="s">
        <v>34</v>
      </c>
      <c r="K1893" s="4" t="s">
        <v>14</v>
      </c>
      <c r="L1893" s="4" t="s">
        <v>14</v>
      </c>
      <c r="M1893" s="23" t="s">
        <v>33</v>
      </c>
      <c r="N1893" s="4" t="s">
        <v>5</v>
      </c>
      <c r="O1893" s="4" t="s">
        <v>14</v>
      </c>
      <c r="P1893" s="23" t="s">
        <v>34</v>
      </c>
      <c r="Q1893" s="4" t="s">
        <v>14</v>
      </c>
      <c r="R1893" s="4" t="s">
        <v>9</v>
      </c>
      <c r="S1893" s="4" t="s">
        <v>14</v>
      </c>
      <c r="T1893" s="4" t="s">
        <v>14</v>
      </c>
      <c r="U1893" s="4" t="s">
        <v>14</v>
      </c>
      <c r="V1893" s="23" t="s">
        <v>33</v>
      </c>
      <c r="W1893" s="4" t="s">
        <v>5</v>
      </c>
      <c r="X1893" s="4" t="s">
        <v>14</v>
      </c>
      <c r="Y1893" s="23" t="s">
        <v>34</v>
      </c>
      <c r="Z1893" s="4" t="s">
        <v>14</v>
      </c>
      <c r="AA1893" s="4" t="s">
        <v>9</v>
      </c>
      <c r="AB1893" s="4" t="s">
        <v>14</v>
      </c>
      <c r="AC1893" s="4" t="s">
        <v>14</v>
      </c>
      <c r="AD1893" s="4" t="s">
        <v>14</v>
      </c>
      <c r="AE1893" s="4" t="s">
        <v>18</v>
      </c>
    </row>
    <row r="1894" spans="1:23">
      <c r="A1894" t="n">
        <v>14315</v>
      </c>
      <c r="B1894" s="10" t="n">
        <v>5</v>
      </c>
      <c r="C1894" s="7" t="n">
        <v>28</v>
      </c>
      <c r="D1894" s="23" t="s">
        <v>3</v>
      </c>
      <c r="E1894" s="25" t="n">
        <v>47</v>
      </c>
      <c r="F1894" s="7" t="n">
        <v>61456</v>
      </c>
      <c r="G1894" s="7" t="n">
        <v>2</v>
      </c>
      <c r="H1894" s="7" t="n">
        <v>0</v>
      </c>
      <c r="I1894" s="7" t="s">
        <v>35</v>
      </c>
      <c r="J1894" s="23" t="s">
        <v>3</v>
      </c>
      <c r="K1894" s="7" t="n">
        <v>8</v>
      </c>
      <c r="L1894" s="7" t="n">
        <v>28</v>
      </c>
      <c r="M1894" s="23" t="s">
        <v>3</v>
      </c>
      <c r="N1894" s="26" t="n">
        <v>74</v>
      </c>
      <c r="O1894" s="7" t="n">
        <v>65</v>
      </c>
      <c r="P1894" s="23" t="s">
        <v>3</v>
      </c>
      <c r="Q1894" s="7" t="n">
        <v>0</v>
      </c>
      <c r="R1894" s="7" t="n">
        <v>1</v>
      </c>
      <c r="S1894" s="7" t="n">
        <v>3</v>
      </c>
      <c r="T1894" s="7" t="n">
        <v>9</v>
      </c>
      <c r="U1894" s="7" t="n">
        <v>28</v>
      </c>
      <c r="V1894" s="23" t="s">
        <v>3</v>
      </c>
      <c r="W1894" s="26" t="n">
        <v>74</v>
      </c>
      <c r="X1894" s="7" t="n">
        <v>65</v>
      </c>
      <c r="Y1894" s="23" t="s">
        <v>3</v>
      </c>
      <c r="Z1894" s="7" t="n">
        <v>0</v>
      </c>
      <c r="AA1894" s="7" t="n">
        <v>2</v>
      </c>
      <c r="AB1894" s="7" t="n">
        <v>3</v>
      </c>
      <c r="AC1894" s="7" t="n">
        <v>9</v>
      </c>
      <c r="AD1894" s="7" t="n">
        <v>1</v>
      </c>
      <c r="AE1894" s="11" t="n">
        <f t="normal" ca="1">A1898</f>
        <v>0</v>
      </c>
    </row>
    <row r="1895" spans="1:23">
      <c r="A1895" t="s">
        <v>4</v>
      </c>
      <c r="B1895" s="4" t="s">
        <v>5</v>
      </c>
      <c r="C1895" s="4" t="s">
        <v>10</v>
      </c>
      <c r="D1895" s="4" t="s">
        <v>14</v>
      </c>
      <c r="E1895" s="4" t="s">
        <v>14</v>
      </c>
      <c r="F1895" s="4" t="s">
        <v>6</v>
      </c>
    </row>
    <row r="1896" spans="1:23">
      <c r="A1896" t="n">
        <v>14363</v>
      </c>
      <c r="B1896" s="25" t="n">
        <v>47</v>
      </c>
      <c r="C1896" s="7" t="n">
        <v>61456</v>
      </c>
      <c r="D1896" s="7" t="n">
        <v>0</v>
      </c>
      <c r="E1896" s="7" t="n">
        <v>0</v>
      </c>
      <c r="F1896" s="7" t="s">
        <v>36</v>
      </c>
    </row>
    <row r="1897" spans="1:23">
      <c r="A1897" t="s">
        <v>4</v>
      </c>
      <c r="B1897" s="4" t="s">
        <v>5</v>
      </c>
      <c r="C1897" s="4" t="s">
        <v>14</v>
      </c>
      <c r="D1897" s="4" t="s">
        <v>10</v>
      </c>
      <c r="E1897" s="4" t="s">
        <v>20</v>
      </c>
    </row>
    <row r="1898" spans="1:23">
      <c r="A1898" t="n">
        <v>14376</v>
      </c>
      <c r="B1898" s="24" t="n">
        <v>58</v>
      </c>
      <c r="C1898" s="7" t="n">
        <v>0</v>
      </c>
      <c r="D1898" s="7" t="n">
        <v>300</v>
      </c>
      <c r="E1898" s="7" t="n">
        <v>1</v>
      </c>
    </row>
    <row r="1899" spans="1:23">
      <c r="A1899" t="s">
        <v>4</v>
      </c>
      <c r="B1899" s="4" t="s">
        <v>5</v>
      </c>
      <c r="C1899" s="4" t="s">
        <v>14</v>
      </c>
      <c r="D1899" s="4" t="s">
        <v>10</v>
      </c>
    </row>
    <row r="1900" spans="1:23">
      <c r="A1900" t="n">
        <v>14384</v>
      </c>
      <c r="B1900" s="24" t="n">
        <v>58</v>
      </c>
      <c r="C1900" s="7" t="n">
        <v>255</v>
      </c>
      <c r="D1900" s="7" t="n">
        <v>0</v>
      </c>
    </row>
    <row r="1901" spans="1:23">
      <c r="A1901" t="s">
        <v>4</v>
      </c>
      <c r="B1901" s="4" t="s">
        <v>5</v>
      </c>
      <c r="C1901" s="4" t="s">
        <v>14</v>
      </c>
      <c r="D1901" s="4" t="s">
        <v>14</v>
      </c>
      <c r="E1901" s="4" t="s">
        <v>14</v>
      </c>
      <c r="F1901" s="4" t="s">
        <v>14</v>
      </c>
    </row>
    <row r="1902" spans="1:23">
      <c r="A1902" t="n">
        <v>14388</v>
      </c>
      <c r="B1902" s="22" t="n">
        <v>14</v>
      </c>
      <c r="C1902" s="7" t="n">
        <v>0</v>
      </c>
      <c r="D1902" s="7" t="n">
        <v>0</v>
      </c>
      <c r="E1902" s="7" t="n">
        <v>0</v>
      </c>
      <c r="F1902" s="7" t="n">
        <v>64</v>
      </c>
    </row>
    <row r="1903" spans="1:23">
      <c r="A1903" t="s">
        <v>4</v>
      </c>
      <c r="B1903" s="4" t="s">
        <v>5</v>
      </c>
      <c r="C1903" s="4" t="s">
        <v>14</v>
      </c>
      <c r="D1903" s="4" t="s">
        <v>10</v>
      </c>
    </row>
    <row r="1904" spans="1:23">
      <c r="A1904" t="n">
        <v>14393</v>
      </c>
      <c r="B1904" s="27" t="n">
        <v>22</v>
      </c>
      <c r="C1904" s="7" t="n">
        <v>0</v>
      </c>
      <c r="D1904" s="7" t="n">
        <v>20493</v>
      </c>
    </row>
    <row r="1905" spans="1:31">
      <c r="A1905" t="s">
        <v>4</v>
      </c>
      <c r="B1905" s="4" t="s">
        <v>5</v>
      </c>
      <c r="C1905" s="4" t="s">
        <v>14</v>
      </c>
      <c r="D1905" s="4" t="s">
        <v>10</v>
      </c>
    </row>
    <row r="1906" spans="1:31">
      <c r="A1906" t="n">
        <v>14397</v>
      </c>
      <c r="B1906" s="24" t="n">
        <v>58</v>
      </c>
      <c r="C1906" s="7" t="n">
        <v>5</v>
      </c>
      <c r="D1906" s="7" t="n">
        <v>300</v>
      </c>
    </row>
    <row r="1907" spans="1:31">
      <c r="A1907" t="s">
        <v>4</v>
      </c>
      <c r="B1907" s="4" t="s">
        <v>5</v>
      </c>
      <c r="C1907" s="4" t="s">
        <v>20</v>
      </c>
      <c r="D1907" s="4" t="s">
        <v>10</v>
      </c>
    </row>
    <row r="1908" spans="1:31">
      <c r="A1908" t="n">
        <v>14401</v>
      </c>
      <c r="B1908" s="28" t="n">
        <v>103</v>
      </c>
      <c r="C1908" s="7" t="n">
        <v>0</v>
      </c>
      <c r="D1908" s="7" t="n">
        <v>300</v>
      </c>
    </row>
    <row r="1909" spans="1:31">
      <c r="A1909" t="s">
        <v>4</v>
      </c>
      <c r="B1909" s="4" t="s">
        <v>5</v>
      </c>
      <c r="C1909" s="4" t="s">
        <v>14</v>
      </c>
    </row>
    <row r="1910" spans="1:31">
      <c r="A1910" t="n">
        <v>14408</v>
      </c>
      <c r="B1910" s="29" t="n">
        <v>64</v>
      </c>
      <c r="C1910" s="7" t="n">
        <v>7</v>
      </c>
    </row>
    <row r="1911" spans="1:31">
      <c r="A1911" t="s">
        <v>4</v>
      </c>
      <c r="B1911" s="4" t="s">
        <v>5</v>
      </c>
      <c r="C1911" s="4" t="s">
        <v>14</v>
      </c>
      <c r="D1911" s="4" t="s">
        <v>10</v>
      </c>
    </row>
    <row r="1912" spans="1:31">
      <c r="A1912" t="n">
        <v>14410</v>
      </c>
      <c r="B1912" s="30" t="n">
        <v>72</v>
      </c>
      <c r="C1912" s="7" t="n">
        <v>5</v>
      </c>
      <c r="D1912" s="7" t="n">
        <v>0</v>
      </c>
    </row>
    <row r="1913" spans="1:31">
      <c r="A1913" t="s">
        <v>4</v>
      </c>
      <c r="B1913" s="4" t="s">
        <v>5</v>
      </c>
      <c r="C1913" s="4" t="s">
        <v>14</v>
      </c>
      <c r="D1913" s="23" t="s">
        <v>33</v>
      </c>
      <c r="E1913" s="4" t="s">
        <v>5</v>
      </c>
      <c r="F1913" s="4" t="s">
        <v>14</v>
      </c>
      <c r="G1913" s="4" t="s">
        <v>10</v>
      </c>
      <c r="H1913" s="23" t="s">
        <v>34</v>
      </c>
      <c r="I1913" s="4" t="s">
        <v>14</v>
      </c>
      <c r="J1913" s="4" t="s">
        <v>9</v>
      </c>
      <c r="K1913" s="4" t="s">
        <v>14</v>
      </c>
      <c r="L1913" s="4" t="s">
        <v>14</v>
      </c>
      <c r="M1913" s="4" t="s">
        <v>18</v>
      </c>
    </row>
    <row r="1914" spans="1:31">
      <c r="A1914" t="n">
        <v>14414</v>
      </c>
      <c r="B1914" s="10" t="n">
        <v>5</v>
      </c>
      <c r="C1914" s="7" t="n">
        <v>28</v>
      </c>
      <c r="D1914" s="23" t="s">
        <v>3</v>
      </c>
      <c r="E1914" s="9" t="n">
        <v>162</v>
      </c>
      <c r="F1914" s="7" t="n">
        <v>4</v>
      </c>
      <c r="G1914" s="7" t="n">
        <v>20493</v>
      </c>
      <c r="H1914" s="23" t="s">
        <v>3</v>
      </c>
      <c r="I1914" s="7" t="n">
        <v>0</v>
      </c>
      <c r="J1914" s="7" t="n">
        <v>1</v>
      </c>
      <c r="K1914" s="7" t="n">
        <v>2</v>
      </c>
      <c r="L1914" s="7" t="n">
        <v>1</v>
      </c>
      <c r="M1914" s="11" t="n">
        <f t="normal" ca="1">A1920</f>
        <v>0</v>
      </c>
    </row>
    <row r="1915" spans="1:31">
      <c r="A1915" t="s">
        <v>4</v>
      </c>
      <c r="B1915" s="4" t="s">
        <v>5</v>
      </c>
      <c r="C1915" s="4" t="s">
        <v>14</v>
      </c>
      <c r="D1915" s="4" t="s">
        <v>6</v>
      </c>
    </row>
    <row r="1916" spans="1:31">
      <c r="A1916" t="n">
        <v>14431</v>
      </c>
      <c r="B1916" s="8" t="n">
        <v>2</v>
      </c>
      <c r="C1916" s="7" t="n">
        <v>10</v>
      </c>
      <c r="D1916" s="7" t="s">
        <v>37</v>
      </c>
    </row>
    <row r="1917" spans="1:31">
      <c r="A1917" t="s">
        <v>4</v>
      </c>
      <c r="B1917" s="4" t="s">
        <v>5</v>
      </c>
      <c r="C1917" s="4" t="s">
        <v>10</v>
      </c>
    </row>
    <row r="1918" spans="1:31">
      <c r="A1918" t="n">
        <v>14448</v>
      </c>
      <c r="B1918" s="31" t="n">
        <v>16</v>
      </c>
      <c r="C1918" s="7" t="n">
        <v>0</v>
      </c>
    </row>
    <row r="1919" spans="1:31">
      <c r="A1919" t="s">
        <v>4</v>
      </c>
      <c r="B1919" s="4" t="s">
        <v>5</v>
      </c>
      <c r="C1919" s="4" t="s">
        <v>14</v>
      </c>
    </row>
    <row r="1920" spans="1:31">
      <c r="A1920" t="n">
        <v>14451</v>
      </c>
      <c r="B1920" s="32" t="n">
        <v>116</v>
      </c>
      <c r="C1920" s="7" t="n">
        <v>0</v>
      </c>
    </row>
    <row r="1921" spans="1:13">
      <c r="A1921" t="s">
        <v>4</v>
      </c>
      <c r="B1921" s="4" t="s">
        <v>5</v>
      </c>
      <c r="C1921" s="4" t="s">
        <v>14</v>
      </c>
      <c r="D1921" s="4" t="s">
        <v>10</v>
      </c>
    </row>
    <row r="1922" spans="1:13">
      <c r="A1922" t="n">
        <v>14453</v>
      </c>
      <c r="B1922" s="32" t="n">
        <v>116</v>
      </c>
      <c r="C1922" s="7" t="n">
        <v>2</v>
      </c>
      <c r="D1922" s="7" t="n">
        <v>1</v>
      </c>
    </row>
    <row r="1923" spans="1:13">
      <c r="A1923" t="s">
        <v>4</v>
      </c>
      <c r="B1923" s="4" t="s">
        <v>5</v>
      </c>
      <c r="C1923" s="4" t="s">
        <v>14</v>
      </c>
      <c r="D1923" s="4" t="s">
        <v>9</v>
      </c>
    </row>
    <row r="1924" spans="1:13">
      <c r="A1924" t="n">
        <v>14457</v>
      </c>
      <c r="B1924" s="32" t="n">
        <v>116</v>
      </c>
      <c r="C1924" s="7" t="n">
        <v>5</v>
      </c>
      <c r="D1924" s="7" t="n">
        <v>1103626240</v>
      </c>
    </row>
    <row r="1925" spans="1:13">
      <c r="A1925" t="s">
        <v>4</v>
      </c>
      <c r="B1925" s="4" t="s">
        <v>5</v>
      </c>
      <c r="C1925" s="4" t="s">
        <v>14</v>
      </c>
      <c r="D1925" s="4" t="s">
        <v>10</v>
      </c>
    </row>
    <row r="1926" spans="1:13">
      <c r="A1926" t="n">
        <v>14463</v>
      </c>
      <c r="B1926" s="32" t="n">
        <v>116</v>
      </c>
      <c r="C1926" s="7" t="n">
        <v>6</v>
      </c>
      <c r="D1926" s="7" t="n">
        <v>1</v>
      </c>
    </row>
    <row r="1927" spans="1:13">
      <c r="A1927" t="s">
        <v>4</v>
      </c>
      <c r="B1927" s="4" t="s">
        <v>5</v>
      </c>
      <c r="C1927" s="4" t="s">
        <v>14</v>
      </c>
      <c r="D1927" s="4" t="s">
        <v>10</v>
      </c>
      <c r="E1927" s="4" t="s">
        <v>10</v>
      </c>
      <c r="F1927" s="4" t="s">
        <v>10</v>
      </c>
      <c r="G1927" s="4" t="s">
        <v>10</v>
      </c>
      <c r="H1927" s="4" t="s">
        <v>10</v>
      </c>
      <c r="I1927" s="4" t="s">
        <v>10</v>
      </c>
      <c r="J1927" s="4" t="s">
        <v>10</v>
      </c>
      <c r="K1927" s="4" t="s">
        <v>10</v>
      </c>
      <c r="L1927" s="4" t="s">
        <v>10</v>
      </c>
      <c r="M1927" s="4" t="s">
        <v>10</v>
      </c>
      <c r="N1927" s="4" t="s">
        <v>9</v>
      </c>
      <c r="O1927" s="4" t="s">
        <v>9</v>
      </c>
      <c r="P1927" s="4" t="s">
        <v>9</v>
      </c>
      <c r="Q1927" s="4" t="s">
        <v>9</v>
      </c>
      <c r="R1927" s="4" t="s">
        <v>14</v>
      </c>
      <c r="S1927" s="4" t="s">
        <v>6</v>
      </c>
    </row>
    <row r="1928" spans="1:13">
      <c r="A1928" t="n">
        <v>14467</v>
      </c>
      <c r="B1928" s="33" t="n">
        <v>75</v>
      </c>
      <c r="C1928" s="7" t="n">
        <v>0</v>
      </c>
      <c r="D1928" s="7" t="n">
        <v>0</v>
      </c>
      <c r="E1928" s="7" t="n">
        <v>0</v>
      </c>
      <c r="F1928" s="7" t="n">
        <v>1024</v>
      </c>
      <c r="G1928" s="7" t="n">
        <v>720</v>
      </c>
      <c r="H1928" s="7" t="n">
        <v>0</v>
      </c>
      <c r="I1928" s="7" t="n">
        <v>0</v>
      </c>
      <c r="J1928" s="7" t="n">
        <v>0</v>
      </c>
      <c r="K1928" s="7" t="n">
        <v>0</v>
      </c>
      <c r="L1928" s="7" t="n">
        <v>1024</v>
      </c>
      <c r="M1928" s="7" t="n">
        <v>720</v>
      </c>
      <c r="N1928" s="7" t="n">
        <v>1065353216</v>
      </c>
      <c r="O1928" s="7" t="n">
        <v>1065353216</v>
      </c>
      <c r="P1928" s="7" t="n">
        <v>1065353216</v>
      </c>
      <c r="Q1928" s="7" t="n">
        <v>0</v>
      </c>
      <c r="R1928" s="7" t="n">
        <v>0</v>
      </c>
      <c r="S1928" s="7" t="s">
        <v>177</v>
      </c>
    </row>
    <row r="1929" spans="1:13">
      <c r="A1929" t="s">
        <v>4</v>
      </c>
      <c r="B1929" s="4" t="s">
        <v>5</v>
      </c>
      <c r="C1929" s="4" t="s">
        <v>14</v>
      </c>
      <c r="D1929" s="4" t="s">
        <v>14</v>
      </c>
      <c r="E1929" s="4" t="s">
        <v>14</v>
      </c>
      <c r="F1929" s="4" t="s">
        <v>20</v>
      </c>
      <c r="G1929" s="4" t="s">
        <v>20</v>
      </c>
      <c r="H1929" s="4" t="s">
        <v>20</v>
      </c>
      <c r="I1929" s="4" t="s">
        <v>20</v>
      </c>
      <c r="J1929" s="4" t="s">
        <v>20</v>
      </c>
    </row>
    <row r="1930" spans="1:13">
      <c r="A1930" t="n">
        <v>14515</v>
      </c>
      <c r="B1930" s="44" t="n">
        <v>76</v>
      </c>
      <c r="C1930" s="7" t="n">
        <v>0</v>
      </c>
      <c r="D1930" s="7" t="n">
        <v>9</v>
      </c>
      <c r="E1930" s="7" t="n">
        <v>2</v>
      </c>
      <c r="F1930" s="7" t="n">
        <v>0</v>
      </c>
      <c r="G1930" s="7" t="n">
        <v>0</v>
      </c>
      <c r="H1930" s="7" t="n">
        <v>0</v>
      </c>
      <c r="I1930" s="7" t="n">
        <v>0</v>
      </c>
      <c r="J1930" s="7" t="n">
        <v>0</v>
      </c>
    </row>
    <row r="1931" spans="1:13">
      <c r="A1931" t="s">
        <v>4</v>
      </c>
      <c r="B1931" s="4" t="s">
        <v>5</v>
      </c>
      <c r="C1931" s="4" t="s">
        <v>14</v>
      </c>
      <c r="D1931" s="4" t="s">
        <v>10</v>
      </c>
      <c r="E1931" s="4" t="s">
        <v>14</v>
      </c>
      <c r="F1931" s="4" t="s">
        <v>6</v>
      </c>
    </row>
    <row r="1932" spans="1:13">
      <c r="A1932" t="n">
        <v>14539</v>
      </c>
      <c r="B1932" s="34" t="n">
        <v>39</v>
      </c>
      <c r="C1932" s="7" t="n">
        <v>10</v>
      </c>
      <c r="D1932" s="7" t="n">
        <v>65533</v>
      </c>
      <c r="E1932" s="7" t="n">
        <v>200</v>
      </c>
      <c r="F1932" s="7" t="s">
        <v>178</v>
      </c>
    </row>
    <row r="1933" spans="1:13">
      <c r="A1933" t="s">
        <v>4</v>
      </c>
      <c r="B1933" s="4" t="s">
        <v>5</v>
      </c>
      <c r="C1933" s="4" t="s">
        <v>14</v>
      </c>
      <c r="D1933" s="4" t="s">
        <v>10</v>
      </c>
      <c r="E1933" s="4" t="s">
        <v>14</v>
      </c>
      <c r="F1933" s="4" t="s">
        <v>6</v>
      </c>
    </row>
    <row r="1934" spans="1:13">
      <c r="A1934" t="n">
        <v>14563</v>
      </c>
      <c r="B1934" s="34" t="n">
        <v>39</v>
      </c>
      <c r="C1934" s="7" t="n">
        <v>10</v>
      </c>
      <c r="D1934" s="7" t="n">
        <v>65533</v>
      </c>
      <c r="E1934" s="7" t="n">
        <v>201</v>
      </c>
      <c r="F1934" s="7" t="s">
        <v>179</v>
      </c>
    </row>
    <row r="1935" spans="1:13">
      <c r="A1935" t="s">
        <v>4</v>
      </c>
      <c r="B1935" s="4" t="s">
        <v>5</v>
      </c>
      <c r="C1935" s="4" t="s">
        <v>14</v>
      </c>
      <c r="D1935" s="4" t="s">
        <v>10</v>
      </c>
      <c r="E1935" s="4" t="s">
        <v>14</v>
      </c>
      <c r="F1935" s="4" t="s">
        <v>6</v>
      </c>
    </row>
    <row r="1936" spans="1:13">
      <c r="A1936" t="n">
        <v>14587</v>
      </c>
      <c r="B1936" s="34" t="n">
        <v>39</v>
      </c>
      <c r="C1936" s="7" t="n">
        <v>10</v>
      </c>
      <c r="D1936" s="7" t="n">
        <v>65533</v>
      </c>
      <c r="E1936" s="7" t="n">
        <v>202</v>
      </c>
      <c r="F1936" s="7" t="s">
        <v>180</v>
      </c>
    </row>
    <row r="1937" spans="1:19">
      <c r="A1937" t="s">
        <v>4</v>
      </c>
      <c r="B1937" s="4" t="s">
        <v>5</v>
      </c>
      <c r="C1937" s="4" t="s">
        <v>14</v>
      </c>
      <c r="D1937" s="4" t="s">
        <v>10</v>
      </c>
      <c r="E1937" s="4" t="s">
        <v>14</v>
      </c>
      <c r="F1937" s="4" t="s">
        <v>6</v>
      </c>
    </row>
    <row r="1938" spans="1:19">
      <c r="A1938" t="n">
        <v>14611</v>
      </c>
      <c r="B1938" s="34" t="n">
        <v>39</v>
      </c>
      <c r="C1938" s="7" t="n">
        <v>10</v>
      </c>
      <c r="D1938" s="7" t="n">
        <v>65533</v>
      </c>
      <c r="E1938" s="7" t="n">
        <v>203</v>
      </c>
      <c r="F1938" s="7" t="s">
        <v>181</v>
      </c>
    </row>
    <row r="1939" spans="1:19">
      <c r="A1939" t="s">
        <v>4</v>
      </c>
      <c r="B1939" s="4" t="s">
        <v>5</v>
      </c>
      <c r="C1939" s="4" t="s">
        <v>14</v>
      </c>
      <c r="D1939" s="4" t="s">
        <v>10</v>
      </c>
      <c r="E1939" s="4" t="s">
        <v>14</v>
      </c>
      <c r="F1939" s="4" t="s">
        <v>6</v>
      </c>
    </row>
    <row r="1940" spans="1:19">
      <c r="A1940" t="n">
        <v>14635</v>
      </c>
      <c r="B1940" s="34" t="n">
        <v>39</v>
      </c>
      <c r="C1940" s="7" t="n">
        <v>10</v>
      </c>
      <c r="D1940" s="7" t="n">
        <v>65533</v>
      </c>
      <c r="E1940" s="7" t="n">
        <v>204</v>
      </c>
      <c r="F1940" s="7" t="s">
        <v>182</v>
      </c>
    </row>
    <row r="1941" spans="1:19">
      <c r="A1941" t="s">
        <v>4</v>
      </c>
      <c r="B1941" s="4" t="s">
        <v>5</v>
      </c>
      <c r="C1941" s="4" t="s">
        <v>14</v>
      </c>
      <c r="D1941" s="4" t="s">
        <v>10</v>
      </c>
      <c r="E1941" s="4" t="s">
        <v>14</v>
      </c>
      <c r="F1941" s="4" t="s">
        <v>6</v>
      </c>
    </row>
    <row r="1942" spans="1:19">
      <c r="A1942" t="n">
        <v>14659</v>
      </c>
      <c r="B1942" s="34" t="n">
        <v>39</v>
      </c>
      <c r="C1942" s="7" t="n">
        <v>10</v>
      </c>
      <c r="D1942" s="7" t="n">
        <v>65533</v>
      </c>
      <c r="E1942" s="7" t="n">
        <v>205</v>
      </c>
      <c r="F1942" s="7" t="s">
        <v>183</v>
      </c>
    </row>
    <row r="1943" spans="1:19">
      <c r="A1943" t="s">
        <v>4</v>
      </c>
      <c r="B1943" s="4" t="s">
        <v>5</v>
      </c>
      <c r="C1943" s="4" t="s">
        <v>14</v>
      </c>
      <c r="D1943" s="4" t="s">
        <v>10</v>
      </c>
      <c r="E1943" s="4" t="s">
        <v>14</v>
      </c>
      <c r="F1943" s="4" t="s">
        <v>6</v>
      </c>
    </row>
    <row r="1944" spans="1:19">
      <c r="A1944" t="n">
        <v>14683</v>
      </c>
      <c r="B1944" s="34" t="n">
        <v>39</v>
      </c>
      <c r="C1944" s="7" t="n">
        <v>10</v>
      </c>
      <c r="D1944" s="7" t="n">
        <v>65533</v>
      </c>
      <c r="E1944" s="7" t="n">
        <v>206</v>
      </c>
      <c r="F1944" s="7" t="s">
        <v>184</v>
      </c>
    </row>
    <row r="1945" spans="1:19">
      <c r="A1945" t="s">
        <v>4</v>
      </c>
      <c r="B1945" s="4" t="s">
        <v>5</v>
      </c>
      <c r="C1945" s="4" t="s">
        <v>14</v>
      </c>
      <c r="D1945" s="4" t="s">
        <v>10</v>
      </c>
      <c r="E1945" s="4" t="s">
        <v>14</v>
      </c>
      <c r="F1945" s="4" t="s">
        <v>6</v>
      </c>
    </row>
    <row r="1946" spans="1:19">
      <c r="A1946" t="n">
        <v>14707</v>
      </c>
      <c r="B1946" s="34" t="n">
        <v>39</v>
      </c>
      <c r="C1946" s="7" t="n">
        <v>10</v>
      </c>
      <c r="D1946" s="7" t="n">
        <v>65533</v>
      </c>
      <c r="E1946" s="7" t="n">
        <v>207</v>
      </c>
      <c r="F1946" s="7" t="s">
        <v>185</v>
      </c>
    </row>
    <row r="1947" spans="1:19">
      <c r="A1947" t="s">
        <v>4</v>
      </c>
      <c r="B1947" s="4" t="s">
        <v>5</v>
      </c>
      <c r="C1947" s="4" t="s">
        <v>14</v>
      </c>
      <c r="D1947" s="4" t="s">
        <v>10</v>
      </c>
      <c r="E1947" s="4" t="s">
        <v>14</v>
      </c>
      <c r="F1947" s="4" t="s">
        <v>6</v>
      </c>
    </row>
    <row r="1948" spans="1:19">
      <c r="A1948" t="n">
        <v>14731</v>
      </c>
      <c r="B1948" s="34" t="n">
        <v>39</v>
      </c>
      <c r="C1948" s="7" t="n">
        <v>10</v>
      </c>
      <c r="D1948" s="7" t="n">
        <v>65533</v>
      </c>
      <c r="E1948" s="7" t="n">
        <v>208</v>
      </c>
      <c r="F1948" s="7" t="s">
        <v>186</v>
      </c>
    </row>
    <row r="1949" spans="1:19">
      <c r="A1949" t="s">
        <v>4</v>
      </c>
      <c r="B1949" s="4" t="s">
        <v>5</v>
      </c>
      <c r="C1949" s="4" t="s">
        <v>14</v>
      </c>
      <c r="D1949" s="4" t="s">
        <v>10</v>
      </c>
      <c r="E1949" s="4" t="s">
        <v>14</v>
      </c>
      <c r="F1949" s="4" t="s">
        <v>6</v>
      </c>
    </row>
    <row r="1950" spans="1:19">
      <c r="A1950" t="n">
        <v>14755</v>
      </c>
      <c r="B1950" s="34" t="n">
        <v>39</v>
      </c>
      <c r="C1950" s="7" t="n">
        <v>10</v>
      </c>
      <c r="D1950" s="7" t="n">
        <v>65533</v>
      </c>
      <c r="E1950" s="7" t="n">
        <v>209</v>
      </c>
      <c r="F1950" s="7" t="s">
        <v>187</v>
      </c>
    </row>
    <row r="1951" spans="1:19">
      <c r="A1951" t="s">
        <v>4</v>
      </c>
      <c r="B1951" s="4" t="s">
        <v>5</v>
      </c>
      <c r="C1951" s="4" t="s">
        <v>14</v>
      </c>
      <c r="D1951" s="4" t="s">
        <v>10</v>
      </c>
      <c r="E1951" s="4" t="s">
        <v>14</v>
      </c>
      <c r="F1951" s="4" t="s">
        <v>6</v>
      </c>
    </row>
    <row r="1952" spans="1:19">
      <c r="A1952" t="n">
        <v>14779</v>
      </c>
      <c r="B1952" s="34" t="n">
        <v>39</v>
      </c>
      <c r="C1952" s="7" t="n">
        <v>10</v>
      </c>
      <c r="D1952" s="7" t="n">
        <v>65533</v>
      </c>
      <c r="E1952" s="7" t="n">
        <v>210</v>
      </c>
      <c r="F1952" s="7" t="s">
        <v>188</v>
      </c>
    </row>
    <row r="1953" spans="1:6">
      <c r="A1953" t="s">
        <v>4</v>
      </c>
      <c r="B1953" s="4" t="s">
        <v>5</v>
      </c>
      <c r="C1953" s="4" t="s">
        <v>10</v>
      </c>
      <c r="D1953" s="4" t="s">
        <v>6</v>
      </c>
      <c r="E1953" s="4" t="s">
        <v>6</v>
      </c>
      <c r="F1953" s="4" t="s">
        <v>6</v>
      </c>
      <c r="G1953" s="4" t="s">
        <v>14</v>
      </c>
      <c r="H1953" s="4" t="s">
        <v>9</v>
      </c>
      <c r="I1953" s="4" t="s">
        <v>20</v>
      </c>
      <c r="J1953" s="4" t="s">
        <v>20</v>
      </c>
      <c r="K1953" s="4" t="s">
        <v>20</v>
      </c>
      <c r="L1953" s="4" t="s">
        <v>20</v>
      </c>
      <c r="M1953" s="4" t="s">
        <v>20</v>
      </c>
      <c r="N1953" s="4" t="s">
        <v>20</v>
      </c>
      <c r="O1953" s="4" t="s">
        <v>20</v>
      </c>
      <c r="P1953" s="4" t="s">
        <v>6</v>
      </c>
      <c r="Q1953" s="4" t="s">
        <v>6</v>
      </c>
      <c r="R1953" s="4" t="s">
        <v>9</v>
      </c>
      <c r="S1953" s="4" t="s">
        <v>14</v>
      </c>
      <c r="T1953" s="4" t="s">
        <v>9</v>
      </c>
      <c r="U1953" s="4" t="s">
        <v>9</v>
      </c>
      <c r="V1953" s="4" t="s">
        <v>10</v>
      </c>
    </row>
    <row r="1954" spans="1:6">
      <c r="A1954" t="n">
        <v>14803</v>
      </c>
      <c r="B1954" s="36" t="n">
        <v>19</v>
      </c>
      <c r="C1954" s="7" t="n">
        <v>0</v>
      </c>
      <c r="D1954" s="7" t="s">
        <v>46</v>
      </c>
      <c r="E1954" s="7" t="s">
        <v>47</v>
      </c>
      <c r="F1954" s="7" t="s">
        <v>13</v>
      </c>
      <c r="G1954" s="7" t="n">
        <v>0</v>
      </c>
      <c r="H1954" s="7" t="n">
        <v>1</v>
      </c>
      <c r="I1954" s="7" t="n">
        <v>0</v>
      </c>
      <c r="J1954" s="7" t="n">
        <v>0</v>
      </c>
      <c r="K1954" s="7" t="n">
        <v>0</v>
      </c>
      <c r="L1954" s="7" t="n">
        <v>0</v>
      </c>
      <c r="M1954" s="7" t="n">
        <v>1</v>
      </c>
      <c r="N1954" s="7" t="n">
        <v>1.60000002384186</v>
      </c>
      <c r="O1954" s="7" t="n">
        <v>0.0900000035762787</v>
      </c>
      <c r="P1954" s="7" t="s">
        <v>13</v>
      </c>
      <c r="Q1954" s="7" t="s">
        <v>13</v>
      </c>
      <c r="R1954" s="7" t="n">
        <v>-1</v>
      </c>
      <c r="S1954" s="7" t="n">
        <v>0</v>
      </c>
      <c r="T1954" s="7" t="n">
        <v>0</v>
      </c>
      <c r="U1954" s="7" t="n">
        <v>0</v>
      </c>
      <c r="V1954" s="7" t="n">
        <v>0</v>
      </c>
    </row>
    <row r="1955" spans="1:6">
      <c r="A1955" t="s">
        <v>4</v>
      </c>
      <c r="B1955" s="4" t="s">
        <v>5</v>
      </c>
      <c r="C1955" s="4" t="s">
        <v>10</v>
      </c>
      <c r="D1955" s="4" t="s">
        <v>6</v>
      </c>
      <c r="E1955" s="4" t="s">
        <v>6</v>
      </c>
      <c r="F1955" s="4" t="s">
        <v>6</v>
      </c>
      <c r="G1955" s="4" t="s">
        <v>14</v>
      </c>
      <c r="H1955" s="4" t="s">
        <v>9</v>
      </c>
      <c r="I1955" s="4" t="s">
        <v>20</v>
      </c>
      <c r="J1955" s="4" t="s">
        <v>20</v>
      </c>
      <c r="K1955" s="4" t="s">
        <v>20</v>
      </c>
      <c r="L1955" s="4" t="s">
        <v>20</v>
      </c>
      <c r="M1955" s="4" t="s">
        <v>20</v>
      </c>
      <c r="N1955" s="4" t="s">
        <v>20</v>
      </c>
      <c r="O1955" s="4" t="s">
        <v>20</v>
      </c>
      <c r="P1955" s="4" t="s">
        <v>6</v>
      </c>
      <c r="Q1955" s="4" t="s">
        <v>6</v>
      </c>
      <c r="R1955" s="4" t="s">
        <v>9</v>
      </c>
      <c r="S1955" s="4" t="s">
        <v>14</v>
      </c>
      <c r="T1955" s="4" t="s">
        <v>9</v>
      </c>
      <c r="U1955" s="4" t="s">
        <v>9</v>
      </c>
      <c r="V1955" s="4" t="s">
        <v>10</v>
      </c>
    </row>
    <row r="1956" spans="1:6">
      <c r="A1956" t="n">
        <v>14875</v>
      </c>
      <c r="B1956" s="36" t="n">
        <v>19</v>
      </c>
      <c r="C1956" s="7" t="n">
        <v>22</v>
      </c>
      <c r="D1956" s="7" t="s">
        <v>48</v>
      </c>
      <c r="E1956" s="7" t="s">
        <v>49</v>
      </c>
      <c r="F1956" s="7" t="s">
        <v>13</v>
      </c>
      <c r="G1956" s="7" t="n">
        <v>0</v>
      </c>
      <c r="H1956" s="7" t="n">
        <v>1</v>
      </c>
      <c r="I1956" s="7" t="n">
        <v>0</v>
      </c>
      <c r="J1956" s="7" t="n">
        <v>0</v>
      </c>
      <c r="K1956" s="7" t="n">
        <v>0</v>
      </c>
      <c r="L1956" s="7" t="n">
        <v>0</v>
      </c>
      <c r="M1956" s="7" t="n">
        <v>1</v>
      </c>
      <c r="N1956" s="7" t="n">
        <v>1.60000002384186</v>
      </c>
      <c r="O1956" s="7" t="n">
        <v>0.0900000035762787</v>
      </c>
      <c r="P1956" s="7" t="s">
        <v>13</v>
      </c>
      <c r="Q1956" s="7" t="s">
        <v>13</v>
      </c>
      <c r="R1956" s="7" t="n">
        <v>-1</v>
      </c>
      <c r="S1956" s="7" t="n">
        <v>0</v>
      </c>
      <c r="T1956" s="7" t="n">
        <v>0</v>
      </c>
      <c r="U1956" s="7" t="n">
        <v>0</v>
      </c>
      <c r="V1956" s="7" t="n">
        <v>0</v>
      </c>
    </row>
    <row r="1957" spans="1:6">
      <c r="A1957" t="s">
        <v>4</v>
      </c>
      <c r="B1957" s="4" t="s">
        <v>5</v>
      </c>
      <c r="C1957" s="4" t="s">
        <v>10</v>
      </c>
      <c r="D1957" s="4" t="s">
        <v>6</v>
      </c>
      <c r="E1957" s="4" t="s">
        <v>6</v>
      </c>
      <c r="F1957" s="4" t="s">
        <v>6</v>
      </c>
      <c r="G1957" s="4" t="s">
        <v>14</v>
      </c>
      <c r="H1957" s="4" t="s">
        <v>9</v>
      </c>
      <c r="I1957" s="4" t="s">
        <v>20</v>
      </c>
      <c r="J1957" s="4" t="s">
        <v>20</v>
      </c>
      <c r="K1957" s="4" t="s">
        <v>20</v>
      </c>
      <c r="L1957" s="4" t="s">
        <v>20</v>
      </c>
      <c r="M1957" s="4" t="s">
        <v>20</v>
      </c>
      <c r="N1957" s="4" t="s">
        <v>20</v>
      </c>
      <c r="O1957" s="4" t="s">
        <v>20</v>
      </c>
      <c r="P1957" s="4" t="s">
        <v>6</v>
      </c>
      <c r="Q1957" s="4" t="s">
        <v>6</v>
      </c>
      <c r="R1957" s="4" t="s">
        <v>9</v>
      </c>
      <c r="S1957" s="4" t="s">
        <v>14</v>
      </c>
      <c r="T1957" s="4" t="s">
        <v>9</v>
      </c>
      <c r="U1957" s="4" t="s">
        <v>9</v>
      </c>
      <c r="V1957" s="4" t="s">
        <v>10</v>
      </c>
    </row>
    <row r="1958" spans="1:6">
      <c r="A1958" t="n">
        <v>14945</v>
      </c>
      <c r="B1958" s="36" t="n">
        <v>19</v>
      </c>
      <c r="C1958" s="7" t="n">
        <v>7031</v>
      </c>
      <c r="D1958" s="7" t="s">
        <v>50</v>
      </c>
      <c r="E1958" s="7" t="s">
        <v>51</v>
      </c>
      <c r="F1958" s="7" t="s">
        <v>13</v>
      </c>
      <c r="G1958" s="7" t="n">
        <v>0</v>
      </c>
      <c r="H1958" s="7" t="n">
        <v>1</v>
      </c>
      <c r="I1958" s="7" t="n">
        <v>0</v>
      </c>
      <c r="J1958" s="7" t="n">
        <v>0</v>
      </c>
      <c r="K1958" s="7" t="n">
        <v>0</v>
      </c>
      <c r="L1958" s="7" t="n">
        <v>0</v>
      </c>
      <c r="M1958" s="7" t="n">
        <v>1</v>
      </c>
      <c r="N1958" s="7" t="n">
        <v>1.60000002384186</v>
      </c>
      <c r="O1958" s="7" t="n">
        <v>0.0900000035762787</v>
      </c>
      <c r="P1958" s="7" t="s">
        <v>13</v>
      </c>
      <c r="Q1958" s="7" t="s">
        <v>13</v>
      </c>
      <c r="R1958" s="7" t="n">
        <v>-1</v>
      </c>
      <c r="S1958" s="7" t="n">
        <v>0</v>
      </c>
      <c r="T1958" s="7" t="n">
        <v>0</v>
      </c>
      <c r="U1958" s="7" t="n">
        <v>0</v>
      </c>
      <c r="V1958" s="7" t="n">
        <v>0</v>
      </c>
    </row>
    <row r="1959" spans="1:6">
      <c r="A1959" t="s">
        <v>4</v>
      </c>
      <c r="B1959" s="4" t="s">
        <v>5</v>
      </c>
      <c r="C1959" s="4" t="s">
        <v>10</v>
      </c>
      <c r="D1959" s="4" t="s">
        <v>6</v>
      </c>
      <c r="E1959" s="4" t="s">
        <v>6</v>
      </c>
      <c r="F1959" s="4" t="s">
        <v>6</v>
      </c>
      <c r="G1959" s="4" t="s">
        <v>14</v>
      </c>
      <c r="H1959" s="4" t="s">
        <v>9</v>
      </c>
      <c r="I1959" s="4" t="s">
        <v>20</v>
      </c>
      <c r="J1959" s="4" t="s">
        <v>20</v>
      </c>
      <c r="K1959" s="4" t="s">
        <v>20</v>
      </c>
      <c r="L1959" s="4" t="s">
        <v>20</v>
      </c>
      <c r="M1959" s="4" t="s">
        <v>20</v>
      </c>
      <c r="N1959" s="4" t="s">
        <v>20</v>
      </c>
      <c r="O1959" s="4" t="s">
        <v>20</v>
      </c>
      <c r="P1959" s="4" t="s">
        <v>6</v>
      </c>
      <c r="Q1959" s="4" t="s">
        <v>6</v>
      </c>
      <c r="R1959" s="4" t="s">
        <v>9</v>
      </c>
      <c r="S1959" s="4" t="s">
        <v>14</v>
      </c>
      <c r="T1959" s="4" t="s">
        <v>9</v>
      </c>
      <c r="U1959" s="4" t="s">
        <v>9</v>
      </c>
      <c r="V1959" s="4" t="s">
        <v>10</v>
      </c>
    </row>
    <row r="1960" spans="1:6">
      <c r="A1960" t="n">
        <v>15023</v>
      </c>
      <c r="B1960" s="36" t="n">
        <v>19</v>
      </c>
      <c r="C1960" s="7" t="n">
        <v>7033</v>
      </c>
      <c r="D1960" s="7" t="s">
        <v>189</v>
      </c>
      <c r="E1960" s="7" t="s">
        <v>190</v>
      </c>
      <c r="F1960" s="7" t="s">
        <v>13</v>
      </c>
      <c r="G1960" s="7" t="n">
        <v>0</v>
      </c>
      <c r="H1960" s="7" t="n">
        <v>1</v>
      </c>
      <c r="I1960" s="7" t="n">
        <v>0</v>
      </c>
      <c r="J1960" s="7" t="n">
        <v>0</v>
      </c>
      <c r="K1960" s="7" t="n">
        <v>0</v>
      </c>
      <c r="L1960" s="7" t="n">
        <v>0</v>
      </c>
      <c r="M1960" s="7" t="n">
        <v>1</v>
      </c>
      <c r="N1960" s="7" t="n">
        <v>1.60000002384186</v>
      </c>
      <c r="O1960" s="7" t="n">
        <v>0.0900000035762787</v>
      </c>
      <c r="P1960" s="7" t="s">
        <v>13</v>
      </c>
      <c r="Q1960" s="7" t="s">
        <v>13</v>
      </c>
      <c r="R1960" s="7" t="n">
        <v>-1</v>
      </c>
      <c r="S1960" s="7" t="n">
        <v>0</v>
      </c>
      <c r="T1960" s="7" t="n">
        <v>0</v>
      </c>
      <c r="U1960" s="7" t="n">
        <v>0</v>
      </c>
      <c r="V1960" s="7" t="n">
        <v>0</v>
      </c>
    </row>
    <row r="1961" spans="1:6">
      <c r="A1961" t="s">
        <v>4</v>
      </c>
      <c r="B1961" s="4" t="s">
        <v>5</v>
      </c>
      <c r="C1961" s="4" t="s">
        <v>10</v>
      </c>
      <c r="D1961" s="4" t="s">
        <v>6</v>
      </c>
      <c r="E1961" s="4" t="s">
        <v>6</v>
      </c>
      <c r="F1961" s="4" t="s">
        <v>6</v>
      </c>
      <c r="G1961" s="4" t="s">
        <v>14</v>
      </c>
      <c r="H1961" s="4" t="s">
        <v>9</v>
      </c>
      <c r="I1961" s="4" t="s">
        <v>20</v>
      </c>
      <c r="J1961" s="4" t="s">
        <v>20</v>
      </c>
      <c r="K1961" s="4" t="s">
        <v>20</v>
      </c>
      <c r="L1961" s="4" t="s">
        <v>20</v>
      </c>
      <c r="M1961" s="4" t="s">
        <v>20</v>
      </c>
      <c r="N1961" s="4" t="s">
        <v>20</v>
      </c>
      <c r="O1961" s="4" t="s">
        <v>20</v>
      </c>
      <c r="P1961" s="4" t="s">
        <v>6</v>
      </c>
      <c r="Q1961" s="4" t="s">
        <v>6</v>
      </c>
      <c r="R1961" s="4" t="s">
        <v>9</v>
      </c>
      <c r="S1961" s="4" t="s">
        <v>14</v>
      </c>
      <c r="T1961" s="4" t="s">
        <v>9</v>
      </c>
      <c r="U1961" s="4" t="s">
        <v>9</v>
      </c>
      <c r="V1961" s="4" t="s">
        <v>10</v>
      </c>
    </row>
    <row r="1962" spans="1:6">
      <c r="A1962" t="n">
        <v>15094</v>
      </c>
      <c r="B1962" s="36" t="n">
        <v>19</v>
      </c>
      <c r="C1962" s="7" t="n">
        <v>1600</v>
      </c>
      <c r="D1962" s="7" t="s">
        <v>52</v>
      </c>
      <c r="E1962" s="7" t="s">
        <v>53</v>
      </c>
      <c r="F1962" s="7" t="s">
        <v>13</v>
      </c>
      <c r="G1962" s="7" t="n">
        <v>0</v>
      </c>
      <c r="H1962" s="7" t="n">
        <v>1</v>
      </c>
      <c r="I1962" s="7" t="n">
        <v>0</v>
      </c>
      <c r="J1962" s="7" t="n">
        <v>0</v>
      </c>
      <c r="K1962" s="7" t="n">
        <v>0</v>
      </c>
      <c r="L1962" s="7" t="n">
        <v>0</v>
      </c>
      <c r="M1962" s="7" t="n">
        <v>1</v>
      </c>
      <c r="N1962" s="7" t="n">
        <v>1.60000002384186</v>
      </c>
      <c r="O1962" s="7" t="n">
        <v>0.0900000035762787</v>
      </c>
      <c r="P1962" s="7" t="s">
        <v>13</v>
      </c>
      <c r="Q1962" s="7" t="s">
        <v>13</v>
      </c>
      <c r="R1962" s="7" t="n">
        <v>-1</v>
      </c>
      <c r="S1962" s="7" t="n">
        <v>0</v>
      </c>
      <c r="T1962" s="7" t="n">
        <v>0</v>
      </c>
      <c r="U1962" s="7" t="n">
        <v>0</v>
      </c>
      <c r="V1962" s="7" t="n">
        <v>0</v>
      </c>
    </row>
    <row r="1963" spans="1:6">
      <c r="A1963" t="s">
        <v>4</v>
      </c>
      <c r="B1963" s="4" t="s">
        <v>5</v>
      </c>
      <c r="C1963" s="4" t="s">
        <v>10</v>
      </c>
      <c r="D1963" s="4" t="s">
        <v>14</v>
      </c>
      <c r="E1963" s="4" t="s">
        <v>14</v>
      </c>
      <c r="F1963" s="4" t="s">
        <v>6</v>
      </c>
    </row>
    <row r="1964" spans="1:6">
      <c r="A1964" t="n">
        <v>15163</v>
      </c>
      <c r="B1964" s="19" t="n">
        <v>20</v>
      </c>
      <c r="C1964" s="7" t="n">
        <v>20</v>
      </c>
      <c r="D1964" s="7" t="n">
        <v>3</v>
      </c>
      <c r="E1964" s="7" t="n">
        <v>10</v>
      </c>
      <c r="F1964" s="7" t="s">
        <v>54</v>
      </c>
    </row>
    <row r="1965" spans="1:6">
      <c r="A1965" t="s">
        <v>4</v>
      </c>
      <c r="B1965" s="4" t="s">
        <v>5</v>
      </c>
      <c r="C1965" s="4" t="s">
        <v>10</v>
      </c>
    </row>
    <row r="1966" spans="1:6">
      <c r="A1966" t="n">
        <v>15181</v>
      </c>
      <c r="B1966" s="31" t="n">
        <v>16</v>
      </c>
      <c r="C1966" s="7" t="n">
        <v>0</v>
      </c>
    </row>
    <row r="1967" spans="1:6">
      <c r="A1967" t="s">
        <v>4</v>
      </c>
      <c r="B1967" s="4" t="s">
        <v>5</v>
      </c>
      <c r="C1967" s="4" t="s">
        <v>10</v>
      </c>
      <c r="D1967" s="4" t="s">
        <v>14</v>
      </c>
      <c r="E1967" s="4" t="s">
        <v>14</v>
      </c>
      <c r="F1967" s="4" t="s">
        <v>6</v>
      </c>
    </row>
    <row r="1968" spans="1:6">
      <c r="A1968" t="n">
        <v>15184</v>
      </c>
      <c r="B1968" s="19" t="n">
        <v>20</v>
      </c>
      <c r="C1968" s="7" t="n">
        <v>21</v>
      </c>
      <c r="D1968" s="7" t="n">
        <v>3</v>
      </c>
      <c r="E1968" s="7" t="n">
        <v>10</v>
      </c>
      <c r="F1968" s="7" t="s">
        <v>54</v>
      </c>
    </row>
    <row r="1969" spans="1:22">
      <c r="A1969" t="s">
        <v>4</v>
      </c>
      <c r="B1969" s="4" t="s">
        <v>5</v>
      </c>
      <c r="C1969" s="4" t="s">
        <v>10</v>
      </c>
    </row>
    <row r="1970" spans="1:22">
      <c r="A1970" t="n">
        <v>15202</v>
      </c>
      <c r="B1970" s="31" t="n">
        <v>16</v>
      </c>
      <c r="C1970" s="7" t="n">
        <v>0</v>
      </c>
    </row>
    <row r="1971" spans="1:22">
      <c r="A1971" t="s">
        <v>4</v>
      </c>
      <c r="B1971" s="4" t="s">
        <v>5</v>
      </c>
      <c r="C1971" s="4" t="s">
        <v>10</v>
      </c>
      <c r="D1971" s="4" t="s">
        <v>14</v>
      </c>
      <c r="E1971" s="4" t="s">
        <v>14</v>
      </c>
      <c r="F1971" s="4" t="s">
        <v>6</v>
      </c>
    </row>
    <row r="1972" spans="1:22">
      <c r="A1972" t="n">
        <v>15205</v>
      </c>
      <c r="B1972" s="19" t="n">
        <v>20</v>
      </c>
      <c r="C1972" s="7" t="n">
        <v>0</v>
      </c>
      <c r="D1972" s="7" t="n">
        <v>3</v>
      </c>
      <c r="E1972" s="7" t="n">
        <v>10</v>
      </c>
      <c r="F1972" s="7" t="s">
        <v>54</v>
      </c>
    </row>
    <row r="1973" spans="1:22">
      <c r="A1973" t="s">
        <v>4</v>
      </c>
      <c r="B1973" s="4" t="s">
        <v>5</v>
      </c>
      <c r="C1973" s="4" t="s">
        <v>10</v>
      </c>
    </row>
    <row r="1974" spans="1:22">
      <c r="A1974" t="n">
        <v>15223</v>
      </c>
      <c r="B1974" s="31" t="n">
        <v>16</v>
      </c>
      <c r="C1974" s="7" t="n">
        <v>0</v>
      </c>
    </row>
    <row r="1975" spans="1:22">
      <c r="A1975" t="s">
        <v>4</v>
      </c>
      <c r="B1975" s="4" t="s">
        <v>5</v>
      </c>
      <c r="C1975" s="4" t="s">
        <v>10</v>
      </c>
      <c r="D1975" s="4" t="s">
        <v>14</v>
      </c>
      <c r="E1975" s="4" t="s">
        <v>14</v>
      </c>
      <c r="F1975" s="4" t="s">
        <v>6</v>
      </c>
    </row>
    <row r="1976" spans="1:22">
      <c r="A1976" t="n">
        <v>15226</v>
      </c>
      <c r="B1976" s="19" t="n">
        <v>20</v>
      </c>
      <c r="C1976" s="7" t="n">
        <v>22</v>
      </c>
      <c r="D1976" s="7" t="n">
        <v>3</v>
      </c>
      <c r="E1976" s="7" t="n">
        <v>10</v>
      </c>
      <c r="F1976" s="7" t="s">
        <v>54</v>
      </c>
    </row>
    <row r="1977" spans="1:22">
      <c r="A1977" t="s">
        <v>4</v>
      </c>
      <c r="B1977" s="4" t="s">
        <v>5</v>
      </c>
      <c r="C1977" s="4" t="s">
        <v>10</v>
      </c>
    </row>
    <row r="1978" spans="1:22">
      <c r="A1978" t="n">
        <v>15244</v>
      </c>
      <c r="B1978" s="31" t="n">
        <v>16</v>
      </c>
      <c r="C1978" s="7" t="n">
        <v>0</v>
      </c>
    </row>
    <row r="1979" spans="1:22">
      <c r="A1979" t="s">
        <v>4</v>
      </c>
      <c r="B1979" s="4" t="s">
        <v>5</v>
      </c>
      <c r="C1979" s="4" t="s">
        <v>10</v>
      </c>
      <c r="D1979" s="4" t="s">
        <v>14</v>
      </c>
      <c r="E1979" s="4" t="s">
        <v>14</v>
      </c>
      <c r="F1979" s="4" t="s">
        <v>6</v>
      </c>
    </row>
    <row r="1980" spans="1:22">
      <c r="A1980" t="n">
        <v>15247</v>
      </c>
      <c r="B1980" s="19" t="n">
        <v>20</v>
      </c>
      <c r="C1980" s="7" t="n">
        <v>7031</v>
      </c>
      <c r="D1980" s="7" t="n">
        <v>3</v>
      </c>
      <c r="E1980" s="7" t="n">
        <v>10</v>
      </c>
      <c r="F1980" s="7" t="s">
        <v>54</v>
      </c>
    </row>
    <row r="1981" spans="1:22">
      <c r="A1981" t="s">
        <v>4</v>
      </c>
      <c r="B1981" s="4" t="s">
        <v>5</v>
      </c>
      <c r="C1981" s="4" t="s">
        <v>10</v>
      </c>
    </row>
    <row r="1982" spans="1:22">
      <c r="A1982" t="n">
        <v>15265</v>
      </c>
      <c r="B1982" s="31" t="n">
        <v>16</v>
      </c>
      <c r="C1982" s="7" t="n">
        <v>0</v>
      </c>
    </row>
    <row r="1983" spans="1:22">
      <c r="A1983" t="s">
        <v>4</v>
      </c>
      <c r="B1983" s="4" t="s">
        <v>5</v>
      </c>
      <c r="C1983" s="4" t="s">
        <v>10</v>
      </c>
      <c r="D1983" s="4" t="s">
        <v>14</v>
      </c>
      <c r="E1983" s="4" t="s">
        <v>14</v>
      </c>
      <c r="F1983" s="4" t="s">
        <v>6</v>
      </c>
    </row>
    <row r="1984" spans="1:22">
      <c r="A1984" t="n">
        <v>15268</v>
      </c>
      <c r="B1984" s="19" t="n">
        <v>20</v>
      </c>
      <c r="C1984" s="7" t="n">
        <v>7033</v>
      </c>
      <c r="D1984" s="7" t="n">
        <v>3</v>
      </c>
      <c r="E1984" s="7" t="n">
        <v>10</v>
      </c>
      <c r="F1984" s="7" t="s">
        <v>54</v>
      </c>
    </row>
    <row r="1985" spans="1:6">
      <c r="A1985" t="s">
        <v>4</v>
      </c>
      <c r="B1985" s="4" t="s">
        <v>5</v>
      </c>
      <c r="C1985" s="4" t="s">
        <v>10</v>
      </c>
    </row>
    <row r="1986" spans="1:6">
      <c r="A1986" t="n">
        <v>15286</v>
      </c>
      <c r="B1986" s="31" t="n">
        <v>16</v>
      </c>
      <c r="C1986" s="7" t="n">
        <v>0</v>
      </c>
    </row>
    <row r="1987" spans="1:6">
      <c r="A1987" t="s">
        <v>4</v>
      </c>
      <c r="B1987" s="4" t="s">
        <v>5</v>
      </c>
      <c r="C1987" s="4" t="s">
        <v>10</v>
      </c>
      <c r="D1987" s="4" t="s">
        <v>9</v>
      </c>
    </row>
    <row r="1988" spans="1:6">
      <c r="A1988" t="n">
        <v>15289</v>
      </c>
      <c r="B1988" s="37" t="n">
        <v>43</v>
      </c>
      <c r="C1988" s="7" t="n">
        <v>7033</v>
      </c>
      <c r="D1988" s="7" t="n">
        <v>128</v>
      </c>
    </row>
    <row r="1989" spans="1:6">
      <c r="A1989" t="s">
        <v>4</v>
      </c>
      <c r="B1989" s="4" t="s">
        <v>5</v>
      </c>
      <c r="C1989" s="4" t="s">
        <v>10</v>
      </c>
      <c r="D1989" s="4" t="s">
        <v>9</v>
      </c>
    </row>
    <row r="1990" spans="1:6">
      <c r="A1990" t="n">
        <v>15296</v>
      </c>
      <c r="B1990" s="37" t="n">
        <v>43</v>
      </c>
      <c r="C1990" s="7" t="n">
        <v>7033</v>
      </c>
      <c r="D1990" s="7" t="n">
        <v>32</v>
      </c>
    </row>
    <row r="1991" spans="1:6">
      <c r="A1991" t="s">
        <v>4</v>
      </c>
      <c r="B1991" s="4" t="s">
        <v>5</v>
      </c>
      <c r="C1991" s="4" t="s">
        <v>10</v>
      </c>
      <c r="D1991" s="4" t="s">
        <v>9</v>
      </c>
    </row>
    <row r="1992" spans="1:6">
      <c r="A1992" t="n">
        <v>15303</v>
      </c>
      <c r="B1992" s="57" t="n">
        <v>44</v>
      </c>
      <c r="C1992" s="7" t="n">
        <v>21</v>
      </c>
      <c r="D1992" s="7" t="n">
        <v>128</v>
      </c>
    </row>
    <row r="1993" spans="1:6">
      <c r="A1993" t="s">
        <v>4</v>
      </c>
      <c r="B1993" s="4" t="s">
        <v>5</v>
      </c>
      <c r="C1993" s="4" t="s">
        <v>10</v>
      </c>
      <c r="D1993" s="4" t="s">
        <v>9</v>
      </c>
    </row>
    <row r="1994" spans="1:6">
      <c r="A1994" t="n">
        <v>15310</v>
      </c>
      <c r="B1994" s="57" t="n">
        <v>44</v>
      </c>
      <c r="C1994" s="7" t="n">
        <v>21</v>
      </c>
      <c r="D1994" s="7" t="n">
        <v>32</v>
      </c>
    </row>
    <row r="1995" spans="1:6">
      <c r="A1995" t="s">
        <v>4</v>
      </c>
      <c r="B1995" s="4" t="s">
        <v>5</v>
      </c>
      <c r="C1995" s="4" t="s">
        <v>10</v>
      </c>
      <c r="D1995" s="4" t="s">
        <v>14</v>
      </c>
      <c r="E1995" s="4" t="s">
        <v>14</v>
      </c>
      <c r="F1995" s="4" t="s">
        <v>6</v>
      </c>
    </row>
    <row r="1996" spans="1:6">
      <c r="A1996" t="n">
        <v>15317</v>
      </c>
      <c r="B1996" s="19" t="n">
        <v>20</v>
      </c>
      <c r="C1996" s="7" t="n">
        <v>1600</v>
      </c>
      <c r="D1996" s="7" t="n">
        <v>3</v>
      </c>
      <c r="E1996" s="7" t="n">
        <v>10</v>
      </c>
      <c r="F1996" s="7" t="s">
        <v>54</v>
      </c>
    </row>
    <row r="1997" spans="1:6">
      <c r="A1997" t="s">
        <v>4</v>
      </c>
      <c r="B1997" s="4" t="s">
        <v>5</v>
      </c>
      <c r="C1997" s="4" t="s">
        <v>10</v>
      </c>
    </row>
    <row r="1998" spans="1:6">
      <c r="A1998" t="n">
        <v>15335</v>
      </c>
      <c r="B1998" s="31" t="n">
        <v>16</v>
      </c>
      <c r="C1998" s="7" t="n">
        <v>0</v>
      </c>
    </row>
    <row r="1999" spans="1:6">
      <c r="A1999" t="s">
        <v>4</v>
      </c>
      <c r="B1999" s="4" t="s">
        <v>5</v>
      </c>
      <c r="C1999" s="4" t="s">
        <v>10</v>
      </c>
      <c r="D1999" s="4" t="s">
        <v>9</v>
      </c>
    </row>
    <row r="2000" spans="1:6">
      <c r="A2000" t="n">
        <v>15338</v>
      </c>
      <c r="B2000" s="37" t="n">
        <v>43</v>
      </c>
      <c r="C2000" s="7" t="n">
        <v>1600</v>
      </c>
      <c r="D2000" s="7" t="n">
        <v>128</v>
      </c>
    </row>
    <row r="2001" spans="1:6">
      <c r="A2001" t="s">
        <v>4</v>
      </c>
      <c r="B2001" s="4" t="s">
        <v>5</v>
      </c>
      <c r="C2001" s="4" t="s">
        <v>10</v>
      </c>
      <c r="D2001" s="4" t="s">
        <v>9</v>
      </c>
    </row>
    <row r="2002" spans="1:6">
      <c r="A2002" t="n">
        <v>15345</v>
      </c>
      <c r="B2002" s="37" t="n">
        <v>43</v>
      </c>
      <c r="C2002" s="7" t="n">
        <v>1600</v>
      </c>
      <c r="D2002" s="7" t="n">
        <v>32</v>
      </c>
    </row>
    <row r="2003" spans="1:6">
      <c r="A2003" t="s">
        <v>4</v>
      </c>
      <c r="B2003" s="4" t="s">
        <v>5</v>
      </c>
      <c r="C2003" s="4" t="s">
        <v>6</v>
      </c>
      <c r="D2003" s="4" t="s">
        <v>10</v>
      </c>
    </row>
    <row r="2004" spans="1:6">
      <c r="A2004" t="n">
        <v>15352</v>
      </c>
      <c r="B2004" s="39" t="n">
        <v>29</v>
      </c>
      <c r="C2004" s="7" t="s">
        <v>59</v>
      </c>
      <c r="D2004" s="7" t="n">
        <v>0</v>
      </c>
    </row>
    <row r="2005" spans="1:6">
      <c r="A2005" t="s">
        <v>4</v>
      </c>
      <c r="B2005" s="4" t="s">
        <v>5</v>
      </c>
      <c r="C2005" s="4" t="s">
        <v>6</v>
      </c>
      <c r="D2005" s="4" t="s">
        <v>10</v>
      </c>
    </row>
    <row r="2006" spans="1:6">
      <c r="A2006" t="n">
        <v>15372</v>
      </c>
      <c r="B2006" s="39" t="n">
        <v>29</v>
      </c>
      <c r="C2006" s="7" t="s">
        <v>60</v>
      </c>
      <c r="D2006" s="7" t="n">
        <v>22</v>
      </c>
    </row>
    <row r="2007" spans="1:6">
      <c r="A2007" t="s">
        <v>4</v>
      </c>
      <c r="B2007" s="4" t="s">
        <v>5</v>
      </c>
      <c r="C2007" s="4" t="s">
        <v>6</v>
      </c>
      <c r="D2007" s="4" t="s">
        <v>10</v>
      </c>
    </row>
    <row r="2008" spans="1:6">
      <c r="A2008" t="n">
        <v>15391</v>
      </c>
      <c r="B2008" s="39" t="n">
        <v>29</v>
      </c>
      <c r="C2008" s="7" t="s">
        <v>61</v>
      </c>
      <c r="D2008" s="7" t="n">
        <v>7031</v>
      </c>
    </row>
    <row r="2009" spans="1:6">
      <c r="A2009" t="s">
        <v>4</v>
      </c>
      <c r="B2009" s="4" t="s">
        <v>5</v>
      </c>
      <c r="C2009" s="4" t="s">
        <v>14</v>
      </c>
      <c r="D2009" s="4" t="s">
        <v>10</v>
      </c>
      <c r="E2009" s="4" t="s">
        <v>14</v>
      </c>
      <c r="F2009" s="4" t="s">
        <v>6</v>
      </c>
      <c r="G2009" s="4" t="s">
        <v>6</v>
      </c>
      <c r="H2009" s="4" t="s">
        <v>6</v>
      </c>
      <c r="I2009" s="4" t="s">
        <v>6</v>
      </c>
      <c r="J2009" s="4" t="s">
        <v>6</v>
      </c>
      <c r="K2009" s="4" t="s">
        <v>6</v>
      </c>
      <c r="L2009" s="4" t="s">
        <v>6</v>
      </c>
      <c r="M2009" s="4" t="s">
        <v>6</v>
      </c>
      <c r="N2009" s="4" t="s">
        <v>6</v>
      </c>
      <c r="O2009" s="4" t="s">
        <v>6</v>
      </c>
      <c r="P2009" s="4" t="s">
        <v>6</v>
      </c>
      <c r="Q2009" s="4" t="s">
        <v>6</v>
      </c>
      <c r="R2009" s="4" t="s">
        <v>6</v>
      </c>
      <c r="S2009" s="4" t="s">
        <v>6</v>
      </c>
      <c r="T2009" s="4" t="s">
        <v>6</v>
      </c>
      <c r="U2009" s="4" t="s">
        <v>6</v>
      </c>
    </row>
    <row r="2010" spans="1:6">
      <c r="A2010" t="n">
        <v>15407</v>
      </c>
      <c r="B2010" s="40" t="n">
        <v>36</v>
      </c>
      <c r="C2010" s="7" t="n">
        <v>8</v>
      </c>
      <c r="D2010" s="7" t="n">
        <v>0</v>
      </c>
      <c r="E2010" s="7" t="n">
        <v>0</v>
      </c>
      <c r="F2010" s="7" t="s">
        <v>191</v>
      </c>
      <c r="G2010" s="7" t="s">
        <v>192</v>
      </c>
      <c r="H2010" s="7" t="s">
        <v>193</v>
      </c>
      <c r="I2010" s="7" t="s">
        <v>194</v>
      </c>
      <c r="J2010" s="7" t="s">
        <v>195</v>
      </c>
      <c r="K2010" s="7" t="s">
        <v>196</v>
      </c>
      <c r="L2010" s="7" t="s">
        <v>197</v>
      </c>
      <c r="M2010" s="7" t="s">
        <v>198</v>
      </c>
      <c r="N2010" s="7" t="s">
        <v>13</v>
      </c>
      <c r="O2010" s="7" t="s">
        <v>13</v>
      </c>
      <c r="P2010" s="7" t="s">
        <v>13</v>
      </c>
      <c r="Q2010" s="7" t="s">
        <v>13</v>
      </c>
      <c r="R2010" s="7" t="s">
        <v>13</v>
      </c>
      <c r="S2010" s="7" t="s">
        <v>13</v>
      </c>
      <c r="T2010" s="7" t="s">
        <v>13</v>
      </c>
      <c r="U2010" s="7" t="s">
        <v>13</v>
      </c>
    </row>
    <row r="2011" spans="1:6">
      <c r="A2011" t="s">
        <v>4</v>
      </c>
      <c r="B2011" s="4" t="s">
        <v>5</v>
      </c>
      <c r="C2011" s="4" t="s">
        <v>14</v>
      </c>
      <c r="D2011" s="4" t="s">
        <v>10</v>
      </c>
      <c r="E2011" s="4" t="s">
        <v>14</v>
      </c>
      <c r="F2011" s="4" t="s">
        <v>6</v>
      </c>
      <c r="G2011" s="4" t="s">
        <v>6</v>
      </c>
      <c r="H2011" s="4" t="s">
        <v>6</v>
      </c>
      <c r="I2011" s="4" t="s">
        <v>6</v>
      </c>
      <c r="J2011" s="4" t="s">
        <v>6</v>
      </c>
      <c r="K2011" s="4" t="s">
        <v>6</v>
      </c>
      <c r="L2011" s="4" t="s">
        <v>6</v>
      </c>
      <c r="M2011" s="4" t="s">
        <v>6</v>
      </c>
      <c r="N2011" s="4" t="s">
        <v>6</v>
      </c>
      <c r="O2011" s="4" t="s">
        <v>6</v>
      </c>
      <c r="P2011" s="4" t="s">
        <v>6</v>
      </c>
      <c r="Q2011" s="4" t="s">
        <v>6</v>
      </c>
      <c r="R2011" s="4" t="s">
        <v>6</v>
      </c>
      <c r="S2011" s="4" t="s">
        <v>6</v>
      </c>
      <c r="T2011" s="4" t="s">
        <v>6</v>
      </c>
      <c r="U2011" s="4" t="s">
        <v>6</v>
      </c>
    </row>
    <row r="2012" spans="1:6">
      <c r="A2012" t="n">
        <v>15502</v>
      </c>
      <c r="B2012" s="40" t="n">
        <v>36</v>
      </c>
      <c r="C2012" s="7" t="n">
        <v>8</v>
      </c>
      <c r="D2012" s="7" t="n">
        <v>7033</v>
      </c>
      <c r="E2012" s="7" t="n">
        <v>0</v>
      </c>
      <c r="F2012" s="7" t="s">
        <v>199</v>
      </c>
      <c r="G2012" s="7" t="s">
        <v>200</v>
      </c>
      <c r="H2012" s="7" t="s">
        <v>201</v>
      </c>
      <c r="I2012" s="7" t="s">
        <v>202</v>
      </c>
      <c r="J2012" s="7" t="s">
        <v>203</v>
      </c>
      <c r="K2012" s="7" t="s">
        <v>204</v>
      </c>
      <c r="L2012" s="7" t="s">
        <v>205</v>
      </c>
      <c r="M2012" s="7" t="s">
        <v>13</v>
      </c>
      <c r="N2012" s="7" t="s">
        <v>13</v>
      </c>
      <c r="O2012" s="7" t="s">
        <v>13</v>
      </c>
      <c r="P2012" s="7" t="s">
        <v>13</v>
      </c>
      <c r="Q2012" s="7" t="s">
        <v>13</v>
      </c>
      <c r="R2012" s="7" t="s">
        <v>13</v>
      </c>
      <c r="S2012" s="7" t="s">
        <v>13</v>
      </c>
      <c r="T2012" s="7" t="s">
        <v>13</v>
      </c>
      <c r="U2012" s="7" t="s">
        <v>13</v>
      </c>
    </row>
    <row r="2013" spans="1:6">
      <c r="A2013" t="s">
        <v>4</v>
      </c>
      <c r="B2013" s="4" t="s">
        <v>5</v>
      </c>
      <c r="C2013" s="4" t="s">
        <v>14</v>
      </c>
      <c r="D2013" s="4" t="s">
        <v>10</v>
      </c>
      <c r="E2013" s="4" t="s">
        <v>14</v>
      </c>
      <c r="F2013" s="4" t="s">
        <v>6</v>
      </c>
      <c r="G2013" s="4" t="s">
        <v>6</v>
      </c>
      <c r="H2013" s="4" t="s">
        <v>6</v>
      </c>
      <c r="I2013" s="4" t="s">
        <v>6</v>
      </c>
      <c r="J2013" s="4" t="s">
        <v>6</v>
      </c>
      <c r="K2013" s="4" t="s">
        <v>6</v>
      </c>
      <c r="L2013" s="4" t="s">
        <v>6</v>
      </c>
      <c r="M2013" s="4" t="s">
        <v>6</v>
      </c>
      <c r="N2013" s="4" t="s">
        <v>6</v>
      </c>
      <c r="O2013" s="4" t="s">
        <v>6</v>
      </c>
      <c r="P2013" s="4" t="s">
        <v>6</v>
      </c>
      <c r="Q2013" s="4" t="s">
        <v>6</v>
      </c>
      <c r="R2013" s="4" t="s">
        <v>6</v>
      </c>
      <c r="S2013" s="4" t="s">
        <v>6</v>
      </c>
      <c r="T2013" s="4" t="s">
        <v>6</v>
      </c>
      <c r="U2013" s="4" t="s">
        <v>6</v>
      </c>
    </row>
    <row r="2014" spans="1:6">
      <c r="A2014" t="n">
        <v>15593</v>
      </c>
      <c r="B2014" s="40" t="n">
        <v>36</v>
      </c>
      <c r="C2014" s="7" t="n">
        <v>8</v>
      </c>
      <c r="D2014" s="7" t="n">
        <v>22</v>
      </c>
      <c r="E2014" s="7" t="n">
        <v>0</v>
      </c>
      <c r="F2014" s="7" t="s">
        <v>206</v>
      </c>
      <c r="G2014" s="7" t="s">
        <v>207</v>
      </c>
      <c r="H2014" s="7" t="s">
        <v>36</v>
      </c>
      <c r="I2014" s="7" t="s">
        <v>70</v>
      </c>
      <c r="J2014" s="7" t="s">
        <v>13</v>
      </c>
      <c r="K2014" s="7" t="s">
        <v>13</v>
      </c>
      <c r="L2014" s="7" t="s">
        <v>13</v>
      </c>
      <c r="M2014" s="7" t="s">
        <v>13</v>
      </c>
      <c r="N2014" s="7" t="s">
        <v>13</v>
      </c>
      <c r="O2014" s="7" t="s">
        <v>13</v>
      </c>
      <c r="P2014" s="7" t="s">
        <v>13</v>
      </c>
      <c r="Q2014" s="7" t="s">
        <v>13</v>
      </c>
      <c r="R2014" s="7" t="s">
        <v>13</v>
      </c>
      <c r="S2014" s="7" t="s">
        <v>13</v>
      </c>
      <c r="T2014" s="7" t="s">
        <v>13</v>
      </c>
      <c r="U2014" s="7" t="s">
        <v>13</v>
      </c>
    </row>
    <row r="2015" spans="1:6">
      <c r="A2015" t="s">
        <v>4</v>
      </c>
      <c r="B2015" s="4" t="s">
        <v>5</v>
      </c>
      <c r="C2015" s="4" t="s">
        <v>14</v>
      </c>
      <c r="D2015" s="4" t="s">
        <v>10</v>
      </c>
      <c r="E2015" s="4" t="s">
        <v>14</v>
      </c>
      <c r="F2015" s="4" t="s">
        <v>6</v>
      </c>
      <c r="G2015" s="4" t="s">
        <v>6</v>
      </c>
      <c r="H2015" s="4" t="s">
        <v>6</v>
      </c>
      <c r="I2015" s="4" t="s">
        <v>6</v>
      </c>
      <c r="J2015" s="4" t="s">
        <v>6</v>
      </c>
      <c r="K2015" s="4" t="s">
        <v>6</v>
      </c>
      <c r="L2015" s="4" t="s">
        <v>6</v>
      </c>
      <c r="M2015" s="4" t="s">
        <v>6</v>
      </c>
      <c r="N2015" s="4" t="s">
        <v>6</v>
      </c>
      <c r="O2015" s="4" t="s">
        <v>6</v>
      </c>
      <c r="P2015" s="4" t="s">
        <v>6</v>
      </c>
      <c r="Q2015" s="4" t="s">
        <v>6</v>
      </c>
      <c r="R2015" s="4" t="s">
        <v>6</v>
      </c>
      <c r="S2015" s="4" t="s">
        <v>6</v>
      </c>
      <c r="T2015" s="4" t="s">
        <v>6</v>
      </c>
      <c r="U2015" s="4" t="s">
        <v>6</v>
      </c>
    </row>
    <row r="2016" spans="1:6">
      <c r="A2016" t="n">
        <v>15653</v>
      </c>
      <c r="B2016" s="40" t="n">
        <v>36</v>
      </c>
      <c r="C2016" s="7" t="n">
        <v>8</v>
      </c>
      <c r="D2016" s="7" t="n">
        <v>7031</v>
      </c>
      <c r="E2016" s="7" t="n">
        <v>0</v>
      </c>
      <c r="F2016" s="7" t="s">
        <v>206</v>
      </c>
      <c r="G2016" s="7" t="s">
        <v>207</v>
      </c>
      <c r="H2016" s="7" t="s">
        <v>13</v>
      </c>
      <c r="I2016" s="7" t="s">
        <v>13</v>
      </c>
      <c r="J2016" s="7" t="s">
        <v>13</v>
      </c>
      <c r="K2016" s="7" t="s">
        <v>13</v>
      </c>
      <c r="L2016" s="7" t="s">
        <v>13</v>
      </c>
      <c r="M2016" s="7" t="s">
        <v>13</v>
      </c>
      <c r="N2016" s="7" t="s">
        <v>13</v>
      </c>
      <c r="O2016" s="7" t="s">
        <v>13</v>
      </c>
      <c r="P2016" s="7" t="s">
        <v>13</v>
      </c>
      <c r="Q2016" s="7" t="s">
        <v>13</v>
      </c>
      <c r="R2016" s="7" t="s">
        <v>13</v>
      </c>
      <c r="S2016" s="7" t="s">
        <v>13</v>
      </c>
      <c r="T2016" s="7" t="s">
        <v>13</v>
      </c>
      <c r="U2016" s="7" t="s">
        <v>13</v>
      </c>
    </row>
    <row r="2017" spans="1:21">
      <c r="A2017" t="s">
        <v>4</v>
      </c>
      <c r="B2017" s="4" t="s">
        <v>5</v>
      </c>
      <c r="C2017" s="4" t="s">
        <v>14</v>
      </c>
      <c r="D2017" s="4" t="s">
        <v>10</v>
      </c>
      <c r="E2017" s="4" t="s">
        <v>14</v>
      </c>
      <c r="F2017" s="4" t="s">
        <v>6</v>
      </c>
      <c r="G2017" s="4" t="s">
        <v>6</v>
      </c>
      <c r="H2017" s="4" t="s">
        <v>6</v>
      </c>
      <c r="I2017" s="4" t="s">
        <v>6</v>
      </c>
      <c r="J2017" s="4" t="s">
        <v>6</v>
      </c>
      <c r="K2017" s="4" t="s">
        <v>6</v>
      </c>
      <c r="L2017" s="4" t="s">
        <v>6</v>
      </c>
      <c r="M2017" s="4" t="s">
        <v>6</v>
      </c>
      <c r="N2017" s="4" t="s">
        <v>6</v>
      </c>
      <c r="O2017" s="4" t="s">
        <v>6</v>
      </c>
      <c r="P2017" s="4" t="s">
        <v>6</v>
      </c>
      <c r="Q2017" s="4" t="s">
        <v>6</v>
      </c>
      <c r="R2017" s="4" t="s">
        <v>6</v>
      </c>
      <c r="S2017" s="4" t="s">
        <v>6</v>
      </c>
      <c r="T2017" s="4" t="s">
        <v>6</v>
      </c>
      <c r="U2017" s="4" t="s">
        <v>6</v>
      </c>
    </row>
    <row r="2018" spans="1:21">
      <c r="A2018" t="n">
        <v>15692</v>
      </c>
      <c r="B2018" s="40" t="n">
        <v>36</v>
      </c>
      <c r="C2018" s="7" t="n">
        <v>8</v>
      </c>
      <c r="D2018" s="7" t="n">
        <v>20</v>
      </c>
      <c r="E2018" s="7" t="n">
        <v>0</v>
      </c>
      <c r="F2018" s="7" t="s">
        <v>208</v>
      </c>
      <c r="G2018" s="7" t="s">
        <v>209</v>
      </c>
      <c r="H2018" s="7" t="s">
        <v>210</v>
      </c>
      <c r="I2018" s="7" t="s">
        <v>211</v>
      </c>
      <c r="J2018" s="7" t="s">
        <v>13</v>
      </c>
      <c r="K2018" s="7" t="s">
        <v>13</v>
      </c>
      <c r="L2018" s="7" t="s">
        <v>13</v>
      </c>
      <c r="M2018" s="7" t="s">
        <v>13</v>
      </c>
      <c r="N2018" s="7" t="s">
        <v>13</v>
      </c>
      <c r="O2018" s="7" t="s">
        <v>13</v>
      </c>
      <c r="P2018" s="7" t="s">
        <v>13</v>
      </c>
      <c r="Q2018" s="7" t="s">
        <v>13</v>
      </c>
      <c r="R2018" s="7" t="s">
        <v>13</v>
      </c>
      <c r="S2018" s="7" t="s">
        <v>13</v>
      </c>
      <c r="T2018" s="7" t="s">
        <v>13</v>
      </c>
      <c r="U2018" s="7" t="s">
        <v>13</v>
      </c>
    </row>
    <row r="2019" spans="1:21">
      <c r="A2019" t="s">
        <v>4</v>
      </c>
      <c r="B2019" s="4" t="s">
        <v>5</v>
      </c>
      <c r="C2019" s="4" t="s">
        <v>14</v>
      </c>
      <c r="D2019" s="4" t="s">
        <v>10</v>
      </c>
      <c r="E2019" s="4" t="s">
        <v>14</v>
      </c>
      <c r="F2019" s="4" t="s">
        <v>6</v>
      </c>
      <c r="G2019" s="4" t="s">
        <v>6</v>
      </c>
      <c r="H2019" s="4" t="s">
        <v>6</v>
      </c>
      <c r="I2019" s="4" t="s">
        <v>6</v>
      </c>
      <c r="J2019" s="4" t="s">
        <v>6</v>
      </c>
      <c r="K2019" s="4" t="s">
        <v>6</v>
      </c>
      <c r="L2019" s="4" t="s">
        <v>6</v>
      </c>
      <c r="M2019" s="4" t="s">
        <v>6</v>
      </c>
      <c r="N2019" s="4" t="s">
        <v>6</v>
      </c>
      <c r="O2019" s="4" t="s">
        <v>6</v>
      </c>
      <c r="P2019" s="4" t="s">
        <v>6</v>
      </c>
      <c r="Q2019" s="4" t="s">
        <v>6</v>
      </c>
      <c r="R2019" s="4" t="s">
        <v>6</v>
      </c>
      <c r="S2019" s="4" t="s">
        <v>6</v>
      </c>
      <c r="T2019" s="4" t="s">
        <v>6</v>
      </c>
      <c r="U2019" s="4" t="s">
        <v>6</v>
      </c>
    </row>
    <row r="2020" spans="1:21">
      <c r="A2020" t="n">
        <v>15756</v>
      </c>
      <c r="B2020" s="40" t="n">
        <v>36</v>
      </c>
      <c r="C2020" s="7" t="n">
        <v>8</v>
      </c>
      <c r="D2020" s="7" t="n">
        <v>21</v>
      </c>
      <c r="E2020" s="7" t="n">
        <v>0</v>
      </c>
      <c r="F2020" s="7" t="s">
        <v>212</v>
      </c>
      <c r="G2020" s="7" t="s">
        <v>13</v>
      </c>
      <c r="H2020" s="7" t="s">
        <v>13</v>
      </c>
      <c r="I2020" s="7" t="s">
        <v>13</v>
      </c>
      <c r="J2020" s="7" t="s">
        <v>13</v>
      </c>
      <c r="K2020" s="7" t="s">
        <v>13</v>
      </c>
      <c r="L2020" s="7" t="s">
        <v>13</v>
      </c>
      <c r="M2020" s="7" t="s">
        <v>13</v>
      </c>
      <c r="N2020" s="7" t="s">
        <v>13</v>
      </c>
      <c r="O2020" s="7" t="s">
        <v>13</v>
      </c>
      <c r="P2020" s="7" t="s">
        <v>13</v>
      </c>
      <c r="Q2020" s="7" t="s">
        <v>13</v>
      </c>
      <c r="R2020" s="7" t="s">
        <v>13</v>
      </c>
      <c r="S2020" s="7" t="s">
        <v>13</v>
      </c>
      <c r="T2020" s="7" t="s">
        <v>13</v>
      </c>
      <c r="U2020" s="7" t="s">
        <v>13</v>
      </c>
    </row>
    <row r="2021" spans="1:21">
      <c r="A2021" t="s">
        <v>4</v>
      </c>
      <c r="B2021" s="4" t="s">
        <v>5</v>
      </c>
      <c r="C2021" s="4" t="s">
        <v>10</v>
      </c>
      <c r="D2021" s="4" t="s">
        <v>9</v>
      </c>
    </row>
    <row r="2022" spans="1:21">
      <c r="A2022" t="n">
        <v>15791</v>
      </c>
      <c r="B2022" s="37" t="n">
        <v>43</v>
      </c>
      <c r="C2022" s="7" t="n">
        <v>20</v>
      </c>
      <c r="D2022" s="7" t="n">
        <v>288</v>
      </c>
    </row>
    <row r="2023" spans="1:21">
      <c r="A2023" t="s">
        <v>4</v>
      </c>
      <c r="B2023" s="4" t="s">
        <v>5</v>
      </c>
      <c r="C2023" s="4" t="s">
        <v>10</v>
      </c>
      <c r="D2023" s="4" t="s">
        <v>9</v>
      </c>
    </row>
    <row r="2024" spans="1:21">
      <c r="A2024" t="n">
        <v>15798</v>
      </c>
      <c r="B2024" s="37" t="n">
        <v>43</v>
      </c>
      <c r="C2024" s="7" t="n">
        <v>21</v>
      </c>
      <c r="D2024" s="7" t="n">
        <v>288</v>
      </c>
    </row>
    <row r="2025" spans="1:21">
      <c r="A2025" t="s">
        <v>4</v>
      </c>
      <c r="B2025" s="4" t="s">
        <v>5</v>
      </c>
      <c r="C2025" s="4" t="s">
        <v>10</v>
      </c>
      <c r="D2025" s="4" t="s">
        <v>9</v>
      </c>
    </row>
    <row r="2026" spans="1:21">
      <c r="A2026" t="n">
        <v>15805</v>
      </c>
      <c r="B2026" s="37" t="n">
        <v>43</v>
      </c>
      <c r="C2026" s="7" t="n">
        <v>0</v>
      </c>
      <c r="D2026" s="7" t="n">
        <v>768</v>
      </c>
    </row>
    <row r="2027" spans="1:21">
      <c r="A2027" t="s">
        <v>4</v>
      </c>
      <c r="B2027" s="4" t="s">
        <v>5</v>
      </c>
      <c r="C2027" s="4" t="s">
        <v>10</v>
      </c>
      <c r="D2027" s="4" t="s">
        <v>9</v>
      </c>
    </row>
    <row r="2028" spans="1:21">
      <c r="A2028" t="n">
        <v>15812</v>
      </c>
      <c r="B2028" s="37" t="n">
        <v>43</v>
      </c>
      <c r="C2028" s="7" t="n">
        <v>7031</v>
      </c>
      <c r="D2028" s="7" t="n">
        <v>768</v>
      </c>
    </row>
    <row r="2029" spans="1:21">
      <c r="A2029" t="s">
        <v>4</v>
      </c>
      <c r="B2029" s="4" t="s">
        <v>5</v>
      </c>
      <c r="C2029" s="4" t="s">
        <v>10</v>
      </c>
    </row>
    <row r="2030" spans="1:21">
      <c r="A2030" t="n">
        <v>15819</v>
      </c>
      <c r="B2030" s="18" t="n">
        <v>13</v>
      </c>
      <c r="C2030" s="7" t="n">
        <v>6465</v>
      </c>
    </row>
    <row r="2031" spans="1:21">
      <c r="A2031" t="s">
        <v>4</v>
      </c>
      <c r="B2031" s="4" t="s">
        <v>5</v>
      </c>
      <c r="C2031" s="4" t="s">
        <v>10</v>
      </c>
      <c r="D2031" s="4" t="s">
        <v>20</v>
      </c>
      <c r="E2031" s="4" t="s">
        <v>20</v>
      </c>
      <c r="F2031" s="4" t="s">
        <v>20</v>
      </c>
      <c r="G2031" s="4" t="s">
        <v>20</v>
      </c>
    </row>
    <row r="2032" spans="1:21">
      <c r="A2032" t="n">
        <v>15822</v>
      </c>
      <c r="B2032" s="35" t="n">
        <v>46</v>
      </c>
      <c r="C2032" s="7" t="n">
        <v>20</v>
      </c>
      <c r="D2032" s="7" t="n">
        <v>187.770004272461</v>
      </c>
      <c r="E2032" s="7" t="n">
        <v>-144</v>
      </c>
      <c r="F2032" s="7" t="n">
        <v>0.589999973773956</v>
      </c>
      <c r="G2032" s="7" t="n">
        <v>270</v>
      </c>
    </row>
    <row r="2033" spans="1:21">
      <c r="A2033" t="s">
        <v>4</v>
      </c>
      <c r="B2033" s="4" t="s">
        <v>5</v>
      </c>
      <c r="C2033" s="4" t="s">
        <v>10</v>
      </c>
      <c r="D2033" s="4" t="s">
        <v>20</v>
      </c>
      <c r="E2033" s="4" t="s">
        <v>20</v>
      </c>
      <c r="F2033" s="4" t="s">
        <v>20</v>
      </c>
      <c r="G2033" s="4" t="s">
        <v>20</v>
      </c>
    </row>
    <row r="2034" spans="1:21">
      <c r="A2034" t="n">
        <v>15841</v>
      </c>
      <c r="B2034" s="35" t="n">
        <v>46</v>
      </c>
      <c r="C2034" s="7" t="n">
        <v>21</v>
      </c>
      <c r="D2034" s="7" t="n">
        <v>188.050003051758</v>
      </c>
      <c r="E2034" s="7" t="n">
        <v>-144</v>
      </c>
      <c r="F2034" s="7" t="n">
        <v>-0.419999986886978</v>
      </c>
      <c r="G2034" s="7" t="n">
        <v>270</v>
      </c>
    </row>
    <row r="2035" spans="1:21">
      <c r="A2035" t="s">
        <v>4</v>
      </c>
      <c r="B2035" s="4" t="s">
        <v>5</v>
      </c>
      <c r="C2035" s="4" t="s">
        <v>10</v>
      </c>
      <c r="D2035" s="4" t="s">
        <v>20</v>
      </c>
      <c r="E2035" s="4" t="s">
        <v>20</v>
      </c>
      <c r="F2035" s="4" t="s">
        <v>20</v>
      </c>
      <c r="G2035" s="4" t="s">
        <v>20</v>
      </c>
    </row>
    <row r="2036" spans="1:21">
      <c r="A2036" t="n">
        <v>15860</v>
      </c>
      <c r="B2036" s="35" t="n">
        <v>46</v>
      </c>
      <c r="C2036" s="7" t="n">
        <v>0</v>
      </c>
      <c r="D2036" s="7" t="n">
        <v>183.699996948242</v>
      </c>
      <c r="E2036" s="7" t="n">
        <v>-144</v>
      </c>
      <c r="F2036" s="7" t="n">
        <v>0.319999992847443</v>
      </c>
      <c r="G2036" s="7" t="n">
        <v>90</v>
      </c>
    </row>
    <row r="2037" spans="1:21">
      <c r="A2037" t="s">
        <v>4</v>
      </c>
      <c r="B2037" s="4" t="s">
        <v>5</v>
      </c>
      <c r="C2037" s="4" t="s">
        <v>10</v>
      </c>
      <c r="D2037" s="4" t="s">
        <v>20</v>
      </c>
      <c r="E2037" s="4" t="s">
        <v>20</v>
      </c>
      <c r="F2037" s="4" t="s">
        <v>20</v>
      </c>
      <c r="G2037" s="4" t="s">
        <v>20</v>
      </c>
    </row>
    <row r="2038" spans="1:21">
      <c r="A2038" t="n">
        <v>15879</v>
      </c>
      <c r="B2038" s="35" t="n">
        <v>46</v>
      </c>
      <c r="C2038" s="7" t="n">
        <v>22</v>
      </c>
      <c r="D2038" s="7" t="n">
        <v>183.490005493164</v>
      </c>
      <c r="E2038" s="7" t="n">
        <v>-144</v>
      </c>
      <c r="F2038" s="7" t="n">
        <v>-0.569999992847443</v>
      </c>
      <c r="G2038" s="7" t="n">
        <v>90</v>
      </c>
    </row>
    <row r="2039" spans="1:21">
      <c r="A2039" t="s">
        <v>4</v>
      </c>
      <c r="B2039" s="4" t="s">
        <v>5</v>
      </c>
      <c r="C2039" s="4" t="s">
        <v>10</v>
      </c>
      <c r="D2039" s="4" t="s">
        <v>20</v>
      </c>
      <c r="E2039" s="4" t="s">
        <v>20</v>
      </c>
      <c r="F2039" s="4" t="s">
        <v>20</v>
      </c>
      <c r="G2039" s="4" t="s">
        <v>20</v>
      </c>
    </row>
    <row r="2040" spans="1:21">
      <c r="A2040" t="n">
        <v>15898</v>
      </c>
      <c r="B2040" s="35" t="n">
        <v>46</v>
      </c>
      <c r="C2040" s="7" t="n">
        <v>7031</v>
      </c>
      <c r="D2040" s="7" t="n">
        <v>182.470001220703</v>
      </c>
      <c r="E2040" s="7" t="n">
        <v>-144</v>
      </c>
      <c r="F2040" s="7" t="n">
        <v>-1.08000004291534</v>
      </c>
      <c r="G2040" s="7" t="n">
        <v>90</v>
      </c>
    </row>
    <row r="2041" spans="1:21">
      <c r="A2041" t="s">
        <v>4</v>
      </c>
      <c r="B2041" s="4" t="s">
        <v>5</v>
      </c>
      <c r="C2041" s="4" t="s">
        <v>10</v>
      </c>
      <c r="D2041" s="4" t="s">
        <v>9</v>
      </c>
    </row>
    <row r="2042" spans="1:21">
      <c r="A2042" t="n">
        <v>15917</v>
      </c>
      <c r="B2042" s="37" t="n">
        <v>43</v>
      </c>
      <c r="C2042" s="7" t="n">
        <v>20</v>
      </c>
      <c r="D2042" s="7" t="n">
        <v>16</v>
      </c>
    </row>
    <row r="2043" spans="1:21">
      <c r="A2043" t="s">
        <v>4</v>
      </c>
      <c r="B2043" s="4" t="s">
        <v>5</v>
      </c>
      <c r="C2043" s="4" t="s">
        <v>10</v>
      </c>
      <c r="D2043" s="4" t="s">
        <v>14</v>
      </c>
      <c r="E2043" s="4" t="s">
        <v>14</v>
      </c>
      <c r="F2043" s="4" t="s">
        <v>6</v>
      </c>
    </row>
    <row r="2044" spans="1:21">
      <c r="A2044" t="n">
        <v>15924</v>
      </c>
      <c r="B2044" s="25" t="n">
        <v>47</v>
      </c>
      <c r="C2044" s="7" t="n">
        <v>20</v>
      </c>
      <c r="D2044" s="7" t="n">
        <v>0</v>
      </c>
      <c r="E2044" s="7" t="n">
        <v>0</v>
      </c>
      <c r="F2044" s="7" t="s">
        <v>154</v>
      </c>
    </row>
    <row r="2045" spans="1:21">
      <c r="A2045" t="s">
        <v>4</v>
      </c>
      <c r="B2045" s="4" t="s">
        <v>5</v>
      </c>
      <c r="C2045" s="4" t="s">
        <v>10</v>
      </c>
    </row>
    <row r="2046" spans="1:21">
      <c r="A2046" t="n">
        <v>15946</v>
      </c>
      <c r="B2046" s="31" t="n">
        <v>16</v>
      </c>
      <c r="C2046" s="7" t="n">
        <v>0</v>
      </c>
    </row>
    <row r="2047" spans="1:21">
      <c r="A2047" t="s">
        <v>4</v>
      </c>
      <c r="B2047" s="4" t="s">
        <v>5</v>
      </c>
      <c r="C2047" s="4" t="s">
        <v>10</v>
      </c>
      <c r="D2047" s="4" t="s">
        <v>14</v>
      </c>
      <c r="E2047" s="4" t="s">
        <v>6</v>
      </c>
      <c r="F2047" s="4" t="s">
        <v>20</v>
      </c>
      <c r="G2047" s="4" t="s">
        <v>20</v>
      </c>
      <c r="H2047" s="4" t="s">
        <v>20</v>
      </c>
    </row>
    <row r="2048" spans="1:21">
      <c r="A2048" t="n">
        <v>15949</v>
      </c>
      <c r="B2048" s="50" t="n">
        <v>48</v>
      </c>
      <c r="C2048" s="7" t="n">
        <v>20</v>
      </c>
      <c r="D2048" s="7" t="n">
        <v>0</v>
      </c>
      <c r="E2048" s="7" t="s">
        <v>36</v>
      </c>
      <c r="F2048" s="7" t="n">
        <v>0</v>
      </c>
      <c r="G2048" s="7" t="n">
        <v>1</v>
      </c>
      <c r="H2048" s="7" t="n">
        <v>0</v>
      </c>
    </row>
    <row r="2049" spans="1:8">
      <c r="A2049" t="s">
        <v>4</v>
      </c>
      <c r="B2049" s="4" t="s">
        <v>5</v>
      </c>
      <c r="C2049" s="4" t="s">
        <v>10</v>
      </c>
      <c r="D2049" s="4" t="s">
        <v>9</v>
      </c>
    </row>
    <row r="2050" spans="1:8">
      <c r="A2050" t="n">
        <v>15973</v>
      </c>
      <c r="B2050" s="37" t="n">
        <v>43</v>
      </c>
      <c r="C2050" s="7" t="n">
        <v>21</v>
      </c>
      <c r="D2050" s="7" t="n">
        <v>16</v>
      </c>
    </row>
    <row r="2051" spans="1:8">
      <c r="A2051" t="s">
        <v>4</v>
      </c>
      <c r="B2051" s="4" t="s">
        <v>5</v>
      </c>
      <c r="C2051" s="4" t="s">
        <v>10</v>
      </c>
      <c r="D2051" s="4" t="s">
        <v>14</v>
      </c>
      <c r="E2051" s="4" t="s">
        <v>14</v>
      </c>
      <c r="F2051" s="4" t="s">
        <v>6</v>
      </c>
    </row>
    <row r="2052" spans="1:8">
      <c r="A2052" t="n">
        <v>15980</v>
      </c>
      <c r="B2052" s="25" t="n">
        <v>47</v>
      </c>
      <c r="C2052" s="7" t="n">
        <v>21</v>
      </c>
      <c r="D2052" s="7" t="n">
        <v>0</v>
      </c>
      <c r="E2052" s="7" t="n">
        <v>0</v>
      </c>
      <c r="F2052" s="7" t="s">
        <v>154</v>
      </c>
    </row>
    <row r="2053" spans="1:8">
      <c r="A2053" t="s">
        <v>4</v>
      </c>
      <c r="B2053" s="4" t="s">
        <v>5</v>
      </c>
      <c r="C2053" s="4" t="s">
        <v>10</v>
      </c>
    </row>
    <row r="2054" spans="1:8">
      <c r="A2054" t="n">
        <v>16002</v>
      </c>
      <c r="B2054" s="31" t="n">
        <v>16</v>
      </c>
      <c r="C2054" s="7" t="n">
        <v>0</v>
      </c>
    </row>
    <row r="2055" spans="1:8">
      <c r="A2055" t="s">
        <v>4</v>
      </c>
      <c r="B2055" s="4" t="s">
        <v>5</v>
      </c>
      <c r="C2055" s="4" t="s">
        <v>10</v>
      </c>
      <c r="D2055" s="4" t="s">
        <v>14</v>
      </c>
      <c r="E2055" s="4" t="s">
        <v>6</v>
      </c>
      <c r="F2055" s="4" t="s">
        <v>20</v>
      </c>
      <c r="G2055" s="4" t="s">
        <v>20</v>
      </c>
      <c r="H2055" s="4" t="s">
        <v>20</v>
      </c>
    </row>
    <row r="2056" spans="1:8">
      <c r="A2056" t="n">
        <v>16005</v>
      </c>
      <c r="B2056" s="50" t="n">
        <v>48</v>
      </c>
      <c r="C2056" s="7" t="n">
        <v>21</v>
      </c>
      <c r="D2056" s="7" t="n">
        <v>0</v>
      </c>
      <c r="E2056" s="7" t="s">
        <v>36</v>
      </c>
      <c r="F2056" s="7" t="n">
        <v>0</v>
      </c>
      <c r="G2056" s="7" t="n">
        <v>1</v>
      </c>
      <c r="H2056" s="7" t="n">
        <v>0</v>
      </c>
    </row>
    <row r="2057" spans="1:8">
      <c r="A2057" t="s">
        <v>4</v>
      </c>
      <c r="B2057" s="4" t="s">
        <v>5</v>
      </c>
      <c r="C2057" s="4" t="s">
        <v>10</v>
      </c>
      <c r="D2057" s="4" t="s">
        <v>9</v>
      </c>
    </row>
    <row r="2058" spans="1:8">
      <c r="A2058" t="n">
        <v>16029</v>
      </c>
      <c r="B2058" s="37" t="n">
        <v>43</v>
      </c>
      <c r="C2058" s="7" t="n">
        <v>0</v>
      </c>
      <c r="D2058" s="7" t="n">
        <v>16</v>
      </c>
    </row>
    <row r="2059" spans="1:8">
      <c r="A2059" t="s">
        <v>4</v>
      </c>
      <c r="B2059" s="4" t="s">
        <v>5</v>
      </c>
      <c r="C2059" s="4" t="s">
        <v>10</v>
      </c>
      <c r="D2059" s="4" t="s">
        <v>14</v>
      </c>
      <c r="E2059" s="4" t="s">
        <v>14</v>
      </c>
      <c r="F2059" s="4" t="s">
        <v>6</v>
      </c>
    </row>
    <row r="2060" spans="1:8">
      <c r="A2060" t="n">
        <v>16036</v>
      </c>
      <c r="B2060" s="25" t="n">
        <v>47</v>
      </c>
      <c r="C2060" s="7" t="n">
        <v>0</v>
      </c>
      <c r="D2060" s="7" t="n">
        <v>0</v>
      </c>
      <c r="E2060" s="7" t="n">
        <v>0</v>
      </c>
      <c r="F2060" s="7" t="s">
        <v>154</v>
      </c>
    </row>
    <row r="2061" spans="1:8">
      <c r="A2061" t="s">
        <v>4</v>
      </c>
      <c r="B2061" s="4" t="s">
        <v>5</v>
      </c>
      <c r="C2061" s="4" t="s">
        <v>10</v>
      </c>
    </row>
    <row r="2062" spans="1:8">
      <c r="A2062" t="n">
        <v>16058</v>
      </c>
      <c r="B2062" s="31" t="n">
        <v>16</v>
      </c>
      <c r="C2062" s="7" t="n">
        <v>0</v>
      </c>
    </row>
    <row r="2063" spans="1:8">
      <c r="A2063" t="s">
        <v>4</v>
      </c>
      <c r="B2063" s="4" t="s">
        <v>5</v>
      </c>
      <c r="C2063" s="4" t="s">
        <v>10</v>
      </c>
      <c r="D2063" s="4" t="s">
        <v>14</v>
      </c>
      <c r="E2063" s="4" t="s">
        <v>6</v>
      </c>
      <c r="F2063" s="4" t="s">
        <v>20</v>
      </c>
      <c r="G2063" s="4" t="s">
        <v>20</v>
      </c>
      <c r="H2063" s="4" t="s">
        <v>20</v>
      </c>
    </row>
    <row r="2064" spans="1:8">
      <c r="A2064" t="n">
        <v>16061</v>
      </c>
      <c r="B2064" s="50" t="n">
        <v>48</v>
      </c>
      <c r="C2064" s="7" t="n">
        <v>0</v>
      </c>
      <c r="D2064" s="7" t="n">
        <v>0</v>
      </c>
      <c r="E2064" s="7" t="s">
        <v>36</v>
      </c>
      <c r="F2064" s="7" t="n">
        <v>0</v>
      </c>
      <c r="G2064" s="7" t="n">
        <v>1</v>
      </c>
      <c r="H2064" s="7" t="n">
        <v>0</v>
      </c>
    </row>
    <row r="2065" spans="1:8">
      <c r="A2065" t="s">
        <v>4</v>
      </c>
      <c r="B2065" s="4" t="s">
        <v>5</v>
      </c>
      <c r="C2065" s="4" t="s">
        <v>10</v>
      </c>
      <c r="D2065" s="4" t="s">
        <v>9</v>
      </c>
    </row>
    <row r="2066" spans="1:8">
      <c r="A2066" t="n">
        <v>16085</v>
      </c>
      <c r="B2066" s="37" t="n">
        <v>43</v>
      </c>
      <c r="C2066" s="7" t="n">
        <v>22</v>
      </c>
      <c r="D2066" s="7" t="n">
        <v>16</v>
      </c>
    </row>
    <row r="2067" spans="1:8">
      <c r="A2067" t="s">
        <v>4</v>
      </c>
      <c r="B2067" s="4" t="s">
        <v>5</v>
      </c>
      <c r="C2067" s="4" t="s">
        <v>10</v>
      </c>
      <c r="D2067" s="4" t="s">
        <v>14</v>
      </c>
      <c r="E2067" s="4" t="s">
        <v>14</v>
      </c>
      <c r="F2067" s="4" t="s">
        <v>6</v>
      </c>
    </row>
    <row r="2068" spans="1:8">
      <c r="A2068" t="n">
        <v>16092</v>
      </c>
      <c r="B2068" s="25" t="n">
        <v>47</v>
      </c>
      <c r="C2068" s="7" t="n">
        <v>22</v>
      </c>
      <c r="D2068" s="7" t="n">
        <v>0</v>
      </c>
      <c r="E2068" s="7" t="n">
        <v>0</v>
      </c>
      <c r="F2068" s="7" t="s">
        <v>154</v>
      </c>
    </row>
    <row r="2069" spans="1:8">
      <c r="A2069" t="s">
        <v>4</v>
      </c>
      <c r="B2069" s="4" t="s">
        <v>5</v>
      </c>
      <c r="C2069" s="4" t="s">
        <v>10</v>
      </c>
    </row>
    <row r="2070" spans="1:8">
      <c r="A2070" t="n">
        <v>16114</v>
      </c>
      <c r="B2070" s="31" t="n">
        <v>16</v>
      </c>
      <c r="C2070" s="7" t="n">
        <v>0</v>
      </c>
    </row>
    <row r="2071" spans="1:8">
      <c r="A2071" t="s">
        <v>4</v>
      </c>
      <c r="B2071" s="4" t="s">
        <v>5</v>
      </c>
      <c r="C2071" s="4" t="s">
        <v>10</v>
      </c>
      <c r="D2071" s="4" t="s">
        <v>14</v>
      </c>
      <c r="E2071" s="4" t="s">
        <v>6</v>
      </c>
      <c r="F2071" s="4" t="s">
        <v>20</v>
      </c>
      <c r="G2071" s="4" t="s">
        <v>20</v>
      </c>
      <c r="H2071" s="4" t="s">
        <v>20</v>
      </c>
    </row>
    <row r="2072" spans="1:8">
      <c r="A2072" t="n">
        <v>16117</v>
      </c>
      <c r="B2072" s="50" t="n">
        <v>48</v>
      </c>
      <c r="C2072" s="7" t="n">
        <v>22</v>
      </c>
      <c r="D2072" s="7" t="n">
        <v>0</v>
      </c>
      <c r="E2072" s="7" t="s">
        <v>36</v>
      </c>
      <c r="F2072" s="7" t="n">
        <v>0</v>
      </c>
      <c r="G2072" s="7" t="n">
        <v>1</v>
      </c>
      <c r="H2072" s="7" t="n">
        <v>0</v>
      </c>
    </row>
    <row r="2073" spans="1:8">
      <c r="A2073" t="s">
        <v>4</v>
      </c>
      <c r="B2073" s="4" t="s">
        <v>5</v>
      </c>
      <c r="C2073" s="4" t="s">
        <v>14</v>
      </c>
      <c r="D2073" s="4" t="s">
        <v>10</v>
      </c>
      <c r="E2073" s="4" t="s">
        <v>6</v>
      </c>
      <c r="F2073" s="4" t="s">
        <v>6</v>
      </c>
      <c r="G2073" s="4" t="s">
        <v>6</v>
      </c>
      <c r="H2073" s="4" t="s">
        <v>6</v>
      </c>
    </row>
    <row r="2074" spans="1:8">
      <c r="A2074" t="n">
        <v>16141</v>
      </c>
      <c r="B2074" s="38" t="n">
        <v>51</v>
      </c>
      <c r="C2074" s="7" t="n">
        <v>3</v>
      </c>
      <c r="D2074" s="7" t="n">
        <v>0</v>
      </c>
      <c r="E2074" s="7" t="s">
        <v>55</v>
      </c>
      <c r="F2074" s="7" t="s">
        <v>56</v>
      </c>
      <c r="G2074" s="7" t="s">
        <v>57</v>
      </c>
      <c r="H2074" s="7" t="s">
        <v>58</v>
      </c>
    </row>
    <row r="2075" spans="1:8">
      <c r="A2075" t="s">
        <v>4</v>
      </c>
      <c r="B2075" s="4" t="s">
        <v>5</v>
      </c>
      <c r="C2075" s="4" t="s">
        <v>14</v>
      </c>
      <c r="D2075" s="4" t="s">
        <v>10</v>
      </c>
      <c r="E2075" s="4" t="s">
        <v>6</v>
      </c>
      <c r="F2075" s="4" t="s">
        <v>6</v>
      </c>
      <c r="G2075" s="4" t="s">
        <v>6</v>
      </c>
      <c r="H2075" s="4" t="s">
        <v>6</v>
      </c>
    </row>
    <row r="2076" spans="1:8">
      <c r="A2076" t="n">
        <v>16154</v>
      </c>
      <c r="B2076" s="38" t="n">
        <v>51</v>
      </c>
      <c r="C2076" s="7" t="n">
        <v>3</v>
      </c>
      <c r="D2076" s="7" t="n">
        <v>22</v>
      </c>
      <c r="E2076" s="7" t="s">
        <v>55</v>
      </c>
      <c r="F2076" s="7" t="s">
        <v>56</v>
      </c>
      <c r="G2076" s="7" t="s">
        <v>57</v>
      </c>
      <c r="H2076" s="7" t="s">
        <v>58</v>
      </c>
    </row>
    <row r="2077" spans="1:8">
      <c r="A2077" t="s">
        <v>4</v>
      </c>
      <c r="B2077" s="4" t="s">
        <v>5</v>
      </c>
      <c r="C2077" s="4" t="s">
        <v>14</v>
      </c>
      <c r="D2077" s="4" t="s">
        <v>6</v>
      </c>
      <c r="E2077" s="4" t="s">
        <v>10</v>
      </c>
    </row>
    <row r="2078" spans="1:8">
      <c r="A2078" t="n">
        <v>16167</v>
      </c>
      <c r="B2078" s="41" t="n">
        <v>94</v>
      </c>
      <c r="C2078" s="7" t="n">
        <v>0</v>
      </c>
      <c r="D2078" s="7" t="s">
        <v>213</v>
      </c>
      <c r="E2078" s="7" t="n">
        <v>1</v>
      </c>
    </row>
    <row r="2079" spans="1:8">
      <c r="A2079" t="s">
        <v>4</v>
      </c>
      <c r="B2079" s="4" t="s">
        <v>5</v>
      </c>
      <c r="C2079" s="4" t="s">
        <v>14</v>
      </c>
      <c r="D2079" s="4" t="s">
        <v>6</v>
      </c>
      <c r="E2079" s="4" t="s">
        <v>10</v>
      </c>
    </row>
    <row r="2080" spans="1:8">
      <c r="A2080" t="n">
        <v>16180</v>
      </c>
      <c r="B2080" s="41" t="n">
        <v>94</v>
      </c>
      <c r="C2080" s="7" t="n">
        <v>0</v>
      </c>
      <c r="D2080" s="7" t="s">
        <v>213</v>
      </c>
      <c r="E2080" s="7" t="n">
        <v>2</v>
      </c>
    </row>
    <row r="2081" spans="1:8">
      <c r="A2081" t="s">
        <v>4</v>
      </c>
      <c r="B2081" s="4" t="s">
        <v>5</v>
      </c>
      <c r="C2081" s="4" t="s">
        <v>14</v>
      </c>
      <c r="D2081" s="4" t="s">
        <v>6</v>
      </c>
      <c r="E2081" s="4" t="s">
        <v>10</v>
      </c>
    </row>
    <row r="2082" spans="1:8">
      <c r="A2082" t="n">
        <v>16193</v>
      </c>
      <c r="B2082" s="41" t="n">
        <v>94</v>
      </c>
      <c r="C2082" s="7" t="n">
        <v>1</v>
      </c>
      <c r="D2082" s="7" t="s">
        <v>213</v>
      </c>
      <c r="E2082" s="7" t="n">
        <v>4</v>
      </c>
    </row>
    <row r="2083" spans="1:8">
      <c r="A2083" t="s">
        <v>4</v>
      </c>
      <c r="B2083" s="4" t="s">
        <v>5</v>
      </c>
      <c r="C2083" s="4" t="s">
        <v>14</v>
      </c>
      <c r="D2083" s="4" t="s">
        <v>6</v>
      </c>
    </row>
    <row r="2084" spans="1:8">
      <c r="A2084" t="n">
        <v>16206</v>
      </c>
      <c r="B2084" s="41" t="n">
        <v>94</v>
      </c>
      <c r="C2084" s="7" t="n">
        <v>5</v>
      </c>
      <c r="D2084" s="7" t="s">
        <v>213</v>
      </c>
    </row>
    <row r="2085" spans="1:8">
      <c r="A2085" t="s">
        <v>4</v>
      </c>
      <c r="B2085" s="4" t="s">
        <v>5</v>
      </c>
      <c r="C2085" s="4" t="s">
        <v>14</v>
      </c>
      <c r="D2085" s="4" t="s">
        <v>6</v>
      </c>
      <c r="E2085" s="4" t="s">
        <v>10</v>
      </c>
    </row>
    <row r="2086" spans="1:8">
      <c r="A2086" t="n">
        <v>16217</v>
      </c>
      <c r="B2086" s="41" t="n">
        <v>94</v>
      </c>
      <c r="C2086" s="7" t="n">
        <v>0</v>
      </c>
      <c r="D2086" s="7" t="s">
        <v>76</v>
      </c>
      <c r="E2086" s="7" t="n">
        <v>1</v>
      </c>
    </row>
    <row r="2087" spans="1:8">
      <c r="A2087" t="s">
        <v>4</v>
      </c>
      <c r="B2087" s="4" t="s">
        <v>5</v>
      </c>
      <c r="C2087" s="4" t="s">
        <v>14</v>
      </c>
      <c r="D2087" s="4" t="s">
        <v>6</v>
      </c>
      <c r="E2087" s="4" t="s">
        <v>10</v>
      </c>
    </row>
    <row r="2088" spans="1:8">
      <c r="A2088" t="n">
        <v>16226</v>
      </c>
      <c r="B2088" s="41" t="n">
        <v>94</v>
      </c>
      <c r="C2088" s="7" t="n">
        <v>0</v>
      </c>
      <c r="D2088" s="7" t="s">
        <v>76</v>
      </c>
      <c r="E2088" s="7" t="n">
        <v>2</v>
      </c>
    </row>
    <row r="2089" spans="1:8">
      <c r="A2089" t="s">
        <v>4</v>
      </c>
      <c r="B2089" s="4" t="s">
        <v>5</v>
      </c>
      <c r="C2089" s="4" t="s">
        <v>14</v>
      </c>
      <c r="D2089" s="4" t="s">
        <v>6</v>
      </c>
      <c r="E2089" s="4" t="s">
        <v>10</v>
      </c>
    </row>
    <row r="2090" spans="1:8">
      <c r="A2090" t="n">
        <v>16235</v>
      </c>
      <c r="B2090" s="41" t="n">
        <v>94</v>
      </c>
      <c r="C2090" s="7" t="n">
        <v>1</v>
      </c>
      <c r="D2090" s="7" t="s">
        <v>76</v>
      </c>
      <c r="E2090" s="7" t="n">
        <v>4</v>
      </c>
    </row>
    <row r="2091" spans="1:8">
      <c r="A2091" t="s">
        <v>4</v>
      </c>
      <c r="B2091" s="4" t="s">
        <v>5</v>
      </c>
      <c r="C2091" s="4" t="s">
        <v>14</v>
      </c>
      <c r="D2091" s="4" t="s">
        <v>6</v>
      </c>
    </row>
    <row r="2092" spans="1:8">
      <c r="A2092" t="n">
        <v>16244</v>
      </c>
      <c r="B2092" s="41" t="n">
        <v>94</v>
      </c>
      <c r="C2092" s="7" t="n">
        <v>5</v>
      </c>
      <c r="D2092" s="7" t="s">
        <v>76</v>
      </c>
    </row>
    <row r="2093" spans="1:8">
      <c r="A2093" t="s">
        <v>4</v>
      </c>
      <c r="B2093" s="4" t="s">
        <v>5</v>
      </c>
      <c r="C2093" s="4" t="s">
        <v>14</v>
      </c>
      <c r="D2093" s="4" t="s">
        <v>6</v>
      </c>
      <c r="E2093" s="4" t="s">
        <v>10</v>
      </c>
    </row>
    <row r="2094" spans="1:8">
      <c r="A2094" t="n">
        <v>16251</v>
      </c>
      <c r="B2094" s="41" t="n">
        <v>94</v>
      </c>
      <c r="C2094" s="7" t="n">
        <v>0</v>
      </c>
      <c r="D2094" s="7" t="s">
        <v>76</v>
      </c>
      <c r="E2094" s="7" t="n">
        <v>1</v>
      </c>
    </row>
    <row r="2095" spans="1:8">
      <c r="A2095" t="s">
        <v>4</v>
      </c>
      <c r="B2095" s="4" t="s">
        <v>5</v>
      </c>
      <c r="C2095" s="4" t="s">
        <v>14</v>
      </c>
      <c r="D2095" s="4" t="s">
        <v>6</v>
      </c>
      <c r="E2095" s="4" t="s">
        <v>10</v>
      </c>
    </row>
    <row r="2096" spans="1:8">
      <c r="A2096" t="n">
        <v>16260</v>
      </c>
      <c r="B2096" s="41" t="n">
        <v>94</v>
      </c>
      <c r="C2096" s="7" t="n">
        <v>0</v>
      </c>
      <c r="D2096" s="7" t="s">
        <v>76</v>
      </c>
      <c r="E2096" s="7" t="n">
        <v>2</v>
      </c>
    </row>
    <row r="2097" spans="1:5">
      <c r="A2097" t="s">
        <v>4</v>
      </c>
      <c r="B2097" s="4" t="s">
        <v>5</v>
      </c>
      <c r="C2097" s="4" t="s">
        <v>14</v>
      </c>
      <c r="D2097" s="4" t="s">
        <v>6</v>
      </c>
      <c r="E2097" s="4" t="s">
        <v>10</v>
      </c>
    </row>
    <row r="2098" spans="1:5">
      <c r="A2098" t="n">
        <v>16269</v>
      </c>
      <c r="B2098" s="41" t="n">
        <v>94</v>
      </c>
      <c r="C2098" s="7" t="n">
        <v>1</v>
      </c>
      <c r="D2098" s="7" t="s">
        <v>76</v>
      </c>
      <c r="E2098" s="7" t="n">
        <v>4</v>
      </c>
    </row>
    <row r="2099" spans="1:5">
      <c r="A2099" t="s">
        <v>4</v>
      </c>
      <c r="B2099" s="4" t="s">
        <v>5</v>
      </c>
      <c r="C2099" s="4" t="s">
        <v>14</v>
      </c>
      <c r="D2099" s="4" t="s">
        <v>6</v>
      </c>
      <c r="E2099" s="4" t="s">
        <v>10</v>
      </c>
    </row>
    <row r="2100" spans="1:5">
      <c r="A2100" t="n">
        <v>16278</v>
      </c>
      <c r="B2100" s="41" t="n">
        <v>94</v>
      </c>
      <c r="C2100" s="7" t="n">
        <v>0</v>
      </c>
      <c r="D2100" s="7" t="s">
        <v>77</v>
      </c>
      <c r="E2100" s="7" t="n">
        <v>1</v>
      </c>
    </row>
    <row r="2101" spans="1:5">
      <c r="A2101" t="s">
        <v>4</v>
      </c>
      <c r="B2101" s="4" t="s">
        <v>5</v>
      </c>
      <c r="C2101" s="4" t="s">
        <v>14</v>
      </c>
      <c r="D2101" s="4" t="s">
        <v>6</v>
      </c>
      <c r="E2101" s="4" t="s">
        <v>10</v>
      </c>
    </row>
    <row r="2102" spans="1:5">
      <c r="A2102" t="n">
        <v>16293</v>
      </c>
      <c r="B2102" s="41" t="n">
        <v>94</v>
      </c>
      <c r="C2102" s="7" t="n">
        <v>0</v>
      </c>
      <c r="D2102" s="7" t="s">
        <v>77</v>
      </c>
      <c r="E2102" s="7" t="n">
        <v>2</v>
      </c>
    </row>
    <row r="2103" spans="1:5">
      <c r="A2103" t="s">
        <v>4</v>
      </c>
      <c r="B2103" s="4" t="s">
        <v>5</v>
      </c>
      <c r="C2103" s="4" t="s">
        <v>14</v>
      </c>
      <c r="D2103" s="4" t="s">
        <v>6</v>
      </c>
      <c r="E2103" s="4" t="s">
        <v>10</v>
      </c>
    </row>
    <row r="2104" spans="1:5">
      <c r="A2104" t="n">
        <v>16308</v>
      </c>
      <c r="B2104" s="41" t="n">
        <v>94</v>
      </c>
      <c r="C2104" s="7" t="n">
        <v>1</v>
      </c>
      <c r="D2104" s="7" t="s">
        <v>77</v>
      </c>
      <c r="E2104" s="7" t="n">
        <v>4</v>
      </c>
    </row>
    <row r="2105" spans="1:5">
      <c r="A2105" t="s">
        <v>4</v>
      </c>
      <c r="B2105" s="4" t="s">
        <v>5</v>
      </c>
      <c r="C2105" s="4" t="s">
        <v>6</v>
      </c>
      <c r="D2105" s="4" t="s">
        <v>6</v>
      </c>
    </row>
    <row r="2106" spans="1:5">
      <c r="A2106" t="n">
        <v>16323</v>
      </c>
      <c r="B2106" s="16" t="n">
        <v>70</v>
      </c>
      <c r="C2106" s="7" t="s">
        <v>76</v>
      </c>
      <c r="D2106" s="7" t="s">
        <v>111</v>
      </c>
    </row>
    <row r="2107" spans="1:5">
      <c r="A2107" t="s">
        <v>4</v>
      </c>
      <c r="B2107" s="4" t="s">
        <v>5</v>
      </c>
      <c r="C2107" s="4" t="s">
        <v>6</v>
      </c>
      <c r="D2107" s="4" t="s">
        <v>6</v>
      </c>
    </row>
    <row r="2108" spans="1:5">
      <c r="A2108" t="n">
        <v>16343</v>
      </c>
      <c r="B2108" s="16" t="n">
        <v>70</v>
      </c>
      <c r="C2108" s="7" t="s">
        <v>24</v>
      </c>
      <c r="D2108" s="7" t="s">
        <v>111</v>
      </c>
    </row>
    <row r="2109" spans="1:5">
      <c r="A2109" t="s">
        <v>4</v>
      </c>
      <c r="B2109" s="4" t="s">
        <v>5</v>
      </c>
      <c r="C2109" s="4" t="s">
        <v>10</v>
      </c>
    </row>
    <row r="2110" spans="1:5">
      <c r="A2110" t="n">
        <v>16363</v>
      </c>
      <c r="B2110" s="31" t="n">
        <v>16</v>
      </c>
      <c r="C2110" s="7" t="n">
        <v>500</v>
      </c>
    </row>
    <row r="2111" spans="1:5">
      <c r="A2111" t="s">
        <v>4</v>
      </c>
      <c r="B2111" s="4" t="s">
        <v>5</v>
      </c>
      <c r="C2111" s="4" t="s">
        <v>14</v>
      </c>
      <c r="D2111" s="4" t="s">
        <v>14</v>
      </c>
      <c r="E2111" s="4" t="s">
        <v>20</v>
      </c>
      <c r="F2111" s="4" t="s">
        <v>20</v>
      </c>
      <c r="G2111" s="4" t="s">
        <v>20</v>
      </c>
      <c r="H2111" s="4" t="s">
        <v>10</v>
      </c>
    </row>
    <row r="2112" spans="1:5">
      <c r="A2112" t="n">
        <v>16366</v>
      </c>
      <c r="B2112" s="43" t="n">
        <v>45</v>
      </c>
      <c r="C2112" s="7" t="n">
        <v>2</v>
      </c>
      <c r="D2112" s="7" t="n">
        <v>3</v>
      </c>
      <c r="E2112" s="7" t="n">
        <v>183.770004272461</v>
      </c>
      <c r="F2112" s="7" t="n">
        <v>-142.729995727539</v>
      </c>
      <c r="G2112" s="7" t="n">
        <v>0.140000000596046</v>
      </c>
      <c r="H2112" s="7" t="n">
        <v>0</v>
      </c>
    </row>
    <row r="2113" spans="1:8">
      <c r="A2113" t="s">
        <v>4</v>
      </c>
      <c r="B2113" s="4" t="s">
        <v>5</v>
      </c>
      <c r="C2113" s="4" t="s">
        <v>14</v>
      </c>
      <c r="D2113" s="4" t="s">
        <v>14</v>
      </c>
      <c r="E2113" s="4" t="s">
        <v>20</v>
      </c>
      <c r="F2113" s="4" t="s">
        <v>20</v>
      </c>
      <c r="G2113" s="4" t="s">
        <v>20</v>
      </c>
      <c r="H2113" s="4" t="s">
        <v>10</v>
      </c>
      <c r="I2113" s="4" t="s">
        <v>14</v>
      </c>
    </row>
    <row r="2114" spans="1:8">
      <c r="A2114" t="n">
        <v>16383</v>
      </c>
      <c r="B2114" s="43" t="n">
        <v>45</v>
      </c>
      <c r="C2114" s="7" t="n">
        <v>4</v>
      </c>
      <c r="D2114" s="7" t="n">
        <v>3</v>
      </c>
      <c r="E2114" s="7" t="n">
        <v>359.059997558594</v>
      </c>
      <c r="F2114" s="7" t="n">
        <v>43.9599990844727</v>
      </c>
      <c r="G2114" s="7" t="n">
        <v>0</v>
      </c>
      <c r="H2114" s="7" t="n">
        <v>0</v>
      </c>
      <c r="I2114" s="7" t="n">
        <v>0</v>
      </c>
    </row>
    <row r="2115" spans="1:8">
      <c r="A2115" t="s">
        <v>4</v>
      </c>
      <c r="B2115" s="4" t="s">
        <v>5</v>
      </c>
      <c r="C2115" s="4" t="s">
        <v>14</v>
      </c>
      <c r="D2115" s="4" t="s">
        <v>14</v>
      </c>
      <c r="E2115" s="4" t="s">
        <v>20</v>
      </c>
      <c r="F2115" s="4" t="s">
        <v>10</v>
      </c>
    </row>
    <row r="2116" spans="1:8">
      <c r="A2116" t="n">
        <v>16401</v>
      </c>
      <c r="B2116" s="43" t="n">
        <v>45</v>
      </c>
      <c r="C2116" s="7" t="n">
        <v>5</v>
      </c>
      <c r="D2116" s="7" t="n">
        <v>3</v>
      </c>
      <c r="E2116" s="7" t="n">
        <v>1.29999995231628</v>
      </c>
      <c r="F2116" s="7" t="n">
        <v>0</v>
      </c>
    </row>
    <row r="2117" spans="1:8">
      <c r="A2117" t="s">
        <v>4</v>
      </c>
      <c r="B2117" s="4" t="s">
        <v>5</v>
      </c>
      <c r="C2117" s="4" t="s">
        <v>14</v>
      </c>
      <c r="D2117" s="4" t="s">
        <v>14</v>
      </c>
      <c r="E2117" s="4" t="s">
        <v>20</v>
      </c>
      <c r="F2117" s="4" t="s">
        <v>10</v>
      </c>
    </row>
    <row r="2118" spans="1:8">
      <c r="A2118" t="n">
        <v>16410</v>
      </c>
      <c r="B2118" s="43" t="n">
        <v>45</v>
      </c>
      <c r="C2118" s="7" t="n">
        <v>5</v>
      </c>
      <c r="D2118" s="7" t="n">
        <v>3</v>
      </c>
      <c r="E2118" s="7" t="n">
        <v>1.5</v>
      </c>
      <c r="F2118" s="7" t="n">
        <v>1500</v>
      </c>
    </row>
    <row r="2119" spans="1:8">
      <c r="A2119" t="s">
        <v>4</v>
      </c>
      <c r="B2119" s="4" t="s">
        <v>5</v>
      </c>
      <c r="C2119" s="4" t="s">
        <v>14</v>
      </c>
      <c r="D2119" s="4" t="s">
        <v>14</v>
      </c>
      <c r="E2119" s="4" t="s">
        <v>20</v>
      </c>
      <c r="F2119" s="4" t="s">
        <v>10</v>
      </c>
    </row>
    <row r="2120" spans="1:8">
      <c r="A2120" t="n">
        <v>16419</v>
      </c>
      <c r="B2120" s="43" t="n">
        <v>45</v>
      </c>
      <c r="C2120" s="7" t="n">
        <v>11</v>
      </c>
      <c r="D2120" s="7" t="n">
        <v>3</v>
      </c>
      <c r="E2120" s="7" t="n">
        <v>38.2999992370605</v>
      </c>
      <c r="F2120" s="7" t="n">
        <v>0</v>
      </c>
    </row>
    <row r="2121" spans="1:8">
      <c r="A2121" t="s">
        <v>4</v>
      </c>
      <c r="B2121" s="4" t="s">
        <v>5</v>
      </c>
      <c r="C2121" s="4" t="s">
        <v>14</v>
      </c>
      <c r="D2121" s="4" t="s">
        <v>10</v>
      </c>
      <c r="E2121" s="4" t="s">
        <v>9</v>
      </c>
      <c r="F2121" s="4" t="s">
        <v>10</v>
      </c>
      <c r="G2121" s="4" t="s">
        <v>9</v>
      </c>
      <c r="H2121" s="4" t="s">
        <v>14</v>
      </c>
    </row>
    <row r="2122" spans="1:8">
      <c r="A2122" t="n">
        <v>16428</v>
      </c>
      <c r="B2122" s="13" t="n">
        <v>49</v>
      </c>
      <c r="C2122" s="7" t="n">
        <v>0</v>
      </c>
      <c r="D2122" s="7" t="n">
        <v>558</v>
      </c>
      <c r="E2122" s="7" t="n">
        <v>1060320051</v>
      </c>
      <c r="F2122" s="7" t="n">
        <v>0</v>
      </c>
      <c r="G2122" s="7" t="n">
        <v>0</v>
      </c>
      <c r="H2122" s="7" t="n">
        <v>0</v>
      </c>
    </row>
    <row r="2123" spans="1:8">
      <c r="A2123" t="s">
        <v>4</v>
      </c>
      <c r="B2123" s="4" t="s">
        <v>5</v>
      </c>
      <c r="C2123" s="4" t="s">
        <v>14</v>
      </c>
      <c r="D2123" s="4" t="s">
        <v>10</v>
      </c>
      <c r="E2123" s="4" t="s">
        <v>20</v>
      </c>
    </row>
    <row r="2124" spans="1:8">
      <c r="A2124" t="n">
        <v>16443</v>
      </c>
      <c r="B2124" s="24" t="n">
        <v>58</v>
      </c>
      <c r="C2124" s="7" t="n">
        <v>100</v>
      </c>
      <c r="D2124" s="7" t="n">
        <v>1000</v>
      </c>
      <c r="E2124" s="7" t="n">
        <v>1</v>
      </c>
    </row>
    <row r="2125" spans="1:8">
      <c r="A2125" t="s">
        <v>4</v>
      </c>
      <c r="B2125" s="4" t="s">
        <v>5</v>
      </c>
      <c r="C2125" s="4" t="s">
        <v>14</v>
      </c>
      <c r="D2125" s="4" t="s">
        <v>10</v>
      </c>
    </row>
    <row r="2126" spans="1:8">
      <c r="A2126" t="n">
        <v>16451</v>
      </c>
      <c r="B2126" s="24" t="n">
        <v>58</v>
      </c>
      <c r="C2126" s="7" t="n">
        <v>255</v>
      </c>
      <c r="D2126" s="7" t="n">
        <v>0</v>
      </c>
    </row>
    <row r="2127" spans="1:8">
      <c r="A2127" t="s">
        <v>4</v>
      </c>
      <c r="B2127" s="4" t="s">
        <v>5</v>
      </c>
      <c r="C2127" s="4" t="s">
        <v>14</v>
      </c>
      <c r="D2127" s="4" t="s">
        <v>10</v>
      </c>
    </row>
    <row r="2128" spans="1:8">
      <c r="A2128" t="n">
        <v>16455</v>
      </c>
      <c r="B2128" s="43" t="n">
        <v>45</v>
      </c>
      <c r="C2128" s="7" t="n">
        <v>7</v>
      </c>
      <c r="D2128" s="7" t="n">
        <v>255</v>
      </c>
    </row>
    <row r="2129" spans="1:9">
      <c r="A2129" t="s">
        <v>4</v>
      </c>
      <c r="B2129" s="4" t="s">
        <v>5</v>
      </c>
      <c r="C2129" s="4" t="s">
        <v>14</v>
      </c>
      <c r="D2129" s="4" t="s">
        <v>10</v>
      </c>
      <c r="E2129" s="4" t="s">
        <v>6</v>
      </c>
    </row>
    <row r="2130" spans="1:9">
      <c r="A2130" t="n">
        <v>16459</v>
      </c>
      <c r="B2130" s="38" t="n">
        <v>51</v>
      </c>
      <c r="C2130" s="7" t="n">
        <v>4</v>
      </c>
      <c r="D2130" s="7" t="n">
        <v>0</v>
      </c>
      <c r="E2130" s="7" t="s">
        <v>163</v>
      </c>
    </row>
    <row r="2131" spans="1:9">
      <c r="A2131" t="s">
        <v>4</v>
      </c>
      <c r="B2131" s="4" t="s">
        <v>5</v>
      </c>
      <c r="C2131" s="4" t="s">
        <v>10</v>
      </c>
    </row>
    <row r="2132" spans="1:9">
      <c r="A2132" t="n">
        <v>16473</v>
      </c>
      <c r="B2132" s="31" t="n">
        <v>16</v>
      </c>
      <c r="C2132" s="7" t="n">
        <v>0</v>
      </c>
    </row>
    <row r="2133" spans="1:9">
      <c r="A2133" t="s">
        <v>4</v>
      </c>
      <c r="B2133" s="4" t="s">
        <v>5</v>
      </c>
      <c r="C2133" s="4" t="s">
        <v>10</v>
      </c>
      <c r="D2133" s="4" t="s">
        <v>14</v>
      </c>
      <c r="E2133" s="4" t="s">
        <v>9</v>
      </c>
      <c r="F2133" s="4" t="s">
        <v>79</v>
      </c>
      <c r="G2133" s="4" t="s">
        <v>14</v>
      </c>
      <c r="H2133" s="4" t="s">
        <v>14</v>
      </c>
      <c r="I2133" s="4" t="s">
        <v>14</v>
      </c>
      <c r="J2133" s="4" t="s">
        <v>9</v>
      </c>
      <c r="K2133" s="4" t="s">
        <v>79</v>
      </c>
      <c r="L2133" s="4" t="s">
        <v>14</v>
      </c>
      <c r="M2133" s="4" t="s">
        <v>14</v>
      </c>
    </row>
    <row r="2134" spans="1:9">
      <c r="A2134" t="n">
        <v>16476</v>
      </c>
      <c r="B2134" s="47" t="n">
        <v>26</v>
      </c>
      <c r="C2134" s="7" t="n">
        <v>0</v>
      </c>
      <c r="D2134" s="7" t="n">
        <v>17</v>
      </c>
      <c r="E2134" s="7" t="n">
        <v>53184</v>
      </c>
      <c r="F2134" s="7" t="s">
        <v>214</v>
      </c>
      <c r="G2134" s="7" t="n">
        <v>2</v>
      </c>
      <c r="H2134" s="7" t="n">
        <v>3</v>
      </c>
      <c r="I2134" s="7" t="n">
        <v>17</v>
      </c>
      <c r="J2134" s="7" t="n">
        <v>53185</v>
      </c>
      <c r="K2134" s="7" t="s">
        <v>215</v>
      </c>
      <c r="L2134" s="7" t="n">
        <v>2</v>
      </c>
      <c r="M2134" s="7" t="n">
        <v>0</v>
      </c>
    </row>
    <row r="2135" spans="1:9">
      <c r="A2135" t="s">
        <v>4</v>
      </c>
      <c r="B2135" s="4" t="s">
        <v>5</v>
      </c>
    </row>
    <row r="2136" spans="1:9">
      <c r="A2136" t="n">
        <v>16625</v>
      </c>
      <c r="B2136" s="48" t="n">
        <v>28</v>
      </c>
    </row>
    <row r="2137" spans="1:9">
      <c r="A2137" t="s">
        <v>4</v>
      </c>
      <c r="B2137" s="4" t="s">
        <v>5</v>
      </c>
      <c r="C2137" s="4" t="s">
        <v>14</v>
      </c>
      <c r="D2137" s="4" t="s">
        <v>10</v>
      </c>
      <c r="E2137" s="4" t="s">
        <v>10</v>
      </c>
      <c r="F2137" s="4" t="s">
        <v>14</v>
      </c>
    </row>
    <row r="2138" spans="1:9">
      <c r="A2138" t="n">
        <v>16626</v>
      </c>
      <c r="B2138" s="52" t="n">
        <v>25</v>
      </c>
      <c r="C2138" s="7" t="n">
        <v>1</v>
      </c>
      <c r="D2138" s="7" t="n">
        <v>60</v>
      </c>
      <c r="E2138" s="7" t="n">
        <v>640</v>
      </c>
      <c r="F2138" s="7" t="n">
        <v>2</v>
      </c>
    </row>
    <row r="2139" spans="1:9">
      <c r="A2139" t="s">
        <v>4</v>
      </c>
      <c r="B2139" s="4" t="s">
        <v>5</v>
      </c>
      <c r="C2139" s="4" t="s">
        <v>14</v>
      </c>
      <c r="D2139" s="4" t="s">
        <v>10</v>
      </c>
      <c r="E2139" s="4" t="s">
        <v>6</v>
      </c>
    </row>
    <row r="2140" spans="1:9">
      <c r="A2140" t="n">
        <v>16633</v>
      </c>
      <c r="B2140" s="38" t="n">
        <v>51</v>
      </c>
      <c r="C2140" s="7" t="n">
        <v>4</v>
      </c>
      <c r="D2140" s="7" t="n">
        <v>20</v>
      </c>
      <c r="E2140" s="7" t="s">
        <v>165</v>
      </c>
    </row>
    <row r="2141" spans="1:9">
      <c r="A2141" t="s">
        <v>4</v>
      </c>
      <c r="B2141" s="4" t="s">
        <v>5</v>
      </c>
      <c r="C2141" s="4" t="s">
        <v>10</v>
      </c>
    </row>
    <row r="2142" spans="1:9">
      <c r="A2142" t="n">
        <v>16647</v>
      </c>
      <c r="B2142" s="31" t="n">
        <v>16</v>
      </c>
      <c r="C2142" s="7" t="n">
        <v>0</v>
      </c>
    </row>
    <row r="2143" spans="1:9">
      <c r="A2143" t="s">
        <v>4</v>
      </c>
      <c r="B2143" s="4" t="s">
        <v>5</v>
      </c>
      <c r="C2143" s="4" t="s">
        <v>10</v>
      </c>
      <c r="D2143" s="4" t="s">
        <v>14</v>
      </c>
      <c r="E2143" s="4" t="s">
        <v>9</v>
      </c>
      <c r="F2143" s="4" t="s">
        <v>79</v>
      </c>
      <c r="G2143" s="4" t="s">
        <v>14</v>
      </c>
      <c r="H2143" s="4" t="s">
        <v>14</v>
      </c>
      <c r="I2143" s="4" t="s">
        <v>14</v>
      </c>
      <c r="J2143" s="4" t="s">
        <v>9</v>
      </c>
      <c r="K2143" s="4" t="s">
        <v>79</v>
      </c>
      <c r="L2143" s="4" t="s">
        <v>14</v>
      </c>
      <c r="M2143" s="4" t="s">
        <v>14</v>
      </c>
    </row>
    <row r="2144" spans="1:9">
      <c r="A2144" t="n">
        <v>16650</v>
      </c>
      <c r="B2144" s="47" t="n">
        <v>26</v>
      </c>
      <c r="C2144" s="7" t="n">
        <v>20</v>
      </c>
      <c r="D2144" s="7" t="n">
        <v>17</v>
      </c>
      <c r="E2144" s="7" t="n">
        <v>43359</v>
      </c>
      <c r="F2144" s="7" t="s">
        <v>216</v>
      </c>
      <c r="G2144" s="7" t="n">
        <v>2</v>
      </c>
      <c r="H2144" s="7" t="n">
        <v>3</v>
      </c>
      <c r="I2144" s="7" t="n">
        <v>17</v>
      </c>
      <c r="J2144" s="7" t="n">
        <v>43360</v>
      </c>
      <c r="K2144" s="7" t="s">
        <v>217</v>
      </c>
      <c r="L2144" s="7" t="n">
        <v>2</v>
      </c>
      <c r="M2144" s="7" t="n">
        <v>0</v>
      </c>
    </row>
    <row r="2145" spans="1:13">
      <c r="A2145" t="s">
        <v>4</v>
      </c>
      <c r="B2145" s="4" t="s">
        <v>5</v>
      </c>
    </row>
    <row r="2146" spans="1:13">
      <c r="A2146" t="n">
        <v>16796</v>
      </c>
      <c r="B2146" s="48" t="n">
        <v>28</v>
      </c>
    </row>
    <row r="2147" spans="1:13">
      <c r="A2147" t="s">
        <v>4</v>
      </c>
      <c r="B2147" s="4" t="s">
        <v>5</v>
      </c>
      <c r="C2147" s="4" t="s">
        <v>14</v>
      </c>
      <c r="D2147" s="4" t="s">
        <v>10</v>
      </c>
      <c r="E2147" s="4" t="s">
        <v>10</v>
      </c>
      <c r="F2147" s="4" t="s">
        <v>14</v>
      </c>
    </row>
    <row r="2148" spans="1:13">
      <c r="A2148" t="n">
        <v>16797</v>
      </c>
      <c r="B2148" s="52" t="n">
        <v>25</v>
      </c>
      <c r="C2148" s="7" t="n">
        <v>1</v>
      </c>
      <c r="D2148" s="7" t="n">
        <v>65535</v>
      </c>
      <c r="E2148" s="7" t="n">
        <v>65535</v>
      </c>
      <c r="F2148" s="7" t="n">
        <v>0</v>
      </c>
    </row>
    <row r="2149" spans="1:13">
      <c r="A2149" t="s">
        <v>4</v>
      </c>
      <c r="B2149" s="4" t="s">
        <v>5</v>
      </c>
      <c r="C2149" s="4" t="s">
        <v>14</v>
      </c>
      <c r="D2149" s="4" t="s">
        <v>10</v>
      </c>
      <c r="E2149" s="4" t="s">
        <v>6</v>
      </c>
    </row>
    <row r="2150" spans="1:13">
      <c r="A2150" t="n">
        <v>16804</v>
      </c>
      <c r="B2150" s="38" t="n">
        <v>51</v>
      </c>
      <c r="C2150" s="7" t="n">
        <v>4</v>
      </c>
      <c r="D2150" s="7" t="n">
        <v>0</v>
      </c>
      <c r="E2150" s="7" t="s">
        <v>86</v>
      </c>
    </row>
    <row r="2151" spans="1:13">
      <c r="A2151" t="s">
        <v>4</v>
      </c>
      <c r="B2151" s="4" t="s">
        <v>5</v>
      </c>
      <c r="C2151" s="4" t="s">
        <v>10</v>
      </c>
    </row>
    <row r="2152" spans="1:13">
      <c r="A2152" t="n">
        <v>16818</v>
      </c>
      <c r="B2152" s="31" t="n">
        <v>16</v>
      </c>
      <c r="C2152" s="7" t="n">
        <v>0</v>
      </c>
    </row>
    <row r="2153" spans="1:13">
      <c r="A2153" t="s">
        <v>4</v>
      </c>
      <c r="B2153" s="4" t="s">
        <v>5</v>
      </c>
      <c r="C2153" s="4" t="s">
        <v>10</v>
      </c>
      <c r="D2153" s="4" t="s">
        <v>14</v>
      </c>
      <c r="E2153" s="4" t="s">
        <v>9</v>
      </c>
      <c r="F2153" s="4" t="s">
        <v>79</v>
      </c>
      <c r="G2153" s="4" t="s">
        <v>14</v>
      </c>
      <c r="H2153" s="4" t="s">
        <v>14</v>
      </c>
    </row>
    <row r="2154" spans="1:13">
      <c r="A2154" t="n">
        <v>16821</v>
      </c>
      <c r="B2154" s="47" t="n">
        <v>26</v>
      </c>
      <c r="C2154" s="7" t="n">
        <v>0</v>
      </c>
      <c r="D2154" s="7" t="n">
        <v>17</v>
      </c>
      <c r="E2154" s="7" t="n">
        <v>53186</v>
      </c>
      <c r="F2154" s="7" t="s">
        <v>218</v>
      </c>
      <c r="G2154" s="7" t="n">
        <v>2</v>
      </c>
      <c r="H2154" s="7" t="n">
        <v>0</v>
      </c>
    </row>
    <row r="2155" spans="1:13">
      <c r="A2155" t="s">
        <v>4</v>
      </c>
      <c r="B2155" s="4" t="s">
        <v>5</v>
      </c>
    </row>
    <row r="2156" spans="1:13">
      <c r="A2156" t="n">
        <v>16937</v>
      </c>
      <c r="B2156" s="48" t="n">
        <v>28</v>
      </c>
    </row>
    <row r="2157" spans="1:13">
      <c r="A2157" t="s">
        <v>4</v>
      </c>
      <c r="B2157" s="4" t="s">
        <v>5</v>
      </c>
      <c r="C2157" s="4" t="s">
        <v>10</v>
      </c>
      <c r="D2157" s="4" t="s">
        <v>14</v>
      </c>
    </row>
    <row r="2158" spans="1:13">
      <c r="A2158" t="n">
        <v>16938</v>
      </c>
      <c r="B2158" s="51" t="n">
        <v>89</v>
      </c>
      <c r="C2158" s="7" t="n">
        <v>65533</v>
      </c>
      <c r="D2158" s="7" t="n">
        <v>1</v>
      </c>
    </row>
    <row r="2159" spans="1:13">
      <c r="A2159" t="s">
        <v>4</v>
      </c>
      <c r="B2159" s="4" t="s">
        <v>5</v>
      </c>
      <c r="C2159" s="4" t="s">
        <v>14</v>
      </c>
      <c r="D2159" s="4" t="s">
        <v>10</v>
      </c>
      <c r="E2159" s="4" t="s">
        <v>20</v>
      </c>
    </row>
    <row r="2160" spans="1:13">
      <c r="A2160" t="n">
        <v>16942</v>
      </c>
      <c r="B2160" s="24" t="n">
        <v>58</v>
      </c>
      <c r="C2160" s="7" t="n">
        <v>101</v>
      </c>
      <c r="D2160" s="7" t="n">
        <v>500</v>
      </c>
      <c r="E2160" s="7" t="n">
        <v>1</v>
      </c>
    </row>
    <row r="2161" spans="1:8">
      <c r="A2161" t="s">
        <v>4</v>
      </c>
      <c r="B2161" s="4" t="s">
        <v>5</v>
      </c>
      <c r="C2161" s="4" t="s">
        <v>14</v>
      </c>
      <c r="D2161" s="4" t="s">
        <v>10</v>
      </c>
    </row>
    <row r="2162" spans="1:8">
      <c r="A2162" t="n">
        <v>16950</v>
      </c>
      <c r="B2162" s="24" t="n">
        <v>58</v>
      </c>
      <c r="C2162" s="7" t="n">
        <v>254</v>
      </c>
      <c r="D2162" s="7" t="n">
        <v>0</v>
      </c>
    </row>
    <row r="2163" spans="1:8">
      <c r="A2163" t="s">
        <v>4</v>
      </c>
      <c r="B2163" s="4" t="s">
        <v>5</v>
      </c>
      <c r="C2163" s="4" t="s">
        <v>10</v>
      </c>
      <c r="D2163" s="4" t="s">
        <v>9</v>
      </c>
    </row>
    <row r="2164" spans="1:8">
      <c r="A2164" t="n">
        <v>16954</v>
      </c>
      <c r="B2164" s="37" t="n">
        <v>43</v>
      </c>
      <c r="C2164" s="7" t="n">
        <v>7031</v>
      </c>
      <c r="D2164" s="7" t="n">
        <v>128</v>
      </c>
    </row>
    <row r="2165" spans="1:8">
      <c r="A2165" t="s">
        <v>4</v>
      </c>
      <c r="B2165" s="4" t="s">
        <v>5</v>
      </c>
      <c r="C2165" s="4" t="s">
        <v>10</v>
      </c>
      <c r="D2165" s="4" t="s">
        <v>9</v>
      </c>
    </row>
    <row r="2166" spans="1:8">
      <c r="A2166" t="n">
        <v>16961</v>
      </c>
      <c r="B2166" s="37" t="n">
        <v>43</v>
      </c>
      <c r="C2166" s="7" t="n">
        <v>7031</v>
      </c>
      <c r="D2166" s="7" t="n">
        <v>32</v>
      </c>
    </row>
    <row r="2167" spans="1:8">
      <c r="A2167" t="s">
        <v>4</v>
      </c>
      <c r="B2167" s="4" t="s">
        <v>5</v>
      </c>
      <c r="C2167" s="4" t="s">
        <v>14</v>
      </c>
      <c r="D2167" s="4" t="s">
        <v>14</v>
      </c>
      <c r="E2167" s="4" t="s">
        <v>20</v>
      </c>
      <c r="F2167" s="4" t="s">
        <v>20</v>
      </c>
      <c r="G2167" s="4" t="s">
        <v>20</v>
      </c>
      <c r="H2167" s="4" t="s">
        <v>10</v>
      </c>
    </row>
    <row r="2168" spans="1:8">
      <c r="A2168" t="n">
        <v>16968</v>
      </c>
      <c r="B2168" s="43" t="n">
        <v>45</v>
      </c>
      <c r="C2168" s="7" t="n">
        <v>2</v>
      </c>
      <c r="D2168" s="7" t="n">
        <v>3</v>
      </c>
      <c r="E2168" s="7" t="n">
        <v>184.300003051758</v>
      </c>
      <c r="F2168" s="7" t="n">
        <v>-142.970001220703</v>
      </c>
      <c r="G2168" s="7" t="n">
        <v>-0.479999989271164</v>
      </c>
      <c r="H2168" s="7" t="n">
        <v>0</v>
      </c>
    </row>
    <row r="2169" spans="1:8">
      <c r="A2169" t="s">
        <v>4</v>
      </c>
      <c r="B2169" s="4" t="s">
        <v>5</v>
      </c>
      <c r="C2169" s="4" t="s">
        <v>14</v>
      </c>
      <c r="D2169" s="4" t="s">
        <v>14</v>
      </c>
      <c r="E2169" s="4" t="s">
        <v>20</v>
      </c>
      <c r="F2169" s="4" t="s">
        <v>20</v>
      </c>
      <c r="G2169" s="4" t="s">
        <v>20</v>
      </c>
      <c r="H2169" s="4" t="s">
        <v>10</v>
      </c>
      <c r="I2169" s="4" t="s">
        <v>14</v>
      </c>
    </row>
    <row r="2170" spans="1:8">
      <c r="A2170" t="n">
        <v>16985</v>
      </c>
      <c r="B2170" s="43" t="n">
        <v>45</v>
      </c>
      <c r="C2170" s="7" t="n">
        <v>4</v>
      </c>
      <c r="D2170" s="7" t="n">
        <v>3</v>
      </c>
      <c r="E2170" s="7" t="n">
        <v>359.809997558594</v>
      </c>
      <c r="F2170" s="7" t="n">
        <v>239.179992675781</v>
      </c>
      <c r="G2170" s="7" t="n">
        <v>354</v>
      </c>
      <c r="H2170" s="7" t="n">
        <v>0</v>
      </c>
      <c r="I2170" s="7" t="n">
        <v>0</v>
      </c>
    </row>
    <row r="2171" spans="1:8">
      <c r="A2171" t="s">
        <v>4</v>
      </c>
      <c r="B2171" s="4" t="s">
        <v>5</v>
      </c>
      <c r="C2171" s="4" t="s">
        <v>14</v>
      </c>
      <c r="D2171" s="4" t="s">
        <v>14</v>
      </c>
      <c r="E2171" s="4" t="s">
        <v>20</v>
      </c>
      <c r="F2171" s="4" t="s">
        <v>10</v>
      </c>
    </row>
    <row r="2172" spans="1:8">
      <c r="A2172" t="n">
        <v>17003</v>
      </c>
      <c r="B2172" s="43" t="n">
        <v>45</v>
      </c>
      <c r="C2172" s="7" t="n">
        <v>5</v>
      </c>
      <c r="D2172" s="7" t="n">
        <v>3</v>
      </c>
      <c r="E2172" s="7" t="n">
        <v>3.90000009536743</v>
      </c>
      <c r="F2172" s="7" t="n">
        <v>0</v>
      </c>
    </row>
    <row r="2173" spans="1:8">
      <c r="A2173" t="s">
        <v>4</v>
      </c>
      <c r="B2173" s="4" t="s">
        <v>5</v>
      </c>
      <c r="C2173" s="4" t="s">
        <v>14</v>
      </c>
      <c r="D2173" s="4" t="s">
        <v>14</v>
      </c>
      <c r="E2173" s="4" t="s">
        <v>20</v>
      </c>
      <c r="F2173" s="4" t="s">
        <v>10</v>
      </c>
    </row>
    <row r="2174" spans="1:8">
      <c r="A2174" t="n">
        <v>17012</v>
      </c>
      <c r="B2174" s="43" t="n">
        <v>45</v>
      </c>
      <c r="C2174" s="7" t="n">
        <v>11</v>
      </c>
      <c r="D2174" s="7" t="n">
        <v>3</v>
      </c>
      <c r="E2174" s="7" t="n">
        <v>38.2999992370605</v>
      </c>
      <c r="F2174" s="7" t="n">
        <v>0</v>
      </c>
    </row>
    <row r="2175" spans="1:8">
      <c r="A2175" t="s">
        <v>4</v>
      </c>
      <c r="B2175" s="4" t="s">
        <v>5</v>
      </c>
      <c r="C2175" s="4" t="s">
        <v>14</v>
      </c>
      <c r="D2175" s="4" t="s">
        <v>10</v>
      </c>
    </row>
    <row r="2176" spans="1:8">
      <c r="A2176" t="n">
        <v>17021</v>
      </c>
      <c r="B2176" s="24" t="n">
        <v>58</v>
      </c>
      <c r="C2176" s="7" t="n">
        <v>255</v>
      </c>
      <c r="D2176" s="7" t="n">
        <v>0</v>
      </c>
    </row>
    <row r="2177" spans="1:9">
      <c r="A2177" t="s">
        <v>4</v>
      </c>
      <c r="B2177" s="4" t="s">
        <v>5</v>
      </c>
      <c r="C2177" s="4" t="s">
        <v>10</v>
      </c>
      <c r="D2177" s="4" t="s">
        <v>10</v>
      </c>
      <c r="E2177" s="4" t="s">
        <v>10</v>
      </c>
    </row>
    <row r="2178" spans="1:9">
      <c r="A2178" t="n">
        <v>17025</v>
      </c>
      <c r="B2178" s="49" t="n">
        <v>61</v>
      </c>
      <c r="C2178" s="7" t="n">
        <v>22</v>
      </c>
      <c r="D2178" s="7" t="n">
        <v>0</v>
      </c>
      <c r="E2178" s="7" t="n">
        <v>1000</v>
      </c>
    </row>
    <row r="2179" spans="1:9">
      <c r="A2179" t="s">
        <v>4</v>
      </c>
      <c r="B2179" s="4" t="s">
        <v>5</v>
      </c>
      <c r="C2179" s="4" t="s">
        <v>10</v>
      </c>
    </row>
    <row r="2180" spans="1:9">
      <c r="A2180" t="n">
        <v>17032</v>
      </c>
      <c r="B2180" s="31" t="n">
        <v>16</v>
      </c>
      <c r="C2180" s="7" t="n">
        <v>500</v>
      </c>
    </row>
    <row r="2181" spans="1:9">
      <c r="A2181" t="s">
        <v>4</v>
      </c>
      <c r="B2181" s="4" t="s">
        <v>5</v>
      </c>
      <c r="C2181" s="4" t="s">
        <v>14</v>
      </c>
      <c r="D2181" s="4" t="s">
        <v>10</v>
      </c>
      <c r="E2181" s="4" t="s">
        <v>6</v>
      </c>
    </row>
    <row r="2182" spans="1:9">
      <c r="A2182" t="n">
        <v>17035</v>
      </c>
      <c r="B2182" s="38" t="n">
        <v>51</v>
      </c>
      <c r="C2182" s="7" t="n">
        <v>4</v>
      </c>
      <c r="D2182" s="7" t="n">
        <v>22</v>
      </c>
      <c r="E2182" s="7" t="s">
        <v>163</v>
      </c>
    </row>
    <row r="2183" spans="1:9">
      <c r="A2183" t="s">
        <v>4</v>
      </c>
      <c r="B2183" s="4" t="s">
        <v>5</v>
      </c>
      <c r="C2183" s="4" t="s">
        <v>10</v>
      </c>
    </row>
    <row r="2184" spans="1:9">
      <c r="A2184" t="n">
        <v>17049</v>
      </c>
      <c r="B2184" s="31" t="n">
        <v>16</v>
      </c>
      <c r="C2184" s="7" t="n">
        <v>0</v>
      </c>
    </row>
    <row r="2185" spans="1:9">
      <c r="A2185" t="s">
        <v>4</v>
      </c>
      <c r="B2185" s="4" t="s">
        <v>5</v>
      </c>
      <c r="C2185" s="4" t="s">
        <v>10</v>
      </c>
      <c r="D2185" s="4" t="s">
        <v>14</v>
      </c>
      <c r="E2185" s="4" t="s">
        <v>9</v>
      </c>
      <c r="F2185" s="4" t="s">
        <v>79</v>
      </c>
      <c r="G2185" s="4" t="s">
        <v>14</v>
      </c>
      <c r="H2185" s="4" t="s">
        <v>14</v>
      </c>
      <c r="I2185" s="4" t="s">
        <v>14</v>
      </c>
      <c r="J2185" s="4" t="s">
        <v>9</v>
      </c>
      <c r="K2185" s="4" t="s">
        <v>79</v>
      </c>
      <c r="L2185" s="4" t="s">
        <v>14</v>
      </c>
      <c r="M2185" s="4" t="s">
        <v>14</v>
      </c>
    </row>
    <row r="2186" spans="1:9">
      <c r="A2186" t="n">
        <v>17052</v>
      </c>
      <c r="B2186" s="47" t="n">
        <v>26</v>
      </c>
      <c r="C2186" s="7" t="n">
        <v>22</v>
      </c>
      <c r="D2186" s="7" t="n">
        <v>17</v>
      </c>
      <c r="E2186" s="7" t="n">
        <v>30415</v>
      </c>
      <c r="F2186" s="7" t="s">
        <v>219</v>
      </c>
      <c r="G2186" s="7" t="n">
        <v>2</v>
      </c>
      <c r="H2186" s="7" t="n">
        <v>3</v>
      </c>
      <c r="I2186" s="7" t="n">
        <v>17</v>
      </c>
      <c r="J2186" s="7" t="n">
        <v>30416</v>
      </c>
      <c r="K2186" s="7" t="s">
        <v>220</v>
      </c>
      <c r="L2186" s="7" t="n">
        <v>2</v>
      </c>
      <c r="M2186" s="7" t="n">
        <v>0</v>
      </c>
    </row>
    <row r="2187" spans="1:9">
      <c r="A2187" t="s">
        <v>4</v>
      </c>
      <c r="B2187" s="4" t="s">
        <v>5</v>
      </c>
    </row>
    <row r="2188" spans="1:9">
      <c r="A2188" t="n">
        <v>17153</v>
      </c>
      <c r="B2188" s="48" t="n">
        <v>28</v>
      </c>
    </row>
    <row r="2189" spans="1:9">
      <c r="A2189" t="s">
        <v>4</v>
      </c>
      <c r="B2189" s="4" t="s">
        <v>5</v>
      </c>
      <c r="C2189" s="4" t="s">
        <v>10</v>
      </c>
      <c r="D2189" s="4" t="s">
        <v>10</v>
      </c>
      <c r="E2189" s="4" t="s">
        <v>10</v>
      </c>
    </row>
    <row r="2190" spans="1:9">
      <c r="A2190" t="n">
        <v>17154</v>
      </c>
      <c r="B2190" s="49" t="n">
        <v>61</v>
      </c>
      <c r="C2190" s="7" t="n">
        <v>0</v>
      </c>
      <c r="D2190" s="7" t="n">
        <v>22</v>
      </c>
      <c r="E2190" s="7" t="n">
        <v>1000</v>
      </c>
    </row>
    <row r="2191" spans="1:9">
      <c r="A2191" t="s">
        <v>4</v>
      </c>
      <c r="B2191" s="4" t="s">
        <v>5</v>
      </c>
      <c r="C2191" s="4" t="s">
        <v>10</v>
      </c>
    </row>
    <row r="2192" spans="1:9">
      <c r="A2192" t="n">
        <v>17161</v>
      </c>
      <c r="B2192" s="31" t="n">
        <v>16</v>
      </c>
      <c r="C2192" s="7" t="n">
        <v>500</v>
      </c>
    </row>
    <row r="2193" spans="1:13">
      <c r="A2193" t="s">
        <v>4</v>
      </c>
      <c r="B2193" s="4" t="s">
        <v>5</v>
      </c>
      <c r="C2193" s="4" t="s">
        <v>14</v>
      </c>
      <c r="D2193" s="4" t="s">
        <v>10</v>
      </c>
      <c r="E2193" s="4" t="s">
        <v>6</v>
      </c>
    </row>
    <row r="2194" spans="1:13">
      <c r="A2194" t="n">
        <v>17164</v>
      </c>
      <c r="B2194" s="38" t="n">
        <v>51</v>
      </c>
      <c r="C2194" s="7" t="n">
        <v>4</v>
      </c>
      <c r="D2194" s="7" t="n">
        <v>0</v>
      </c>
      <c r="E2194" s="7" t="s">
        <v>221</v>
      </c>
    </row>
    <row r="2195" spans="1:13">
      <c r="A2195" t="s">
        <v>4</v>
      </c>
      <c r="B2195" s="4" t="s">
        <v>5</v>
      </c>
      <c r="C2195" s="4" t="s">
        <v>10</v>
      </c>
    </row>
    <row r="2196" spans="1:13">
      <c r="A2196" t="n">
        <v>17177</v>
      </c>
      <c r="B2196" s="31" t="n">
        <v>16</v>
      </c>
      <c r="C2196" s="7" t="n">
        <v>0</v>
      </c>
    </row>
    <row r="2197" spans="1:13">
      <c r="A2197" t="s">
        <v>4</v>
      </c>
      <c r="B2197" s="4" t="s">
        <v>5</v>
      </c>
      <c r="C2197" s="4" t="s">
        <v>10</v>
      </c>
      <c r="D2197" s="4" t="s">
        <v>14</v>
      </c>
      <c r="E2197" s="4" t="s">
        <v>9</v>
      </c>
      <c r="F2197" s="4" t="s">
        <v>79</v>
      </c>
      <c r="G2197" s="4" t="s">
        <v>14</v>
      </c>
      <c r="H2197" s="4" t="s">
        <v>14</v>
      </c>
    </row>
    <row r="2198" spans="1:13">
      <c r="A2198" t="n">
        <v>17180</v>
      </c>
      <c r="B2198" s="47" t="n">
        <v>26</v>
      </c>
      <c r="C2198" s="7" t="n">
        <v>0</v>
      </c>
      <c r="D2198" s="7" t="n">
        <v>17</v>
      </c>
      <c r="E2198" s="7" t="n">
        <v>53187</v>
      </c>
      <c r="F2198" s="7" t="s">
        <v>222</v>
      </c>
      <c r="G2198" s="7" t="n">
        <v>2</v>
      </c>
      <c r="H2198" s="7" t="n">
        <v>0</v>
      </c>
    </row>
    <row r="2199" spans="1:13">
      <c r="A2199" t="s">
        <v>4</v>
      </c>
      <c r="B2199" s="4" t="s">
        <v>5</v>
      </c>
    </row>
    <row r="2200" spans="1:13">
      <c r="A2200" t="n">
        <v>17222</v>
      </c>
      <c r="B2200" s="48" t="n">
        <v>28</v>
      </c>
    </row>
    <row r="2201" spans="1:13">
      <c r="A2201" t="s">
        <v>4</v>
      </c>
      <c r="B2201" s="4" t="s">
        <v>5</v>
      </c>
      <c r="C2201" s="4" t="s">
        <v>14</v>
      </c>
      <c r="D2201" s="4" t="s">
        <v>10</v>
      </c>
      <c r="E2201" s="4" t="s">
        <v>6</v>
      </c>
    </row>
    <row r="2202" spans="1:13">
      <c r="A2202" t="n">
        <v>17223</v>
      </c>
      <c r="B2202" s="38" t="n">
        <v>51</v>
      </c>
      <c r="C2202" s="7" t="n">
        <v>4</v>
      </c>
      <c r="D2202" s="7" t="n">
        <v>20</v>
      </c>
      <c r="E2202" s="7" t="s">
        <v>223</v>
      </c>
    </row>
    <row r="2203" spans="1:13">
      <c r="A2203" t="s">
        <v>4</v>
      </c>
      <c r="B2203" s="4" t="s">
        <v>5</v>
      </c>
      <c r="C2203" s="4" t="s">
        <v>10</v>
      </c>
    </row>
    <row r="2204" spans="1:13">
      <c r="A2204" t="n">
        <v>17238</v>
      </c>
      <c r="B2204" s="31" t="n">
        <v>16</v>
      </c>
      <c r="C2204" s="7" t="n">
        <v>0</v>
      </c>
    </row>
    <row r="2205" spans="1:13">
      <c r="A2205" t="s">
        <v>4</v>
      </c>
      <c r="B2205" s="4" t="s">
        <v>5</v>
      </c>
      <c r="C2205" s="4" t="s">
        <v>10</v>
      </c>
      <c r="D2205" s="4" t="s">
        <v>14</v>
      </c>
      <c r="E2205" s="4" t="s">
        <v>9</v>
      </c>
      <c r="F2205" s="4" t="s">
        <v>79</v>
      </c>
      <c r="G2205" s="4" t="s">
        <v>14</v>
      </c>
      <c r="H2205" s="4" t="s">
        <v>14</v>
      </c>
    </row>
    <row r="2206" spans="1:13">
      <c r="A2206" t="n">
        <v>17241</v>
      </c>
      <c r="B2206" s="47" t="n">
        <v>26</v>
      </c>
      <c r="C2206" s="7" t="n">
        <v>20</v>
      </c>
      <c r="D2206" s="7" t="n">
        <v>17</v>
      </c>
      <c r="E2206" s="7" t="n">
        <v>43361</v>
      </c>
      <c r="F2206" s="7" t="s">
        <v>224</v>
      </c>
      <c r="G2206" s="7" t="n">
        <v>2</v>
      </c>
      <c r="H2206" s="7" t="n">
        <v>0</v>
      </c>
    </row>
    <row r="2207" spans="1:13">
      <c r="A2207" t="s">
        <v>4</v>
      </c>
      <c r="B2207" s="4" t="s">
        <v>5</v>
      </c>
    </row>
    <row r="2208" spans="1:13">
      <c r="A2208" t="n">
        <v>17262</v>
      </c>
      <c r="B2208" s="48" t="n">
        <v>28</v>
      </c>
    </row>
    <row r="2209" spans="1:8">
      <c r="A2209" t="s">
        <v>4</v>
      </c>
      <c r="B2209" s="4" t="s">
        <v>5</v>
      </c>
      <c r="C2209" s="4" t="s">
        <v>14</v>
      </c>
      <c r="D2209" s="4" t="s">
        <v>10</v>
      </c>
      <c r="E2209" s="4" t="s">
        <v>6</v>
      </c>
    </row>
    <row r="2210" spans="1:8">
      <c r="A2210" t="n">
        <v>17263</v>
      </c>
      <c r="B2210" s="38" t="n">
        <v>51</v>
      </c>
      <c r="C2210" s="7" t="n">
        <v>4</v>
      </c>
      <c r="D2210" s="7" t="n">
        <v>21</v>
      </c>
      <c r="E2210" s="7" t="s">
        <v>157</v>
      </c>
    </row>
    <row r="2211" spans="1:8">
      <c r="A2211" t="s">
        <v>4</v>
      </c>
      <c r="B2211" s="4" t="s">
        <v>5</v>
      </c>
      <c r="C2211" s="4" t="s">
        <v>10</v>
      </c>
    </row>
    <row r="2212" spans="1:8">
      <c r="A2212" t="n">
        <v>17276</v>
      </c>
      <c r="B2212" s="31" t="n">
        <v>16</v>
      </c>
      <c r="C2212" s="7" t="n">
        <v>0</v>
      </c>
    </row>
    <row r="2213" spans="1:8">
      <c r="A2213" t="s">
        <v>4</v>
      </c>
      <c r="B2213" s="4" t="s">
        <v>5</v>
      </c>
      <c r="C2213" s="4" t="s">
        <v>10</v>
      </c>
      <c r="D2213" s="4" t="s">
        <v>14</v>
      </c>
      <c r="E2213" s="4" t="s">
        <v>9</v>
      </c>
      <c r="F2213" s="4" t="s">
        <v>79</v>
      </c>
      <c r="G2213" s="4" t="s">
        <v>14</v>
      </c>
      <c r="H2213" s="4" t="s">
        <v>14</v>
      </c>
    </row>
    <row r="2214" spans="1:8">
      <c r="A2214" t="n">
        <v>17279</v>
      </c>
      <c r="B2214" s="47" t="n">
        <v>26</v>
      </c>
      <c r="C2214" s="7" t="n">
        <v>21</v>
      </c>
      <c r="D2214" s="7" t="n">
        <v>17</v>
      </c>
      <c r="E2214" s="7" t="n">
        <v>44333</v>
      </c>
      <c r="F2214" s="7" t="s">
        <v>225</v>
      </c>
      <c r="G2214" s="7" t="n">
        <v>2</v>
      </c>
      <c r="H2214" s="7" t="n">
        <v>0</v>
      </c>
    </row>
    <row r="2215" spans="1:8">
      <c r="A2215" t="s">
        <v>4</v>
      </c>
      <c r="B2215" s="4" t="s">
        <v>5</v>
      </c>
    </row>
    <row r="2216" spans="1:8">
      <c r="A2216" t="n">
        <v>17307</v>
      </c>
      <c r="B2216" s="48" t="n">
        <v>28</v>
      </c>
    </row>
    <row r="2217" spans="1:8">
      <c r="A2217" t="s">
        <v>4</v>
      </c>
      <c r="B2217" s="4" t="s">
        <v>5</v>
      </c>
      <c r="C2217" s="4" t="s">
        <v>10</v>
      </c>
      <c r="D2217" s="4" t="s">
        <v>14</v>
      </c>
    </row>
    <row r="2218" spans="1:8">
      <c r="A2218" t="n">
        <v>17308</v>
      </c>
      <c r="B2218" s="51" t="n">
        <v>89</v>
      </c>
      <c r="C2218" s="7" t="n">
        <v>65533</v>
      </c>
      <c r="D2218" s="7" t="n">
        <v>1</v>
      </c>
    </row>
    <row r="2219" spans="1:8">
      <c r="A2219" t="s">
        <v>4</v>
      </c>
      <c r="B2219" s="4" t="s">
        <v>5</v>
      </c>
      <c r="C2219" s="4" t="s">
        <v>14</v>
      </c>
      <c r="D2219" s="4" t="s">
        <v>10</v>
      </c>
      <c r="E2219" s="4" t="s">
        <v>20</v>
      </c>
    </row>
    <row r="2220" spans="1:8">
      <c r="A2220" t="n">
        <v>17312</v>
      </c>
      <c r="B2220" s="24" t="n">
        <v>58</v>
      </c>
      <c r="C2220" s="7" t="n">
        <v>101</v>
      </c>
      <c r="D2220" s="7" t="n">
        <v>500</v>
      </c>
      <c r="E2220" s="7" t="n">
        <v>1</v>
      </c>
    </row>
    <row r="2221" spans="1:8">
      <c r="A2221" t="s">
        <v>4</v>
      </c>
      <c r="B2221" s="4" t="s">
        <v>5</v>
      </c>
      <c r="C2221" s="4" t="s">
        <v>14</v>
      </c>
      <c r="D2221" s="4" t="s">
        <v>10</v>
      </c>
    </row>
    <row r="2222" spans="1:8">
      <c r="A2222" t="n">
        <v>17320</v>
      </c>
      <c r="B2222" s="24" t="n">
        <v>58</v>
      </c>
      <c r="C2222" s="7" t="n">
        <v>254</v>
      </c>
      <c r="D2222" s="7" t="n">
        <v>0</v>
      </c>
    </row>
    <row r="2223" spans="1:8">
      <c r="A2223" t="s">
        <v>4</v>
      </c>
      <c r="B2223" s="4" t="s">
        <v>5</v>
      </c>
      <c r="C2223" s="4" t="s">
        <v>10</v>
      </c>
      <c r="D2223" s="4" t="s">
        <v>9</v>
      </c>
    </row>
    <row r="2224" spans="1:8">
      <c r="A2224" t="n">
        <v>17324</v>
      </c>
      <c r="B2224" s="57" t="n">
        <v>44</v>
      </c>
      <c r="C2224" s="7" t="n">
        <v>7031</v>
      </c>
      <c r="D2224" s="7" t="n">
        <v>128</v>
      </c>
    </row>
    <row r="2225" spans="1:8">
      <c r="A2225" t="s">
        <v>4</v>
      </c>
      <c r="B2225" s="4" t="s">
        <v>5</v>
      </c>
      <c r="C2225" s="4" t="s">
        <v>10</v>
      </c>
      <c r="D2225" s="4" t="s">
        <v>9</v>
      </c>
    </row>
    <row r="2226" spans="1:8">
      <c r="A2226" t="n">
        <v>17331</v>
      </c>
      <c r="B2226" s="57" t="n">
        <v>44</v>
      </c>
      <c r="C2226" s="7" t="n">
        <v>7031</v>
      </c>
      <c r="D2226" s="7" t="n">
        <v>32</v>
      </c>
    </row>
    <row r="2227" spans="1:8">
      <c r="A2227" t="s">
        <v>4</v>
      </c>
      <c r="B2227" s="4" t="s">
        <v>5</v>
      </c>
      <c r="C2227" s="4" t="s">
        <v>14</v>
      </c>
      <c r="D2227" s="4" t="s">
        <v>14</v>
      </c>
      <c r="E2227" s="4" t="s">
        <v>20</v>
      </c>
      <c r="F2227" s="4" t="s">
        <v>20</v>
      </c>
      <c r="G2227" s="4" t="s">
        <v>20</v>
      </c>
      <c r="H2227" s="4" t="s">
        <v>10</v>
      </c>
    </row>
    <row r="2228" spans="1:8">
      <c r="A2228" t="n">
        <v>17338</v>
      </c>
      <c r="B2228" s="43" t="n">
        <v>45</v>
      </c>
      <c r="C2228" s="7" t="n">
        <v>2</v>
      </c>
      <c r="D2228" s="7" t="n">
        <v>3</v>
      </c>
      <c r="E2228" s="7" t="n">
        <v>184.039993286133</v>
      </c>
      <c r="F2228" s="7" t="n">
        <v>-142.539993286133</v>
      </c>
      <c r="G2228" s="7" t="n">
        <v>0.100000001490116</v>
      </c>
      <c r="H2228" s="7" t="n">
        <v>0</v>
      </c>
    </row>
    <row r="2229" spans="1:8">
      <c r="A2229" t="s">
        <v>4</v>
      </c>
      <c r="B2229" s="4" t="s">
        <v>5</v>
      </c>
      <c r="C2229" s="4" t="s">
        <v>14</v>
      </c>
      <c r="D2229" s="4" t="s">
        <v>14</v>
      </c>
      <c r="E2229" s="4" t="s">
        <v>20</v>
      </c>
      <c r="F2229" s="4" t="s">
        <v>20</v>
      </c>
      <c r="G2229" s="4" t="s">
        <v>20</v>
      </c>
      <c r="H2229" s="4" t="s">
        <v>10</v>
      </c>
      <c r="I2229" s="4" t="s">
        <v>14</v>
      </c>
    </row>
    <row r="2230" spans="1:8">
      <c r="A2230" t="n">
        <v>17355</v>
      </c>
      <c r="B2230" s="43" t="n">
        <v>45</v>
      </c>
      <c r="C2230" s="7" t="n">
        <v>4</v>
      </c>
      <c r="D2230" s="7" t="n">
        <v>3</v>
      </c>
      <c r="E2230" s="7" t="n">
        <v>17.4500007629395</v>
      </c>
      <c r="F2230" s="7" t="n">
        <v>134.850006103516</v>
      </c>
      <c r="G2230" s="7" t="n">
        <v>0</v>
      </c>
      <c r="H2230" s="7" t="n">
        <v>0</v>
      </c>
      <c r="I2230" s="7" t="n">
        <v>0</v>
      </c>
    </row>
    <row r="2231" spans="1:8">
      <c r="A2231" t="s">
        <v>4</v>
      </c>
      <c r="B2231" s="4" t="s">
        <v>5</v>
      </c>
      <c r="C2231" s="4" t="s">
        <v>14</v>
      </c>
      <c r="D2231" s="4" t="s">
        <v>14</v>
      </c>
      <c r="E2231" s="4" t="s">
        <v>20</v>
      </c>
      <c r="F2231" s="4" t="s">
        <v>10</v>
      </c>
    </row>
    <row r="2232" spans="1:8">
      <c r="A2232" t="n">
        <v>17373</v>
      </c>
      <c r="B2232" s="43" t="n">
        <v>45</v>
      </c>
      <c r="C2232" s="7" t="n">
        <v>5</v>
      </c>
      <c r="D2232" s="7" t="n">
        <v>3</v>
      </c>
      <c r="E2232" s="7" t="n">
        <v>1</v>
      </c>
      <c r="F2232" s="7" t="n">
        <v>0</v>
      </c>
    </row>
    <row r="2233" spans="1:8">
      <c r="A2233" t="s">
        <v>4</v>
      </c>
      <c r="B2233" s="4" t="s">
        <v>5</v>
      </c>
      <c r="C2233" s="4" t="s">
        <v>14</v>
      </c>
      <c r="D2233" s="4" t="s">
        <v>14</v>
      </c>
      <c r="E2233" s="4" t="s">
        <v>20</v>
      </c>
      <c r="F2233" s="4" t="s">
        <v>10</v>
      </c>
    </row>
    <row r="2234" spans="1:8">
      <c r="A2234" t="n">
        <v>17382</v>
      </c>
      <c r="B2234" s="43" t="n">
        <v>45</v>
      </c>
      <c r="C2234" s="7" t="n">
        <v>11</v>
      </c>
      <c r="D2234" s="7" t="n">
        <v>3</v>
      </c>
      <c r="E2234" s="7" t="n">
        <v>38.2999992370605</v>
      </c>
      <c r="F2234" s="7" t="n">
        <v>0</v>
      </c>
    </row>
    <row r="2235" spans="1:8">
      <c r="A2235" t="s">
        <v>4</v>
      </c>
      <c r="B2235" s="4" t="s">
        <v>5</v>
      </c>
      <c r="C2235" s="4" t="s">
        <v>14</v>
      </c>
      <c r="D2235" s="4" t="s">
        <v>14</v>
      </c>
      <c r="E2235" s="4" t="s">
        <v>20</v>
      </c>
      <c r="F2235" s="4" t="s">
        <v>20</v>
      </c>
      <c r="G2235" s="4" t="s">
        <v>20</v>
      </c>
      <c r="H2235" s="4" t="s">
        <v>10</v>
      </c>
    </row>
    <row r="2236" spans="1:8">
      <c r="A2236" t="n">
        <v>17391</v>
      </c>
      <c r="B2236" s="43" t="n">
        <v>45</v>
      </c>
      <c r="C2236" s="7" t="n">
        <v>2</v>
      </c>
      <c r="D2236" s="7" t="n">
        <v>3</v>
      </c>
      <c r="E2236" s="7" t="n">
        <v>184.039993286133</v>
      </c>
      <c r="F2236" s="7" t="n">
        <v>-142.75</v>
      </c>
      <c r="G2236" s="7" t="n">
        <v>0.100000001490116</v>
      </c>
      <c r="H2236" s="7" t="n">
        <v>6000</v>
      </c>
    </row>
    <row r="2237" spans="1:8">
      <c r="A2237" t="s">
        <v>4</v>
      </c>
      <c r="B2237" s="4" t="s">
        <v>5</v>
      </c>
      <c r="C2237" s="4" t="s">
        <v>14</v>
      </c>
      <c r="D2237" s="4" t="s">
        <v>14</v>
      </c>
      <c r="E2237" s="4" t="s">
        <v>20</v>
      </c>
      <c r="F2237" s="4" t="s">
        <v>20</v>
      </c>
      <c r="G2237" s="4" t="s">
        <v>20</v>
      </c>
      <c r="H2237" s="4" t="s">
        <v>10</v>
      </c>
      <c r="I2237" s="4" t="s">
        <v>14</v>
      </c>
    </row>
    <row r="2238" spans="1:8">
      <c r="A2238" t="n">
        <v>17408</v>
      </c>
      <c r="B2238" s="43" t="n">
        <v>45</v>
      </c>
      <c r="C2238" s="7" t="n">
        <v>4</v>
      </c>
      <c r="D2238" s="7" t="n">
        <v>3</v>
      </c>
      <c r="E2238" s="7" t="n">
        <v>4.98000001907349</v>
      </c>
      <c r="F2238" s="7" t="n">
        <v>134.850006103516</v>
      </c>
      <c r="G2238" s="7" t="n">
        <v>354</v>
      </c>
      <c r="H2238" s="7" t="n">
        <v>6000</v>
      </c>
      <c r="I2238" s="7" t="n">
        <v>1</v>
      </c>
    </row>
    <row r="2239" spans="1:8">
      <c r="A2239" t="s">
        <v>4</v>
      </c>
      <c r="B2239" s="4" t="s">
        <v>5</v>
      </c>
      <c r="C2239" s="4" t="s">
        <v>14</v>
      </c>
      <c r="D2239" s="4" t="s">
        <v>14</v>
      </c>
      <c r="E2239" s="4" t="s">
        <v>20</v>
      </c>
      <c r="F2239" s="4" t="s">
        <v>10</v>
      </c>
    </row>
    <row r="2240" spans="1:8">
      <c r="A2240" t="n">
        <v>17426</v>
      </c>
      <c r="B2240" s="43" t="n">
        <v>45</v>
      </c>
      <c r="C2240" s="7" t="n">
        <v>5</v>
      </c>
      <c r="D2240" s="7" t="n">
        <v>3</v>
      </c>
      <c r="E2240" s="7" t="n">
        <v>1.10000002384186</v>
      </c>
      <c r="F2240" s="7" t="n">
        <v>6000</v>
      </c>
    </row>
    <row r="2241" spans="1:9">
      <c r="A2241" t="s">
        <v>4</v>
      </c>
      <c r="B2241" s="4" t="s">
        <v>5</v>
      </c>
      <c r="C2241" s="4" t="s">
        <v>14</v>
      </c>
      <c r="D2241" s="4" t="s">
        <v>14</v>
      </c>
      <c r="E2241" s="4" t="s">
        <v>20</v>
      </c>
      <c r="F2241" s="4" t="s">
        <v>10</v>
      </c>
    </row>
    <row r="2242" spans="1:9">
      <c r="A2242" t="n">
        <v>17435</v>
      </c>
      <c r="B2242" s="43" t="n">
        <v>45</v>
      </c>
      <c r="C2242" s="7" t="n">
        <v>11</v>
      </c>
      <c r="D2242" s="7" t="n">
        <v>3</v>
      </c>
      <c r="E2242" s="7" t="n">
        <v>38.2999992370605</v>
      </c>
      <c r="F2242" s="7" t="n">
        <v>6000</v>
      </c>
    </row>
    <row r="2243" spans="1:9">
      <c r="A2243" t="s">
        <v>4</v>
      </c>
      <c r="B2243" s="4" t="s">
        <v>5</v>
      </c>
      <c r="C2243" s="4" t="s">
        <v>10</v>
      </c>
      <c r="D2243" s="4" t="s">
        <v>10</v>
      </c>
      <c r="E2243" s="4" t="s">
        <v>10</v>
      </c>
    </row>
    <row r="2244" spans="1:9">
      <c r="A2244" t="n">
        <v>17444</v>
      </c>
      <c r="B2244" s="49" t="n">
        <v>61</v>
      </c>
      <c r="C2244" s="7" t="n">
        <v>0</v>
      </c>
      <c r="D2244" s="7" t="n">
        <v>65533</v>
      </c>
      <c r="E2244" s="7" t="n">
        <v>0</v>
      </c>
    </row>
    <row r="2245" spans="1:9">
      <c r="A2245" t="s">
        <v>4</v>
      </c>
      <c r="B2245" s="4" t="s">
        <v>5</v>
      </c>
      <c r="C2245" s="4" t="s">
        <v>10</v>
      </c>
      <c r="D2245" s="4" t="s">
        <v>20</v>
      </c>
      <c r="E2245" s="4" t="s">
        <v>20</v>
      </c>
      <c r="F2245" s="4" t="s">
        <v>20</v>
      </c>
      <c r="G2245" s="4" t="s">
        <v>10</v>
      </c>
      <c r="H2245" s="4" t="s">
        <v>10</v>
      </c>
    </row>
    <row r="2246" spans="1:9">
      <c r="A2246" t="n">
        <v>17451</v>
      </c>
      <c r="B2246" s="53" t="n">
        <v>60</v>
      </c>
      <c r="C2246" s="7" t="n">
        <v>0</v>
      </c>
      <c r="D2246" s="7" t="n">
        <v>0</v>
      </c>
      <c r="E2246" s="7" t="n">
        <v>0</v>
      </c>
      <c r="F2246" s="7" t="n">
        <v>0</v>
      </c>
      <c r="G2246" s="7" t="n">
        <v>0</v>
      </c>
      <c r="H2246" s="7" t="n">
        <v>0</v>
      </c>
    </row>
    <row r="2247" spans="1:9">
      <c r="A2247" t="s">
        <v>4</v>
      </c>
      <c r="B2247" s="4" t="s">
        <v>5</v>
      </c>
      <c r="C2247" s="4" t="s">
        <v>14</v>
      </c>
      <c r="D2247" s="4" t="s">
        <v>10</v>
      </c>
      <c r="E2247" s="4" t="s">
        <v>6</v>
      </c>
      <c r="F2247" s="4" t="s">
        <v>6</v>
      </c>
      <c r="G2247" s="4" t="s">
        <v>6</v>
      </c>
      <c r="H2247" s="4" t="s">
        <v>6</v>
      </c>
    </row>
    <row r="2248" spans="1:9">
      <c r="A2248" t="n">
        <v>17470</v>
      </c>
      <c r="B2248" s="38" t="n">
        <v>51</v>
      </c>
      <c r="C2248" s="7" t="n">
        <v>3</v>
      </c>
      <c r="D2248" s="7" t="n">
        <v>0</v>
      </c>
      <c r="E2248" s="7" t="s">
        <v>142</v>
      </c>
      <c r="F2248" s="7" t="s">
        <v>56</v>
      </c>
      <c r="G2248" s="7" t="s">
        <v>57</v>
      </c>
      <c r="H2248" s="7" t="s">
        <v>58</v>
      </c>
    </row>
    <row r="2249" spans="1:9">
      <c r="A2249" t="s">
        <v>4</v>
      </c>
      <c r="B2249" s="4" t="s">
        <v>5</v>
      </c>
      <c r="C2249" s="4" t="s">
        <v>14</v>
      </c>
      <c r="D2249" s="4" t="s">
        <v>10</v>
      </c>
      <c r="E2249" s="4" t="s">
        <v>6</v>
      </c>
      <c r="F2249" s="4" t="s">
        <v>6</v>
      </c>
      <c r="G2249" s="4" t="s">
        <v>6</v>
      </c>
      <c r="H2249" s="4" t="s">
        <v>6</v>
      </c>
    </row>
    <row r="2250" spans="1:9">
      <c r="A2250" t="n">
        <v>17483</v>
      </c>
      <c r="B2250" s="38" t="n">
        <v>51</v>
      </c>
      <c r="C2250" s="7" t="n">
        <v>3</v>
      </c>
      <c r="D2250" s="7" t="n">
        <v>22</v>
      </c>
      <c r="E2250" s="7" t="s">
        <v>226</v>
      </c>
      <c r="F2250" s="7" t="s">
        <v>58</v>
      </c>
      <c r="G2250" s="7" t="s">
        <v>57</v>
      </c>
      <c r="H2250" s="7" t="s">
        <v>58</v>
      </c>
    </row>
    <row r="2251" spans="1:9">
      <c r="A2251" t="s">
        <v>4</v>
      </c>
      <c r="B2251" s="4" t="s">
        <v>5</v>
      </c>
      <c r="C2251" s="4" t="s">
        <v>14</v>
      </c>
      <c r="D2251" s="4" t="s">
        <v>10</v>
      </c>
    </row>
    <row r="2252" spans="1:9">
      <c r="A2252" t="n">
        <v>17496</v>
      </c>
      <c r="B2252" s="24" t="n">
        <v>58</v>
      </c>
      <c r="C2252" s="7" t="n">
        <v>255</v>
      </c>
      <c r="D2252" s="7" t="n">
        <v>0</v>
      </c>
    </row>
    <row r="2253" spans="1:9">
      <c r="A2253" t="s">
        <v>4</v>
      </c>
      <c r="B2253" s="4" t="s">
        <v>5</v>
      </c>
      <c r="C2253" s="4" t="s">
        <v>10</v>
      </c>
    </row>
    <row r="2254" spans="1:9">
      <c r="A2254" t="n">
        <v>17500</v>
      </c>
      <c r="B2254" s="31" t="n">
        <v>16</v>
      </c>
      <c r="C2254" s="7" t="n">
        <v>1000</v>
      </c>
    </row>
    <row r="2255" spans="1:9">
      <c r="A2255" t="s">
        <v>4</v>
      </c>
      <c r="B2255" s="4" t="s">
        <v>5</v>
      </c>
      <c r="C2255" s="4" t="s">
        <v>14</v>
      </c>
      <c r="D2255" s="4" t="s">
        <v>10</v>
      </c>
      <c r="E2255" s="4" t="s">
        <v>20</v>
      </c>
      <c r="F2255" s="4" t="s">
        <v>10</v>
      </c>
      <c r="G2255" s="4" t="s">
        <v>9</v>
      </c>
      <c r="H2255" s="4" t="s">
        <v>9</v>
      </c>
      <c r="I2255" s="4" t="s">
        <v>10</v>
      </c>
      <c r="J2255" s="4" t="s">
        <v>10</v>
      </c>
      <c r="K2255" s="4" t="s">
        <v>9</v>
      </c>
      <c r="L2255" s="4" t="s">
        <v>9</v>
      </c>
      <c r="M2255" s="4" t="s">
        <v>9</v>
      </c>
      <c r="N2255" s="4" t="s">
        <v>9</v>
      </c>
      <c r="O2255" s="4" t="s">
        <v>6</v>
      </c>
    </row>
    <row r="2256" spans="1:9">
      <c r="A2256" t="n">
        <v>17503</v>
      </c>
      <c r="B2256" s="14" t="n">
        <v>50</v>
      </c>
      <c r="C2256" s="7" t="n">
        <v>0</v>
      </c>
      <c r="D2256" s="7" t="n">
        <v>4515</v>
      </c>
      <c r="E2256" s="7" t="n">
        <v>0.400000005960464</v>
      </c>
      <c r="F2256" s="7" t="n">
        <v>2000</v>
      </c>
      <c r="G2256" s="7" t="n">
        <v>0</v>
      </c>
      <c r="H2256" s="7" t="n">
        <v>0</v>
      </c>
      <c r="I2256" s="7" t="n">
        <v>1</v>
      </c>
      <c r="J2256" s="7" t="n">
        <v>0</v>
      </c>
      <c r="K2256" s="7" t="n">
        <v>0</v>
      </c>
      <c r="L2256" s="7" t="n">
        <v>0</v>
      </c>
      <c r="M2256" s="7" t="n">
        <v>0</v>
      </c>
      <c r="N2256" s="7" t="n">
        <v>0</v>
      </c>
      <c r="O2256" s="7" t="s">
        <v>13</v>
      </c>
    </row>
    <row r="2257" spans="1:15">
      <c r="A2257" t="s">
        <v>4</v>
      </c>
      <c r="B2257" s="4" t="s">
        <v>5</v>
      </c>
      <c r="C2257" s="4" t="s">
        <v>14</v>
      </c>
      <c r="D2257" s="4" t="s">
        <v>10</v>
      </c>
      <c r="E2257" s="4" t="s">
        <v>10</v>
      </c>
      <c r="F2257" s="4" t="s">
        <v>10</v>
      </c>
      <c r="G2257" s="4" t="s">
        <v>10</v>
      </c>
      <c r="H2257" s="4" t="s">
        <v>10</v>
      </c>
      <c r="I2257" s="4" t="s">
        <v>6</v>
      </c>
      <c r="J2257" s="4" t="s">
        <v>20</v>
      </c>
      <c r="K2257" s="4" t="s">
        <v>20</v>
      </c>
      <c r="L2257" s="4" t="s">
        <v>20</v>
      </c>
      <c r="M2257" s="4" t="s">
        <v>9</v>
      </c>
      <c r="N2257" s="4" t="s">
        <v>9</v>
      </c>
      <c r="O2257" s="4" t="s">
        <v>20</v>
      </c>
      <c r="P2257" s="4" t="s">
        <v>20</v>
      </c>
      <c r="Q2257" s="4" t="s">
        <v>20</v>
      </c>
      <c r="R2257" s="4" t="s">
        <v>20</v>
      </c>
      <c r="S2257" s="4" t="s">
        <v>14</v>
      </c>
    </row>
    <row r="2258" spans="1:15">
      <c r="A2258" t="n">
        <v>17542</v>
      </c>
      <c r="B2258" s="34" t="n">
        <v>39</v>
      </c>
      <c r="C2258" s="7" t="n">
        <v>12</v>
      </c>
      <c r="D2258" s="7" t="n">
        <v>0</v>
      </c>
      <c r="E2258" s="7" t="n">
        <v>200</v>
      </c>
      <c r="F2258" s="7" t="n">
        <v>0</v>
      </c>
      <c r="G2258" s="7" t="n">
        <v>0</v>
      </c>
      <c r="H2258" s="7" t="n">
        <v>3</v>
      </c>
      <c r="I2258" s="7" t="s">
        <v>13</v>
      </c>
      <c r="J2258" s="7" t="n">
        <v>0</v>
      </c>
      <c r="K2258" s="7" t="n">
        <v>0.00999999977648258</v>
      </c>
      <c r="L2258" s="7" t="n">
        <v>0</v>
      </c>
      <c r="M2258" s="7" t="n">
        <v>0</v>
      </c>
      <c r="N2258" s="7" t="n">
        <v>0</v>
      </c>
      <c r="O2258" s="7" t="n">
        <v>0</v>
      </c>
      <c r="P2258" s="7" t="n">
        <v>1</v>
      </c>
      <c r="Q2258" s="7" t="n">
        <v>1</v>
      </c>
      <c r="R2258" s="7" t="n">
        <v>1</v>
      </c>
      <c r="S2258" s="7" t="n">
        <v>100</v>
      </c>
    </row>
    <row r="2259" spans="1:15">
      <c r="A2259" t="s">
        <v>4</v>
      </c>
      <c r="B2259" s="4" t="s">
        <v>5</v>
      </c>
      <c r="C2259" s="4" t="s">
        <v>14</v>
      </c>
      <c r="D2259" s="4" t="s">
        <v>10</v>
      </c>
    </row>
    <row r="2260" spans="1:15">
      <c r="A2260" t="n">
        <v>17592</v>
      </c>
      <c r="B2260" s="43" t="n">
        <v>45</v>
      </c>
      <c r="C2260" s="7" t="n">
        <v>7</v>
      </c>
      <c r="D2260" s="7" t="n">
        <v>255</v>
      </c>
    </row>
    <row r="2261" spans="1:15">
      <c r="A2261" t="s">
        <v>4</v>
      </c>
      <c r="B2261" s="4" t="s">
        <v>5</v>
      </c>
      <c r="C2261" s="4" t="s">
        <v>14</v>
      </c>
      <c r="D2261" s="4" t="s">
        <v>10</v>
      </c>
      <c r="E2261" s="4" t="s">
        <v>20</v>
      </c>
    </row>
    <row r="2262" spans="1:15">
      <c r="A2262" t="n">
        <v>17596</v>
      </c>
      <c r="B2262" s="24" t="n">
        <v>58</v>
      </c>
      <c r="C2262" s="7" t="n">
        <v>101</v>
      </c>
      <c r="D2262" s="7" t="n">
        <v>500</v>
      </c>
      <c r="E2262" s="7" t="n">
        <v>1</v>
      </c>
    </row>
    <row r="2263" spans="1:15">
      <c r="A2263" t="s">
        <v>4</v>
      </c>
      <c r="B2263" s="4" t="s">
        <v>5</v>
      </c>
      <c r="C2263" s="4" t="s">
        <v>14</v>
      </c>
      <c r="D2263" s="4" t="s">
        <v>10</v>
      </c>
    </row>
    <row r="2264" spans="1:15">
      <c r="A2264" t="n">
        <v>17604</v>
      </c>
      <c r="B2264" s="24" t="n">
        <v>58</v>
      </c>
      <c r="C2264" s="7" t="n">
        <v>254</v>
      </c>
      <c r="D2264" s="7" t="n">
        <v>0</v>
      </c>
    </row>
    <row r="2265" spans="1:15">
      <c r="A2265" t="s">
        <v>4</v>
      </c>
      <c r="B2265" s="4" t="s">
        <v>5</v>
      </c>
      <c r="C2265" s="4" t="s">
        <v>14</v>
      </c>
      <c r="D2265" s="4" t="s">
        <v>14</v>
      </c>
      <c r="E2265" s="4" t="s">
        <v>20</v>
      </c>
      <c r="F2265" s="4" t="s">
        <v>20</v>
      </c>
      <c r="G2265" s="4" t="s">
        <v>20</v>
      </c>
      <c r="H2265" s="4" t="s">
        <v>10</v>
      </c>
    </row>
    <row r="2266" spans="1:15">
      <c r="A2266" t="n">
        <v>17608</v>
      </c>
      <c r="B2266" s="43" t="n">
        <v>45</v>
      </c>
      <c r="C2266" s="7" t="n">
        <v>2</v>
      </c>
      <c r="D2266" s="7" t="n">
        <v>3</v>
      </c>
      <c r="E2266" s="7" t="n">
        <v>187.610000610352</v>
      </c>
      <c r="F2266" s="7" t="n">
        <v>-142.789993286133</v>
      </c>
      <c r="G2266" s="7" t="n">
        <v>-0.759999990463257</v>
      </c>
      <c r="H2266" s="7" t="n">
        <v>0</v>
      </c>
    </row>
    <row r="2267" spans="1:15">
      <c r="A2267" t="s">
        <v>4</v>
      </c>
      <c r="B2267" s="4" t="s">
        <v>5</v>
      </c>
      <c r="C2267" s="4" t="s">
        <v>14</v>
      </c>
      <c r="D2267" s="4" t="s">
        <v>14</v>
      </c>
      <c r="E2267" s="4" t="s">
        <v>20</v>
      </c>
      <c r="F2267" s="4" t="s">
        <v>20</v>
      </c>
      <c r="G2267" s="4" t="s">
        <v>20</v>
      </c>
      <c r="H2267" s="4" t="s">
        <v>10</v>
      </c>
      <c r="I2267" s="4" t="s">
        <v>14</v>
      </c>
    </row>
    <row r="2268" spans="1:15">
      <c r="A2268" t="n">
        <v>17625</v>
      </c>
      <c r="B2268" s="43" t="n">
        <v>45</v>
      </c>
      <c r="C2268" s="7" t="n">
        <v>4</v>
      </c>
      <c r="D2268" s="7" t="n">
        <v>3</v>
      </c>
      <c r="E2268" s="7" t="n">
        <v>1.04999995231628</v>
      </c>
      <c r="F2268" s="7" t="n">
        <v>208.190002441406</v>
      </c>
      <c r="G2268" s="7" t="n">
        <v>354</v>
      </c>
      <c r="H2268" s="7" t="n">
        <v>0</v>
      </c>
      <c r="I2268" s="7" t="n">
        <v>0</v>
      </c>
    </row>
    <row r="2269" spans="1:15">
      <c r="A2269" t="s">
        <v>4</v>
      </c>
      <c r="B2269" s="4" t="s">
        <v>5</v>
      </c>
      <c r="C2269" s="4" t="s">
        <v>14</v>
      </c>
      <c r="D2269" s="4" t="s">
        <v>14</v>
      </c>
      <c r="E2269" s="4" t="s">
        <v>20</v>
      </c>
      <c r="F2269" s="4" t="s">
        <v>10</v>
      </c>
    </row>
    <row r="2270" spans="1:15">
      <c r="A2270" t="n">
        <v>17643</v>
      </c>
      <c r="B2270" s="43" t="n">
        <v>45</v>
      </c>
      <c r="C2270" s="7" t="n">
        <v>5</v>
      </c>
      <c r="D2270" s="7" t="n">
        <v>3</v>
      </c>
      <c r="E2270" s="7" t="n">
        <v>0.699999988079071</v>
      </c>
      <c r="F2270" s="7" t="n">
        <v>0</v>
      </c>
    </row>
    <row r="2271" spans="1:15">
      <c r="A2271" t="s">
        <v>4</v>
      </c>
      <c r="B2271" s="4" t="s">
        <v>5</v>
      </c>
      <c r="C2271" s="4" t="s">
        <v>14</v>
      </c>
      <c r="D2271" s="4" t="s">
        <v>14</v>
      </c>
      <c r="E2271" s="4" t="s">
        <v>20</v>
      </c>
      <c r="F2271" s="4" t="s">
        <v>10</v>
      </c>
    </row>
    <row r="2272" spans="1:15">
      <c r="A2272" t="n">
        <v>17652</v>
      </c>
      <c r="B2272" s="43" t="n">
        <v>45</v>
      </c>
      <c r="C2272" s="7" t="n">
        <v>11</v>
      </c>
      <c r="D2272" s="7" t="n">
        <v>3</v>
      </c>
      <c r="E2272" s="7" t="n">
        <v>38.2999992370605</v>
      </c>
      <c r="F2272" s="7" t="n">
        <v>0</v>
      </c>
    </row>
    <row r="2273" spans="1:19">
      <c r="A2273" t="s">
        <v>4</v>
      </c>
      <c r="B2273" s="4" t="s">
        <v>5</v>
      </c>
      <c r="C2273" s="4" t="s">
        <v>14</v>
      </c>
      <c r="D2273" s="4" t="s">
        <v>10</v>
      </c>
    </row>
    <row r="2274" spans="1:19">
      <c r="A2274" t="n">
        <v>17661</v>
      </c>
      <c r="B2274" s="24" t="n">
        <v>58</v>
      </c>
      <c r="C2274" s="7" t="n">
        <v>255</v>
      </c>
      <c r="D2274" s="7" t="n">
        <v>0</v>
      </c>
    </row>
    <row r="2275" spans="1:19">
      <c r="A2275" t="s">
        <v>4</v>
      </c>
      <c r="B2275" s="4" t="s">
        <v>5</v>
      </c>
      <c r="C2275" s="4" t="s">
        <v>14</v>
      </c>
      <c r="D2275" s="4" t="s">
        <v>10</v>
      </c>
      <c r="E2275" s="4" t="s">
        <v>6</v>
      </c>
    </row>
    <row r="2276" spans="1:19">
      <c r="A2276" t="n">
        <v>17665</v>
      </c>
      <c r="B2276" s="38" t="n">
        <v>51</v>
      </c>
      <c r="C2276" s="7" t="n">
        <v>4</v>
      </c>
      <c r="D2276" s="7" t="n">
        <v>20</v>
      </c>
      <c r="E2276" s="7" t="s">
        <v>227</v>
      </c>
    </row>
    <row r="2277" spans="1:19">
      <c r="A2277" t="s">
        <v>4</v>
      </c>
      <c r="B2277" s="4" t="s">
        <v>5</v>
      </c>
      <c r="C2277" s="4" t="s">
        <v>10</v>
      </c>
    </row>
    <row r="2278" spans="1:19">
      <c r="A2278" t="n">
        <v>17678</v>
      </c>
      <c r="B2278" s="31" t="n">
        <v>16</v>
      </c>
      <c r="C2278" s="7" t="n">
        <v>0</v>
      </c>
    </row>
    <row r="2279" spans="1:19">
      <c r="A2279" t="s">
        <v>4</v>
      </c>
      <c r="B2279" s="4" t="s">
        <v>5</v>
      </c>
      <c r="C2279" s="4" t="s">
        <v>10</v>
      </c>
      <c r="D2279" s="4" t="s">
        <v>14</v>
      </c>
      <c r="E2279" s="4" t="s">
        <v>9</v>
      </c>
      <c r="F2279" s="4" t="s">
        <v>79</v>
      </c>
      <c r="G2279" s="4" t="s">
        <v>14</v>
      </c>
      <c r="H2279" s="4" t="s">
        <v>14</v>
      </c>
    </row>
    <row r="2280" spans="1:19">
      <c r="A2280" t="n">
        <v>17681</v>
      </c>
      <c r="B2280" s="47" t="n">
        <v>26</v>
      </c>
      <c r="C2280" s="7" t="n">
        <v>20</v>
      </c>
      <c r="D2280" s="7" t="n">
        <v>17</v>
      </c>
      <c r="E2280" s="7" t="n">
        <v>43362</v>
      </c>
      <c r="F2280" s="7" t="s">
        <v>228</v>
      </c>
      <c r="G2280" s="7" t="n">
        <v>2</v>
      </c>
      <c r="H2280" s="7" t="n">
        <v>0</v>
      </c>
    </row>
    <row r="2281" spans="1:19">
      <c r="A2281" t="s">
        <v>4</v>
      </c>
      <c r="B2281" s="4" t="s">
        <v>5</v>
      </c>
    </row>
    <row r="2282" spans="1:19">
      <c r="A2282" t="n">
        <v>17710</v>
      </c>
      <c r="B2282" s="48" t="n">
        <v>28</v>
      </c>
    </row>
    <row r="2283" spans="1:19">
      <c r="A2283" t="s">
        <v>4</v>
      </c>
      <c r="B2283" s="4" t="s">
        <v>5</v>
      </c>
      <c r="C2283" s="4" t="s">
        <v>14</v>
      </c>
      <c r="D2283" s="4" t="s">
        <v>10</v>
      </c>
      <c r="E2283" s="4" t="s">
        <v>6</v>
      </c>
    </row>
    <row r="2284" spans="1:19">
      <c r="A2284" t="n">
        <v>17711</v>
      </c>
      <c r="B2284" s="38" t="n">
        <v>51</v>
      </c>
      <c r="C2284" s="7" t="n">
        <v>4</v>
      </c>
      <c r="D2284" s="7" t="n">
        <v>21</v>
      </c>
      <c r="E2284" s="7" t="s">
        <v>157</v>
      </c>
    </row>
    <row r="2285" spans="1:19">
      <c r="A2285" t="s">
        <v>4</v>
      </c>
      <c r="B2285" s="4" t="s">
        <v>5</v>
      </c>
      <c r="C2285" s="4" t="s">
        <v>10</v>
      </c>
    </row>
    <row r="2286" spans="1:19">
      <c r="A2286" t="n">
        <v>17724</v>
      </c>
      <c r="B2286" s="31" t="n">
        <v>16</v>
      </c>
      <c r="C2286" s="7" t="n">
        <v>0</v>
      </c>
    </row>
    <row r="2287" spans="1:19">
      <c r="A2287" t="s">
        <v>4</v>
      </c>
      <c r="B2287" s="4" t="s">
        <v>5</v>
      </c>
      <c r="C2287" s="4" t="s">
        <v>10</v>
      </c>
      <c r="D2287" s="4" t="s">
        <v>14</v>
      </c>
      <c r="E2287" s="4" t="s">
        <v>9</v>
      </c>
      <c r="F2287" s="4" t="s">
        <v>79</v>
      </c>
      <c r="G2287" s="4" t="s">
        <v>14</v>
      </c>
      <c r="H2287" s="4" t="s">
        <v>14</v>
      </c>
    </row>
    <row r="2288" spans="1:19">
      <c r="A2288" t="n">
        <v>17727</v>
      </c>
      <c r="B2288" s="47" t="n">
        <v>26</v>
      </c>
      <c r="C2288" s="7" t="n">
        <v>21</v>
      </c>
      <c r="D2288" s="7" t="n">
        <v>17</v>
      </c>
      <c r="E2288" s="7" t="n">
        <v>44334</v>
      </c>
      <c r="F2288" s="7" t="s">
        <v>229</v>
      </c>
      <c r="G2288" s="7" t="n">
        <v>2</v>
      </c>
      <c r="H2288" s="7" t="n">
        <v>0</v>
      </c>
    </row>
    <row r="2289" spans="1:8">
      <c r="A2289" t="s">
        <v>4</v>
      </c>
      <c r="B2289" s="4" t="s">
        <v>5</v>
      </c>
    </row>
    <row r="2290" spans="1:8">
      <c r="A2290" t="n">
        <v>17763</v>
      </c>
      <c r="B2290" s="48" t="n">
        <v>28</v>
      </c>
    </row>
    <row r="2291" spans="1:8">
      <c r="A2291" t="s">
        <v>4</v>
      </c>
      <c r="B2291" s="4" t="s">
        <v>5</v>
      </c>
      <c r="C2291" s="4" t="s">
        <v>14</v>
      </c>
      <c r="D2291" s="4" t="s">
        <v>10</v>
      </c>
      <c r="E2291" s="4" t="s">
        <v>20</v>
      </c>
    </row>
    <row r="2292" spans="1:8">
      <c r="A2292" t="n">
        <v>17764</v>
      </c>
      <c r="B2292" s="24" t="n">
        <v>58</v>
      </c>
      <c r="C2292" s="7" t="n">
        <v>101</v>
      </c>
      <c r="D2292" s="7" t="n">
        <v>500</v>
      </c>
      <c r="E2292" s="7" t="n">
        <v>1</v>
      </c>
    </row>
    <row r="2293" spans="1:8">
      <c r="A2293" t="s">
        <v>4</v>
      </c>
      <c r="B2293" s="4" t="s">
        <v>5</v>
      </c>
      <c r="C2293" s="4" t="s">
        <v>14</v>
      </c>
      <c r="D2293" s="4" t="s">
        <v>10</v>
      </c>
    </row>
    <row r="2294" spans="1:8">
      <c r="A2294" t="n">
        <v>17772</v>
      </c>
      <c r="B2294" s="24" t="n">
        <v>58</v>
      </c>
      <c r="C2294" s="7" t="n">
        <v>254</v>
      </c>
      <c r="D2294" s="7" t="n">
        <v>0</v>
      </c>
    </row>
    <row r="2295" spans="1:8">
      <c r="A2295" t="s">
        <v>4</v>
      </c>
      <c r="B2295" s="4" t="s">
        <v>5</v>
      </c>
      <c r="C2295" s="4" t="s">
        <v>14</v>
      </c>
      <c r="D2295" s="4" t="s">
        <v>14</v>
      </c>
      <c r="E2295" s="4" t="s">
        <v>20</v>
      </c>
      <c r="F2295" s="4" t="s">
        <v>20</v>
      </c>
      <c r="G2295" s="4" t="s">
        <v>20</v>
      </c>
      <c r="H2295" s="4" t="s">
        <v>10</v>
      </c>
    </row>
    <row r="2296" spans="1:8">
      <c r="A2296" t="n">
        <v>17776</v>
      </c>
      <c r="B2296" s="43" t="n">
        <v>45</v>
      </c>
      <c r="C2296" s="7" t="n">
        <v>2</v>
      </c>
      <c r="D2296" s="7" t="n">
        <v>3</v>
      </c>
      <c r="E2296" s="7" t="n">
        <v>183.869995117188</v>
      </c>
      <c r="F2296" s="7" t="n">
        <v>-142.839996337891</v>
      </c>
      <c r="G2296" s="7" t="n">
        <v>0.409999996423721</v>
      </c>
      <c r="H2296" s="7" t="n">
        <v>0</v>
      </c>
    </row>
    <row r="2297" spans="1:8">
      <c r="A2297" t="s">
        <v>4</v>
      </c>
      <c r="B2297" s="4" t="s">
        <v>5</v>
      </c>
      <c r="C2297" s="4" t="s">
        <v>14</v>
      </c>
      <c r="D2297" s="4" t="s">
        <v>14</v>
      </c>
      <c r="E2297" s="4" t="s">
        <v>20</v>
      </c>
      <c r="F2297" s="4" t="s">
        <v>20</v>
      </c>
      <c r="G2297" s="4" t="s">
        <v>20</v>
      </c>
      <c r="H2297" s="4" t="s">
        <v>10</v>
      </c>
      <c r="I2297" s="4" t="s">
        <v>14</v>
      </c>
    </row>
    <row r="2298" spans="1:8">
      <c r="A2298" t="n">
        <v>17793</v>
      </c>
      <c r="B2298" s="43" t="n">
        <v>45</v>
      </c>
      <c r="C2298" s="7" t="n">
        <v>4</v>
      </c>
      <c r="D2298" s="7" t="n">
        <v>3</v>
      </c>
      <c r="E2298" s="7" t="n">
        <v>349.519989013672</v>
      </c>
      <c r="F2298" s="7" t="n">
        <v>51.6100006103516</v>
      </c>
      <c r="G2298" s="7" t="n">
        <v>354</v>
      </c>
      <c r="H2298" s="7" t="n">
        <v>0</v>
      </c>
      <c r="I2298" s="7" t="n">
        <v>0</v>
      </c>
    </row>
    <row r="2299" spans="1:8">
      <c r="A2299" t="s">
        <v>4</v>
      </c>
      <c r="B2299" s="4" t="s">
        <v>5</v>
      </c>
      <c r="C2299" s="4" t="s">
        <v>14</v>
      </c>
      <c r="D2299" s="4" t="s">
        <v>14</v>
      </c>
      <c r="E2299" s="4" t="s">
        <v>20</v>
      </c>
      <c r="F2299" s="4" t="s">
        <v>10</v>
      </c>
    </row>
    <row r="2300" spans="1:8">
      <c r="A2300" t="n">
        <v>17811</v>
      </c>
      <c r="B2300" s="43" t="n">
        <v>45</v>
      </c>
      <c r="C2300" s="7" t="n">
        <v>5</v>
      </c>
      <c r="D2300" s="7" t="n">
        <v>3</v>
      </c>
      <c r="E2300" s="7" t="n">
        <v>1.5</v>
      </c>
      <c r="F2300" s="7" t="n">
        <v>0</v>
      </c>
    </row>
    <row r="2301" spans="1:8">
      <c r="A2301" t="s">
        <v>4</v>
      </c>
      <c r="B2301" s="4" t="s">
        <v>5</v>
      </c>
      <c r="C2301" s="4" t="s">
        <v>14</v>
      </c>
      <c r="D2301" s="4" t="s">
        <v>14</v>
      </c>
      <c r="E2301" s="4" t="s">
        <v>20</v>
      </c>
      <c r="F2301" s="4" t="s">
        <v>10</v>
      </c>
    </row>
    <row r="2302" spans="1:8">
      <c r="A2302" t="n">
        <v>17820</v>
      </c>
      <c r="B2302" s="43" t="n">
        <v>45</v>
      </c>
      <c r="C2302" s="7" t="n">
        <v>11</v>
      </c>
      <c r="D2302" s="7" t="n">
        <v>3</v>
      </c>
      <c r="E2302" s="7" t="n">
        <v>38.2999992370605</v>
      </c>
      <c r="F2302" s="7" t="n">
        <v>0</v>
      </c>
    </row>
    <row r="2303" spans="1:8">
      <c r="A2303" t="s">
        <v>4</v>
      </c>
      <c r="B2303" s="4" t="s">
        <v>5</v>
      </c>
      <c r="C2303" s="4" t="s">
        <v>14</v>
      </c>
      <c r="D2303" s="4" t="s">
        <v>14</v>
      </c>
      <c r="E2303" s="4" t="s">
        <v>20</v>
      </c>
      <c r="F2303" s="4" t="s">
        <v>20</v>
      </c>
      <c r="G2303" s="4" t="s">
        <v>20</v>
      </c>
      <c r="H2303" s="4" t="s">
        <v>10</v>
      </c>
    </row>
    <row r="2304" spans="1:8">
      <c r="A2304" t="n">
        <v>17829</v>
      </c>
      <c r="B2304" s="43" t="n">
        <v>45</v>
      </c>
      <c r="C2304" s="7" t="n">
        <v>2</v>
      </c>
      <c r="D2304" s="7" t="n">
        <v>3</v>
      </c>
      <c r="E2304" s="7" t="n">
        <v>183.729995727539</v>
      </c>
      <c r="F2304" s="7" t="n">
        <v>-142.649993896484</v>
      </c>
      <c r="G2304" s="7" t="n">
        <v>0.340000003576279</v>
      </c>
      <c r="H2304" s="7" t="n">
        <v>6000</v>
      </c>
    </row>
    <row r="2305" spans="1:9">
      <c r="A2305" t="s">
        <v>4</v>
      </c>
      <c r="B2305" s="4" t="s">
        <v>5</v>
      </c>
      <c r="C2305" s="4" t="s">
        <v>14</v>
      </c>
      <c r="D2305" s="4" t="s">
        <v>14</v>
      </c>
      <c r="E2305" s="4" t="s">
        <v>20</v>
      </c>
      <c r="F2305" s="4" t="s">
        <v>20</v>
      </c>
      <c r="G2305" s="4" t="s">
        <v>20</v>
      </c>
      <c r="H2305" s="4" t="s">
        <v>10</v>
      </c>
      <c r="I2305" s="4" t="s">
        <v>14</v>
      </c>
    </row>
    <row r="2306" spans="1:9">
      <c r="A2306" t="n">
        <v>17846</v>
      </c>
      <c r="B2306" s="43" t="n">
        <v>45</v>
      </c>
      <c r="C2306" s="7" t="n">
        <v>4</v>
      </c>
      <c r="D2306" s="7" t="n">
        <v>3</v>
      </c>
      <c r="E2306" s="7" t="n">
        <v>14.8900003433228</v>
      </c>
      <c r="F2306" s="7" t="n">
        <v>108.220001220703</v>
      </c>
      <c r="G2306" s="7" t="n">
        <v>354</v>
      </c>
      <c r="H2306" s="7" t="n">
        <v>6000</v>
      </c>
      <c r="I2306" s="7" t="n">
        <v>1</v>
      </c>
    </row>
    <row r="2307" spans="1:9">
      <c r="A2307" t="s">
        <v>4</v>
      </c>
      <c r="B2307" s="4" t="s">
        <v>5</v>
      </c>
      <c r="C2307" s="4" t="s">
        <v>14</v>
      </c>
      <c r="D2307" s="4" t="s">
        <v>14</v>
      </c>
      <c r="E2307" s="4" t="s">
        <v>20</v>
      </c>
      <c r="F2307" s="4" t="s">
        <v>10</v>
      </c>
    </row>
    <row r="2308" spans="1:9">
      <c r="A2308" t="n">
        <v>17864</v>
      </c>
      <c r="B2308" s="43" t="n">
        <v>45</v>
      </c>
      <c r="C2308" s="7" t="n">
        <v>5</v>
      </c>
      <c r="D2308" s="7" t="n">
        <v>3</v>
      </c>
      <c r="E2308" s="7" t="n">
        <v>1.60000002384186</v>
      </c>
      <c r="F2308" s="7" t="n">
        <v>6000</v>
      </c>
    </row>
    <row r="2309" spans="1:9">
      <c r="A2309" t="s">
        <v>4</v>
      </c>
      <c r="B2309" s="4" t="s">
        <v>5</v>
      </c>
      <c r="C2309" s="4" t="s">
        <v>14</v>
      </c>
      <c r="D2309" s="4" t="s">
        <v>14</v>
      </c>
      <c r="E2309" s="4" t="s">
        <v>20</v>
      </c>
      <c r="F2309" s="4" t="s">
        <v>10</v>
      </c>
    </row>
    <row r="2310" spans="1:9">
      <c r="A2310" t="n">
        <v>17873</v>
      </c>
      <c r="B2310" s="43" t="n">
        <v>45</v>
      </c>
      <c r="C2310" s="7" t="n">
        <v>11</v>
      </c>
      <c r="D2310" s="7" t="n">
        <v>3</v>
      </c>
      <c r="E2310" s="7" t="n">
        <v>38.2999992370605</v>
      </c>
      <c r="F2310" s="7" t="n">
        <v>6000</v>
      </c>
    </row>
    <row r="2311" spans="1:9">
      <c r="A2311" t="s">
        <v>4</v>
      </c>
      <c r="B2311" s="4" t="s">
        <v>5</v>
      </c>
      <c r="C2311" s="4" t="s">
        <v>14</v>
      </c>
      <c r="D2311" s="4" t="s">
        <v>20</v>
      </c>
      <c r="E2311" s="4" t="s">
        <v>20</v>
      </c>
      <c r="F2311" s="4" t="s">
        <v>20</v>
      </c>
    </row>
    <row r="2312" spans="1:9">
      <c r="A2312" t="n">
        <v>17882</v>
      </c>
      <c r="B2312" s="43" t="n">
        <v>45</v>
      </c>
      <c r="C2312" s="7" t="n">
        <v>9</v>
      </c>
      <c r="D2312" s="7" t="n">
        <v>0.00499999988824129</v>
      </c>
      <c r="E2312" s="7" t="n">
        <v>0.00499999988824129</v>
      </c>
      <c r="F2312" s="7" t="n">
        <v>4</v>
      </c>
    </row>
    <row r="2313" spans="1:9">
      <c r="A2313" t="s">
        <v>4</v>
      </c>
      <c r="B2313" s="4" t="s">
        <v>5</v>
      </c>
      <c r="C2313" s="4" t="s">
        <v>14</v>
      </c>
      <c r="D2313" s="4" t="s">
        <v>10</v>
      </c>
      <c r="E2313" s="4" t="s">
        <v>10</v>
      </c>
      <c r="F2313" s="4" t="s">
        <v>9</v>
      </c>
    </row>
    <row r="2314" spans="1:9">
      <c r="A2314" t="n">
        <v>17896</v>
      </c>
      <c r="B2314" s="60" t="n">
        <v>84</v>
      </c>
      <c r="C2314" s="7" t="n">
        <v>0</v>
      </c>
      <c r="D2314" s="7" t="n">
        <v>2</v>
      </c>
      <c r="E2314" s="7" t="n">
        <v>0</v>
      </c>
      <c r="F2314" s="7" t="n">
        <v>1036831949</v>
      </c>
    </row>
    <row r="2315" spans="1:9">
      <c r="A2315" t="s">
        <v>4</v>
      </c>
      <c r="B2315" s="4" t="s">
        <v>5</v>
      </c>
      <c r="C2315" s="4" t="s">
        <v>10</v>
      </c>
      <c r="D2315" s="4" t="s">
        <v>14</v>
      </c>
      <c r="E2315" s="4" t="s">
        <v>6</v>
      </c>
      <c r="F2315" s="4" t="s">
        <v>20</v>
      </c>
      <c r="G2315" s="4" t="s">
        <v>20</v>
      </c>
      <c r="H2315" s="4" t="s">
        <v>20</v>
      </c>
    </row>
    <row r="2316" spans="1:9">
      <c r="A2316" t="n">
        <v>17906</v>
      </c>
      <c r="B2316" s="50" t="n">
        <v>48</v>
      </c>
      <c r="C2316" s="7" t="n">
        <v>0</v>
      </c>
      <c r="D2316" s="7" t="n">
        <v>0</v>
      </c>
      <c r="E2316" s="7" t="s">
        <v>195</v>
      </c>
      <c r="F2316" s="7" t="n">
        <v>-1</v>
      </c>
      <c r="G2316" s="7" t="n">
        <v>1</v>
      </c>
      <c r="H2316" s="7" t="n">
        <v>0</v>
      </c>
    </row>
    <row r="2317" spans="1:9">
      <c r="A2317" t="s">
        <v>4</v>
      </c>
      <c r="B2317" s="4" t="s">
        <v>5</v>
      </c>
      <c r="C2317" s="4" t="s">
        <v>10</v>
      </c>
      <c r="D2317" s="4" t="s">
        <v>20</v>
      </c>
      <c r="E2317" s="4" t="s">
        <v>20</v>
      </c>
      <c r="F2317" s="4" t="s">
        <v>20</v>
      </c>
      <c r="G2317" s="4" t="s">
        <v>10</v>
      </c>
      <c r="H2317" s="4" t="s">
        <v>10</v>
      </c>
    </row>
    <row r="2318" spans="1:9">
      <c r="A2318" t="n">
        <v>17932</v>
      </c>
      <c r="B2318" s="53" t="n">
        <v>60</v>
      </c>
      <c r="C2318" s="7" t="n">
        <v>0</v>
      </c>
      <c r="D2318" s="7" t="n">
        <v>0</v>
      </c>
      <c r="E2318" s="7" t="n">
        <v>-20</v>
      </c>
      <c r="F2318" s="7" t="n">
        <v>0</v>
      </c>
      <c r="G2318" s="7" t="n">
        <v>1000</v>
      </c>
      <c r="H2318" s="7" t="n">
        <v>0</v>
      </c>
    </row>
    <row r="2319" spans="1:9">
      <c r="A2319" t="s">
        <v>4</v>
      </c>
      <c r="B2319" s="4" t="s">
        <v>5</v>
      </c>
      <c r="C2319" s="4" t="s">
        <v>14</v>
      </c>
      <c r="D2319" s="4" t="s">
        <v>10</v>
      </c>
    </row>
    <row r="2320" spans="1:9">
      <c r="A2320" t="n">
        <v>17951</v>
      </c>
      <c r="B2320" s="24" t="n">
        <v>58</v>
      </c>
      <c r="C2320" s="7" t="n">
        <v>255</v>
      </c>
      <c r="D2320" s="7" t="n">
        <v>0</v>
      </c>
    </row>
    <row r="2321" spans="1:9">
      <c r="A2321" t="s">
        <v>4</v>
      </c>
      <c r="B2321" s="4" t="s">
        <v>5</v>
      </c>
      <c r="C2321" s="4" t="s">
        <v>10</v>
      </c>
    </row>
    <row r="2322" spans="1:9">
      <c r="A2322" t="n">
        <v>17955</v>
      </c>
      <c r="B2322" s="31" t="n">
        <v>16</v>
      </c>
      <c r="C2322" s="7" t="n">
        <v>2000</v>
      </c>
    </row>
    <row r="2323" spans="1:9">
      <c r="A2323" t="s">
        <v>4</v>
      </c>
      <c r="B2323" s="4" t="s">
        <v>5</v>
      </c>
      <c r="C2323" s="4" t="s">
        <v>10</v>
      </c>
      <c r="D2323" s="4" t="s">
        <v>20</v>
      </c>
      <c r="E2323" s="4" t="s">
        <v>20</v>
      </c>
      <c r="F2323" s="4" t="s">
        <v>20</v>
      </c>
      <c r="G2323" s="4" t="s">
        <v>10</v>
      </c>
      <c r="H2323" s="4" t="s">
        <v>10</v>
      </c>
    </row>
    <row r="2324" spans="1:9">
      <c r="A2324" t="n">
        <v>17958</v>
      </c>
      <c r="B2324" s="53" t="n">
        <v>60</v>
      </c>
      <c r="C2324" s="7" t="n">
        <v>0</v>
      </c>
      <c r="D2324" s="7" t="n">
        <v>0</v>
      </c>
      <c r="E2324" s="7" t="n">
        <v>0</v>
      </c>
      <c r="F2324" s="7" t="n">
        <v>0</v>
      </c>
      <c r="G2324" s="7" t="n">
        <v>1000</v>
      </c>
      <c r="H2324" s="7" t="n">
        <v>0</v>
      </c>
    </row>
    <row r="2325" spans="1:9">
      <c r="A2325" t="s">
        <v>4</v>
      </c>
      <c r="B2325" s="4" t="s">
        <v>5</v>
      </c>
      <c r="C2325" s="4" t="s">
        <v>14</v>
      </c>
      <c r="D2325" s="4" t="s">
        <v>10</v>
      </c>
      <c r="E2325" s="4" t="s">
        <v>10</v>
      </c>
      <c r="F2325" s="4" t="s">
        <v>9</v>
      </c>
    </row>
    <row r="2326" spans="1:9">
      <c r="A2326" t="n">
        <v>17977</v>
      </c>
      <c r="B2326" s="60" t="n">
        <v>84</v>
      </c>
      <c r="C2326" s="7" t="n">
        <v>0</v>
      </c>
      <c r="D2326" s="7" t="n">
        <v>2</v>
      </c>
      <c r="E2326" s="7" t="n">
        <v>0</v>
      </c>
      <c r="F2326" s="7" t="n">
        <v>1053609165</v>
      </c>
    </row>
    <row r="2327" spans="1:9">
      <c r="A2327" t="s">
        <v>4</v>
      </c>
      <c r="B2327" s="4" t="s">
        <v>5</v>
      </c>
      <c r="C2327" s="4" t="s">
        <v>14</v>
      </c>
      <c r="D2327" s="4" t="s">
        <v>20</v>
      </c>
      <c r="E2327" s="4" t="s">
        <v>20</v>
      </c>
      <c r="F2327" s="4" t="s">
        <v>20</v>
      </c>
    </row>
    <row r="2328" spans="1:9">
      <c r="A2328" t="n">
        <v>17987</v>
      </c>
      <c r="B2328" s="43" t="n">
        <v>45</v>
      </c>
      <c r="C2328" s="7" t="n">
        <v>9</v>
      </c>
      <c r="D2328" s="7" t="n">
        <v>0.025000000372529</v>
      </c>
      <c r="E2328" s="7" t="n">
        <v>0.025000000372529</v>
      </c>
      <c r="F2328" s="7" t="n">
        <v>3.5</v>
      </c>
    </row>
    <row r="2329" spans="1:9">
      <c r="A2329" t="s">
        <v>4</v>
      </c>
      <c r="B2329" s="4" t="s">
        <v>5</v>
      </c>
      <c r="C2329" s="4" t="s">
        <v>14</v>
      </c>
      <c r="D2329" s="4" t="s">
        <v>10</v>
      </c>
      <c r="E2329" s="4" t="s">
        <v>6</v>
      </c>
    </row>
    <row r="2330" spans="1:9">
      <c r="A2330" t="n">
        <v>18001</v>
      </c>
      <c r="B2330" s="38" t="n">
        <v>51</v>
      </c>
      <c r="C2330" s="7" t="n">
        <v>4</v>
      </c>
      <c r="D2330" s="7" t="n">
        <v>0</v>
      </c>
      <c r="E2330" s="7" t="s">
        <v>230</v>
      </c>
    </row>
    <row r="2331" spans="1:9">
      <c r="A2331" t="s">
        <v>4</v>
      </c>
      <c r="B2331" s="4" t="s">
        <v>5</v>
      </c>
      <c r="C2331" s="4" t="s">
        <v>10</v>
      </c>
    </row>
    <row r="2332" spans="1:9">
      <c r="A2332" t="n">
        <v>18025</v>
      </c>
      <c r="B2332" s="31" t="n">
        <v>16</v>
      </c>
      <c r="C2332" s="7" t="n">
        <v>0</v>
      </c>
    </row>
    <row r="2333" spans="1:9">
      <c r="A2333" t="s">
        <v>4</v>
      </c>
      <c r="B2333" s="4" t="s">
        <v>5</v>
      </c>
      <c r="C2333" s="4" t="s">
        <v>10</v>
      </c>
      <c r="D2333" s="4" t="s">
        <v>14</v>
      </c>
      <c r="E2333" s="4" t="s">
        <v>9</v>
      </c>
      <c r="F2333" s="4" t="s">
        <v>79</v>
      </c>
      <c r="G2333" s="4" t="s">
        <v>14</v>
      </c>
      <c r="H2333" s="4" t="s">
        <v>14</v>
      </c>
      <c r="I2333" s="4" t="s">
        <v>14</v>
      </c>
    </row>
    <row r="2334" spans="1:9">
      <c r="A2334" t="n">
        <v>18028</v>
      </c>
      <c r="B2334" s="47" t="n">
        <v>26</v>
      </c>
      <c r="C2334" s="7" t="n">
        <v>0</v>
      </c>
      <c r="D2334" s="7" t="n">
        <v>17</v>
      </c>
      <c r="E2334" s="7" t="n">
        <v>53188</v>
      </c>
      <c r="F2334" s="7" t="s">
        <v>231</v>
      </c>
      <c r="G2334" s="7" t="n">
        <v>8</v>
      </c>
      <c r="H2334" s="7" t="n">
        <v>2</v>
      </c>
      <c r="I2334" s="7" t="n">
        <v>0</v>
      </c>
    </row>
    <row r="2335" spans="1:9">
      <c r="A2335" t="s">
        <v>4</v>
      </c>
      <c r="B2335" s="4" t="s">
        <v>5</v>
      </c>
      <c r="C2335" s="4" t="s">
        <v>10</v>
      </c>
    </row>
    <row r="2336" spans="1:9">
      <c r="A2336" t="n">
        <v>18061</v>
      </c>
      <c r="B2336" s="31" t="n">
        <v>16</v>
      </c>
      <c r="C2336" s="7" t="n">
        <v>2500</v>
      </c>
    </row>
    <row r="2337" spans="1:9">
      <c r="A2337" t="s">
        <v>4</v>
      </c>
      <c r="B2337" s="4" t="s">
        <v>5</v>
      </c>
      <c r="C2337" s="4" t="s">
        <v>14</v>
      </c>
      <c r="D2337" s="4" t="s">
        <v>10</v>
      </c>
      <c r="E2337" s="4" t="s">
        <v>20</v>
      </c>
      <c r="F2337" s="4" t="s">
        <v>10</v>
      </c>
      <c r="G2337" s="4" t="s">
        <v>9</v>
      </c>
      <c r="H2337" s="4" t="s">
        <v>9</v>
      </c>
      <c r="I2337" s="4" t="s">
        <v>10</v>
      </c>
      <c r="J2337" s="4" t="s">
        <v>10</v>
      </c>
      <c r="K2337" s="4" t="s">
        <v>9</v>
      </c>
      <c r="L2337" s="4" t="s">
        <v>9</v>
      </c>
      <c r="M2337" s="4" t="s">
        <v>9</v>
      </c>
      <c r="N2337" s="4" t="s">
        <v>9</v>
      </c>
      <c r="O2337" s="4" t="s">
        <v>6</v>
      </c>
    </row>
    <row r="2338" spans="1:9">
      <c r="A2338" t="n">
        <v>18064</v>
      </c>
      <c r="B2338" s="14" t="n">
        <v>50</v>
      </c>
      <c r="C2338" s="7" t="n">
        <v>0</v>
      </c>
      <c r="D2338" s="7" t="n">
        <v>2224</v>
      </c>
      <c r="E2338" s="7" t="n">
        <v>1</v>
      </c>
      <c r="F2338" s="7" t="n">
        <v>0</v>
      </c>
      <c r="G2338" s="7" t="n">
        <v>0</v>
      </c>
      <c r="H2338" s="7" t="n">
        <v>1077936128</v>
      </c>
      <c r="I2338" s="7" t="n">
        <v>0</v>
      </c>
      <c r="J2338" s="7" t="n">
        <v>65533</v>
      </c>
      <c r="K2338" s="7" t="n">
        <v>0</v>
      </c>
      <c r="L2338" s="7" t="n">
        <v>0</v>
      </c>
      <c r="M2338" s="7" t="n">
        <v>0</v>
      </c>
      <c r="N2338" s="7" t="n">
        <v>0</v>
      </c>
      <c r="O2338" s="7" t="s">
        <v>13</v>
      </c>
    </row>
    <row r="2339" spans="1:9">
      <c r="A2339" t="s">
        <v>4</v>
      </c>
      <c r="B2339" s="4" t="s">
        <v>5</v>
      </c>
      <c r="C2339" s="4" t="s">
        <v>10</v>
      </c>
    </row>
    <row r="2340" spans="1:9">
      <c r="A2340" t="n">
        <v>18103</v>
      </c>
      <c r="B2340" s="31" t="n">
        <v>16</v>
      </c>
      <c r="C2340" s="7" t="n">
        <v>1000</v>
      </c>
    </row>
    <row r="2341" spans="1:9">
      <c r="A2341" t="s">
        <v>4</v>
      </c>
      <c r="B2341" s="4" t="s">
        <v>5</v>
      </c>
      <c r="C2341" s="4" t="s">
        <v>10</v>
      </c>
      <c r="D2341" s="4" t="s">
        <v>14</v>
      </c>
    </row>
    <row r="2342" spans="1:9">
      <c r="A2342" t="n">
        <v>18106</v>
      </c>
      <c r="B2342" s="51" t="n">
        <v>89</v>
      </c>
      <c r="C2342" s="7" t="n">
        <v>0</v>
      </c>
      <c r="D2342" s="7" t="n">
        <v>0</v>
      </c>
    </row>
    <row r="2343" spans="1:9">
      <c r="A2343" t="s">
        <v>4</v>
      </c>
      <c r="B2343" s="4" t="s">
        <v>5</v>
      </c>
      <c r="C2343" s="4" t="s">
        <v>14</v>
      </c>
      <c r="D2343" s="4" t="s">
        <v>10</v>
      </c>
      <c r="E2343" s="4" t="s">
        <v>10</v>
      </c>
      <c r="F2343" s="4" t="s">
        <v>9</v>
      </c>
    </row>
    <row r="2344" spans="1:9">
      <c r="A2344" t="n">
        <v>18110</v>
      </c>
      <c r="B2344" s="60" t="n">
        <v>84</v>
      </c>
      <c r="C2344" s="7" t="n">
        <v>1</v>
      </c>
      <c r="D2344" s="7" t="n">
        <v>0</v>
      </c>
      <c r="E2344" s="7" t="n">
        <v>500</v>
      </c>
      <c r="F2344" s="7" t="n">
        <v>0</v>
      </c>
    </row>
    <row r="2345" spans="1:9">
      <c r="A2345" t="s">
        <v>4</v>
      </c>
      <c r="B2345" s="4" t="s">
        <v>5</v>
      </c>
      <c r="C2345" s="4" t="s">
        <v>10</v>
      </c>
      <c r="D2345" s="4" t="s">
        <v>14</v>
      </c>
      <c r="E2345" s="4" t="s">
        <v>20</v>
      </c>
      <c r="F2345" s="4" t="s">
        <v>10</v>
      </c>
    </row>
    <row r="2346" spans="1:9">
      <c r="A2346" t="n">
        <v>18120</v>
      </c>
      <c r="B2346" s="55" t="n">
        <v>59</v>
      </c>
      <c r="C2346" s="7" t="n">
        <v>0</v>
      </c>
      <c r="D2346" s="7" t="n">
        <v>1</v>
      </c>
      <c r="E2346" s="7" t="n">
        <v>0.150000005960464</v>
      </c>
      <c r="F2346" s="7" t="n">
        <v>0</v>
      </c>
    </row>
    <row r="2347" spans="1:9">
      <c r="A2347" t="s">
        <v>4</v>
      </c>
      <c r="B2347" s="4" t="s">
        <v>5</v>
      </c>
      <c r="C2347" s="4" t="s">
        <v>14</v>
      </c>
      <c r="D2347" s="4" t="s">
        <v>10</v>
      </c>
      <c r="E2347" s="4" t="s">
        <v>6</v>
      </c>
      <c r="F2347" s="4" t="s">
        <v>6</v>
      </c>
      <c r="G2347" s="4" t="s">
        <v>6</v>
      </c>
      <c r="H2347" s="4" t="s">
        <v>6</v>
      </c>
    </row>
    <row r="2348" spans="1:9">
      <c r="A2348" t="n">
        <v>18130</v>
      </c>
      <c r="B2348" s="38" t="n">
        <v>51</v>
      </c>
      <c r="C2348" s="7" t="n">
        <v>3</v>
      </c>
      <c r="D2348" s="7" t="n">
        <v>0</v>
      </c>
      <c r="E2348" s="7" t="s">
        <v>159</v>
      </c>
      <c r="F2348" s="7" t="s">
        <v>125</v>
      </c>
      <c r="G2348" s="7" t="s">
        <v>57</v>
      </c>
      <c r="H2348" s="7" t="s">
        <v>58</v>
      </c>
    </row>
    <row r="2349" spans="1:9">
      <c r="A2349" t="s">
        <v>4</v>
      </c>
      <c r="B2349" s="4" t="s">
        <v>5</v>
      </c>
      <c r="C2349" s="4" t="s">
        <v>14</v>
      </c>
      <c r="D2349" s="4" t="s">
        <v>10</v>
      </c>
      <c r="E2349" s="4" t="s">
        <v>6</v>
      </c>
      <c r="F2349" s="4" t="s">
        <v>6</v>
      </c>
      <c r="G2349" s="4" t="s">
        <v>6</v>
      </c>
      <c r="H2349" s="4" t="s">
        <v>6</v>
      </c>
    </row>
    <row r="2350" spans="1:9">
      <c r="A2350" t="n">
        <v>18143</v>
      </c>
      <c r="B2350" s="38" t="n">
        <v>51</v>
      </c>
      <c r="C2350" s="7" t="n">
        <v>3</v>
      </c>
      <c r="D2350" s="7" t="n">
        <v>22</v>
      </c>
      <c r="E2350" s="7" t="s">
        <v>159</v>
      </c>
      <c r="F2350" s="7" t="s">
        <v>125</v>
      </c>
      <c r="G2350" s="7" t="s">
        <v>57</v>
      </c>
      <c r="H2350" s="7" t="s">
        <v>58</v>
      </c>
    </row>
    <row r="2351" spans="1:9">
      <c r="A2351" t="s">
        <v>4</v>
      </c>
      <c r="B2351" s="4" t="s">
        <v>5</v>
      </c>
      <c r="C2351" s="4" t="s">
        <v>10</v>
      </c>
    </row>
    <row r="2352" spans="1:9">
      <c r="A2352" t="n">
        <v>18156</v>
      </c>
      <c r="B2352" s="31" t="n">
        <v>16</v>
      </c>
      <c r="C2352" s="7" t="n">
        <v>1000</v>
      </c>
    </row>
    <row r="2353" spans="1:15">
      <c r="A2353" t="s">
        <v>4</v>
      </c>
      <c r="B2353" s="4" t="s">
        <v>5</v>
      </c>
      <c r="C2353" s="4" t="s">
        <v>10</v>
      </c>
    </row>
    <row r="2354" spans="1:15">
      <c r="A2354" t="n">
        <v>18159</v>
      </c>
      <c r="B2354" s="31" t="n">
        <v>16</v>
      </c>
      <c r="C2354" s="7" t="n">
        <v>500</v>
      </c>
    </row>
    <row r="2355" spans="1:15">
      <c r="A2355" t="s">
        <v>4</v>
      </c>
      <c r="B2355" s="4" t="s">
        <v>5</v>
      </c>
      <c r="C2355" s="4" t="s">
        <v>14</v>
      </c>
      <c r="D2355" s="4" t="s">
        <v>10</v>
      </c>
      <c r="E2355" s="4" t="s">
        <v>20</v>
      </c>
    </row>
    <row r="2356" spans="1:15">
      <c r="A2356" t="n">
        <v>18162</v>
      </c>
      <c r="B2356" s="24" t="n">
        <v>58</v>
      </c>
      <c r="C2356" s="7" t="n">
        <v>101</v>
      </c>
      <c r="D2356" s="7" t="n">
        <v>500</v>
      </c>
      <c r="E2356" s="7" t="n">
        <v>1</v>
      </c>
    </row>
    <row r="2357" spans="1:15">
      <c r="A2357" t="s">
        <v>4</v>
      </c>
      <c r="B2357" s="4" t="s">
        <v>5</v>
      </c>
      <c r="C2357" s="4" t="s">
        <v>14</v>
      </c>
      <c r="D2357" s="4" t="s">
        <v>10</v>
      </c>
    </row>
    <row r="2358" spans="1:15">
      <c r="A2358" t="n">
        <v>18170</v>
      </c>
      <c r="B2358" s="24" t="n">
        <v>58</v>
      </c>
      <c r="C2358" s="7" t="n">
        <v>254</v>
      </c>
      <c r="D2358" s="7" t="n">
        <v>0</v>
      </c>
    </row>
    <row r="2359" spans="1:15">
      <c r="A2359" t="s">
        <v>4</v>
      </c>
      <c r="B2359" s="4" t="s">
        <v>5</v>
      </c>
      <c r="C2359" s="4" t="s">
        <v>6</v>
      </c>
      <c r="D2359" s="4" t="s">
        <v>6</v>
      </c>
    </row>
    <row r="2360" spans="1:15">
      <c r="A2360" t="n">
        <v>18174</v>
      </c>
      <c r="B2360" s="16" t="n">
        <v>70</v>
      </c>
      <c r="C2360" s="7" t="s">
        <v>76</v>
      </c>
      <c r="D2360" s="7" t="s">
        <v>111</v>
      </c>
    </row>
    <row r="2361" spans="1:15">
      <c r="A2361" t="s">
        <v>4</v>
      </c>
      <c r="B2361" s="4" t="s">
        <v>5</v>
      </c>
      <c r="C2361" s="4" t="s">
        <v>14</v>
      </c>
      <c r="D2361" s="4" t="s">
        <v>10</v>
      </c>
      <c r="E2361" s="4" t="s">
        <v>20</v>
      </c>
      <c r="F2361" s="4" t="s">
        <v>10</v>
      </c>
      <c r="G2361" s="4" t="s">
        <v>9</v>
      </c>
      <c r="H2361" s="4" t="s">
        <v>9</v>
      </c>
      <c r="I2361" s="4" t="s">
        <v>10</v>
      </c>
      <c r="J2361" s="4" t="s">
        <v>10</v>
      </c>
      <c r="K2361" s="4" t="s">
        <v>9</v>
      </c>
      <c r="L2361" s="4" t="s">
        <v>9</v>
      </c>
      <c r="M2361" s="4" t="s">
        <v>9</v>
      </c>
      <c r="N2361" s="4" t="s">
        <v>9</v>
      </c>
      <c r="O2361" s="4" t="s">
        <v>6</v>
      </c>
    </row>
    <row r="2362" spans="1:15">
      <c r="A2362" t="n">
        <v>18194</v>
      </c>
      <c r="B2362" s="14" t="n">
        <v>50</v>
      </c>
      <c r="C2362" s="7" t="n">
        <v>0</v>
      </c>
      <c r="D2362" s="7" t="n">
        <v>2222</v>
      </c>
      <c r="E2362" s="7" t="n">
        <v>0.300000011920929</v>
      </c>
      <c r="F2362" s="7" t="n">
        <v>200</v>
      </c>
      <c r="G2362" s="7" t="n">
        <v>0</v>
      </c>
      <c r="H2362" s="7" t="n">
        <v>1082130432</v>
      </c>
      <c r="I2362" s="7" t="n">
        <v>0</v>
      </c>
      <c r="J2362" s="7" t="n">
        <v>65533</v>
      </c>
      <c r="K2362" s="7" t="n">
        <v>0</v>
      </c>
      <c r="L2362" s="7" t="n">
        <v>0</v>
      </c>
      <c r="M2362" s="7" t="n">
        <v>0</v>
      </c>
      <c r="N2362" s="7" t="n">
        <v>0</v>
      </c>
      <c r="O2362" s="7" t="s">
        <v>13</v>
      </c>
    </row>
    <row r="2363" spans="1:15">
      <c r="A2363" t="s">
        <v>4</v>
      </c>
      <c r="B2363" s="4" t="s">
        <v>5</v>
      </c>
      <c r="C2363" s="4" t="s">
        <v>14</v>
      </c>
      <c r="D2363" s="4" t="s">
        <v>14</v>
      </c>
      <c r="E2363" s="4" t="s">
        <v>20</v>
      </c>
      <c r="F2363" s="4" t="s">
        <v>20</v>
      </c>
      <c r="G2363" s="4" t="s">
        <v>20</v>
      </c>
      <c r="H2363" s="4" t="s">
        <v>10</v>
      </c>
    </row>
    <row r="2364" spans="1:15">
      <c r="A2364" t="n">
        <v>18233</v>
      </c>
      <c r="B2364" s="43" t="n">
        <v>45</v>
      </c>
      <c r="C2364" s="7" t="n">
        <v>2</v>
      </c>
      <c r="D2364" s="7" t="n">
        <v>3</v>
      </c>
      <c r="E2364" s="7" t="n">
        <v>195.309997558594</v>
      </c>
      <c r="F2364" s="7" t="n">
        <v>-143.75</v>
      </c>
      <c r="G2364" s="7" t="n">
        <v>1.9099999666214</v>
      </c>
      <c r="H2364" s="7" t="n">
        <v>0</v>
      </c>
    </row>
    <row r="2365" spans="1:15">
      <c r="A2365" t="s">
        <v>4</v>
      </c>
      <c r="B2365" s="4" t="s">
        <v>5</v>
      </c>
      <c r="C2365" s="4" t="s">
        <v>14</v>
      </c>
      <c r="D2365" s="4" t="s">
        <v>14</v>
      </c>
      <c r="E2365" s="4" t="s">
        <v>20</v>
      </c>
      <c r="F2365" s="4" t="s">
        <v>20</v>
      </c>
      <c r="G2365" s="4" t="s">
        <v>20</v>
      </c>
      <c r="H2365" s="4" t="s">
        <v>10</v>
      </c>
      <c r="I2365" s="4" t="s">
        <v>14</v>
      </c>
    </row>
    <row r="2366" spans="1:15">
      <c r="A2366" t="n">
        <v>18250</v>
      </c>
      <c r="B2366" s="43" t="n">
        <v>45</v>
      </c>
      <c r="C2366" s="7" t="n">
        <v>4</v>
      </c>
      <c r="D2366" s="7" t="n">
        <v>3</v>
      </c>
      <c r="E2366" s="7" t="n">
        <v>10.9799995422363</v>
      </c>
      <c r="F2366" s="7" t="n">
        <v>235.339996337891</v>
      </c>
      <c r="G2366" s="7" t="n">
        <v>0</v>
      </c>
      <c r="H2366" s="7" t="n">
        <v>0</v>
      </c>
      <c r="I2366" s="7" t="n">
        <v>0</v>
      </c>
    </row>
    <row r="2367" spans="1:15">
      <c r="A2367" t="s">
        <v>4</v>
      </c>
      <c r="B2367" s="4" t="s">
        <v>5</v>
      </c>
      <c r="C2367" s="4" t="s">
        <v>14</v>
      </c>
      <c r="D2367" s="4" t="s">
        <v>14</v>
      </c>
      <c r="E2367" s="4" t="s">
        <v>20</v>
      </c>
      <c r="F2367" s="4" t="s">
        <v>10</v>
      </c>
    </row>
    <row r="2368" spans="1:15">
      <c r="A2368" t="n">
        <v>18268</v>
      </c>
      <c r="B2368" s="43" t="n">
        <v>45</v>
      </c>
      <c r="C2368" s="7" t="n">
        <v>5</v>
      </c>
      <c r="D2368" s="7" t="n">
        <v>3</v>
      </c>
      <c r="E2368" s="7" t="n">
        <v>1.89999997615814</v>
      </c>
      <c r="F2368" s="7" t="n">
        <v>0</v>
      </c>
    </row>
    <row r="2369" spans="1:15">
      <c r="A2369" t="s">
        <v>4</v>
      </c>
      <c r="B2369" s="4" t="s">
        <v>5</v>
      </c>
      <c r="C2369" s="4" t="s">
        <v>14</v>
      </c>
      <c r="D2369" s="4" t="s">
        <v>14</v>
      </c>
      <c r="E2369" s="4" t="s">
        <v>20</v>
      </c>
      <c r="F2369" s="4" t="s">
        <v>10</v>
      </c>
    </row>
    <row r="2370" spans="1:15">
      <c r="A2370" t="n">
        <v>18277</v>
      </c>
      <c r="B2370" s="43" t="n">
        <v>45</v>
      </c>
      <c r="C2370" s="7" t="n">
        <v>11</v>
      </c>
      <c r="D2370" s="7" t="n">
        <v>3</v>
      </c>
      <c r="E2370" s="7" t="n">
        <v>40.5999984741211</v>
      </c>
      <c r="F2370" s="7" t="n">
        <v>0</v>
      </c>
    </row>
    <row r="2371" spans="1:15">
      <c r="A2371" t="s">
        <v>4</v>
      </c>
      <c r="B2371" s="4" t="s">
        <v>5</v>
      </c>
      <c r="C2371" s="4" t="s">
        <v>14</v>
      </c>
      <c r="D2371" s="4" t="s">
        <v>10</v>
      </c>
    </row>
    <row r="2372" spans="1:15">
      <c r="A2372" t="n">
        <v>18286</v>
      </c>
      <c r="B2372" s="24" t="n">
        <v>58</v>
      </c>
      <c r="C2372" s="7" t="n">
        <v>255</v>
      </c>
      <c r="D2372" s="7" t="n">
        <v>0</v>
      </c>
    </row>
    <row r="2373" spans="1:15">
      <c r="A2373" t="s">
        <v>4</v>
      </c>
      <c r="B2373" s="4" t="s">
        <v>5</v>
      </c>
      <c r="C2373" s="4" t="s">
        <v>10</v>
      </c>
    </row>
    <row r="2374" spans="1:15">
      <c r="A2374" t="n">
        <v>18290</v>
      </c>
      <c r="B2374" s="31" t="n">
        <v>16</v>
      </c>
      <c r="C2374" s="7" t="n">
        <v>500</v>
      </c>
    </row>
    <row r="2375" spans="1:15">
      <c r="A2375" t="s">
        <v>4</v>
      </c>
      <c r="B2375" s="4" t="s">
        <v>5</v>
      </c>
      <c r="C2375" s="4" t="s">
        <v>14</v>
      </c>
      <c r="D2375" s="4" t="s">
        <v>14</v>
      </c>
      <c r="E2375" s="4" t="s">
        <v>20</v>
      </c>
      <c r="F2375" s="4" t="s">
        <v>20</v>
      </c>
      <c r="G2375" s="4" t="s">
        <v>20</v>
      </c>
      <c r="H2375" s="4" t="s">
        <v>10</v>
      </c>
    </row>
    <row r="2376" spans="1:15">
      <c r="A2376" t="n">
        <v>18293</v>
      </c>
      <c r="B2376" s="43" t="n">
        <v>45</v>
      </c>
      <c r="C2376" s="7" t="n">
        <v>2</v>
      </c>
      <c r="D2376" s="7" t="n">
        <v>3</v>
      </c>
      <c r="E2376" s="7" t="n">
        <v>193.919998168945</v>
      </c>
      <c r="F2376" s="7" t="n">
        <v>-142.360000610352</v>
      </c>
      <c r="G2376" s="7" t="n">
        <v>1.00999999046326</v>
      </c>
      <c r="H2376" s="7" t="n">
        <v>4000</v>
      </c>
    </row>
    <row r="2377" spans="1:15">
      <c r="A2377" t="s">
        <v>4</v>
      </c>
      <c r="B2377" s="4" t="s">
        <v>5</v>
      </c>
      <c r="C2377" s="4" t="s">
        <v>14</v>
      </c>
      <c r="D2377" s="4" t="s">
        <v>14</v>
      </c>
      <c r="E2377" s="4" t="s">
        <v>20</v>
      </c>
      <c r="F2377" s="4" t="s">
        <v>20</v>
      </c>
      <c r="G2377" s="4" t="s">
        <v>20</v>
      </c>
      <c r="H2377" s="4" t="s">
        <v>10</v>
      </c>
      <c r="I2377" s="4" t="s">
        <v>14</v>
      </c>
    </row>
    <row r="2378" spans="1:15">
      <c r="A2378" t="n">
        <v>18310</v>
      </c>
      <c r="B2378" s="43" t="n">
        <v>45</v>
      </c>
      <c r="C2378" s="7" t="n">
        <v>4</v>
      </c>
      <c r="D2378" s="7" t="n">
        <v>3</v>
      </c>
      <c r="E2378" s="7" t="n">
        <v>3.5699999332428</v>
      </c>
      <c r="F2378" s="7" t="n">
        <v>284.429992675781</v>
      </c>
      <c r="G2378" s="7" t="n">
        <v>0</v>
      </c>
      <c r="H2378" s="7" t="n">
        <v>4000</v>
      </c>
      <c r="I2378" s="7" t="n">
        <v>0</v>
      </c>
    </row>
    <row r="2379" spans="1:15">
      <c r="A2379" t="s">
        <v>4</v>
      </c>
      <c r="B2379" s="4" t="s">
        <v>5</v>
      </c>
      <c r="C2379" s="4" t="s">
        <v>14</v>
      </c>
      <c r="D2379" s="4" t="s">
        <v>14</v>
      </c>
      <c r="E2379" s="4" t="s">
        <v>20</v>
      </c>
      <c r="F2379" s="4" t="s">
        <v>10</v>
      </c>
    </row>
    <row r="2380" spans="1:15">
      <c r="A2380" t="n">
        <v>18328</v>
      </c>
      <c r="B2380" s="43" t="n">
        <v>45</v>
      </c>
      <c r="C2380" s="7" t="n">
        <v>5</v>
      </c>
      <c r="D2380" s="7" t="n">
        <v>3</v>
      </c>
      <c r="E2380" s="7" t="n">
        <v>2.70000004768372</v>
      </c>
      <c r="F2380" s="7" t="n">
        <v>4000</v>
      </c>
    </row>
    <row r="2381" spans="1:15">
      <c r="A2381" t="s">
        <v>4</v>
      </c>
      <c r="B2381" s="4" t="s">
        <v>5</v>
      </c>
      <c r="C2381" s="4" t="s">
        <v>14</v>
      </c>
      <c r="D2381" s="4" t="s">
        <v>14</v>
      </c>
      <c r="E2381" s="4" t="s">
        <v>20</v>
      </c>
      <c r="F2381" s="4" t="s">
        <v>10</v>
      </c>
    </row>
    <row r="2382" spans="1:15">
      <c r="A2382" t="n">
        <v>18337</v>
      </c>
      <c r="B2382" s="43" t="n">
        <v>45</v>
      </c>
      <c r="C2382" s="7" t="n">
        <v>11</v>
      </c>
      <c r="D2382" s="7" t="n">
        <v>3</v>
      </c>
      <c r="E2382" s="7" t="n">
        <v>40.5999984741211</v>
      </c>
      <c r="F2382" s="7" t="n">
        <v>4000</v>
      </c>
    </row>
    <row r="2383" spans="1:15">
      <c r="A2383" t="s">
        <v>4</v>
      </c>
      <c r="B2383" s="4" t="s">
        <v>5</v>
      </c>
      <c r="C2383" s="4" t="s">
        <v>10</v>
      </c>
    </row>
    <row r="2384" spans="1:15">
      <c r="A2384" t="n">
        <v>18346</v>
      </c>
      <c r="B2384" s="31" t="n">
        <v>16</v>
      </c>
      <c r="C2384" s="7" t="n">
        <v>2000</v>
      </c>
    </row>
    <row r="2385" spans="1:9">
      <c r="A2385" t="s">
        <v>4</v>
      </c>
      <c r="B2385" s="4" t="s">
        <v>5</v>
      </c>
      <c r="C2385" s="4" t="s">
        <v>6</v>
      </c>
      <c r="D2385" s="4" t="s">
        <v>6</v>
      </c>
    </row>
    <row r="2386" spans="1:9">
      <c r="A2386" t="n">
        <v>18349</v>
      </c>
      <c r="B2386" s="16" t="n">
        <v>70</v>
      </c>
      <c r="C2386" s="7" t="s">
        <v>24</v>
      </c>
      <c r="D2386" s="7" t="s">
        <v>232</v>
      </c>
    </row>
    <row r="2387" spans="1:9">
      <c r="A2387" t="s">
        <v>4</v>
      </c>
      <c r="B2387" s="4" t="s">
        <v>5</v>
      </c>
      <c r="C2387" s="4" t="s">
        <v>10</v>
      </c>
    </row>
    <row r="2388" spans="1:9">
      <c r="A2388" t="n">
        <v>18367</v>
      </c>
      <c r="B2388" s="31" t="n">
        <v>16</v>
      </c>
      <c r="C2388" s="7" t="n">
        <v>500</v>
      </c>
    </row>
    <row r="2389" spans="1:9">
      <c r="A2389" t="s">
        <v>4</v>
      </c>
      <c r="B2389" s="4" t="s">
        <v>5</v>
      </c>
      <c r="C2389" s="4" t="s">
        <v>14</v>
      </c>
      <c r="D2389" s="4" t="s">
        <v>10</v>
      </c>
      <c r="E2389" s="4" t="s">
        <v>20</v>
      </c>
      <c r="F2389" s="4" t="s">
        <v>10</v>
      </c>
      <c r="G2389" s="4" t="s">
        <v>9</v>
      </c>
      <c r="H2389" s="4" t="s">
        <v>9</v>
      </c>
      <c r="I2389" s="4" t="s">
        <v>10</v>
      </c>
      <c r="J2389" s="4" t="s">
        <v>10</v>
      </c>
      <c r="K2389" s="4" t="s">
        <v>9</v>
      </c>
      <c r="L2389" s="4" t="s">
        <v>9</v>
      </c>
      <c r="M2389" s="4" t="s">
        <v>9</v>
      </c>
      <c r="N2389" s="4" t="s">
        <v>9</v>
      </c>
      <c r="O2389" s="4" t="s">
        <v>6</v>
      </c>
    </row>
    <row r="2390" spans="1:9">
      <c r="A2390" t="n">
        <v>18370</v>
      </c>
      <c r="B2390" s="14" t="n">
        <v>50</v>
      </c>
      <c r="C2390" s="7" t="n">
        <v>0</v>
      </c>
      <c r="D2390" s="7" t="n">
        <v>4512</v>
      </c>
      <c r="E2390" s="7" t="n">
        <v>0.800000011920929</v>
      </c>
      <c r="F2390" s="7" t="n">
        <v>0</v>
      </c>
      <c r="G2390" s="7" t="n">
        <v>0</v>
      </c>
      <c r="H2390" s="7" t="n">
        <v>-1061158912</v>
      </c>
      <c r="I2390" s="7" t="n">
        <v>0</v>
      </c>
      <c r="J2390" s="7" t="n">
        <v>65533</v>
      </c>
      <c r="K2390" s="7" t="n">
        <v>0</v>
      </c>
      <c r="L2390" s="7" t="n">
        <v>0</v>
      </c>
      <c r="M2390" s="7" t="n">
        <v>0</v>
      </c>
      <c r="N2390" s="7" t="n">
        <v>0</v>
      </c>
      <c r="O2390" s="7" t="s">
        <v>13</v>
      </c>
    </row>
    <row r="2391" spans="1:9">
      <c r="A2391" t="s">
        <v>4</v>
      </c>
      <c r="B2391" s="4" t="s">
        <v>5</v>
      </c>
      <c r="C2391" s="4" t="s">
        <v>14</v>
      </c>
      <c r="D2391" s="4" t="s">
        <v>10</v>
      </c>
    </row>
    <row r="2392" spans="1:9">
      <c r="A2392" t="n">
        <v>18409</v>
      </c>
      <c r="B2392" s="43" t="n">
        <v>45</v>
      </c>
      <c r="C2392" s="7" t="n">
        <v>7</v>
      </c>
      <c r="D2392" s="7" t="n">
        <v>255</v>
      </c>
    </row>
    <row r="2393" spans="1:9">
      <c r="A2393" t="s">
        <v>4</v>
      </c>
      <c r="B2393" s="4" t="s">
        <v>5</v>
      </c>
      <c r="C2393" s="4" t="s">
        <v>10</v>
      </c>
    </row>
    <row r="2394" spans="1:9">
      <c r="A2394" t="n">
        <v>18413</v>
      </c>
      <c r="B2394" s="31" t="n">
        <v>16</v>
      </c>
      <c r="C2394" s="7" t="n">
        <v>300</v>
      </c>
    </row>
    <row r="2395" spans="1:9">
      <c r="A2395" t="s">
        <v>4</v>
      </c>
      <c r="B2395" s="4" t="s">
        <v>5</v>
      </c>
      <c r="C2395" s="4" t="s">
        <v>14</v>
      </c>
      <c r="D2395" s="4" t="s">
        <v>14</v>
      </c>
      <c r="E2395" s="4" t="s">
        <v>14</v>
      </c>
      <c r="F2395" s="4" t="s">
        <v>14</v>
      </c>
    </row>
    <row r="2396" spans="1:9">
      <c r="A2396" t="n">
        <v>18416</v>
      </c>
      <c r="B2396" s="22" t="n">
        <v>14</v>
      </c>
      <c r="C2396" s="7" t="n">
        <v>0</v>
      </c>
      <c r="D2396" s="7" t="n">
        <v>128</v>
      </c>
      <c r="E2396" s="7" t="n">
        <v>0</v>
      </c>
      <c r="F2396" s="7" t="n">
        <v>0</v>
      </c>
    </row>
    <row r="2397" spans="1:9">
      <c r="A2397" t="s">
        <v>4</v>
      </c>
      <c r="B2397" s="4" t="s">
        <v>5</v>
      </c>
      <c r="C2397" s="4" t="s">
        <v>14</v>
      </c>
      <c r="D2397" s="4" t="s">
        <v>10</v>
      </c>
      <c r="E2397" s="4" t="s">
        <v>10</v>
      </c>
      <c r="F2397" s="4" t="s">
        <v>14</v>
      </c>
    </row>
    <row r="2398" spans="1:9">
      <c r="A2398" t="n">
        <v>18421</v>
      </c>
      <c r="B2398" s="52" t="n">
        <v>25</v>
      </c>
      <c r="C2398" s="7" t="n">
        <v>1</v>
      </c>
      <c r="D2398" s="7" t="n">
        <v>770</v>
      </c>
      <c r="E2398" s="7" t="n">
        <v>480</v>
      </c>
      <c r="F2398" s="7" t="n">
        <v>0</v>
      </c>
    </row>
    <row r="2399" spans="1:9">
      <c r="A2399" t="s">
        <v>4</v>
      </c>
      <c r="B2399" s="4" t="s">
        <v>5</v>
      </c>
      <c r="C2399" s="4" t="s">
        <v>6</v>
      </c>
      <c r="D2399" s="4" t="s">
        <v>10</v>
      </c>
    </row>
    <row r="2400" spans="1:9">
      <c r="A2400" t="n">
        <v>18428</v>
      </c>
      <c r="B2400" s="39" t="n">
        <v>29</v>
      </c>
      <c r="C2400" s="7" t="s">
        <v>102</v>
      </c>
      <c r="D2400" s="7" t="n">
        <v>65533</v>
      </c>
    </row>
    <row r="2401" spans="1:15">
      <c r="A2401" t="s">
        <v>4</v>
      </c>
      <c r="B2401" s="4" t="s">
        <v>5</v>
      </c>
      <c r="C2401" s="4" t="s">
        <v>14</v>
      </c>
      <c r="D2401" s="4" t="s">
        <v>10</v>
      </c>
      <c r="E2401" s="4" t="s">
        <v>6</v>
      </c>
    </row>
    <row r="2402" spans="1:15">
      <c r="A2402" t="n">
        <v>18449</v>
      </c>
      <c r="B2402" s="38" t="n">
        <v>51</v>
      </c>
      <c r="C2402" s="7" t="n">
        <v>4</v>
      </c>
      <c r="D2402" s="7" t="n">
        <v>1600</v>
      </c>
      <c r="E2402" s="7" t="s">
        <v>103</v>
      </c>
    </row>
    <row r="2403" spans="1:15">
      <c r="A2403" t="s">
        <v>4</v>
      </c>
      <c r="B2403" s="4" t="s">
        <v>5</v>
      </c>
      <c r="C2403" s="4" t="s">
        <v>10</v>
      </c>
    </row>
    <row r="2404" spans="1:15">
      <c r="A2404" t="n">
        <v>18462</v>
      </c>
      <c r="B2404" s="31" t="n">
        <v>16</v>
      </c>
      <c r="C2404" s="7" t="n">
        <v>0</v>
      </c>
    </row>
    <row r="2405" spans="1:15">
      <c r="A2405" t="s">
        <v>4</v>
      </c>
      <c r="B2405" s="4" t="s">
        <v>5</v>
      </c>
      <c r="C2405" s="4" t="s">
        <v>10</v>
      </c>
      <c r="D2405" s="4" t="s">
        <v>14</v>
      </c>
      <c r="E2405" s="4" t="s">
        <v>9</v>
      </c>
      <c r="F2405" s="4" t="s">
        <v>79</v>
      </c>
      <c r="G2405" s="4" t="s">
        <v>14</v>
      </c>
      <c r="H2405" s="4" t="s">
        <v>14</v>
      </c>
      <c r="I2405" s="4" t="s">
        <v>14</v>
      </c>
      <c r="J2405" s="4" t="s">
        <v>9</v>
      </c>
      <c r="K2405" s="4" t="s">
        <v>79</v>
      </c>
      <c r="L2405" s="4" t="s">
        <v>14</v>
      </c>
      <c r="M2405" s="4" t="s">
        <v>14</v>
      </c>
    </row>
    <row r="2406" spans="1:15">
      <c r="A2406" t="n">
        <v>18465</v>
      </c>
      <c r="B2406" s="47" t="n">
        <v>26</v>
      </c>
      <c r="C2406" s="7" t="n">
        <v>1600</v>
      </c>
      <c r="D2406" s="7" t="n">
        <v>17</v>
      </c>
      <c r="E2406" s="7" t="n">
        <v>51605</v>
      </c>
      <c r="F2406" s="7" t="s">
        <v>233</v>
      </c>
      <c r="G2406" s="7" t="n">
        <v>2</v>
      </c>
      <c r="H2406" s="7" t="n">
        <v>3</v>
      </c>
      <c r="I2406" s="7" t="n">
        <v>17</v>
      </c>
      <c r="J2406" s="7" t="n">
        <v>51606</v>
      </c>
      <c r="K2406" s="7" t="s">
        <v>234</v>
      </c>
      <c r="L2406" s="7" t="n">
        <v>2</v>
      </c>
      <c r="M2406" s="7" t="n">
        <v>0</v>
      </c>
    </row>
    <row r="2407" spans="1:15">
      <c r="A2407" t="s">
        <v>4</v>
      </c>
      <c r="B2407" s="4" t="s">
        <v>5</v>
      </c>
    </row>
    <row r="2408" spans="1:15">
      <c r="A2408" t="n">
        <v>18576</v>
      </c>
      <c r="B2408" s="48" t="n">
        <v>28</v>
      </c>
    </row>
    <row r="2409" spans="1:15">
      <c r="A2409" t="s">
        <v>4</v>
      </c>
      <c r="B2409" s="4" t="s">
        <v>5</v>
      </c>
      <c r="C2409" s="4" t="s">
        <v>6</v>
      </c>
      <c r="D2409" s="4" t="s">
        <v>10</v>
      </c>
    </row>
    <row r="2410" spans="1:15">
      <c r="A2410" t="n">
        <v>18577</v>
      </c>
      <c r="B2410" s="39" t="n">
        <v>29</v>
      </c>
      <c r="C2410" s="7" t="s">
        <v>13</v>
      </c>
      <c r="D2410" s="7" t="n">
        <v>65533</v>
      </c>
    </row>
    <row r="2411" spans="1:15">
      <c r="A2411" t="s">
        <v>4</v>
      </c>
      <c r="B2411" s="4" t="s">
        <v>5</v>
      </c>
      <c r="C2411" s="4" t="s">
        <v>14</v>
      </c>
      <c r="D2411" s="4" t="s">
        <v>10</v>
      </c>
      <c r="E2411" s="4" t="s">
        <v>10</v>
      </c>
      <c r="F2411" s="4" t="s">
        <v>14</v>
      </c>
    </row>
    <row r="2412" spans="1:15">
      <c r="A2412" t="n">
        <v>18581</v>
      </c>
      <c r="B2412" s="52" t="n">
        <v>25</v>
      </c>
      <c r="C2412" s="7" t="n">
        <v>1</v>
      </c>
      <c r="D2412" s="7" t="n">
        <v>65535</v>
      </c>
      <c r="E2412" s="7" t="n">
        <v>65535</v>
      </c>
      <c r="F2412" s="7" t="n">
        <v>0</v>
      </c>
    </row>
    <row r="2413" spans="1:15">
      <c r="A2413" t="s">
        <v>4</v>
      </c>
      <c r="B2413" s="4" t="s">
        <v>5</v>
      </c>
      <c r="C2413" s="4" t="s">
        <v>9</v>
      </c>
    </row>
    <row r="2414" spans="1:15">
      <c r="A2414" t="n">
        <v>18588</v>
      </c>
      <c r="B2414" s="54" t="n">
        <v>15</v>
      </c>
      <c r="C2414" s="7" t="n">
        <v>32768</v>
      </c>
    </row>
    <row r="2415" spans="1:15">
      <c r="A2415" t="s">
        <v>4</v>
      </c>
      <c r="B2415" s="4" t="s">
        <v>5</v>
      </c>
      <c r="C2415" s="4" t="s">
        <v>10</v>
      </c>
    </row>
    <row r="2416" spans="1:15">
      <c r="A2416" t="n">
        <v>18593</v>
      </c>
      <c r="B2416" s="31" t="n">
        <v>16</v>
      </c>
      <c r="C2416" s="7" t="n">
        <v>300</v>
      </c>
    </row>
    <row r="2417" spans="1:13">
      <c r="A2417" t="s">
        <v>4</v>
      </c>
      <c r="B2417" s="4" t="s">
        <v>5</v>
      </c>
      <c r="C2417" s="4" t="s">
        <v>14</v>
      </c>
      <c r="D2417" s="4" t="s">
        <v>20</v>
      </c>
      <c r="E2417" s="4" t="s">
        <v>20</v>
      </c>
      <c r="F2417" s="4" t="s">
        <v>20</v>
      </c>
    </row>
    <row r="2418" spans="1:13">
      <c r="A2418" t="n">
        <v>18596</v>
      </c>
      <c r="B2418" s="43" t="n">
        <v>45</v>
      </c>
      <c r="C2418" s="7" t="n">
        <v>9</v>
      </c>
      <c r="D2418" s="7" t="n">
        <v>0.0500000007450581</v>
      </c>
      <c r="E2418" s="7" t="n">
        <v>0.0500000007450581</v>
      </c>
      <c r="F2418" s="7" t="n">
        <v>0.200000002980232</v>
      </c>
    </row>
    <row r="2419" spans="1:13">
      <c r="A2419" t="s">
        <v>4</v>
      </c>
      <c r="B2419" s="4" t="s">
        <v>5</v>
      </c>
      <c r="C2419" s="4" t="s">
        <v>14</v>
      </c>
      <c r="D2419" s="4" t="s">
        <v>10</v>
      </c>
      <c r="E2419" s="4" t="s">
        <v>10</v>
      </c>
      <c r="F2419" s="4" t="s">
        <v>14</v>
      </c>
    </row>
    <row r="2420" spans="1:13">
      <c r="A2420" t="n">
        <v>18610</v>
      </c>
      <c r="B2420" s="52" t="n">
        <v>25</v>
      </c>
      <c r="C2420" s="7" t="n">
        <v>1</v>
      </c>
      <c r="D2420" s="7" t="n">
        <v>65535</v>
      </c>
      <c r="E2420" s="7" t="n">
        <v>500</v>
      </c>
      <c r="F2420" s="7" t="n">
        <v>5</v>
      </c>
    </row>
    <row r="2421" spans="1:13">
      <c r="A2421" t="s">
        <v>4</v>
      </c>
      <c r="B2421" s="4" t="s">
        <v>5</v>
      </c>
      <c r="C2421" s="4" t="s">
        <v>14</v>
      </c>
      <c r="D2421" s="4" t="s">
        <v>10</v>
      </c>
      <c r="E2421" s="4" t="s">
        <v>6</v>
      </c>
    </row>
    <row r="2422" spans="1:13">
      <c r="A2422" t="n">
        <v>18617</v>
      </c>
      <c r="B2422" s="38" t="n">
        <v>51</v>
      </c>
      <c r="C2422" s="7" t="n">
        <v>4</v>
      </c>
      <c r="D2422" s="7" t="n">
        <v>20</v>
      </c>
      <c r="E2422" s="7" t="s">
        <v>83</v>
      </c>
    </row>
    <row r="2423" spans="1:13">
      <c r="A2423" t="s">
        <v>4</v>
      </c>
      <c r="B2423" s="4" t="s">
        <v>5</v>
      </c>
      <c r="C2423" s="4" t="s">
        <v>10</v>
      </c>
    </row>
    <row r="2424" spans="1:13">
      <c r="A2424" t="n">
        <v>18630</v>
      </c>
      <c r="B2424" s="31" t="n">
        <v>16</v>
      </c>
      <c r="C2424" s="7" t="n">
        <v>0</v>
      </c>
    </row>
    <row r="2425" spans="1:13">
      <c r="A2425" t="s">
        <v>4</v>
      </c>
      <c r="B2425" s="4" t="s">
        <v>5</v>
      </c>
      <c r="C2425" s="4" t="s">
        <v>10</v>
      </c>
      <c r="D2425" s="4" t="s">
        <v>14</v>
      </c>
      <c r="E2425" s="4" t="s">
        <v>9</v>
      </c>
      <c r="F2425" s="4" t="s">
        <v>79</v>
      </c>
      <c r="G2425" s="4" t="s">
        <v>14</v>
      </c>
      <c r="H2425" s="4" t="s">
        <v>14</v>
      </c>
    </row>
    <row r="2426" spans="1:13">
      <c r="A2426" t="n">
        <v>18633</v>
      </c>
      <c r="B2426" s="47" t="n">
        <v>26</v>
      </c>
      <c r="C2426" s="7" t="n">
        <v>20</v>
      </c>
      <c r="D2426" s="7" t="n">
        <v>17</v>
      </c>
      <c r="E2426" s="7" t="n">
        <v>43363</v>
      </c>
      <c r="F2426" s="7" t="s">
        <v>235</v>
      </c>
      <c r="G2426" s="7" t="n">
        <v>2</v>
      </c>
      <c r="H2426" s="7" t="n">
        <v>0</v>
      </c>
    </row>
    <row r="2427" spans="1:13">
      <c r="A2427" t="s">
        <v>4</v>
      </c>
      <c r="B2427" s="4" t="s">
        <v>5</v>
      </c>
    </row>
    <row r="2428" spans="1:13">
      <c r="A2428" t="n">
        <v>18660</v>
      </c>
      <c r="B2428" s="48" t="n">
        <v>28</v>
      </c>
    </row>
    <row r="2429" spans="1:13">
      <c r="A2429" t="s">
        <v>4</v>
      </c>
      <c r="B2429" s="4" t="s">
        <v>5</v>
      </c>
      <c r="C2429" s="4" t="s">
        <v>14</v>
      </c>
      <c r="D2429" s="4" t="s">
        <v>10</v>
      </c>
      <c r="E2429" s="4" t="s">
        <v>10</v>
      </c>
      <c r="F2429" s="4" t="s">
        <v>14</v>
      </c>
    </row>
    <row r="2430" spans="1:13">
      <c r="A2430" t="n">
        <v>18661</v>
      </c>
      <c r="B2430" s="52" t="n">
        <v>25</v>
      </c>
      <c r="C2430" s="7" t="n">
        <v>1</v>
      </c>
      <c r="D2430" s="7" t="n">
        <v>65535</v>
      </c>
      <c r="E2430" s="7" t="n">
        <v>65535</v>
      </c>
      <c r="F2430" s="7" t="n">
        <v>0</v>
      </c>
    </row>
    <row r="2431" spans="1:13">
      <c r="A2431" t="s">
        <v>4</v>
      </c>
      <c r="B2431" s="4" t="s">
        <v>5</v>
      </c>
      <c r="C2431" s="4" t="s">
        <v>14</v>
      </c>
      <c r="D2431" s="4" t="s">
        <v>10</v>
      </c>
      <c r="E2431" s="4" t="s">
        <v>10</v>
      </c>
      <c r="F2431" s="4" t="s">
        <v>14</v>
      </c>
    </row>
    <row r="2432" spans="1:13">
      <c r="A2432" t="n">
        <v>18668</v>
      </c>
      <c r="B2432" s="52" t="n">
        <v>25</v>
      </c>
      <c r="C2432" s="7" t="n">
        <v>1</v>
      </c>
      <c r="D2432" s="7" t="n">
        <v>60</v>
      </c>
      <c r="E2432" s="7" t="n">
        <v>640</v>
      </c>
      <c r="F2432" s="7" t="n">
        <v>2</v>
      </c>
    </row>
    <row r="2433" spans="1:8">
      <c r="A2433" t="s">
        <v>4</v>
      </c>
      <c r="B2433" s="4" t="s">
        <v>5</v>
      </c>
      <c r="C2433" s="4" t="s">
        <v>14</v>
      </c>
      <c r="D2433" s="4" t="s">
        <v>10</v>
      </c>
      <c r="E2433" s="4" t="s">
        <v>6</v>
      </c>
    </row>
    <row r="2434" spans="1:8">
      <c r="A2434" t="n">
        <v>18675</v>
      </c>
      <c r="B2434" s="38" t="n">
        <v>51</v>
      </c>
      <c r="C2434" s="7" t="n">
        <v>4</v>
      </c>
      <c r="D2434" s="7" t="n">
        <v>21</v>
      </c>
      <c r="E2434" s="7" t="s">
        <v>236</v>
      </c>
    </row>
    <row r="2435" spans="1:8">
      <c r="A2435" t="s">
        <v>4</v>
      </c>
      <c r="B2435" s="4" t="s">
        <v>5</v>
      </c>
      <c r="C2435" s="4" t="s">
        <v>10</v>
      </c>
    </row>
    <row r="2436" spans="1:8">
      <c r="A2436" t="n">
        <v>18688</v>
      </c>
      <c r="B2436" s="31" t="n">
        <v>16</v>
      </c>
      <c r="C2436" s="7" t="n">
        <v>0</v>
      </c>
    </row>
    <row r="2437" spans="1:8">
      <c r="A2437" t="s">
        <v>4</v>
      </c>
      <c r="B2437" s="4" t="s">
        <v>5</v>
      </c>
      <c r="C2437" s="4" t="s">
        <v>10</v>
      </c>
      <c r="D2437" s="4" t="s">
        <v>14</v>
      </c>
      <c r="E2437" s="4" t="s">
        <v>9</v>
      </c>
      <c r="F2437" s="4" t="s">
        <v>79</v>
      </c>
      <c r="G2437" s="4" t="s">
        <v>14</v>
      </c>
      <c r="H2437" s="4" t="s">
        <v>14</v>
      </c>
    </row>
    <row r="2438" spans="1:8">
      <c r="A2438" t="n">
        <v>18691</v>
      </c>
      <c r="B2438" s="47" t="n">
        <v>26</v>
      </c>
      <c r="C2438" s="7" t="n">
        <v>21</v>
      </c>
      <c r="D2438" s="7" t="n">
        <v>17</v>
      </c>
      <c r="E2438" s="7" t="n">
        <v>44335</v>
      </c>
      <c r="F2438" s="7" t="s">
        <v>237</v>
      </c>
      <c r="G2438" s="7" t="n">
        <v>2</v>
      </c>
      <c r="H2438" s="7" t="n">
        <v>0</v>
      </c>
    </row>
    <row r="2439" spans="1:8">
      <c r="A2439" t="s">
        <v>4</v>
      </c>
      <c r="B2439" s="4" t="s">
        <v>5</v>
      </c>
    </row>
    <row r="2440" spans="1:8">
      <c r="A2440" t="n">
        <v>18728</v>
      </c>
      <c r="B2440" s="48" t="n">
        <v>28</v>
      </c>
    </row>
    <row r="2441" spans="1:8">
      <c r="A2441" t="s">
        <v>4</v>
      </c>
      <c r="B2441" s="4" t="s">
        <v>5</v>
      </c>
      <c r="C2441" s="4" t="s">
        <v>14</v>
      </c>
      <c r="D2441" s="4" t="s">
        <v>10</v>
      </c>
      <c r="E2441" s="4" t="s">
        <v>10</v>
      </c>
      <c r="F2441" s="4" t="s">
        <v>14</v>
      </c>
    </row>
    <row r="2442" spans="1:8">
      <c r="A2442" t="n">
        <v>18729</v>
      </c>
      <c r="B2442" s="52" t="n">
        <v>25</v>
      </c>
      <c r="C2442" s="7" t="n">
        <v>1</v>
      </c>
      <c r="D2442" s="7" t="n">
        <v>65535</v>
      </c>
      <c r="E2442" s="7" t="n">
        <v>65535</v>
      </c>
      <c r="F2442" s="7" t="n">
        <v>0</v>
      </c>
    </row>
    <row r="2443" spans="1:8">
      <c r="A2443" t="s">
        <v>4</v>
      </c>
      <c r="B2443" s="4" t="s">
        <v>5</v>
      </c>
      <c r="C2443" s="4" t="s">
        <v>10</v>
      </c>
      <c r="D2443" s="4" t="s">
        <v>14</v>
      </c>
    </row>
    <row r="2444" spans="1:8">
      <c r="A2444" t="n">
        <v>18736</v>
      </c>
      <c r="B2444" s="51" t="n">
        <v>89</v>
      </c>
      <c r="C2444" s="7" t="n">
        <v>65533</v>
      </c>
      <c r="D2444" s="7" t="n">
        <v>1</v>
      </c>
    </row>
    <row r="2445" spans="1:8">
      <c r="A2445" t="s">
        <v>4</v>
      </c>
      <c r="B2445" s="4" t="s">
        <v>5</v>
      </c>
      <c r="C2445" s="4" t="s">
        <v>14</v>
      </c>
      <c r="D2445" s="4" t="s">
        <v>10</v>
      </c>
      <c r="E2445" s="4" t="s">
        <v>10</v>
      </c>
    </row>
    <row r="2446" spans="1:8">
      <c r="A2446" t="n">
        <v>18740</v>
      </c>
      <c r="B2446" s="14" t="n">
        <v>50</v>
      </c>
      <c r="C2446" s="7" t="n">
        <v>1</v>
      </c>
      <c r="D2446" s="7" t="n">
        <v>2222</v>
      </c>
      <c r="E2446" s="7" t="n">
        <v>1000</v>
      </c>
    </row>
    <row r="2447" spans="1:8">
      <c r="A2447" t="s">
        <v>4</v>
      </c>
      <c r="B2447" s="4" t="s">
        <v>5</v>
      </c>
      <c r="C2447" s="4" t="s">
        <v>14</v>
      </c>
      <c r="D2447" s="4" t="s">
        <v>10</v>
      </c>
      <c r="E2447" s="4" t="s">
        <v>20</v>
      </c>
    </row>
    <row r="2448" spans="1:8">
      <c r="A2448" t="n">
        <v>18746</v>
      </c>
      <c r="B2448" s="24" t="n">
        <v>58</v>
      </c>
      <c r="C2448" s="7" t="n">
        <v>101</v>
      </c>
      <c r="D2448" s="7" t="n">
        <v>500</v>
      </c>
      <c r="E2448" s="7" t="n">
        <v>1</v>
      </c>
    </row>
    <row r="2449" spans="1:8">
      <c r="A2449" t="s">
        <v>4</v>
      </c>
      <c r="B2449" s="4" t="s">
        <v>5</v>
      </c>
      <c r="C2449" s="4" t="s">
        <v>14</v>
      </c>
      <c r="D2449" s="4" t="s">
        <v>10</v>
      </c>
    </row>
    <row r="2450" spans="1:8">
      <c r="A2450" t="n">
        <v>18754</v>
      </c>
      <c r="B2450" s="24" t="n">
        <v>58</v>
      </c>
      <c r="C2450" s="7" t="n">
        <v>254</v>
      </c>
      <c r="D2450" s="7" t="n">
        <v>0</v>
      </c>
    </row>
    <row r="2451" spans="1:8">
      <c r="A2451" t="s">
        <v>4</v>
      </c>
      <c r="B2451" s="4" t="s">
        <v>5</v>
      </c>
      <c r="C2451" s="4" t="s">
        <v>14</v>
      </c>
      <c r="D2451" s="4" t="s">
        <v>14</v>
      </c>
      <c r="E2451" s="4" t="s">
        <v>20</v>
      </c>
      <c r="F2451" s="4" t="s">
        <v>20</v>
      </c>
      <c r="G2451" s="4" t="s">
        <v>20</v>
      </c>
      <c r="H2451" s="4" t="s">
        <v>10</v>
      </c>
    </row>
    <row r="2452" spans="1:8">
      <c r="A2452" t="n">
        <v>18758</v>
      </c>
      <c r="B2452" s="43" t="n">
        <v>45</v>
      </c>
      <c r="C2452" s="7" t="n">
        <v>2</v>
      </c>
      <c r="D2452" s="7" t="n">
        <v>3</v>
      </c>
      <c r="E2452" s="7" t="n">
        <v>183.740005493164</v>
      </c>
      <c r="F2452" s="7" t="n">
        <v>-142.779998779297</v>
      </c>
      <c r="G2452" s="7" t="n">
        <v>0.319999992847443</v>
      </c>
      <c r="H2452" s="7" t="n">
        <v>0</v>
      </c>
    </row>
    <row r="2453" spans="1:8">
      <c r="A2453" t="s">
        <v>4</v>
      </c>
      <c r="B2453" s="4" t="s">
        <v>5</v>
      </c>
      <c r="C2453" s="4" t="s">
        <v>14</v>
      </c>
      <c r="D2453" s="4" t="s">
        <v>14</v>
      </c>
      <c r="E2453" s="4" t="s">
        <v>20</v>
      </c>
      <c r="F2453" s="4" t="s">
        <v>20</v>
      </c>
      <c r="G2453" s="4" t="s">
        <v>20</v>
      </c>
      <c r="H2453" s="4" t="s">
        <v>10</v>
      </c>
      <c r="I2453" s="4" t="s">
        <v>14</v>
      </c>
    </row>
    <row r="2454" spans="1:8">
      <c r="A2454" t="n">
        <v>18775</v>
      </c>
      <c r="B2454" s="43" t="n">
        <v>45</v>
      </c>
      <c r="C2454" s="7" t="n">
        <v>4</v>
      </c>
      <c r="D2454" s="7" t="n">
        <v>3</v>
      </c>
      <c r="E2454" s="7" t="n">
        <v>2.70000004768372</v>
      </c>
      <c r="F2454" s="7" t="n">
        <v>117.709999084473</v>
      </c>
      <c r="G2454" s="7" t="n">
        <v>0</v>
      </c>
      <c r="H2454" s="7" t="n">
        <v>0</v>
      </c>
      <c r="I2454" s="7" t="n">
        <v>0</v>
      </c>
    </row>
    <row r="2455" spans="1:8">
      <c r="A2455" t="s">
        <v>4</v>
      </c>
      <c r="B2455" s="4" t="s">
        <v>5</v>
      </c>
      <c r="C2455" s="4" t="s">
        <v>14</v>
      </c>
      <c r="D2455" s="4" t="s">
        <v>14</v>
      </c>
      <c r="E2455" s="4" t="s">
        <v>20</v>
      </c>
      <c r="F2455" s="4" t="s">
        <v>10</v>
      </c>
    </row>
    <row r="2456" spans="1:8">
      <c r="A2456" t="n">
        <v>18793</v>
      </c>
      <c r="B2456" s="43" t="n">
        <v>45</v>
      </c>
      <c r="C2456" s="7" t="n">
        <v>5</v>
      </c>
      <c r="D2456" s="7" t="n">
        <v>3</v>
      </c>
      <c r="E2456" s="7" t="n">
        <v>1.10000002384186</v>
      </c>
      <c r="F2456" s="7" t="n">
        <v>0</v>
      </c>
    </row>
    <row r="2457" spans="1:8">
      <c r="A2457" t="s">
        <v>4</v>
      </c>
      <c r="B2457" s="4" t="s">
        <v>5</v>
      </c>
      <c r="C2457" s="4" t="s">
        <v>14</v>
      </c>
      <c r="D2457" s="4" t="s">
        <v>14</v>
      </c>
      <c r="E2457" s="4" t="s">
        <v>20</v>
      </c>
      <c r="F2457" s="4" t="s">
        <v>10</v>
      </c>
    </row>
    <row r="2458" spans="1:8">
      <c r="A2458" t="n">
        <v>18802</v>
      </c>
      <c r="B2458" s="43" t="n">
        <v>45</v>
      </c>
      <c r="C2458" s="7" t="n">
        <v>11</v>
      </c>
      <c r="D2458" s="7" t="n">
        <v>3</v>
      </c>
      <c r="E2458" s="7" t="n">
        <v>38.2999992370605</v>
      </c>
      <c r="F2458" s="7" t="n">
        <v>0</v>
      </c>
    </row>
    <row r="2459" spans="1:8">
      <c r="A2459" t="s">
        <v>4</v>
      </c>
      <c r="B2459" s="4" t="s">
        <v>5</v>
      </c>
      <c r="C2459" s="4" t="s">
        <v>14</v>
      </c>
      <c r="D2459" s="4" t="s">
        <v>14</v>
      </c>
      <c r="E2459" s="4" t="s">
        <v>20</v>
      </c>
      <c r="F2459" s="4" t="s">
        <v>20</v>
      </c>
      <c r="G2459" s="4" t="s">
        <v>20</v>
      </c>
      <c r="H2459" s="4" t="s">
        <v>10</v>
      </c>
    </row>
    <row r="2460" spans="1:8">
      <c r="A2460" t="n">
        <v>18811</v>
      </c>
      <c r="B2460" s="43" t="n">
        <v>45</v>
      </c>
      <c r="C2460" s="7" t="n">
        <v>2</v>
      </c>
      <c r="D2460" s="7" t="n">
        <v>3</v>
      </c>
      <c r="E2460" s="7" t="n">
        <v>183.740005493164</v>
      </c>
      <c r="F2460" s="7" t="n">
        <v>-142.589996337891</v>
      </c>
      <c r="G2460" s="7" t="n">
        <v>0.319999992847443</v>
      </c>
      <c r="H2460" s="7" t="n">
        <v>4000</v>
      </c>
    </row>
    <row r="2461" spans="1:8">
      <c r="A2461" t="s">
        <v>4</v>
      </c>
      <c r="B2461" s="4" t="s">
        <v>5</v>
      </c>
      <c r="C2461" s="4" t="s">
        <v>14</v>
      </c>
      <c r="D2461" s="4" t="s">
        <v>14</v>
      </c>
      <c r="E2461" s="4" t="s">
        <v>20</v>
      </c>
      <c r="F2461" s="4" t="s">
        <v>20</v>
      </c>
      <c r="G2461" s="4" t="s">
        <v>20</v>
      </c>
      <c r="H2461" s="4" t="s">
        <v>10</v>
      </c>
      <c r="I2461" s="4" t="s">
        <v>14</v>
      </c>
    </row>
    <row r="2462" spans="1:8">
      <c r="A2462" t="n">
        <v>18828</v>
      </c>
      <c r="B2462" s="43" t="n">
        <v>45</v>
      </c>
      <c r="C2462" s="7" t="n">
        <v>4</v>
      </c>
      <c r="D2462" s="7" t="n">
        <v>3</v>
      </c>
      <c r="E2462" s="7" t="n">
        <v>2.70000004768372</v>
      </c>
      <c r="F2462" s="7" t="n">
        <v>117.709999084473</v>
      </c>
      <c r="G2462" s="7" t="n">
        <v>0</v>
      </c>
      <c r="H2462" s="7" t="n">
        <v>4000</v>
      </c>
      <c r="I2462" s="7" t="n">
        <v>0</v>
      </c>
    </row>
    <row r="2463" spans="1:8">
      <c r="A2463" t="s">
        <v>4</v>
      </c>
      <c r="B2463" s="4" t="s">
        <v>5</v>
      </c>
      <c r="C2463" s="4" t="s">
        <v>14</v>
      </c>
      <c r="D2463" s="4" t="s">
        <v>14</v>
      </c>
      <c r="E2463" s="4" t="s">
        <v>20</v>
      </c>
      <c r="F2463" s="4" t="s">
        <v>10</v>
      </c>
    </row>
    <row r="2464" spans="1:8">
      <c r="A2464" t="n">
        <v>18846</v>
      </c>
      <c r="B2464" s="43" t="n">
        <v>45</v>
      </c>
      <c r="C2464" s="7" t="n">
        <v>5</v>
      </c>
      <c r="D2464" s="7" t="n">
        <v>3</v>
      </c>
      <c r="E2464" s="7" t="n">
        <v>1.10000002384186</v>
      </c>
      <c r="F2464" s="7" t="n">
        <v>4000</v>
      </c>
    </row>
    <row r="2465" spans="1:9">
      <c r="A2465" t="s">
        <v>4</v>
      </c>
      <c r="B2465" s="4" t="s">
        <v>5</v>
      </c>
      <c r="C2465" s="4" t="s">
        <v>14</v>
      </c>
      <c r="D2465" s="4" t="s">
        <v>14</v>
      </c>
      <c r="E2465" s="4" t="s">
        <v>20</v>
      </c>
      <c r="F2465" s="4" t="s">
        <v>10</v>
      </c>
    </row>
    <row r="2466" spans="1:9">
      <c r="A2466" t="n">
        <v>18855</v>
      </c>
      <c r="B2466" s="43" t="n">
        <v>45</v>
      </c>
      <c r="C2466" s="7" t="n">
        <v>11</v>
      </c>
      <c r="D2466" s="7" t="n">
        <v>3</v>
      </c>
      <c r="E2466" s="7" t="n">
        <v>38.2999992370605</v>
      </c>
      <c r="F2466" s="7" t="n">
        <v>4000</v>
      </c>
    </row>
    <row r="2467" spans="1:9">
      <c r="A2467" t="s">
        <v>4</v>
      </c>
      <c r="B2467" s="4" t="s">
        <v>5</v>
      </c>
      <c r="C2467" s="4" t="s">
        <v>14</v>
      </c>
      <c r="D2467" s="4" t="s">
        <v>10</v>
      </c>
      <c r="E2467" s="4" t="s">
        <v>6</v>
      </c>
      <c r="F2467" s="4" t="s">
        <v>6</v>
      </c>
      <c r="G2467" s="4" t="s">
        <v>6</v>
      </c>
      <c r="H2467" s="4" t="s">
        <v>6</v>
      </c>
    </row>
    <row r="2468" spans="1:9">
      <c r="A2468" t="n">
        <v>18864</v>
      </c>
      <c r="B2468" s="38" t="n">
        <v>51</v>
      </c>
      <c r="C2468" s="7" t="n">
        <v>3</v>
      </c>
      <c r="D2468" s="7" t="n">
        <v>0</v>
      </c>
      <c r="E2468" s="7" t="s">
        <v>58</v>
      </c>
      <c r="F2468" s="7" t="s">
        <v>58</v>
      </c>
      <c r="G2468" s="7" t="s">
        <v>57</v>
      </c>
      <c r="H2468" s="7" t="s">
        <v>58</v>
      </c>
    </row>
    <row r="2469" spans="1:9">
      <c r="A2469" t="s">
        <v>4</v>
      </c>
      <c r="B2469" s="4" t="s">
        <v>5</v>
      </c>
      <c r="C2469" s="4" t="s">
        <v>14</v>
      </c>
      <c r="D2469" s="4" t="s">
        <v>10</v>
      </c>
      <c r="E2469" s="4" t="s">
        <v>6</v>
      </c>
      <c r="F2469" s="4" t="s">
        <v>6</v>
      </c>
      <c r="G2469" s="4" t="s">
        <v>6</v>
      </c>
      <c r="H2469" s="4" t="s">
        <v>6</v>
      </c>
    </row>
    <row r="2470" spans="1:9">
      <c r="A2470" t="n">
        <v>18877</v>
      </c>
      <c r="B2470" s="38" t="n">
        <v>51</v>
      </c>
      <c r="C2470" s="7" t="n">
        <v>3</v>
      </c>
      <c r="D2470" s="7" t="n">
        <v>22</v>
      </c>
      <c r="E2470" s="7" t="s">
        <v>58</v>
      </c>
      <c r="F2470" s="7" t="s">
        <v>58</v>
      </c>
      <c r="G2470" s="7" t="s">
        <v>57</v>
      </c>
      <c r="H2470" s="7" t="s">
        <v>58</v>
      </c>
    </row>
    <row r="2471" spans="1:9">
      <c r="A2471" t="s">
        <v>4</v>
      </c>
      <c r="B2471" s="4" t="s">
        <v>5</v>
      </c>
      <c r="C2471" s="4" t="s">
        <v>10</v>
      </c>
      <c r="D2471" s="4" t="s">
        <v>10</v>
      </c>
      <c r="E2471" s="4" t="s">
        <v>10</v>
      </c>
    </row>
    <row r="2472" spans="1:9">
      <c r="A2472" t="n">
        <v>18890</v>
      </c>
      <c r="B2472" s="49" t="n">
        <v>61</v>
      </c>
      <c r="C2472" s="7" t="n">
        <v>22</v>
      </c>
      <c r="D2472" s="7" t="n">
        <v>65533</v>
      </c>
      <c r="E2472" s="7" t="n">
        <v>0</v>
      </c>
    </row>
    <row r="2473" spans="1:9">
      <c r="A2473" t="s">
        <v>4</v>
      </c>
      <c r="B2473" s="4" t="s">
        <v>5</v>
      </c>
      <c r="C2473" s="4" t="s">
        <v>14</v>
      </c>
      <c r="D2473" s="4" t="s">
        <v>10</v>
      </c>
    </row>
    <row r="2474" spans="1:9">
      <c r="A2474" t="n">
        <v>18897</v>
      </c>
      <c r="B2474" s="24" t="n">
        <v>58</v>
      </c>
      <c r="C2474" s="7" t="n">
        <v>255</v>
      </c>
      <c r="D2474" s="7" t="n">
        <v>0</v>
      </c>
    </row>
    <row r="2475" spans="1:9">
      <c r="A2475" t="s">
        <v>4</v>
      </c>
      <c r="B2475" s="4" t="s">
        <v>5</v>
      </c>
      <c r="C2475" s="4" t="s">
        <v>10</v>
      </c>
      <c r="D2475" s="4" t="s">
        <v>20</v>
      </c>
      <c r="E2475" s="4" t="s">
        <v>20</v>
      </c>
      <c r="F2475" s="4" t="s">
        <v>20</v>
      </c>
      <c r="G2475" s="4" t="s">
        <v>10</v>
      </c>
      <c r="H2475" s="4" t="s">
        <v>10</v>
      </c>
    </row>
    <row r="2476" spans="1:9">
      <c r="A2476" t="n">
        <v>18901</v>
      </c>
      <c r="B2476" s="53" t="n">
        <v>60</v>
      </c>
      <c r="C2476" s="7" t="n">
        <v>0</v>
      </c>
      <c r="D2476" s="7" t="n">
        <v>0</v>
      </c>
      <c r="E2476" s="7" t="n">
        <v>-10</v>
      </c>
      <c r="F2476" s="7" t="n">
        <v>0</v>
      </c>
      <c r="G2476" s="7" t="n">
        <v>800</v>
      </c>
      <c r="H2476" s="7" t="n">
        <v>0</v>
      </c>
    </row>
    <row r="2477" spans="1:9">
      <c r="A2477" t="s">
        <v>4</v>
      </c>
      <c r="B2477" s="4" t="s">
        <v>5</v>
      </c>
      <c r="C2477" s="4" t="s">
        <v>10</v>
      </c>
    </row>
    <row r="2478" spans="1:9">
      <c r="A2478" t="n">
        <v>18920</v>
      </c>
      <c r="B2478" s="31" t="n">
        <v>16</v>
      </c>
      <c r="C2478" s="7" t="n">
        <v>200</v>
      </c>
    </row>
    <row r="2479" spans="1:9">
      <c r="A2479" t="s">
        <v>4</v>
      </c>
      <c r="B2479" s="4" t="s">
        <v>5</v>
      </c>
      <c r="C2479" s="4" t="s">
        <v>14</v>
      </c>
      <c r="D2479" s="4" t="s">
        <v>10</v>
      </c>
      <c r="E2479" s="4" t="s">
        <v>6</v>
      </c>
      <c r="F2479" s="4" t="s">
        <v>6</v>
      </c>
      <c r="G2479" s="4" t="s">
        <v>6</v>
      </c>
      <c r="H2479" s="4" t="s">
        <v>6</v>
      </c>
    </row>
    <row r="2480" spans="1:9">
      <c r="A2480" t="n">
        <v>18923</v>
      </c>
      <c r="B2480" s="38" t="n">
        <v>51</v>
      </c>
      <c r="C2480" s="7" t="n">
        <v>3</v>
      </c>
      <c r="D2480" s="7" t="n">
        <v>0</v>
      </c>
      <c r="E2480" s="7" t="s">
        <v>142</v>
      </c>
      <c r="F2480" s="7" t="s">
        <v>58</v>
      </c>
      <c r="G2480" s="7" t="s">
        <v>57</v>
      </c>
      <c r="H2480" s="7" t="s">
        <v>58</v>
      </c>
    </row>
    <row r="2481" spans="1:8">
      <c r="A2481" t="s">
        <v>4</v>
      </c>
      <c r="B2481" s="4" t="s">
        <v>5</v>
      </c>
      <c r="C2481" s="4" t="s">
        <v>14</v>
      </c>
      <c r="D2481" s="4" t="s">
        <v>10</v>
      </c>
      <c r="E2481" s="4" t="s">
        <v>14</v>
      </c>
    </row>
    <row r="2482" spans="1:8">
      <c r="A2482" t="n">
        <v>18936</v>
      </c>
      <c r="B2482" s="34" t="n">
        <v>39</v>
      </c>
      <c r="C2482" s="7" t="n">
        <v>13</v>
      </c>
      <c r="D2482" s="7" t="n">
        <v>0</v>
      </c>
      <c r="E2482" s="7" t="n">
        <v>100</v>
      </c>
    </row>
    <row r="2483" spans="1:8">
      <c r="A2483" t="s">
        <v>4</v>
      </c>
      <c r="B2483" s="4" t="s">
        <v>5</v>
      </c>
      <c r="C2483" s="4" t="s">
        <v>14</v>
      </c>
      <c r="D2483" s="4" t="s">
        <v>10</v>
      </c>
      <c r="E2483" s="4" t="s">
        <v>10</v>
      </c>
      <c r="F2483" s="4" t="s">
        <v>10</v>
      </c>
      <c r="G2483" s="4" t="s">
        <v>10</v>
      </c>
      <c r="H2483" s="4" t="s">
        <v>10</v>
      </c>
      <c r="I2483" s="4" t="s">
        <v>6</v>
      </c>
      <c r="J2483" s="4" t="s">
        <v>20</v>
      </c>
      <c r="K2483" s="4" t="s">
        <v>20</v>
      </c>
      <c r="L2483" s="4" t="s">
        <v>20</v>
      </c>
      <c r="M2483" s="4" t="s">
        <v>9</v>
      </c>
      <c r="N2483" s="4" t="s">
        <v>9</v>
      </c>
      <c r="O2483" s="4" t="s">
        <v>20</v>
      </c>
      <c r="P2483" s="4" t="s">
        <v>20</v>
      </c>
      <c r="Q2483" s="4" t="s">
        <v>20</v>
      </c>
      <c r="R2483" s="4" t="s">
        <v>20</v>
      </c>
      <c r="S2483" s="4" t="s">
        <v>14</v>
      </c>
    </row>
    <row r="2484" spans="1:8">
      <c r="A2484" t="n">
        <v>18941</v>
      </c>
      <c r="B2484" s="34" t="n">
        <v>39</v>
      </c>
      <c r="C2484" s="7" t="n">
        <v>12</v>
      </c>
      <c r="D2484" s="7" t="n">
        <v>0</v>
      </c>
      <c r="E2484" s="7" t="n">
        <v>201</v>
      </c>
      <c r="F2484" s="7" t="n">
        <v>0</v>
      </c>
      <c r="G2484" s="7" t="n">
        <v>0</v>
      </c>
      <c r="H2484" s="7" t="n">
        <v>3</v>
      </c>
      <c r="I2484" s="7" t="s">
        <v>13</v>
      </c>
      <c r="J2484" s="7" t="n">
        <v>0</v>
      </c>
      <c r="K2484" s="7" t="n">
        <v>0.00999999977648258</v>
      </c>
      <c r="L2484" s="7" t="n">
        <v>0</v>
      </c>
      <c r="M2484" s="7" t="n">
        <v>0</v>
      </c>
      <c r="N2484" s="7" t="n">
        <v>0</v>
      </c>
      <c r="O2484" s="7" t="n">
        <v>0</v>
      </c>
      <c r="P2484" s="7" t="n">
        <v>1</v>
      </c>
      <c r="Q2484" s="7" t="n">
        <v>1</v>
      </c>
      <c r="R2484" s="7" t="n">
        <v>1</v>
      </c>
      <c r="S2484" s="7" t="n">
        <v>100</v>
      </c>
    </row>
    <row r="2485" spans="1:8">
      <c r="A2485" t="s">
        <v>4</v>
      </c>
      <c r="B2485" s="4" t="s">
        <v>5</v>
      </c>
      <c r="C2485" s="4" t="s">
        <v>10</v>
      </c>
    </row>
    <row r="2486" spans="1:8">
      <c r="A2486" t="n">
        <v>18991</v>
      </c>
      <c r="B2486" s="31" t="n">
        <v>16</v>
      </c>
      <c r="C2486" s="7" t="n">
        <v>600</v>
      </c>
    </row>
    <row r="2487" spans="1:8">
      <c r="A2487" t="s">
        <v>4</v>
      </c>
      <c r="B2487" s="4" t="s">
        <v>5</v>
      </c>
      <c r="C2487" s="4" t="s">
        <v>14</v>
      </c>
      <c r="D2487" s="4" t="s">
        <v>10</v>
      </c>
      <c r="E2487" s="4" t="s">
        <v>10</v>
      </c>
    </row>
    <row r="2488" spans="1:8">
      <c r="A2488" t="n">
        <v>18994</v>
      </c>
      <c r="B2488" s="14" t="n">
        <v>50</v>
      </c>
      <c r="C2488" s="7" t="n">
        <v>1</v>
      </c>
      <c r="D2488" s="7" t="n">
        <v>4515</v>
      </c>
      <c r="E2488" s="7" t="n">
        <v>5000</v>
      </c>
    </row>
    <row r="2489" spans="1:8">
      <c r="A2489" t="s">
        <v>4</v>
      </c>
      <c r="B2489" s="4" t="s">
        <v>5</v>
      </c>
      <c r="C2489" s="4" t="s">
        <v>10</v>
      </c>
    </row>
    <row r="2490" spans="1:8">
      <c r="A2490" t="n">
        <v>19000</v>
      </c>
      <c r="B2490" s="31" t="n">
        <v>16</v>
      </c>
      <c r="C2490" s="7" t="n">
        <v>3500</v>
      </c>
    </row>
    <row r="2491" spans="1:8">
      <c r="A2491" t="s">
        <v>4</v>
      </c>
      <c r="B2491" s="4" t="s">
        <v>5</v>
      </c>
      <c r="C2491" s="4" t="s">
        <v>14</v>
      </c>
      <c r="D2491" s="4" t="s">
        <v>10</v>
      </c>
      <c r="E2491" s="4" t="s">
        <v>20</v>
      </c>
    </row>
    <row r="2492" spans="1:8">
      <c r="A2492" t="n">
        <v>19003</v>
      </c>
      <c r="B2492" s="24" t="n">
        <v>58</v>
      </c>
      <c r="C2492" s="7" t="n">
        <v>101</v>
      </c>
      <c r="D2492" s="7" t="n">
        <v>500</v>
      </c>
      <c r="E2492" s="7" t="n">
        <v>1</v>
      </c>
    </row>
    <row r="2493" spans="1:8">
      <c r="A2493" t="s">
        <v>4</v>
      </c>
      <c r="B2493" s="4" t="s">
        <v>5</v>
      </c>
      <c r="C2493" s="4" t="s">
        <v>14</v>
      </c>
      <c r="D2493" s="4" t="s">
        <v>10</v>
      </c>
    </row>
    <row r="2494" spans="1:8">
      <c r="A2494" t="n">
        <v>19011</v>
      </c>
      <c r="B2494" s="24" t="n">
        <v>58</v>
      </c>
      <c r="C2494" s="7" t="n">
        <v>254</v>
      </c>
      <c r="D2494" s="7" t="n">
        <v>0</v>
      </c>
    </row>
    <row r="2495" spans="1:8">
      <c r="A2495" t="s">
        <v>4</v>
      </c>
      <c r="B2495" s="4" t="s">
        <v>5</v>
      </c>
      <c r="C2495" s="4" t="s">
        <v>10</v>
      </c>
      <c r="D2495" s="4" t="s">
        <v>14</v>
      </c>
      <c r="E2495" s="4" t="s">
        <v>14</v>
      </c>
      <c r="F2495" s="4" t="s">
        <v>6</v>
      </c>
    </row>
    <row r="2496" spans="1:8">
      <c r="A2496" t="n">
        <v>19015</v>
      </c>
      <c r="B2496" s="25" t="n">
        <v>47</v>
      </c>
      <c r="C2496" s="7" t="n">
        <v>0</v>
      </c>
      <c r="D2496" s="7" t="n">
        <v>0</v>
      </c>
      <c r="E2496" s="7" t="n">
        <v>0</v>
      </c>
      <c r="F2496" s="7" t="s">
        <v>238</v>
      </c>
    </row>
    <row r="2497" spans="1:19">
      <c r="A2497" t="s">
        <v>4</v>
      </c>
      <c r="B2497" s="4" t="s">
        <v>5</v>
      </c>
      <c r="C2497" s="4" t="s">
        <v>10</v>
      </c>
      <c r="D2497" s="4" t="s">
        <v>9</v>
      </c>
    </row>
    <row r="2498" spans="1:19">
      <c r="A2498" t="n">
        <v>19031</v>
      </c>
      <c r="B2498" s="57" t="n">
        <v>44</v>
      </c>
      <c r="C2498" s="7" t="n">
        <v>0</v>
      </c>
      <c r="D2498" s="7" t="n">
        <v>16</v>
      </c>
    </row>
    <row r="2499" spans="1:19">
      <c r="A2499" t="s">
        <v>4</v>
      </c>
      <c r="B2499" s="4" t="s">
        <v>5</v>
      </c>
      <c r="C2499" s="4" t="s">
        <v>10</v>
      </c>
      <c r="D2499" s="4" t="s">
        <v>14</v>
      </c>
      <c r="E2499" s="4" t="s">
        <v>6</v>
      </c>
      <c r="F2499" s="4" t="s">
        <v>20</v>
      </c>
      <c r="G2499" s="4" t="s">
        <v>20</v>
      </c>
      <c r="H2499" s="4" t="s">
        <v>20</v>
      </c>
    </row>
    <row r="2500" spans="1:19">
      <c r="A2500" t="n">
        <v>19038</v>
      </c>
      <c r="B2500" s="50" t="n">
        <v>48</v>
      </c>
      <c r="C2500" s="7" t="n">
        <v>0</v>
      </c>
      <c r="D2500" s="7" t="n">
        <v>0</v>
      </c>
      <c r="E2500" s="7" t="s">
        <v>95</v>
      </c>
      <c r="F2500" s="7" t="n">
        <v>0</v>
      </c>
      <c r="G2500" s="7" t="n">
        <v>1</v>
      </c>
      <c r="H2500" s="7" t="n">
        <v>0</v>
      </c>
    </row>
    <row r="2501" spans="1:19">
      <c r="A2501" t="s">
        <v>4</v>
      </c>
      <c r="B2501" s="4" t="s">
        <v>5</v>
      </c>
      <c r="C2501" s="4" t="s">
        <v>10</v>
      </c>
      <c r="D2501" s="4" t="s">
        <v>20</v>
      </c>
      <c r="E2501" s="4" t="s">
        <v>20</v>
      </c>
      <c r="F2501" s="4" t="s">
        <v>20</v>
      </c>
      <c r="G2501" s="4" t="s">
        <v>10</v>
      </c>
      <c r="H2501" s="4" t="s">
        <v>10</v>
      </c>
    </row>
    <row r="2502" spans="1:19">
      <c r="A2502" t="n">
        <v>19064</v>
      </c>
      <c r="B2502" s="53" t="n">
        <v>60</v>
      </c>
      <c r="C2502" s="7" t="n">
        <v>0</v>
      </c>
      <c r="D2502" s="7" t="n">
        <v>0</v>
      </c>
      <c r="E2502" s="7" t="n">
        <v>0</v>
      </c>
      <c r="F2502" s="7" t="n">
        <v>0</v>
      </c>
      <c r="G2502" s="7" t="n">
        <v>0</v>
      </c>
      <c r="H2502" s="7" t="n">
        <v>0</v>
      </c>
    </row>
    <row r="2503" spans="1:19">
      <c r="A2503" t="s">
        <v>4</v>
      </c>
      <c r="B2503" s="4" t="s">
        <v>5</v>
      </c>
      <c r="C2503" s="4" t="s">
        <v>14</v>
      </c>
      <c r="D2503" s="4" t="s">
        <v>14</v>
      </c>
      <c r="E2503" s="4" t="s">
        <v>20</v>
      </c>
      <c r="F2503" s="4" t="s">
        <v>20</v>
      </c>
      <c r="G2503" s="4" t="s">
        <v>20</v>
      </c>
      <c r="H2503" s="4" t="s">
        <v>10</v>
      </c>
    </row>
    <row r="2504" spans="1:19">
      <c r="A2504" t="n">
        <v>19083</v>
      </c>
      <c r="B2504" s="43" t="n">
        <v>45</v>
      </c>
      <c r="C2504" s="7" t="n">
        <v>2</v>
      </c>
      <c r="D2504" s="7" t="n">
        <v>3</v>
      </c>
      <c r="E2504" s="7" t="n">
        <v>186.289993286133</v>
      </c>
      <c r="F2504" s="7" t="n">
        <v>-142.869995117188</v>
      </c>
      <c r="G2504" s="7" t="n">
        <v>-0.959999978542328</v>
      </c>
      <c r="H2504" s="7" t="n">
        <v>0</v>
      </c>
    </row>
    <row r="2505" spans="1:19">
      <c r="A2505" t="s">
        <v>4</v>
      </c>
      <c r="B2505" s="4" t="s">
        <v>5</v>
      </c>
      <c r="C2505" s="4" t="s">
        <v>14</v>
      </c>
      <c r="D2505" s="4" t="s">
        <v>14</v>
      </c>
      <c r="E2505" s="4" t="s">
        <v>20</v>
      </c>
      <c r="F2505" s="4" t="s">
        <v>20</v>
      </c>
      <c r="G2505" s="4" t="s">
        <v>20</v>
      </c>
      <c r="H2505" s="4" t="s">
        <v>10</v>
      </c>
      <c r="I2505" s="4" t="s">
        <v>14</v>
      </c>
    </row>
    <row r="2506" spans="1:19">
      <c r="A2506" t="n">
        <v>19100</v>
      </c>
      <c r="B2506" s="43" t="n">
        <v>45</v>
      </c>
      <c r="C2506" s="7" t="n">
        <v>4</v>
      </c>
      <c r="D2506" s="7" t="n">
        <v>3</v>
      </c>
      <c r="E2506" s="7" t="n">
        <v>5.32999992370605</v>
      </c>
      <c r="F2506" s="7" t="n">
        <v>167.740005493164</v>
      </c>
      <c r="G2506" s="7" t="n">
        <v>0</v>
      </c>
      <c r="H2506" s="7" t="n">
        <v>0</v>
      </c>
      <c r="I2506" s="7" t="n">
        <v>0</v>
      </c>
    </row>
    <row r="2507" spans="1:19">
      <c r="A2507" t="s">
        <v>4</v>
      </c>
      <c r="B2507" s="4" t="s">
        <v>5</v>
      </c>
      <c r="C2507" s="4" t="s">
        <v>14</v>
      </c>
      <c r="D2507" s="4" t="s">
        <v>14</v>
      </c>
      <c r="E2507" s="4" t="s">
        <v>20</v>
      </c>
      <c r="F2507" s="4" t="s">
        <v>10</v>
      </c>
    </row>
    <row r="2508" spans="1:19">
      <c r="A2508" t="n">
        <v>19118</v>
      </c>
      <c r="B2508" s="43" t="n">
        <v>45</v>
      </c>
      <c r="C2508" s="7" t="n">
        <v>5</v>
      </c>
      <c r="D2508" s="7" t="n">
        <v>3</v>
      </c>
      <c r="E2508" s="7" t="n">
        <v>5.30000019073486</v>
      </c>
      <c r="F2508" s="7" t="n">
        <v>0</v>
      </c>
    </row>
    <row r="2509" spans="1:19">
      <c r="A2509" t="s">
        <v>4</v>
      </c>
      <c r="B2509" s="4" t="s">
        <v>5</v>
      </c>
      <c r="C2509" s="4" t="s">
        <v>14</v>
      </c>
      <c r="D2509" s="4" t="s">
        <v>14</v>
      </c>
      <c r="E2509" s="4" t="s">
        <v>20</v>
      </c>
      <c r="F2509" s="4" t="s">
        <v>10</v>
      </c>
    </row>
    <row r="2510" spans="1:19">
      <c r="A2510" t="n">
        <v>19127</v>
      </c>
      <c r="B2510" s="43" t="n">
        <v>45</v>
      </c>
      <c r="C2510" s="7" t="n">
        <v>11</v>
      </c>
      <c r="D2510" s="7" t="n">
        <v>3</v>
      </c>
      <c r="E2510" s="7" t="n">
        <v>38.2999992370605</v>
      </c>
      <c r="F2510" s="7" t="n">
        <v>0</v>
      </c>
    </row>
    <row r="2511" spans="1:19">
      <c r="A2511" t="s">
        <v>4</v>
      </c>
      <c r="B2511" s="4" t="s">
        <v>5</v>
      </c>
      <c r="C2511" s="4" t="s">
        <v>14</v>
      </c>
      <c r="D2511" s="4" t="s">
        <v>14</v>
      </c>
      <c r="E2511" s="4" t="s">
        <v>20</v>
      </c>
      <c r="F2511" s="4" t="s">
        <v>20</v>
      </c>
      <c r="G2511" s="4" t="s">
        <v>20</v>
      </c>
      <c r="H2511" s="4" t="s">
        <v>10</v>
      </c>
    </row>
    <row r="2512" spans="1:19">
      <c r="A2512" t="n">
        <v>19136</v>
      </c>
      <c r="B2512" s="43" t="n">
        <v>45</v>
      </c>
      <c r="C2512" s="7" t="n">
        <v>2</v>
      </c>
      <c r="D2512" s="7" t="n">
        <v>3</v>
      </c>
      <c r="E2512" s="7" t="n">
        <v>186.529998779297</v>
      </c>
      <c r="F2512" s="7" t="n">
        <v>-142.820007324219</v>
      </c>
      <c r="G2512" s="7" t="n">
        <v>-0.879999995231628</v>
      </c>
      <c r="H2512" s="7" t="n">
        <v>15000</v>
      </c>
    </row>
    <row r="2513" spans="1:9">
      <c r="A2513" t="s">
        <v>4</v>
      </c>
      <c r="B2513" s="4" t="s">
        <v>5</v>
      </c>
      <c r="C2513" s="4" t="s">
        <v>14</v>
      </c>
      <c r="D2513" s="4" t="s">
        <v>14</v>
      </c>
      <c r="E2513" s="4" t="s">
        <v>20</v>
      </c>
      <c r="F2513" s="4" t="s">
        <v>20</v>
      </c>
      <c r="G2513" s="4" t="s">
        <v>20</v>
      </c>
      <c r="H2513" s="4" t="s">
        <v>10</v>
      </c>
      <c r="I2513" s="4" t="s">
        <v>14</v>
      </c>
    </row>
    <row r="2514" spans="1:9">
      <c r="A2514" t="n">
        <v>19153</v>
      </c>
      <c r="B2514" s="43" t="n">
        <v>45</v>
      </c>
      <c r="C2514" s="7" t="n">
        <v>4</v>
      </c>
      <c r="D2514" s="7" t="n">
        <v>3</v>
      </c>
      <c r="E2514" s="7" t="n">
        <v>9.51000022888184</v>
      </c>
      <c r="F2514" s="7" t="n">
        <v>153.479995727539</v>
      </c>
      <c r="G2514" s="7" t="n">
        <v>0</v>
      </c>
      <c r="H2514" s="7" t="n">
        <v>15000</v>
      </c>
      <c r="I2514" s="7" t="n">
        <v>0</v>
      </c>
    </row>
    <row r="2515" spans="1:9">
      <c r="A2515" t="s">
        <v>4</v>
      </c>
      <c r="B2515" s="4" t="s">
        <v>5</v>
      </c>
      <c r="C2515" s="4" t="s">
        <v>14</v>
      </c>
      <c r="D2515" s="4" t="s">
        <v>14</v>
      </c>
      <c r="E2515" s="4" t="s">
        <v>20</v>
      </c>
      <c r="F2515" s="4" t="s">
        <v>10</v>
      </c>
    </row>
    <row r="2516" spans="1:9">
      <c r="A2516" t="n">
        <v>19171</v>
      </c>
      <c r="B2516" s="43" t="n">
        <v>45</v>
      </c>
      <c r="C2516" s="7" t="n">
        <v>5</v>
      </c>
      <c r="D2516" s="7" t="n">
        <v>3</v>
      </c>
      <c r="E2516" s="7" t="n">
        <v>5.30000019073486</v>
      </c>
      <c r="F2516" s="7" t="n">
        <v>15000</v>
      </c>
    </row>
    <row r="2517" spans="1:9">
      <c r="A2517" t="s">
        <v>4</v>
      </c>
      <c r="B2517" s="4" t="s">
        <v>5</v>
      </c>
      <c r="C2517" s="4" t="s">
        <v>14</v>
      </c>
      <c r="D2517" s="4" t="s">
        <v>14</v>
      </c>
      <c r="E2517" s="4" t="s">
        <v>20</v>
      </c>
      <c r="F2517" s="4" t="s">
        <v>10</v>
      </c>
    </row>
    <row r="2518" spans="1:9">
      <c r="A2518" t="n">
        <v>19180</v>
      </c>
      <c r="B2518" s="43" t="n">
        <v>45</v>
      </c>
      <c r="C2518" s="7" t="n">
        <v>11</v>
      </c>
      <c r="D2518" s="7" t="n">
        <v>3</v>
      </c>
      <c r="E2518" s="7" t="n">
        <v>38.2999992370605</v>
      </c>
      <c r="F2518" s="7" t="n">
        <v>15000</v>
      </c>
    </row>
    <row r="2519" spans="1:9">
      <c r="A2519" t="s">
        <v>4</v>
      </c>
      <c r="B2519" s="4" t="s">
        <v>5</v>
      </c>
      <c r="C2519" s="4" t="s">
        <v>14</v>
      </c>
      <c r="D2519" s="4" t="s">
        <v>10</v>
      </c>
    </row>
    <row r="2520" spans="1:9">
      <c r="A2520" t="n">
        <v>19189</v>
      </c>
      <c r="B2520" s="24" t="n">
        <v>58</v>
      </c>
      <c r="C2520" s="7" t="n">
        <v>255</v>
      </c>
      <c r="D2520" s="7" t="n">
        <v>0</v>
      </c>
    </row>
    <row r="2521" spans="1:9">
      <c r="A2521" t="s">
        <v>4</v>
      </c>
      <c r="B2521" s="4" t="s">
        <v>5</v>
      </c>
      <c r="C2521" s="4" t="s">
        <v>10</v>
      </c>
      <c r="D2521" s="4" t="s">
        <v>10</v>
      </c>
      <c r="E2521" s="4" t="s">
        <v>10</v>
      </c>
    </row>
    <row r="2522" spans="1:9">
      <c r="A2522" t="n">
        <v>19193</v>
      </c>
      <c r="B2522" s="49" t="n">
        <v>61</v>
      </c>
      <c r="C2522" s="7" t="n">
        <v>22</v>
      </c>
      <c r="D2522" s="7" t="n">
        <v>0</v>
      </c>
      <c r="E2522" s="7" t="n">
        <v>1000</v>
      </c>
    </row>
    <row r="2523" spans="1:9">
      <c r="A2523" t="s">
        <v>4</v>
      </c>
      <c r="B2523" s="4" t="s">
        <v>5</v>
      </c>
      <c r="C2523" s="4" t="s">
        <v>10</v>
      </c>
    </row>
    <row r="2524" spans="1:9">
      <c r="A2524" t="n">
        <v>19200</v>
      </c>
      <c r="B2524" s="31" t="n">
        <v>16</v>
      </c>
      <c r="C2524" s="7" t="n">
        <v>300</v>
      </c>
    </row>
    <row r="2525" spans="1:9">
      <c r="A2525" t="s">
        <v>4</v>
      </c>
      <c r="B2525" s="4" t="s">
        <v>5</v>
      </c>
      <c r="C2525" s="4" t="s">
        <v>14</v>
      </c>
      <c r="D2525" s="4" t="s">
        <v>10</v>
      </c>
      <c r="E2525" s="4" t="s">
        <v>6</v>
      </c>
    </row>
    <row r="2526" spans="1:9">
      <c r="A2526" t="n">
        <v>19203</v>
      </c>
      <c r="B2526" s="38" t="n">
        <v>51</v>
      </c>
      <c r="C2526" s="7" t="n">
        <v>4</v>
      </c>
      <c r="D2526" s="7" t="n">
        <v>22</v>
      </c>
      <c r="E2526" s="7" t="s">
        <v>92</v>
      </c>
    </row>
    <row r="2527" spans="1:9">
      <c r="A2527" t="s">
        <v>4</v>
      </c>
      <c r="B2527" s="4" t="s">
        <v>5</v>
      </c>
      <c r="C2527" s="4" t="s">
        <v>10</v>
      </c>
    </row>
    <row r="2528" spans="1:9">
      <c r="A2528" t="n">
        <v>19216</v>
      </c>
      <c r="B2528" s="31" t="n">
        <v>16</v>
      </c>
      <c r="C2528" s="7" t="n">
        <v>0</v>
      </c>
    </row>
    <row r="2529" spans="1:9">
      <c r="A2529" t="s">
        <v>4</v>
      </c>
      <c r="B2529" s="4" t="s">
        <v>5</v>
      </c>
      <c r="C2529" s="4" t="s">
        <v>10</v>
      </c>
      <c r="D2529" s="4" t="s">
        <v>14</v>
      </c>
      <c r="E2529" s="4" t="s">
        <v>9</v>
      </c>
      <c r="F2529" s="4" t="s">
        <v>79</v>
      </c>
      <c r="G2529" s="4" t="s">
        <v>14</v>
      </c>
      <c r="H2529" s="4" t="s">
        <v>14</v>
      </c>
    </row>
    <row r="2530" spans="1:9">
      <c r="A2530" t="n">
        <v>19219</v>
      </c>
      <c r="B2530" s="47" t="n">
        <v>26</v>
      </c>
      <c r="C2530" s="7" t="n">
        <v>22</v>
      </c>
      <c r="D2530" s="7" t="n">
        <v>17</v>
      </c>
      <c r="E2530" s="7" t="n">
        <v>30417</v>
      </c>
      <c r="F2530" s="7" t="s">
        <v>239</v>
      </c>
      <c r="G2530" s="7" t="n">
        <v>2</v>
      </c>
      <c r="H2530" s="7" t="n">
        <v>0</v>
      </c>
    </row>
    <row r="2531" spans="1:9">
      <c r="A2531" t="s">
        <v>4</v>
      </c>
      <c r="B2531" s="4" t="s">
        <v>5</v>
      </c>
    </row>
    <row r="2532" spans="1:9">
      <c r="A2532" t="n">
        <v>19249</v>
      </c>
      <c r="B2532" s="48" t="n">
        <v>28</v>
      </c>
    </row>
    <row r="2533" spans="1:9">
      <c r="A2533" t="s">
        <v>4</v>
      </c>
      <c r="B2533" s="4" t="s">
        <v>5</v>
      </c>
      <c r="C2533" s="4" t="s">
        <v>10</v>
      </c>
      <c r="D2533" s="4" t="s">
        <v>10</v>
      </c>
      <c r="E2533" s="4" t="s">
        <v>10</v>
      </c>
    </row>
    <row r="2534" spans="1:9">
      <c r="A2534" t="n">
        <v>19250</v>
      </c>
      <c r="B2534" s="49" t="n">
        <v>61</v>
      </c>
      <c r="C2534" s="7" t="n">
        <v>0</v>
      </c>
      <c r="D2534" s="7" t="n">
        <v>22</v>
      </c>
      <c r="E2534" s="7" t="n">
        <v>1000</v>
      </c>
    </row>
    <row r="2535" spans="1:9">
      <c r="A2535" t="s">
        <v>4</v>
      </c>
      <c r="B2535" s="4" t="s">
        <v>5</v>
      </c>
      <c r="C2535" s="4" t="s">
        <v>10</v>
      </c>
    </row>
    <row r="2536" spans="1:9">
      <c r="A2536" t="n">
        <v>19257</v>
      </c>
      <c r="B2536" s="31" t="n">
        <v>16</v>
      </c>
      <c r="C2536" s="7" t="n">
        <v>500</v>
      </c>
    </row>
    <row r="2537" spans="1:9">
      <c r="A2537" t="s">
        <v>4</v>
      </c>
      <c r="B2537" s="4" t="s">
        <v>5</v>
      </c>
      <c r="C2537" s="4" t="s">
        <v>14</v>
      </c>
      <c r="D2537" s="4" t="s">
        <v>10</v>
      </c>
      <c r="E2537" s="4" t="s">
        <v>6</v>
      </c>
    </row>
    <row r="2538" spans="1:9">
      <c r="A2538" t="n">
        <v>19260</v>
      </c>
      <c r="B2538" s="38" t="n">
        <v>51</v>
      </c>
      <c r="C2538" s="7" t="n">
        <v>4</v>
      </c>
      <c r="D2538" s="7" t="n">
        <v>0</v>
      </c>
      <c r="E2538" s="7" t="s">
        <v>163</v>
      </c>
    </row>
    <row r="2539" spans="1:9">
      <c r="A2539" t="s">
        <v>4</v>
      </c>
      <c r="B2539" s="4" t="s">
        <v>5</v>
      </c>
      <c r="C2539" s="4" t="s">
        <v>10</v>
      </c>
    </row>
    <row r="2540" spans="1:9">
      <c r="A2540" t="n">
        <v>19274</v>
      </c>
      <c r="B2540" s="31" t="n">
        <v>16</v>
      </c>
      <c r="C2540" s="7" t="n">
        <v>0</v>
      </c>
    </row>
    <row r="2541" spans="1:9">
      <c r="A2541" t="s">
        <v>4</v>
      </c>
      <c r="B2541" s="4" t="s">
        <v>5</v>
      </c>
      <c r="C2541" s="4" t="s">
        <v>10</v>
      </c>
      <c r="D2541" s="4" t="s">
        <v>14</v>
      </c>
      <c r="E2541" s="4" t="s">
        <v>9</v>
      </c>
      <c r="F2541" s="4" t="s">
        <v>79</v>
      </c>
      <c r="G2541" s="4" t="s">
        <v>14</v>
      </c>
      <c r="H2541" s="4" t="s">
        <v>14</v>
      </c>
      <c r="I2541" s="4" t="s">
        <v>14</v>
      </c>
      <c r="J2541" s="4" t="s">
        <v>9</v>
      </c>
      <c r="K2541" s="4" t="s">
        <v>79</v>
      </c>
      <c r="L2541" s="4" t="s">
        <v>14</v>
      </c>
      <c r="M2541" s="4" t="s">
        <v>14</v>
      </c>
    </row>
    <row r="2542" spans="1:9">
      <c r="A2542" t="n">
        <v>19277</v>
      </c>
      <c r="B2542" s="47" t="n">
        <v>26</v>
      </c>
      <c r="C2542" s="7" t="n">
        <v>0</v>
      </c>
      <c r="D2542" s="7" t="n">
        <v>17</v>
      </c>
      <c r="E2542" s="7" t="n">
        <v>53189</v>
      </c>
      <c r="F2542" s="7" t="s">
        <v>240</v>
      </c>
      <c r="G2542" s="7" t="n">
        <v>2</v>
      </c>
      <c r="H2542" s="7" t="n">
        <v>3</v>
      </c>
      <c r="I2542" s="7" t="n">
        <v>17</v>
      </c>
      <c r="J2542" s="7" t="n">
        <v>53190</v>
      </c>
      <c r="K2542" s="7" t="s">
        <v>241</v>
      </c>
      <c r="L2542" s="7" t="n">
        <v>2</v>
      </c>
      <c r="M2542" s="7" t="n">
        <v>0</v>
      </c>
    </row>
    <row r="2543" spans="1:9">
      <c r="A2543" t="s">
        <v>4</v>
      </c>
      <c r="B2543" s="4" t="s">
        <v>5</v>
      </c>
    </row>
    <row r="2544" spans="1:9">
      <c r="A2544" t="n">
        <v>19466</v>
      </c>
      <c r="B2544" s="48" t="n">
        <v>28</v>
      </c>
    </row>
    <row r="2545" spans="1:13">
      <c r="A2545" t="s">
        <v>4</v>
      </c>
      <c r="B2545" s="4" t="s">
        <v>5</v>
      </c>
      <c r="C2545" s="4" t="s">
        <v>10</v>
      </c>
      <c r="D2545" s="4" t="s">
        <v>14</v>
      </c>
    </row>
    <row r="2546" spans="1:13">
      <c r="A2546" t="n">
        <v>19467</v>
      </c>
      <c r="B2546" s="51" t="n">
        <v>89</v>
      </c>
      <c r="C2546" s="7" t="n">
        <v>65533</v>
      </c>
      <c r="D2546" s="7" t="n">
        <v>1</v>
      </c>
    </row>
    <row r="2547" spans="1:13">
      <c r="A2547" t="s">
        <v>4</v>
      </c>
      <c r="B2547" s="4" t="s">
        <v>5</v>
      </c>
      <c r="C2547" s="4" t="s">
        <v>10</v>
      </c>
      <c r="D2547" s="4" t="s">
        <v>14</v>
      </c>
      <c r="E2547" s="4" t="s">
        <v>20</v>
      </c>
      <c r="F2547" s="4" t="s">
        <v>10</v>
      </c>
    </row>
    <row r="2548" spans="1:13">
      <c r="A2548" t="n">
        <v>19471</v>
      </c>
      <c r="B2548" s="55" t="n">
        <v>59</v>
      </c>
      <c r="C2548" s="7" t="n">
        <v>20</v>
      </c>
      <c r="D2548" s="7" t="n">
        <v>20</v>
      </c>
      <c r="E2548" s="7" t="n">
        <v>0.150000005960464</v>
      </c>
      <c r="F2548" s="7" t="n">
        <v>0</v>
      </c>
    </row>
    <row r="2549" spans="1:13">
      <c r="A2549" t="s">
        <v>4</v>
      </c>
      <c r="B2549" s="4" t="s">
        <v>5</v>
      </c>
      <c r="C2549" s="4" t="s">
        <v>10</v>
      </c>
      <c r="D2549" s="4" t="s">
        <v>14</v>
      </c>
      <c r="E2549" s="4" t="s">
        <v>20</v>
      </c>
      <c r="F2549" s="4" t="s">
        <v>10</v>
      </c>
    </row>
    <row r="2550" spans="1:13">
      <c r="A2550" t="n">
        <v>19481</v>
      </c>
      <c r="B2550" s="55" t="n">
        <v>59</v>
      </c>
      <c r="C2550" s="7" t="n">
        <v>21</v>
      </c>
      <c r="D2550" s="7" t="n">
        <v>20</v>
      </c>
      <c r="E2550" s="7" t="n">
        <v>0.150000005960464</v>
      </c>
      <c r="F2550" s="7" t="n">
        <v>0</v>
      </c>
    </row>
    <row r="2551" spans="1:13">
      <c r="A2551" t="s">
        <v>4</v>
      </c>
      <c r="B2551" s="4" t="s">
        <v>5</v>
      </c>
      <c r="C2551" s="4" t="s">
        <v>10</v>
      </c>
    </row>
    <row r="2552" spans="1:13">
      <c r="A2552" t="n">
        <v>19491</v>
      </c>
      <c r="B2552" s="31" t="n">
        <v>16</v>
      </c>
      <c r="C2552" s="7" t="n">
        <v>1000</v>
      </c>
    </row>
    <row r="2553" spans="1:13">
      <c r="A2553" t="s">
        <v>4</v>
      </c>
      <c r="B2553" s="4" t="s">
        <v>5</v>
      </c>
      <c r="C2553" s="4" t="s">
        <v>14</v>
      </c>
      <c r="D2553" s="4" t="s">
        <v>10</v>
      </c>
      <c r="E2553" s="4" t="s">
        <v>6</v>
      </c>
    </row>
    <row r="2554" spans="1:13">
      <c r="A2554" t="n">
        <v>19494</v>
      </c>
      <c r="B2554" s="38" t="n">
        <v>51</v>
      </c>
      <c r="C2554" s="7" t="n">
        <v>4</v>
      </c>
      <c r="D2554" s="7" t="n">
        <v>20</v>
      </c>
      <c r="E2554" s="7" t="s">
        <v>242</v>
      </c>
    </row>
    <row r="2555" spans="1:13">
      <c r="A2555" t="s">
        <v>4</v>
      </c>
      <c r="B2555" s="4" t="s">
        <v>5</v>
      </c>
      <c r="C2555" s="4" t="s">
        <v>10</v>
      </c>
    </row>
    <row r="2556" spans="1:13">
      <c r="A2556" t="n">
        <v>19508</v>
      </c>
      <c r="B2556" s="31" t="n">
        <v>16</v>
      </c>
      <c r="C2556" s="7" t="n">
        <v>0</v>
      </c>
    </row>
    <row r="2557" spans="1:13">
      <c r="A2557" t="s">
        <v>4</v>
      </c>
      <c r="B2557" s="4" t="s">
        <v>5</v>
      </c>
      <c r="C2557" s="4" t="s">
        <v>10</v>
      </c>
      <c r="D2557" s="4" t="s">
        <v>14</v>
      </c>
      <c r="E2557" s="4" t="s">
        <v>9</v>
      </c>
      <c r="F2557" s="4" t="s">
        <v>79</v>
      </c>
      <c r="G2557" s="4" t="s">
        <v>14</v>
      </c>
      <c r="H2557" s="4" t="s">
        <v>14</v>
      </c>
    </row>
    <row r="2558" spans="1:13">
      <c r="A2558" t="n">
        <v>19511</v>
      </c>
      <c r="B2558" s="47" t="n">
        <v>26</v>
      </c>
      <c r="C2558" s="7" t="n">
        <v>20</v>
      </c>
      <c r="D2558" s="7" t="n">
        <v>17</v>
      </c>
      <c r="E2558" s="7" t="n">
        <v>43364</v>
      </c>
      <c r="F2558" s="7" t="s">
        <v>243</v>
      </c>
      <c r="G2558" s="7" t="n">
        <v>2</v>
      </c>
      <c r="H2558" s="7" t="n">
        <v>0</v>
      </c>
    </row>
    <row r="2559" spans="1:13">
      <c r="A2559" t="s">
        <v>4</v>
      </c>
      <c r="B2559" s="4" t="s">
        <v>5</v>
      </c>
    </row>
    <row r="2560" spans="1:13">
      <c r="A2560" t="n">
        <v>19540</v>
      </c>
      <c r="B2560" s="48" t="n">
        <v>28</v>
      </c>
    </row>
    <row r="2561" spans="1:8">
      <c r="A2561" t="s">
        <v>4</v>
      </c>
      <c r="B2561" s="4" t="s">
        <v>5</v>
      </c>
      <c r="C2561" s="4" t="s">
        <v>14</v>
      </c>
      <c r="D2561" s="4" t="s">
        <v>10</v>
      </c>
      <c r="E2561" s="4" t="s">
        <v>6</v>
      </c>
    </row>
    <row r="2562" spans="1:8">
      <c r="A2562" t="n">
        <v>19541</v>
      </c>
      <c r="B2562" s="38" t="n">
        <v>51</v>
      </c>
      <c r="C2562" s="7" t="n">
        <v>4</v>
      </c>
      <c r="D2562" s="7" t="n">
        <v>21</v>
      </c>
      <c r="E2562" s="7" t="s">
        <v>83</v>
      </c>
    </row>
    <row r="2563" spans="1:8">
      <c r="A2563" t="s">
        <v>4</v>
      </c>
      <c r="B2563" s="4" t="s">
        <v>5</v>
      </c>
      <c r="C2563" s="4" t="s">
        <v>10</v>
      </c>
    </row>
    <row r="2564" spans="1:8">
      <c r="A2564" t="n">
        <v>19554</v>
      </c>
      <c r="B2564" s="31" t="n">
        <v>16</v>
      </c>
      <c r="C2564" s="7" t="n">
        <v>0</v>
      </c>
    </row>
    <row r="2565" spans="1:8">
      <c r="A2565" t="s">
        <v>4</v>
      </c>
      <c r="B2565" s="4" t="s">
        <v>5</v>
      </c>
      <c r="C2565" s="4" t="s">
        <v>10</v>
      </c>
      <c r="D2565" s="4" t="s">
        <v>14</v>
      </c>
      <c r="E2565" s="4" t="s">
        <v>9</v>
      </c>
      <c r="F2565" s="4" t="s">
        <v>79</v>
      </c>
      <c r="G2565" s="4" t="s">
        <v>14</v>
      </c>
      <c r="H2565" s="4" t="s">
        <v>14</v>
      </c>
    </row>
    <row r="2566" spans="1:8">
      <c r="A2566" t="n">
        <v>19557</v>
      </c>
      <c r="B2566" s="47" t="n">
        <v>26</v>
      </c>
      <c r="C2566" s="7" t="n">
        <v>21</v>
      </c>
      <c r="D2566" s="7" t="n">
        <v>17</v>
      </c>
      <c r="E2566" s="7" t="n">
        <v>44336</v>
      </c>
      <c r="F2566" s="7" t="s">
        <v>244</v>
      </c>
      <c r="G2566" s="7" t="n">
        <v>2</v>
      </c>
      <c r="H2566" s="7" t="n">
        <v>0</v>
      </c>
    </row>
    <row r="2567" spans="1:8">
      <c r="A2567" t="s">
        <v>4</v>
      </c>
      <c r="B2567" s="4" t="s">
        <v>5</v>
      </c>
    </row>
    <row r="2568" spans="1:8">
      <c r="A2568" t="n">
        <v>19655</v>
      </c>
      <c r="B2568" s="48" t="n">
        <v>28</v>
      </c>
    </row>
    <row r="2569" spans="1:8">
      <c r="A2569" t="s">
        <v>4</v>
      </c>
      <c r="B2569" s="4" t="s">
        <v>5</v>
      </c>
      <c r="C2569" s="4" t="s">
        <v>10</v>
      </c>
      <c r="D2569" s="4" t="s">
        <v>14</v>
      </c>
    </row>
    <row r="2570" spans="1:8">
      <c r="A2570" t="n">
        <v>19656</v>
      </c>
      <c r="B2570" s="51" t="n">
        <v>89</v>
      </c>
      <c r="C2570" s="7" t="n">
        <v>65533</v>
      </c>
      <c r="D2570" s="7" t="n">
        <v>1</v>
      </c>
    </row>
    <row r="2571" spans="1:8">
      <c r="A2571" t="s">
        <v>4</v>
      </c>
      <c r="B2571" s="4" t="s">
        <v>5</v>
      </c>
      <c r="C2571" s="4" t="s">
        <v>14</v>
      </c>
      <c r="D2571" s="4" t="s">
        <v>10</v>
      </c>
      <c r="E2571" s="4" t="s">
        <v>20</v>
      </c>
    </row>
    <row r="2572" spans="1:8">
      <c r="A2572" t="n">
        <v>19660</v>
      </c>
      <c r="B2572" s="24" t="n">
        <v>58</v>
      </c>
      <c r="C2572" s="7" t="n">
        <v>101</v>
      </c>
      <c r="D2572" s="7" t="n">
        <v>500</v>
      </c>
      <c r="E2572" s="7" t="n">
        <v>1</v>
      </c>
    </row>
    <row r="2573" spans="1:8">
      <c r="A2573" t="s">
        <v>4</v>
      </c>
      <c r="B2573" s="4" t="s">
        <v>5</v>
      </c>
      <c r="C2573" s="4" t="s">
        <v>14</v>
      </c>
      <c r="D2573" s="4" t="s">
        <v>10</v>
      </c>
    </row>
    <row r="2574" spans="1:8">
      <c r="A2574" t="n">
        <v>19668</v>
      </c>
      <c r="B2574" s="24" t="n">
        <v>58</v>
      </c>
      <c r="C2574" s="7" t="n">
        <v>254</v>
      </c>
      <c r="D2574" s="7" t="n">
        <v>0</v>
      </c>
    </row>
    <row r="2575" spans="1:8">
      <c r="A2575" t="s">
        <v>4</v>
      </c>
      <c r="B2575" s="4" t="s">
        <v>5</v>
      </c>
      <c r="C2575" s="4" t="s">
        <v>14</v>
      </c>
      <c r="D2575" s="4" t="s">
        <v>14</v>
      </c>
      <c r="E2575" s="4" t="s">
        <v>20</v>
      </c>
      <c r="F2575" s="4" t="s">
        <v>20</v>
      </c>
      <c r="G2575" s="4" t="s">
        <v>20</v>
      </c>
      <c r="H2575" s="4" t="s">
        <v>10</v>
      </c>
    </row>
    <row r="2576" spans="1:8">
      <c r="A2576" t="n">
        <v>19672</v>
      </c>
      <c r="B2576" s="43" t="n">
        <v>45</v>
      </c>
      <c r="C2576" s="7" t="n">
        <v>2</v>
      </c>
      <c r="D2576" s="7" t="n">
        <v>3</v>
      </c>
      <c r="E2576" s="7" t="n">
        <v>183.809997558594</v>
      </c>
      <c r="F2576" s="7" t="n">
        <v>-142.589996337891</v>
      </c>
      <c r="G2576" s="7" t="n">
        <v>0.330000013113022</v>
      </c>
      <c r="H2576" s="7" t="n">
        <v>0</v>
      </c>
    </row>
    <row r="2577" spans="1:8">
      <c r="A2577" t="s">
        <v>4</v>
      </c>
      <c r="B2577" s="4" t="s">
        <v>5</v>
      </c>
      <c r="C2577" s="4" t="s">
        <v>14</v>
      </c>
      <c r="D2577" s="4" t="s">
        <v>14</v>
      </c>
      <c r="E2577" s="4" t="s">
        <v>20</v>
      </c>
      <c r="F2577" s="4" t="s">
        <v>20</v>
      </c>
      <c r="G2577" s="4" t="s">
        <v>20</v>
      </c>
      <c r="H2577" s="4" t="s">
        <v>10</v>
      </c>
      <c r="I2577" s="4" t="s">
        <v>14</v>
      </c>
    </row>
    <row r="2578" spans="1:8">
      <c r="A2578" t="n">
        <v>19689</v>
      </c>
      <c r="B2578" s="43" t="n">
        <v>45</v>
      </c>
      <c r="C2578" s="7" t="n">
        <v>4</v>
      </c>
      <c r="D2578" s="7" t="n">
        <v>3</v>
      </c>
      <c r="E2578" s="7" t="n">
        <v>15.4899997711182</v>
      </c>
      <c r="F2578" s="7" t="n">
        <v>125.430000305176</v>
      </c>
      <c r="G2578" s="7" t="n">
        <v>0</v>
      </c>
      <c r="H2578" s="7" t="n">
        <v>0</v>
      </c>
      <c r="I2578" s="7" t="n">
        <v>0</v>
      </c>
    </row>
    <row r="2579" spans="1:8">
      <c r="A2579" t="s">
        <v>4</v>
      </c>
      <c r="B2579" s="4" t="s">
        <v>5</v>
      </c>
      <c r="C2579" s="4" t="s">
        <v>14</v>
      </c>
      <c r="D2579" s="4" t="s">
        <v>14</v>
      </c>
      <c r="E2579" s="4" t="s">
        <v>20</v>
      </c>
      <c r="F2579" s="4" t="s">
        <v>10</v>
      </c>
    </row>
    <row r="2580" spans="1:8">
      <c r="A2580" t="n">
        <v>19707</v>
      </c>
      <c r="B2580" s="43" t="n">
        <v>45</v>
      </c>
      <c r="C2580" s="7" t="n">
        <v>5</v>
      </c>
      <c r="D2580" s="7" t="n">
        <v>3</v>
      </c>
      <c r="E2580" s="7" t="n">
        <v>0.899999976158142</v>
      </c>
      <c r="F2580" s="7" t="n">
        <v>0</v>
      </c>
    </row>
    <row r="2581" spans="1:8">
      <c r="A2581" t="s">
        <v>4</v>
      </c>
      <c r="B2581" s="4" t="s">
        <v>5</v>
      </c>
      <c r="C2581" s="4" t="s">
        <v>14</v>
      </c>
      <c r="D2581" s="4" t="s">
        <v>14</v>
      </c>
      <c r="E2581" s="4" t="s">
        <v>20</v>
      </c>
      <c r="F2581" s="4" t="s">
        <v>10</v>
      </c>
    </row>
    <row r="2582" spans="1:8">
      <c r="A2582" t="n">
        <v>19716</v>
      </c>
      <c r="B2582" s="43" t="n">
        <v>45</v>
      </c>
      <c r="C2582" s="7" t="n">
        <v>5</v>
      </c>
      <c r="D2582" s="7" t="n">
        <v>3</v>
      </c>
      <c r="E2582" s="7" t="n">
        <v>1.10000002384186</v>
      </c>
      <c r="F2582" s="7" t="n">
        <v>2000</v>
      </c>
    </row>
    <row r="2583" spans="1:8">
      <c r="A2583" t="s">
        <v>4</v>
      </c>
      <c r="B2583" s="4" t="s">
        <v>5</v>
      </c>
      <c r="C2583" s="4" t="s">
        <v>14</v>
      </c>
      <c r="D2583" s="4" t="s">
        <v>14</v>
      </c>
      <c r="E2583" s="4" t="s">
        <v>20</v>
      </c>
      <c r="F2583" s="4" t="s">
        <v>10</v>
      </c>
    </row>
    <row r="2584" spans="1:8">
      <c r="A2584" t="n">
        <v>19725</v>
      </c>
      <c r="B2584" s="43" t="n">
        <v>45</v>
      </c>
      <c r="C2584" s="7" t="n">
        <v>11</v>
      </c>
      <c r="D2584" s="7" t="n">
        <v>3</v>
      </c>
      <c r="E2584" s="7" t="n">
        <v>38.2999992370605</v>
      </c>
      <c r="F2584" s="7" t="n">
        <v>0</v>
      </c>
    </row>
    <row r="2585" spans="1:8">
      <c r="A2585" t="s">
        <v>4</v>
      </c>
      <c r="B2585" s="4" t="s">
        <v>5</v>
      </c>
      <c r="C2585" s="4" t="s">
        <v>14</v>
      </c>
      <c r="D2585" s="4" t="s">
        <v>10</v>
      </c>
      <c r="E2585" s="4" t="s">
        <v>6</v>
      </c>
      <c r="F2585" s="4" t="s">
        <v>6</v>
      </c>
      <c r="G2585" s="4" t="s">
        <v>6</v>
      </c>
      <c r="H2585" s="4" t="s">
        <v>6</v>
      </c>
    </row>
    <row r="2586" spans="1:8">
      <c r="A2586" t="n">
        <v>19734</v>
      </c>
      <c r="B2586" s="38" t="n">
        <v>51</v>
      </c>
      <c r="C2586" s="7" t="n">
        <v>3</v>
      </c>
      <c r="D2586" s="7" t="n">
        <v>0</v>
      </c>
      <c r="E2586" s="7" t="s">
        <v>171</v>
      </c>
      <c r="F2586" s="7" t="s">
        <v>58</v>
      </c>
      <c r="G2586" s="7" t="s">
        <v>57</v>
      </c>
      <c r="H2586" s="7" t="s">
        <v>58</v>
      </c>
    </row>
    <row r="2587" spans="1:8">
      <c r="A2587" t="s">
        <v>4</v>
      </c>
      <c r="B2587" s="4" t="s">
        <v>5</v>
      </c>
      <c r="C2587" s="4" t="s">
        <v>10</v>
      </c>
      <c r="D2587" s="4" t="s">
        <v>10</v>
      </c>
      <c r="E2587" s="4" t="s">
        <v>10</v>
      </c>
    </row>
    <row r="2588" spans="1:8">
      <c r="A2588" t="n">
        <v>19747</v>
      </c>
      <c r="B2588" s="49" t="n">
        <v>61</v>
      </c>
      <c r="C2588" s="7" t="n">
        <v>0</v>
      </c>
      <c r="D2588" s="7" t="n">
        <v>65533</v>
      </c>
      <c r="E2588" s="7" t="n">
        <v>0</v>
      </c>
    </row>
    <row r="2589" spans="1:8">
      <c r="A2589" t="s">
        <v>4</v>
      </c>
      <c r="B2589" s="4" t="s">
        <v>5</v>
      </c>
      <c r="C2589" s="4" t="s">
        <v>14</v>
      </c>
      <c r="D2589" s="4" t="s">
        <v>10</v>
      </c>
    </row>
    <row r="2590" spans="1:8">
      <c r="A2590" t="n">
        <v>19754</v>
      </c>
      <c r="B2590" s="24" t="n">
        <v>58</v>
      </c>
      <c r="C2590" s="7" t="n">
        <v>255</v>
      </c>
      <c r="D2590" s="7" t="n">
        <v>0</v>
      </c>
    </row>
    <row r="2591" spans="1:8">
      <c r="A2591" t="s">
        <v>4</v>
      </c>
      <c r="B2591" s="4" t="s">
        <v>5</v>
      </c>
      <c r="C2591" s="4" t="s">
        <v>10</v>
      </c>
    </row>
    <row r="2592" spans="1:8">
      <c r="A2592" t="n">
        <v>19758</v>
      </c>
      <c r="B2592" s="31" t="n">
        <v>16</v>
      </c>
      <c r="C2592" s="7" t="n">
        <v>300</v>
      </c>
    </row>
    <row r="2593" spans="1:9">
      <c r="A2593" t="s">
        <v>4</v>
      </c>
      <c r="B2593" s="4" t="s">
        <v>5</v>
      </c>
      <c r="C2593" s="4" t="s">
        <v>14</v>
      </c>
      <c r="D2593" s="4" t="s">
        <v>10</v>
      </c>
      <c r="E2593" s="4" t="s">
        <v>14</v>
      </c>
    </row>
    <row r="2594" spans="1:9">
      <c r="A2594" t="n">
        <v>19761</v>
      </c>
      <c r="B2594" s="13" t="n">
        <v>49</v>
      </c>
      <c r="C2594" s="7" t="n">
        <v>1</v>
      </c>
      <c r="D2594" s="7" t="n">
        <v>2000</v>
      </c>
      <c r="E2594" s="7" t="n">
        <v>0</v>
      </c>
    </row>
    <row r="2595" spans="1:9">
      <c r="A2595" t="s">
        <v>4</v>
      </c>
      <c r="B2595" s="4" t="s">
        <v>5</v>
      </c>
      <c r="C2595" s="4" t="s">
        <v>10</v>
      </c>
      <c r="D2595" s="4" t="s">
        <v>14</v>
      </c>
      <c r="E2595" s="4" t="s">
        <v>6</v>
      </c>
      <c r="F2595" s="4" t="s">
        <v>20</v>
      </c>
      <c r="G2595" s="4" t="s">
        <v>20</v>
      </c>
      <c r="H2595" s="4" t="s">
        <v>20</v>
      </c>
    </row>
    <row r="2596" spans="1:9">
      <c r="A2596" t="n">
        <v>19766</v>
      </c>
      <c r="B2596" s="50" t="n">
        <v>48</v>
      </c>
      <c r="C2596" s="7" t="n">
        <v>0</v>
      </c>
      <c r="D2596" s="7" t="n">
        <v>0</v>
      </c>
      <c r="E2596" s="7" t="s">
        <v>198</v>
      </c>
      <c r="F2596" s="7" t="n">
        <v>-1</v>
      </c>
      <c r="G2596" s="7" t="n">
        <v>1</v>
      </c>
      <c r="H2596" s="7" t="n">
        <v>0</v>
      </c>
    </row>
    <row r="2597" spans="1:9">
      <c r="A2597" t="s">
        <v>4</v>
      </c>
      <c r="B2597" s="4" t="s">
        <v>5</v>
      </c>
      <c r="C2597" s="4" t="s">
        <v>10</v>
      </c>
    </row>
    <row r="2598" spans="1:9">
      <c r="A2598" t="n">
        <v>19792</v>
      </c>
      <c r="B2598" s="31" t="n">
        <v>16</v>
      </c>
      <c r="C2598" s="7" t="n">
        <v>500</v>
      </c>
    </row>
    <row r="2599" spans="1:9">
      <c r="A2599" t="s">
        <v>4</v>
      </c>
      <c r="B2599" s="4" t="s">
        <v>5</v>
      </c>
      <c r="C2599" s="4" t="s">
        <v>14</v>
      </c>
      <c r="D2599" s="4" t="s">
        <v>10</v>
      </c>
      <c r="E2599" s="4" t="s">
        <v>6</v>
      </c>
    </row>
    <row r="2600" spans="1:9">
      <c r="A2600" t="n">
        <v>19795</v>
      </c>
      <c r="B2600" s="38" t="n">
        <v>51</v>
      </c>
      <c r="C2600" s="7" t="n">
        <v>4</v>
      </c>
      <c r="D2600" s="7" t="n">
        <v>0</v>
      </c>
      <c r="E2600" s="7" t="s">
        <v>165</v>
      </c>
    </row>
    <row r="2601" spans="1:9">
      <c r="A2601" t="s">
        <v>4</v>
      </c>
      <c r="B2601" s="4" t="s">
        <v>5</v>
      </c>
      <c r="C2601" s="4" t="s">
        <v>10</v>
      </c>
    </row>
    <row r="2602" spans="1:9">
      <c r="A2602" t="n">
        <v>19809</v>
      </c>
      <c r="B2602" s="31" t="n">
        <v>16</v>
      </c>
      <c r="C2602" s="7" t="n">
        <v>0</v>
      </c>
    </row>
    <row r="2603" spans="1:9">
      <c r="A2603" t="s">
        <v>4</v>
      </c>
      <c r="B2603" s="4" t="s">
        <v>5</v>
      </c>
      <c r="C2603" s="4" t="s">
        <v>10</v>
      </c>
      <c r="D2603" s="4" t="s">
        <v>14</v>
      </c>
      <c r="E2603" s="4" t="s">
        <v>9</v>
      </c>
      <c r="F2603" s="4" t="s">
        <v>79</v>
      </c>
      <c r="G2603" s="4" t="s">
        <v>14</v>
      </c>
      <c r="H2603" s="4" t="s">
        <v>14</v>
      </c>
      <c r="I2603" s="4" t="s">
        <v>14</v>
      </c>
    </row>
    <row r="2604" spans="1:9">
      <c r="A2604" t="n">
        <v>19812</v>
      </c>
      <c r="B2604" s="47" t="n">
        <v>26</v>
      </c>
      <c r="C2604" s="7" t="n">
        <v>0</v>
      </c>
      <c r="D2604" s="7" t="n">
        <v>17</v>
      </c>
      <c r="E2604" s="7" t="n">
        <v>53191</v>
      </c>
      <c r="F2604" s="7" t="s">
        <v>245</v>
      </c>
      <c r="G2604" s="7" t="n">
        <v>8</v>
      </c>
      <c r="H2604" s="7" t="n">
        <v>2</v>
      </c>
      <c r="I2604" s="7" t="n">
        <v>0</v>
      </c>
    </row>
    <row r="2605" spans="1:9">
      <c r="A2605" t="s">
        <v>4</v>
      </c>
      <c r="B2605" s="4" t="s">
        <v>5</v>
      </c>
      <c r="C2605" s="4" t="s">
        <v>10</v>
      </c>
    </row>
    <row r="2606" spans="1:9">
      <c r="A2606" t="n">
        <v>19841</v>
      </c>
      <c r="B2606" s="31" t="n">
        <v>16</v>
      </c>
      <c r="C2606" s="7" t="n">
        <v>2000</v>
      </c>
    </row>
    <row r="2607" spans="1:9">
      <c r="A2607" t="s">
        <v>4</v>
      </c>
      <c r="B2607" s="4" t="s">
        <v>5</v>
      </c>
      <c r="C2607" s="4" t="s">
        <v>10</v>
      </c>
      <c r="D2607" s="4" t="s">
        <v>14</v>
      </c>
    </row>
    <row r="2608" spans="1:9">
      <c r="A2608" t="n">
        <v>19844</v>
      </c>
      <c r="B2608" s="51" t="n">
        <v>89</v>
      </c>
      <c r="C2608" s="7" t="n">
        <v>65533</v>
      </c>
      <c r="D2608" s="7" t="n">
        <v>0</v>
      </c>
    </row>
    <row r="2609" spans="1:9">
      <c r="A2609" t="s">
        <v>4</v>
      </c>
      <c r="B2609" s="4" t="s">
        <v>5</v>
      </c>
      <c r="C2609" s="4" t="s">
        <v>14</v>
      </c>
      <c r="D2609" s="4" t="s">
        <v>10</v>
      </c>
    </row>
    <row r="2610" spans="1:9">
      <c r="A2610" t="n">
        <v>19848</v>
      </c>
      <c r="B2610" s="43" t="n">
        <v>45</v>
      </c>
      <c r="C2610" s="7" t="n">
        <v>7</v>
      </c>
      <c r="D2610" s="7" t="n">
        <v>255</v>
      </c>
    </row>
    <row r="2611" spans="1:9">
      <c r="A2611" t="s">
        <v>4</v>
      </c>
      <c r="B2611" s="4" t="s">
        <v>5</v>
      </c>
      <c r="C2611" s="4" t="s">
        <v>14</v>
      </c>
      <c r="D2611" s="4" t="s">
        <v>14</v>
      </c>
      <c r="E2611" s="4" t="s">
        <v>20</v>
      </c>
      <c r="F2611" s="4" t="s">
        <v>20</v>
      </c>
      <c r="G2611" s="4" t="s">
        <v>20</v>
      </c>
      <c r="H2611" s="4" t="s">
        <v>10</v>
      </c>
    </row>
    <row r="2612" spans="1:9">
      <c r="A2612" t="n">
        <v>19852</v>
      </c>
      <c r="B2612" s="43" t="n">
        <v>45</v>
      </c>
      <c r="C2612" s="7" t="n">
        <v>2</v>
      </c>
      <c r="D2612" s="7" t="n">
        <v>3</v>
      </c>
      <c r="E2612" s="7" t="n">
        <v>183.820007324219</v>
      </c>
      <c r="F2612" s="7" t="n">
        <v>-142.460006713867</v>
      </c>
      <c r="G2612" s="7" t="n">
        <v>0.419999986886978</v>
      </c>
      <c r="H2612" s="7" t="n">
        <v>1000</v>
      </c>
    </row>
    <row r="2613" spans="1:9">
      <c r="A2613" t="s">
        <v>4</v>
      </c>
      <c r="B2613" s="4" t="s">
        <v>5</v>
      </c>
      <c r="C2613" s="4" t="s">
        <v>14</v>
      </c>
      <c r="D2613" s="4" t="s">
        <v>14</v>
      </c>
      <c r="E2613" s="4" t="s">
        <v>20</v>
      </c>
      <c r="F2613" s="4" t="s">
        <v>20</v>
      </c>
      <c r="G2613" s="4" t="s">
        <v>20</v>
      </c>
      <c r="H2613" s="4" t="s">
        <v>10</v>
      </c>
      <c r="I2613" s="4" t="s">
        <v>14</v>
      </c>
    </row>
    <row r="2614" spans="1:9">
      <c r="A2614" t="n">
        <v>19869</v>
      </c>
      <c r="B2614" s="43" t="n">
        <v>45</v>
      </c>
      <c r="C2614" s="7" t="n">
        <v>4</v>
      </c>
      <c r="D2614" s="7" t="n">
        <v>3</v>
      </c>
      <c r="E2614" s="7" t="n">
        <v>60.7700004577637</v>
      </c>
      <c r="F2614" s="7" t="n">
        <v>105.680000305176</v>
      </c>
      <c r="G2614" s="7" t="n">
        <v>354</v>
      </c>
      <c r="H2614" s="7" t="n">
        <v>1000</v>
      </c>
      <c r="I2614" s="7" t="n">
        <v>1</v>
      </c>
    </row>
    <row r="2615" spans="1:9">
      <c r="A2615" t="s">
        <v>4</v>
      </c>
      <c r="B2615" s="4" t="s">
        <v>5</v>
      </c>
      <c r="C2615" s="4" t="s">
        <v>14</v>
      </c>
      <c r="D2615" s="4" t="s">
        <v>14</v>
      </c>
      <c r="E2615" s="4" t="s">
        <v>20</v>
      </c>
      <c r="F2615" s="4" t="s">
        <v>10</v>
      </c>
    </row>
    <row r="2616" spans="1:9">
      <c r="A2616" t="n">
        <v>19887</v>
      </c>
      <c r="B2616" s="43" t="n">
        <v>45</v>
      </c>
      <c r="C2616" s="7" t="n">
        <v>5</v>
      </c>
      <c r="D2616" s="7" t="n">
        <v>3</v>
      </c>
      <c r="E2616" s="7" t="n">
        <v>1.20000004768372</v>
      </c>
      <c r="F2616" s="7" t="n">
        <v>1000</v>
      </c>
    </row>
    <row r="2617" spans="1:9">
      <c r="A2617" t="s">
        <v>4</v>
      </c>
      <c r="B2617" s="4" t="s">
        <v>5</v>
      </c>
      <c r="C2617" s="4" t="s">
        <v>14</v>
      </c>
      <c r="D2617" s="4" t="s">
        <v>14</v>
      </c>
      <c r="E2617" s="4" t="s">
        <v>20</v>
      </c>
      <c r="F2617" s="4" t="s">
        <v>10</v>
      </c>
    </row>
    <row r="2618" spans="1:9">
      <c r="A2618" t="n">
        <v>19896</v>
      </c>
      <c r="B2618" s="43" t="n">
        <v>45</v>
      </c>
      <c r="C2618" s="7" t="n">
        <v>11</v>
      </c>
      <c r="D2618" s="7" t="n">
        <v>3</v>
      </c>
      <c r="E2618" s="7" t="n">
        <v>38.2999992370605</v>
      </c>
      <c r="F2618" s="7" t="n">
        <v>1000</v>
      </c>
    </row>
    <row r="2619" spans="1:9">
      <c r="A2619" t="s">
        <v>4</v>
      </c>
      <c r="B2619" s="4" t="s">
        <v>5</v>
      </c>
      <c r="C2619" s="4" t="s">
        <v>14</v>
      </c>
      <c r="D2619" s="4" t="s">
        <v>10</v>
      </c>
      <c r="E2619" s="4" t="s">
        <v>10</v>
      </c>
      <c r="F2619" s="4" t="s">
        <v>9</v>
      </c>
    </row>
    <row r="2620" spans="1:9">
      <c r="A2620" t="n">
        <v>19905</v>
      </c>
      <c r="B2620" s="60" t="n">
        <v>84</v>
      </c>
      <c r="C2620" s="7" t="n">
        <v>0</v>
      </c>
      <c r="D2620" s="7" t="n">
        <v>2</v>
      </c>
      <c r="E2620" s="7" t="n">
        <v>0</v>
      </c>
      <c r="F2620" s="7" t="n">
        <v>1056964608</v>
      </c>
    </row>
    <row r="2621" spans="1:9">
      <c r="A2621" t="s">
        <v>4</v>
      </c>
      <c r="B2621" s="4" t="s">
        <v>5</v>
      </c>
      <c r="C2621" s="4" t="s">
        <v>14</v>
      </c>
      <c r="D2621" s="4" t="s">
        <v>10</v>
      </c>
      <c r="E2621" s="4" t="s">
        <v>20</v>
      </c>
      <c r="F2621" s="4" t="s">
        <v>10</v>
      </c>
      <c r="G2621" s="4" t="s">
        <v>9</v>
      </c>
      <c r="H2621" s="4" t="s">
        <v>9</v>
      </c>
      <c r="I2621" s="4" t="s">
        <v>10</v>
      </c>
      <c r="J2621" s="4" t="s">
        <v>10</v>
      </c>
      <c r="K2621" s="4" t="s">
        <v>9</v>
      </c>
      <c r="L2621" s="4" t="s">
        <v>9</v>
      </c>
      <c r="M2621" s="4" t="s">
        <v>9</v>
      </c>
      <c r="N2621" s="4" t="s">
        <v>9</v>
      </c>
      <c r="O2621" s="4" t="s">
        <v>6</v>
      </c>
    </row>
    <row r="2622" spans="1:9">
      <c r="A2622" t="n">
        <v>19915</v>
      </c>
      <c r="B2622" s="14" t="n">
        <v>50</v>
      </c>
      <c r="C2622" s="7" t="n">
        <v>0</v>
      </c>
      <c r="D2622" s="7" t="n">
        <v>4400</v>
      </c>
      <c r="E2622" s="7" t="n">
        <v>0.600000023841858</v>
      </c>
      <c r="F2622" s="7" t="n">
        <v>600</v>
      </c>
      <c r="G2622" s="7" t="n">
        <v>0</v>
      </c>
      <c r="H2622" s="7" t="n">
        <v>0</v>
      </c>
      <c r="I2622" s="7" t="n">
        <v>0</v>
      </c>
      <c r="J2622" s="7" t="n">
        <v>65533</v>
      </c>
      <c r="K2622" s="7" t="n">
        <v>0</v>
      </c>
      <c r="L2622" s="7" t="n">
        <v>0</v>
      </c>
      <c r="M2622" s="7" t="n">
        <v>0</v>
      </c>
      <c r="N2622" s="7" t="n">
        <v>0</v>
      </c>
      <c r="O2622" s="7" t="s">
        <v>13</v>
      </c>
    </row>
    <row r="2623" spans="1:9">
      <c r="A2623" t="s">
        <v>4</v>
      </c>
      <c r="B2623" s="4" t="s">
        <v>5</v>
      </c>
      <c r="C2623" s="4" t="s">
        <v>10</v>
      </c>
      <c r="D2623" s="4" t="s">
        <v>14</v>
      </c>
      <c r="E2623" s="4" t="s">
        <v>6</v>
      </c>
      <c r="F2623" s="4" t="s">
        <v>20</v>
      </c>
      <c r="G2623" s="4" t="s">
        <v>20</v>
      </c>
      <c r="H2623" s="4" t="s">
        <v>20</v>
      </c>
    </row>
    <row r="2624" spans="1:9">
      <c r="A2624" t="n">
        <v>19954</v>
      </c>
      <c r="B2624" s="50" t="n">
        <v>48</v>
      </c>
      <c r="C2624" s="7" t="n">
        <v>0</v>
      </c>
      <c r="D2624" s="7" t="n">
        <v>0</v>
      </c>
      <c r="E2624" s="7" t="s">
        <v>191</v>
      </c>
      <c r="F2624" s="7" t="n">
        <v>-1</v>
      </c>
      <c r="G2624" s="7" t="n">
        <v>1</v>
      </c>
      <c r="H2624" s="7" t="n">
        <v>0</v>
      </c>
    </row>
    <row r="2625" spans="1:15">
      <c r="A2625" t="s">
        <v>4</v>
      </c>
      <c r="B2625" s="4" t="s">
        <v>5</v>
      </c>
      <c r="C2625" s="4" t="s">
        <v>10</v>
      </c>
      <c r="D2625" s="4" t="s">
        <v>20</v>
      </c>
      <c r="E2625" s="4" t="s">
        <v>20</v>
      </c>
      <c r="F2625" s="4" t="s">
        <v>20</v>
      </c>
      <c r="G2625" s="4" t="s">
        <v>10</v>
      </c>
      <c r="H2625" s="4" t="s">
        <v>10</v>
      </c>
    </row>
    <row r="2626" spans="1:15">
      <c r="A2626" t="n">
        <v>19980</v>
      </c>
      <c r="B2626" s="53" t="n">
        <v>60</v>
      </c>
      <c r="C2626" s="7" t="n">
        <v>0</v>
      </c>
      <c r="D2626" s="7" t="n">
        <v>0</v>
      </c>
      <c r="E2626" s="7" t="n">
        <v>20</v>
      </c>
      <c r="F2626" s="7" t="n">
        <v>0</v>
      </c>
      <c r="G2626" s="7" t="n">
        <v>300</v>
      </c>
      <c r="H2626" s="7" t="n">
        <v>0</v>
      </c>
    </row>
    <row r="2627" spans="1:15">
      <c r="A2627" t="s">
        <v>4</v>
      </c>
      <c r="B2627" s="4" t="s">
        <v>5</v>
      </c>
      <c r="C2627" s="4" t="s">
        <v>10</v>
      </c>
      <c r="D2627" s="4" t="s">
        <v>9</v>
      </c>
      <c r="E2627" s="4" t="s">
        <v>14</v>
      </c>
    </row>
    <row r="2628" spans="1:15">
      <c r="A2628" t="n">
        <v>19999</v>
      </c>
      <c r="B2628" s="63" t="n">
        <v>35</v>
      </c>
      <c r="C2628" s="7" t="n">
        <v>0</v>
      </c>
      <c r="D2628" s="7" t="n">
        <v>0</v>
      </c>
      <c r="E2628" s="7" t="n">
        <v>0</v>
      </c>
    </row>
    <row r="2629" spans="1:15">
      <c r="A2629" t="s">
        <v>4</v>
      </c>
      <c r="B2629" s="4" t="s">
        <v>5</v>
      </c>
      <c r="C2629" s="4" t="s">
        <v>14</v>
      </c>
      <c r="D2629" s="4" t="s">
        <v>10</v>
      </c>
      <c r="E2629" s="4" t="s">
        <v>20</v>
      </c>
      <c r="F2629" s="4" t="s">
        <v>10</v>
      </c>
      <c r="G2629" s="4" t="s">
        <v>9</v>
      </c>
      <c r="H2629" s="4" t="s">
        <v>9</v>
      </c>
      <c r="I2629" s="4" t="s">
        <v>10</v>
      </c>
      <c r="J2629" s="4" t="s">
        <v>10</v>
      </c>
      <c r="K2629" s="4" t="s">
        <v>9</v>
      </c>
      <c r="L2629" s="4" t="s">
        <v>9</v>
      </c>
      <c r="M2629" s="4" t="s">
        <v>9</v>
      </c>
      <c r="N2629" s="4" t="s">
        <v>9</v>
      </c>
      <c r="O2629" s="4" t="s">
        <v>6</v>
      </c>
    </row>
    <row r="2630" spans="1:15">
      <c r="A2630" t="n">
        <v>20007</v>
      </c>
      <c r="B2630" s="14" t="n">
        <v>50</v>
      </c>
      <c r="C2630" s="7" t="n">
        <v>0</v>
      </c>
      <c r="D2630" s="7" t="n">
        <v>2003</v>
      </c>
      <c r="E2630" s="7" t="n">
        <v>1</v>
      </c>
      <c r="F2630" s="7" t="n">
        <v>0</v>
      </c>
      <c r="G2630" s="7" t="n">
        <v>0</v>
      </c>
      <c r="H2630" s="7" t="n">
        <v>0</v>
      </c>
      <c r="I2630" s="7" t="n">
        <v>0</v>
      </c>
      <c r="J2630" s="7" t="n">
        <v>65533</v>
      </c>
      <c r="K2630" s="7" t="n">
        <v>0</v>
      </c>
      <c r="L2630" s="7" t="n">
        <v>0</v>
      </c>
      <c r="M2630" s="7" t="n">
        <v>0</v>
      </c>
      <c r="N2630" s="7" t="n">
        <v>0</v>
      </c>
      <c r="O2630" s="7" t="s">
        <v>13</v>
      </c>
    </row>
    <row r="2631" spans="1:15">
      <c r="A2631" t="s">
        <v>4</v>
      </c>
      <c r="B2631" s="4" t="s">
        <v>5</v>
      </c>
      <c r="C2631" s="4" t="s">
        <v>14</v>
      </c>
      <c r="D2631" s="4" t="s">
        <v>10</v>
      </c>
      <c r="E2631" s="4" t="s">
        <v>10</v>
      </c>
      <c r="F2631" s="4" t="s">
        <v>9</v>
      </c>
    </row>
    <row r="2632" spans="1:15">
      <c r="A2632" t="n">
        <v>20046</v>
      </c>
      <c r="B2632" s="60" t="n">
        <v>84</v>
      </c>
      <c r="C2632" s="7" t="n">
        <v>1</v>
      </c>
      <c r="D2632" s="7" t="n">
        <v>0</v>
      </c>
      <c r="E2632" s="7" t="n">
        <v>0</v>
      </c>
      <c r="F2632" s="7" t="n">
        <v>0</v>
      </c>
    </row>
    <row r="2633" spans="1:15">
      <c r="A2633" t="s">
        <v>4</v>
      </c>
      <c r="B2633" s="4" t="s">
        <v>5</v>
      </c>
      <c r="C2633" s="4" t="s">
        <v>14</v>
      </c>
      <c r="D2633" s="4" t="s">
        <v>10</v>
      </c>
    </row>
    <row r="2634" spans="1:15">
      <c r="A2634" t="n">
        <v>20056</v>
      </c>
      <c r="B2634" s="24" t="n">
        <v>58</v>
      </c>
      <c r="C2634" s="7" t="n">
        <v>255</v>
      </c>
      <c r="D2634" s="7" t="n">
        <v>0</v>
      </c>
    </row>
    <row r="2635" spans="1:15">
      <c r="A2635" t="s">
        <v>4</v>
      </c>
      <c r="B2635" s="4" t="s">
        <v>5</v>
      </c>
      <c r="C2635" s="4" t="s">
        <v>14</v>
      </c>
      <c r="D2635" s="4" t="s">
        <v>20</v>
      </c>
      <c r="E2635" s="4" t="s">
        <v>20</v>
      </c>
      <c r="F2635" s="4" t="s">
        <v>20</v>
      </c>
    </row>
    <row r="2636" spans="1:15">
      <c r="A2636" t="n">
        <v>20060</v>
      </c>
      <c r="B2636" s="43" t="n">
        <v>45</v>
      </c>
      <c r="C2636" s="7" t="n">
        <v>9</v>
      </c>
      <c r="D2636" s="7" t="n">
        <v>0.0199999995529652</v>
      </c>
      <c r="E2636" s="7" t="n">
        <v>0.0199999995529652</v>
      </c>
      <c r="F2636" s="7" t="n">
        <v>0.5</v>
      </c>
    </row>
    <row r="2637" spans="1:15">
      <c r="A2637" t="s">
        <v>4</v>
      </c>
      <c r="B2637" s="4" t="s">
        <v>5</v>
      </c>
      <c r="C2637" s="4" t="s">
        <v>14</v>
      </c>
      <c r="D2637" s="4" t="s">
        <v>10</v>
      </c>
      <c r="E2637" s="4" t="s">
        <v>6</v>
      </c>
    </row>
    <row r="2638" spans="1:15">
      <c r="A2638" t="n">
        <v>20074</v>
      </c>
      <c r="B2638" s="38" t="n">
        <v>51</v>
      </c>
      <c r="C2638" s="7" t="n">
        <v>4</v>
      </c>
      <c r="D2638" s="7" t="n">
        <v>0</v>
      </c>
      <c r="E2638" s="7" t="s">
        <v>157</v>
      </c>
    </row>
    <row r="2639" spans="1:15">
      <c r="A2639" t="s">
        <v>4</v>
      </c>
      <c r="B2639" s="4" t="s">
        <v>5</v>
      </c>
      <c r="C2639" s="4" t="s">
        <v>10</v>
      </c>
    </row>
    <row r="2640" spans="1:15">
      <c r="A2640" t="n">
        <v>20087</v>
      </c>
      <c r="B2640" s="31" t="n">
        <v>16</v>
      </c>
      <c r="C2640" s="7" t="n">
        <v>0</v>
      </c>
    </row>
    <row r="2641" spans="1:15">
      <c r="A2641" t="s">
        <v>4</v>
      </c>
      <c r="B2641" s="4" t="s">
        <v>5</v>
      </c>
      <c r="C2641" s="4" t="s">
        <v>10</v>
      </c>
      <c r="D2641" s="4" t="s">
        <v>14</v>
      </c>
      <c r="E2641" s="4" t="s">
        <v>9</v>
      </c>
      <c r="F2641" s="4" t="s">
        <v>79</v>
      </c>
      <c r="G2641" s="4" t="s">
        <v>14</v>
      </c>
      <c r="H2641" s="4" t="s">
        <v>14</v>
      </c>
      <c r="I2641" s="4" t="s">
        <v>14</v>
      </c>
    </row>
    <row r="2642" spans="1:15">
      <c r="A2642" t="n">
        <v>20090</v>
      </c>
      <c r="B2642" s="47" t="n">
        <v>26</v>
      </c>
      <c r="C2642" s="7" t="n">
        <v>0</v>
      </c>
      <c r="D2642" s="7" t="n">
        <v>17</v>
      </c>
      <c r="E2642" s="7" t="n">
        <v>53192</v>
      </c>
      <c r="F2642" s="7" t="s">
        <v>246</v>
      </c>
      <c r="G2642" s="7" t="n">
        <v>8</v>
      </c>
      <c r="H2642" s="7" t="n">
        <v>2</v>
      </c>
      <c r="I2642" s="7" t="n">
        <v>0</v>
      </c>
    </row>
    <row r="2643" spans="1:15">
      <c r="A2643" t="s">
        <v>4</v>
      </c>
      <c r="B2643" s="4" t="s">
        <v>5</v>
      </c>
      <c r="C2643" s="4" t="s">
        <v>10</v>
      </c>
    </row>
    <row r="2644" spans="1:15">
      <c r="A2644" t="n">
        <v>20133</v>
      </c>
      <c r="B2644" s="31" t="n">
        <v>16</v>
      </c>
      <c r="C2644" s="7" t="n">
        <v>2500</v>
      </c>
    </row>
    <row r="2645" spans="1:15">
      <c r="A2645" t="s">
        <v>4</v>
      </c>
      <c r="B2645" s="4" t="s">
        <v>5</v>
      </c>
      <c r="C2645" s="4" t="s">
        <v>10</v>
      </c>
      <c r="D2645" s="4" t="s">
        <v>14</v>
      </c>
    </row>
    <row r="2646" spans="1:15">
      <c r="A2646" t="n">
        <v>20136</v>
      </c>
      <c r="B2646" s="51" t="n">
        <v>89</v>
      </c>
      <c r="C2646" s="7" t="n">
        <v>0</v>
      </c>
      <c r="D2646" s="7" t="n">
        <v>0</v>
      </c>
    </row>
    <row r="2647" spans="1:15">
      <c r="A2647" t="s">
        <v>4</v>
      </c>
      <c r="B2647" s="4" t="s">
        <v>5</v>
      </c>
      <c r="C2647" s="4" t="s">
        <v>14</v>
      </c>
      <c r="D2647" s="4" t="s">
        <v>14</v>
      </c>
    </row>
    <row r="2648" spans="1:15">
      <c r="A2648" t="n">
        <v>20140</v>
      </c>
      <c r="B2648" s="13" t="n">
        <v>49</v>
      </c>
      <c r="C2648" s="7" t="n">
        <v>2</v>
      </c>
      <c r="D2648" s="7" t="n">
        <v>0</v>
      </c>
    </row>
    <row r="2649" spans="1:15">
      <c r="A2649" t="s">
        <v>4</v>
      </c>
      <c r="B2649" s="4" t="s">
        <v>5</v>
      </c>
      <c r="C2649" s="4" t="s">
        <v>14</v>
      </c>
      <c r="D2649" s="4" t="s">
        <v>10</v>
      </c>
      <c r="E2649" s="4" t="s">
        <v>9</v>
      </c>
      <c r="F2649" s="4" t="s">
        <v>10</v>
      </c>
      <c r="G2649" s="4" t="s">
        <v>9</v>
      </c>
      <c r="H2649" s="4" t="s">
        <v>14</v>
      </c>
    </row>
    <row r="2650" spans="1:15">
      <c r="A2650" t="n">
        <v>20143</v>
      </c>
      <c r="B2650" s="13" t="n">
        <v>49</v>
      </c>
      <c r="C2650" s="7" t="n">
        <v>0</v>
      </c>
      <c r="D2650" s="7" t="n">
        <v>569</v>
      </c>
      <c r="E2650" s="7" t="n">
        <v>1065353216</v>
      </c>
      <c r="F2650" s="7" t="n">
        <v>0</v>
      </c>
      <c r="G2650" s="7" t="n">
        <v>0</v>
      </c>
      <c r="H2650" s="7" t="n">
        <v>0</v>
      </c>
    </row>
    <row r="2651" spans="1:15">
      <c r="A2651" t="s">
        <v>4</v>
      </c>
      <c r="B2651" s="4" t="s">
        <v>5</v>
      </c>
      <c r="C2651" s="4" t="s">
        <v>14</v>
      </c>
      <c r="D2651" s="4" t="s">
        <v>10</v>
      </c>
      <c r="E2651" s="4" t="s">
        <v>20</v>
      </c>
    </row>
    <row r="2652" spans="1:15">
      <c r="A2652" t="n">
        <v>20158</v>
      </c>
      <c r="B2652" s="24" t="n">
        <v>58</v>
      </c>
      <c r="C2652" s="7" t="n">
        <v>101</v>
      </c>
      <c r="D2652" s="7" t="n">
        <v>500</v>
      </c>
      <c r="E2652" s="7" t="n">
        <v>1</v>
      </c>
    </row>
    <row r="2653" spans="1:15">
      <c r="A2653" t="s">
        <v>4</v>
      </c>
      <c r="B2653" s="4" t="s">
        <v>5</v>
      </c>
      <c r="C2653" s="4" t="s">
        <v>14</v>
      </c>
      <c r="D2653" s="4" t="s">
        <v>10</v>
      </c>
    </row>
    <row r="2654" spans="1:15">
      <c r="A2654" t="n">
        <v>20166</v>
      </c>
      <c r="B2654" s="24" t="n">
        <v>58</v>
      </c>
      <c r="C2654" s="7" t="n">
        <v>254</v>
      </c>
      <c r="D2654" s="7" t="n">
        <v>0</v>
      </c>
    </row>
    <row r="2655" spans="1:15">
      <c r="A2655" t="s">
        <v>4</v>
      </c>
      <c r="B2655" s="4" t="s">
        <v>5</v>
      </c>
      <c r="C2655" s="4" t="s">
        <v>10</v>
      </c>
      <c r="D2655" s="4" t="s">
        <v>14</v>
      </c>
      <c r="E2655" s="4" t="s">
        <v>6</v>
      </c>
      <c r="F2655" s="4" t="s">
        <v>20</v>
      </c>
      <c r="G2655" s="4" t="s">
        <v>20</v>
      </c>
      <c r="H2655" s="4" t="s">
        <v>20</v>
      </c>
    </row>
    <row r="2656" spans="1:15">
      <c r="A2656" t="n">
        <v>20170</v>
      </c>
      <c r="B2656" s="50" t="n">
        <v>48</v>
      </c>
      <c r="C2656" s="7" t="n">
        <v>0</v>
      </c>
      <c r="D2656" s="7" t="n">
        <v>0</v>
      </c>
      <c r="E2656" s="7" t="s">
        <v>95</v>
      </c>
      <c r="F2656" s="7" t="n">
        <v>0</v>
      </c>
      <c r="G2656" s="7" t="n">
        <v>1</v>
      </c>
      <c r="H2656" s="7" t="n">
        <v>0</v>
      </c>
    </row>
    <row r="2657" spans="1:9">
      <c r="A2657" t="s">
        <v>4</v>
      </c>
      <c r="B2657" s="4" t="s">
        <v>5</v>
      </c>
      <c r="C2657" s="4" t="s">
        <v>10</v>
      </c>
      <c r="D2657" s="4" t="s">
        <v>9</v>
      </c>
    </row>
    <row r="2658" spans="1:9">
      <c r="A2658" t="n">
        <v>20196</v>
      </c>
      <c r="B2658" s="57" t="n">
        <v>44</v>
      </c>
      <c r="C2658" s="7" t="n">
        <v>7033</v>
      </c>
      <c r="D2658" s="7" t="n">
        <v>128</v>
      </c>
    </row>
    <row r="2659" spans="1:9">
      <c r="A2659" t="s">
        <v>4</v>
      </c>
      <c r="B2659" s="4" t="s">
        <v>5</v>
      </c>
      <c r="C2659" s="4" t="s">
        <v>10</v>
      </c>
      <c r="D2659" s="4" t="s">
        <v>9</v>
      </c>
    </row>
    <row r="2660" spans="1:9">
      <c r="A2660" t="n">
        <v>20203</v>
      </c>
      <c r="B2660" s="57" t="n">
        <v>44</v>
      </c>
      <c r="C2660" s="7" t="n">
        <v>7033</v>
      </c>
      <c r="D2660" s="7" t="n">
        <v>32</v>
      </c>
    </row>
    <row r="2661" spans="1:9">
      <c r="A2661" t="s">
        <v>4</v>
      </c>
      <c r="B2661" s="4" t="s">
        <v>5</v>
      </c>
      <c r="C2661" s="4" t="s">
        <v>10</v>
      </c>
      <c r="D2661" s="4" t="s">
        <v>9</v>
      </c>
    </row>
    <row r="2662" spans="1:9">
      <c r="A2662" t="n">
        <v>20210</v>
      </c>
      <c r="B2662" s="37" t="n">
        <v>43</v>
      </c>
      <c r="C2662" s="7" t="n">
        <v>7033</v>
      </c>
      <c r="D2662" s="7" t="n">
        <v>32</v>
      </c>
    </row>
    <row r="2663" spans="1:9">
      <c r="A2663" t="s">
        <v>4</v>
      </c>
      <c r="B2663" s="4" t="s">
        <v>5</v>
      </c>
      <c r="C2663" s="4" t="s">
        <v>10</v>
      </c>
      <c r="D2663" s="4" t="s">
        <v>9</v>
      </c>
    </row>
    <row r="2664" spans="1:9">
      <c r="A2664" t="n">
        <v>20217</v>
      </c>
      <c r="B2664" s="37" t="n">
        <v>43</v>
      </c>
      <c r="C2664" s="7" t="n">
        <v>7033</v>
      </c>
      <c r="D2664" s="7" t="n">
        <v>512</v>
      </c>
    </row>
    <row r="2665" spans="1:9">
      <c r="A2665" t="s">
        <v>4</v>
      </c>
      <c r="B2665" s="4" t="s">
        <v>5</v>
      </c>
      <c r="C2665" s="4" t="s">
        <v>10</v>
      </c>
      <c r="D2665" s="4" t="s">
        <v>9</v>
      </c>
      <c r="E2665" s="4" t="s">
        <v>9</v>
      </c>
      <c r="F2665" s="4" t="s">
        <v>9</v>
      </c>
      <c r="G2665" s="4" t="s">
        <v>9</v>
      </c>
      <c r="H2665" s="4" t="s">
        <v>10</v>
      </c>
      <c r="I2665" s="4" t="s">
        <v>14</v>
      </c>
    </row>
    <row r="2666" spans="1:9">
      <c r="A2666" t="n">
        <v>20224</v>
      </c>
      <c r="B2666" s="58" t="n">
        <v>66</v>
      </c>
      <c r="C2666" s="7" t="n">
        <v>7033</v>
      </c>
      <c r="D2666" s="7" t="n">
        <v>1065353216</v>
      </c>
      <c r="E2666" s="7" t="n">
        <v>1065353216</v>
      </c>
      <c r="F2666" s="7" t="n">
        <v>1065353216</v>
      </c>
      <c r="G2666" s="7" t="n">
        <v>0</v>
      </c>
      <c r="H2666" s="7" t="n">
        <v>0</v>
      </c>
      <c r="I2666" s="7" t="n">
        <v>3</v>
      </c>
    </row>
    <row r="2667" spans="1:9">
      <c r="A2667" t="s">
        <v>4</v>
      </c>
      <c r="B2667" s="4" t="s">
        <v>5</v>
      </c>
      <c r="C2667" s="4" t="s">
        <v>10</v>
      </c>
      <c r="D2667" s="4" t="s">
        <v>20</v>
      </c>
      <c r="E2667" s="4" t="s">
        <v>20</v>
      </c>
      <c r="F2667" s="4" t="s">
        <v>20</v>
      </c>
      <c r="G2667" s="4" t="s">
        <v>20</v>
      </c>
    </row>
    <row r="2668" spans="1:9">
      <c r="A2668" t="n">
        <v>20246</v>
      </c>
      <c r="B2668" s="35" t="n">
        <v>46</v>
      </c>
      <c r="C2668" s="7" t="n">
        <v>7033</v>
      </c>
      <c r="D2668" s="7" t="n">
        <v>183.610000610352</v>
      </c>
      <c r="E2668" s="7" t="n">
        <v>-144</v>
      </c>
      <c r="F2668" s="7" t="n">
        <v>6.28000020980835</v>
      </c>
      <c r="G2668" s="7" t="n">
        <v>114.300003051758</v>
      </c>
    </row>
    <row r="2669" spans="1:9">
      <c r="A2669" t="s">
        <v>4</v>
      </c>
      <c r="B2669" s="4" t="s">
        <v>5</v>
      </c>
      <c r="C2669" s="4" t="s">
        <v>10</v>
      </c>
      <c r="D2669" s="4" t="s">
        <v>14</v>
      </c>
      <c r="E2669" s="4" t="s">
        <v>6</v>
      </c>
      <c r="F2669" s="4" t="s">
        <v>20</v>
      </c>
      <c r="G2669" s="4" t="s">
        <v>20</v>
      </c>
      <c r="H2669" s="4" t="s">
        <v>20</v>
      </c>
    </row>
    <row r="2670" spans="1:9">
      <c r="A2670" t="n">
        <v>20265</v>
      </c>
      <c r="B2670" s="50" t="n">
        <v>48</v>
      </c>
      <c r="C2670" s="7" t="n">
        <v>7033</v>
      </c>
      <c r="D2670" s="7" t="n">
        <v>0</v>
      </c>
      <c r="E2670" s="7" t="s">
        <v>200</v>
      </c>
      <c r="F2670" s="7" t="n">
        <v>-1</v>
      </c>
      <c r="G2670" s="7" t="n">
        <v>1</v>
      </c>
      <c r="H2670" s="7" t="n">
        <v>0</v>
      </c>
    </row>
    <row r="2671" spans="1:9">
      <c r="A2671" t="s">
        <v>4</v>
      </c>
      <c r="B2671" s="4" t="s">
        <v>5</v>
      </c>
      <c r="C2671" s="4" t="s">
        <v>14</v>
      </c>
      <c r="D2671" s="4" t="s">
        <v>14</v>
      </c>
      <c r="E2671" s="4" t="s">
        <v>20</v>
      </c>
      <c r="F2671" s="4" t="s">
        <v>20</v>
      </c>
      <c r="G2671" s="4" t="s">
        <v>20</v>
      </c>
      <c r="H2671" s="4" t="s">
        <v>10</v>
      </c>
    </row>
    <row r="2672" spans="1:9">
      <c r="A2672" t="n">
        <v>20292</v>
      </c>
      <c r="B2672" s="43" t="n">
        <v>45</v>
      </c>
      <c r="C2672" s="7" t="n">
        <v>2</v>
      </c>
      <c r="D2672" s="7" t="n">
        <v>3</v>
      </c>
      <c r="E2672" s="7" t="n">
        <v>184.399993896484</v>
      </c>
      <c r="F2672" s="7" t="n">
        <v>-139.559997558594</v>
      </c>
      <c r="G2672" s="7" t="n">
        <v>5.92999982833862</v>
      </c>
      <c r="H2672" s="7" t="n">
        <v>0</v>
      </c>
    </row>
    <row r="2673" spans="1:9">
      <c r="A2673" t="s">
        <v>4</v>
      </c>
      <c r="B2673" s="4" t="s">
        <v>5</v>
      </c>
      <c r="C2673" s="4" t="s">
        <v>14</v>
      </c>
      <c r="D2673" s="4" t="s">
        <v>14</v>
      </c>
      <c r="E2673" s="4" t="s">
        <v>20</v>
      </c>
      <c r="F2673" s="4" t="s">
        <v>20</v>
      </c>
      <c r="G2673" s="4" t="s">
        <v>20</v>
      </c>
      <c r="H2673" s="4" t="s">
        <v>10</v>
      </c>
      <c r="I2673" s="4" t="s">
        <v>14</v>
      </c>
    </row>
    <row r="2674" spans="1:9">
      <c r="A2674" t="n">
        <v>20309</v>
      </c>
      <c r="B2674" s="43" t="n">
        <v>45</v>
      </c>
      <c r="C2674" s="7" t="n">
        <v>4</v>
      </c>
      <c r="D2674" s="7" t="n">
        <v>3</v>
      </c>
      <c r="E2674" s="7" t="n">
        <v>327.529998779297</v>
      </c>
      <c r="F2674" s="7" t="n">
        <v>69.3099975585938</v>
      </c>
      <c r="G2674" s="7" t="n">
        <v>0</v>
      </c>
      <c r="H2674" s="7" t="n">
        <v>0</v>
      </c>
      <c r="I2674" s="7" t="n">
        <v>0</v>
      </c>
    </row>
    <row r="2675" spans="1:9">
      <c r="A2675" t="s">
        <v>4</v>
      </c>
      <c r="B2675" s="4" t="s">
        <v>5</v>
      </c>
      <c r="C2675" s="4" t="s">
        <v>14</v>
      </c>
      <c r="D2675" s="4" t="s">
        <v>14</v>
      </c>
      <c r="E2675" s="4" t="s">
        <v>20</v>
      </c>
      <c r="F2675" s="4" t="s">
        <v>10</v>
      </c>
    </row>
    <row r="2676" spans="1:9">
      <c r="A2676" t="n">
        <v>20327</v>
      </c>
      <c r="B2676" s="43" t="n">
        <v>45</v>
      </c>
      <c r="C2676" s="7" t="n">
        <v>5</v>
      </c>
      <c r="D2676" s="7" t="n">
        <v>3</v>
      </c>
      <c r="E2676" s="7" t="n">
        <v>7.90000009536743</v>
      </c>
      <c r="F2676" s="7" t="n">
        <v>0</v>
      </c>
    </row>
    <row r="2677" spans="1:9">
      <c r="A2677" t="s">
        <v>4</v>
      </c>
      <c r="B2677" s="4" t="s">
        <v>5</v>
      </c>
      <c r="C2677" s="4" t="s">
        <v>14</v>
      </c>
      <c r="D2677" s="4" t="s">
        <v>14</v>
      </c>
      <c r="E2677" s="4" t="s">
        <v>20</v>
      </c>
      <c r="F2677" s="4" t="s">
        <v>10</v>
      </c>
    </row>
    <row r="2678" spans="1:9">
      <c r="A2678" t="n">
        <v>20336</v>
      </c>
      <c r="B2678" s="43" t="n">
        <v>45</v>
      </c>
      <c r="C2678" s="7" t="n">
        <v>11</v>
      </c>
      <c r="D2678" s="7" t="n">
        <v>3</v>
      </c>
      <c r="E2678" s="7" t="n">
        <v>38.2999992370605</v>
      </c>
      <c r="F2678" s="7" t="n">
        <v>0</v>
      </c>
    </row>
    <row r="2679" spans="1:9">
      <c r="A2679" t="s">
        <v>4</v>
      </c>
      <c r="B2679" s="4" t="s">
        <v>5</v>
      </c>
      <c r="C2679" s="4" t="s">
        <v>14</v>
      </c>
      <c r="D2679" s="4" t="s">
        <v>14</v>
      </c>
      <c r="E2679" s="4" t="s">
        <v>20</v>
      </c>
      <c r="F2679" s="4" t="s">
        <v>20</v>
      </c>
      <c r="G2679" s="4" t="s">
        <v>20</v>
      </c>
      <c r="H2679" s="4" t="s">
        <v>10</v>
      </c>
    </row>
    <row r="2680" spans="1:9">
      <c r="A2680" t="n">
        <v>20345</v>
      </c>
      <c r="B2680" s="43" t="n">
        <v>45</v>
      </c>
      <c r="C2680" s="7" t="n">
        <v>2</v>
      </c>
      <c r="D2680" s="7" t="n">
        <v>3</v>
      </c>
      <c r="E2680" s="7" t="n">
        <v>184.399993896484</v>
      </c>
      <c r="F2680" s="7" t="n">
        <v>-139.559997558594</v>
      </c>
      <c r="G2680" s="7" t="n">
        <v>5.92999982833862</v>
      </c>
      <c r="H2680" s="7" t="n">
        <v>3000</v>
      </c>
    </row>
    <row r="2681" spans="1:9">
      <c r="A2681" t="s">
        <v>4</v>
      </c>
      <c r="B2681" s="4" t="s">
        <v>5</v>
      </c>
      <c r="C2681" s="4" t="s">
        <v>14</v>
      </c>
      <c r="D2681" s="4" t="s">
        <v>14</v>
      </c>
      <c r="E2681" s="4" t="s">
        <v>20</v>
      </c>
      <c r="F2681" s="4" t="s">
        <v>20</v>
      </c>
      <c r="G2681" s="4" t="s">
        <v>20</v>
      </c>
      <c r="H2681" s="4" t="s">
        <v>10</v>
      </c>
      <c r="I2681" s="4" t="s">
        <v>14</v>
      </c>
    </row>
    <row r="2682" spans="1:9">
      <c r="A2682" t="n">
        <v>20362</v>
      </c>
      <c r="B2682" s="43" t="n">
        <v>45</v>
      </c>
      <c r="C2682" s="7" t="n">
        <v>4</v>
      </c>
      <c r="D2682" s="7" t="n">
        <v>3</v>
      </c>
      <c r="E2682" s="7" t="n">
        <v>327.529998779297</v>
      </c>
      <c r="F2682" s="7" t="n">
        <v>69.3099975585938</v>
      </c>
      <c r="G2682" s="7" t="n">
        <v>0</v>
      </c>
      <c r="H2682" s="7" t="n">
        <v>3000</v>
      </c>
      <c r="I2682" s="7" t="n">
        <v>0</v>
      </c>
    </row>
    <row r="2683" spans="1:9">
      <c r="A2683" t="s">
        <v>4</v>
      </c>
      <c r="B2683" s="4" t="s">
        <v>5</v>
      </c>
      <c r="C2683" s="4" t="s">
        <v>14</v>
      </c>
      <c r="D2683" s="4" t="s">
        <v>14</v>
      </c>
      <c r="E2683" s="4" t="s">
        <v>20</v>
      </c>
      <c r="F2683" s="4" t="s">
        <v>10</v>
      </c>
    </row>
    <row r="2684" spans="1:9">
      <c r="A2684" t="n">
        <v>20380</v>
      </c>
      <c r="B2684" s="43" t="n">
        <v>45</v>
      </c>
      <c r="C2684" s="7" t="n">
        <v>5</v>
      </c>
      <c r="D2684" s="7" t="n">
        <v>3</v>
      </c>
      <c r="E2684" s="7" t="n">
        <v>7.40000009536743</v>
      </c>
      <c r="F2684" s="7" t="n">
        <v>3000</v>
      </c>
    </row>
    <row r="2685" spans="1:9">
      <c r="A2685" t="s">
        <v>4</v>
      </c>
      <c r="B2685" s="4" t="s">
        <v>5</v>
      </c>
      <c r="C2685" s="4" t="s">
        <v>14</v>
      </c>
      <c r="D2685" s="4" t="s">
        <v>14</v>
      </c>
      <c r="E2685" s="4" t="s">
        <v>20</v>
      </c>
      <c r="F2685" s="4" t="s">
        <v>10</v>
      </c>
    </row>
    <row r="2686" spans="1:9">
      <c r="A2686" t="n">
        <v>20389</v>
      </c>
      <c r="B2686" s="43" t="n">
        <v>45</v>
      </c>
      <c r="C2686" s="7" t="n">
        <v>11</v>
      </c>
      <c r="D2686" s="7" t="n">
        <v>3</v>
      </c>
      <c r="E2686" s="7" t="n">
        <v>38.2999992370605</v>
      </c>
      <c r="F2686" s="7" t="n">
        <v>3000</v>
      </c>
    </row>
    <row r="2687" spans="1:9">
      <c r="A2687" t="s">
        <v>4</v>
      </c>
      <c r="B2687" s="4" t="s">
        <v>5</v>
      </c>
      <c r="C2687" s="4" t="s">
        <v>14</v>
      </c>
      <c r="D2687" s="4" t="s">
        <v>10</v>
      </c>
      <c r="E2687" s="4" t="s">
        <v>10</v>
      </c>
      <c r="F2687" s="4" t="s">
        <v>9</v>
      </c>
    </row>
    <row r="2688" spans="1:9">
      <c r="A2688" t="n">
        <v>20398</v>
      </c>
      <c r="B2688" s="60" t="n">
        <v>84</v>
      </c>
      <c r="C2688" s="7" t="n">
        <v>0</v>
      </c>
      <c r="D2688" s="7" t="n">
        <v>2</v>
      </c>
      <c r="E2688" s="7" t="n">
        <v>0</v>
      </c>
      <c r="F2688" s="7" t="n">
        <v>1048576000</v>
      </c>
    </row>
    <row r="2689" spans="1:9">
      <c r="A2689" t="s">
        <v>4</v>
      </c>
      <c r="B2689" s="4" t="s">
        <v>5</v>
      </c>
      <c r="C2689" s="4" t="s">
        <v>14</v>
      </c>
      <c r="D2689" s="4" t="s">
        <v>10</v>
      </c>
    </row>
    <row r="2690" spans="1:9">
      <c r="A2690" t="n">
        <v>20408</v>
      </c>
      <c r="B2690" s="24" t="n">
        <v>58</v>
      </c>
      <c r="C2690" s="7" t="n">
        <v>255</v>
      </c>
      <c r="D2690" s="7" t="n">
        <v>0</v>
      </c>
    </row>
    <row r="2691" spans="1:9">
      <c r="A2691" t="s">
        <v>4</v>
      </c>
      <c r="B2691" s="4" t="s">
        <v>5</v>
      </c>
      <c r="C2691" s="4" t="s">
        <v>14</v>
      </c>
      <c r="D2691" s="4" t="s">
        <v>20</v>
      </c>
      <c r="E2691" s="4" t="s">
        <v>20</v>
      </c>
      <c r="F2691" s="4" t="s">
        <v>20</v>
      </c>
    </row>
    <row r="2692" spans="1:9">
      <c r="A2692" t="n">
        <v>20412</v>
      </c>
      <c r="B2692" s="43" t="n">
        <v>45</v>
      </c>
      <c r="C2692" s="7" t="n">
        <v>9</v>
      </c>
      <c r="D2692" s="7" t="n">
        <v>0.0199999995529652</v>
      </c>
      <c r="E2692" s="7" t="n">
        <v>0.0199999995529652</v>
      </c>
      <c r="F2692" s="7" t="n">
        <v>1</v>
      </c>
    </row>
    <row r="2693" spans="1:9">
      <c r="A2693" t="s">
        <v>4</v>
      </c>
      <c r="B2693" s="4" t="s">
        <v>5</v>
      </c>
      <c r="C2693" s="4" t="s">
        <v>10</v>
      </c>
    </row>
    <row r="2694" spans="1:9">
      <c r="A2694" t="n">
        <v>20426</v>
      </c>
      <c r="B2694" s="31" t="n">
        <v>16</v>
      </c>
      <c r="C2694" s="7" t="n">
        <v>500</v>
      </c>
    </row>
    <row r="2695" spans="1:9">
      <c r="A2695" t="s">
        <v>4</v>
      </c>
      <c r="B2695" s="4" t="s">
        <v>5</v>
      </c>
      <c r="C2695" s="4" t="s">
        <v>14</v>
      </c>
      <c r="D2695" s="4" t="s">
        <v>10</v>
      </c>
      <c r="E2695" s="4" t="s">
        <v>10</v>
      </c>
      <c r="F2695" s="4" t="s">
        <v>9</v>
      </c>
    </row>
    <row r="2696" spans="1:9">
      <c r="A2696" t="n">
        <v>20429</v>
      </c>
      <c r="B2696" s="60" t="n">
        <v>84</v>
      </c>
      <c r="C2696" s="7" t="n">
        <v>0</v>
      </c>
      <c r="D2696" s="7" t="n">
        <v>2</v>
      </c>
      <c r="E2696" s="7" t="n">
        <v>0</v>
      </c>
      <c r="F2696" s="7" t="n">
        <v>1056964608</v>
      </c>
    </row>
    <row r="2697" spans="1:9">
      <c r="A2697" t="s">
        <v>4</v>
      </c>
      <c r="B2697" s="4" t="s">
        <v>5</v>
      </c>
      <c r="C2697" s="4" t="s">
        <v>14</v>
      </c>
      <c r="D2697" s="4" t="s">
        <v>20</v>
      </c>
      <c r="E2697" s="4" t="s">
        <v>20</v>
      </c>
      <c r="F2697" s="4" t="s">
        <v>20</v>
      </c>
    </row>
    <row r="2698" spans="1:9">
      <c r="A2698" t="n">
        <v>20439</v>
      </c>
      <c r="B2698" s="43" t="n">
        <v>45</v>
      </c>
      <c r="C2698" s="7" t="n">
        <v>9</v>
      </c>
      <c r="D2698" s="7" t="n">
        <v>0.0500000007450581</v>
      </c>
      <c r="E2698" s="7" t="n">
        <v>0.0500000007450581</v>
      </c>
      <c r="F2698" s="7" t="n">
        <v>1.5</v>
      </c>
    </row>
    <row r="2699" spans="1:9">
      <c r="A2699" t="s">
        <v>4</v>
      </c>
      <c r="B2699" s="4" t="s">
        <v>5</v>
      </c>
      <c r="C2699" s="4" t="s">
        <v>14</v>
      </c>
      <c r="D2699" s="4" t="s">
        <v>10</v>
      </c>
      <c r="E2699" s="4" t="s">
        <v>20</v>
      </c>
      <c r="F2699" s="4" t="s">
        <v>10</v>
      </c>
      <c r="G2699" s="4" t="s">
        <v>9</v>
      </c>
      <c r="H2699" s="4" t="s">
        <v>9</v>
      </c>
      <c r="I2699" s="4" t="s">
        <v>10</v>
      </c>
      <c r="J2699" s="4" t="s">
        <v>10</v>
      </c>
      <c r="K2699" s="4" t="s">
        <v>9</v>
      </c>
      <c r="L2699" s="4" t="s">
        <v>9</v>
      </c>
      <c r="M2699" s="4" t="s">
        <v>9</v>
      </c>
      <c r="N2699" s="4" t="s">
        <v>9</v>
      </c>
      <c r="O2699" s="4" t="s">
        <v>6</v>
      </c>
    </row>
    <row r="2700" spans="1:9">
      <c r="A2700" t="n">
        <v>20453</v>
      </c>
      <c r="B2700" s="14" t="n">
        <v>50</v>
      </c>
      <c r="C2700" s="7" t="n">
        <v>0</v>
      </c>
      <c r="D2700" s="7" t="n">
        <v>5313</v>
      </c>
      <c r="E2700" s="7" t="n">
        <v>0.800000011920929</v>
      </c>
      <c r="F2700" s="7" t="n">
        <v>0</v>
      </c>
      <c r="G2700" s="7" t="n">
        <v>0</v>
      </c>
      <c r="H2700" s="7" t="n">
        <v>-1073741824</v>
      </c>
      <c r="I2700" s="7" t="n">
        <v>0</v>
      </c>
      <c r="J2700" s="7" t="n">
        <v>65533</v>
      </c>
      <c r="K2700" s="7" t="n">
        <v>0</v>
      </c>
      <c r="L2700" s="7" t="n">
        <v>0</v>
      </c>
      <c r="M2700" s="7" t="n">
        <v>0</v>
      </c>
      <c r="N2700" s="7" t="n">
        <v>0</v>
      </c>
      <c r="O2700" s="7" t="s">
        <v>13</v>
      </c>
    </row>
    <row r="2701" spans="1:9">
      <c r="A2701" t="s">
        <v>4</v>
      </c>
      <c r="B2701" s="4" t="s">
        <v>5</v>
      </c>
      <c r="C2701" s="4" t="s">
        <v>14</v>
      </c>
      <c r="D2701" s="4" t="s">
        <v>10</v>
      </c>
      <c r="E2701" s="4" t="s">
        <v>10</v>
      </c>
      <c r="F2701" s="4" t="s">
        <v>10</v>
      </c>
      <c r="G2701" s="4" t="s">
        <v>10</v>
      </c>
      <c r="H2701" s="4" t="s">
        <v>10</v>
      </c>
      <c r="I2701" s="4" t="s">
        <v>6</v>
      </c>
      <c r="J2701" s="4" t="s">
        <v>20</v>
      </c>
      <c r="K2701" s="4" t="s">
        <v>20</v>
      </c>
      <c r="L2701" s="4" t="s">
        <v>20</v>
      </c>
      <c r="M2701" s="4" t="s">
        <v>9</v>
      </c>
      <c r="N2701" s="4" t="s">
        <v>9</v>
      </c>
      <c r="O2701" s="4" t="s">
        <v>20</v>
      </c>
      <c r="P2701" s="4" t="s">
        <v>20</v>
      </c>
      <c r="Q2701" s="4" t="s">
        <v>20</v>
      </c>
      <c r="R2701" s="4" t="s">
        <v>20</v>
      </c>
      <c r="S2701" s="4" t="s">
        <v>14</v>
      </c>
    </row>
    <row r="2702" spans="1:9">
      <c r="A2702" t="n">
        <v>20492</v>
      </c>
      <c r="B2702" s="34" t="n">
        <v>39</v>
      </c>
      <c r="C2702" s="7" t="n">
        <v>12</v>
      </c>
      <c r="D2702" s="7" t="n">
        <v>7033</v>
      </c>
      <c r="E2702" s="7" t="n">
        <v>202</v>
      </c>
      <c r="F2702" s="7" t="n">
        <v>0</v>
      </c>
      <c r="G2702" s="7" t="n">
        <v>7033</v>
      </c>
      <c r="H2702" s="7" t="n">
        <v>12</v>
      </c>
      <c r="I2702" s="7" t="s">
        <v>247</v>
      </c>
      <c r="J2702" s="7" t="n">
        <v>0</v>
      </c>
      <c r="K2702" s="7" t="n">
        <v>0.00999999977648258</v>
      </c>
      <c r="L2702" s="7" t="n">
        <v>0</v>
      </c>
      <c r="M2702" s="7" t="n">
        <v>0</v>
      </c>
      <c r="N2702" s="7" t="n">
        <v>0</v>
      </c>
      <c r="O2702" s="7" t="n">
        <v>0</v>
      </c>
      <c r="P2702" s="7" t="n">
        <v>1</v>
      </c>
      <c r="Q2702" s="7" t="n">
        <v>1</v>
      </c>
      <c r="R2702" s="7" t="n">
        <v>1</v>
      </c>
      <c r="S2702" s="7" t="n">
        <v>100</v>
      </c>
    </row>
    <row r="2703" spans="1:9">
      <c r="A2703" t="s">
        <v>4</v>
      </c>
      <c r="B2703" s="4" t="s">
        <v>5</v>
      </c>
      <c r="C2703" s="4" t="s">
        <v>10</v>
      </c>
    </row>
    <row r="2704" spans="1:9">
      <c r="A2704" t="n">
        <v>20551</v>
      </c>
      <c r="B2704" s="31" t="n">
        <v>16</v>
      </c>
      <c r="C2704" s="7" t="n">
        <v>1000</v>
      </c>
    </row>
    <row r="2705" spans="1:19">
      <c r="A2705" t="s">
        <v>4</v>
      </c>
      <c r="B2705" s="4" t="s">
        <v>5</v>
      </c>
      <c r="C2705" s="4" t="s">
        <v>10</v>
      </c>
      <c r="D2705" s="4" t="s">
        <v>9</v>
      </c>
      <c r="E2705" s="4" t="s">
        <v>9</v>
      </c>
      <c r="F2705" s="4" t="s">
        <v>9</v>
      </c>
      <c r="G2705" s="4" t="s">
        <v>9</v>
      </c>
      <c r="H2705" s="4" t="s">
        <v>10</v>
      </c>
      <c r="I2705" s="4" t="s">
        <v>14</v>
      </c>
    </row>
    <row r="2706" spans="1:19">
      <c r="A2706" t="n">
        <v>20554</v>
      </c>
      <c r="B2706" s="58" t="n">
        <v>66</v>
      </c>
      <c r="C2706" s="7" t="n">
        <v>7033</v>
      </c>
      <c r="D2706" s="7" t="n">
        <v>1065353216</v>
      </c>
      <c r="E2706" s="7" t="n">
        <v>1065353216</v>
      </c>
      <c r="F2706" s="7" t="n">
        <v>1065353216</v>
      </c>
      <c r="G2706" s="7" t="n">
        <v>1065353216</v>
      </c>
      <c r="H2706" s="7" t="n">
        <v>200</v>
      </c>
      <c r="I2706" s="7" t="n">
        <v>3</v>
      </c>
    </row>
    <row r="2707" spans="1:19">
      <c r="A2707" t="s">
        <v>4</v>
      </c>
      <c r="B2707" s="4" t="s">
        <v>5</v>
      </c>
      <c r="C2707" s="4" t="s">
        <v>14</v>
      </c>
      <c r="D2707" s="4" t="s">
        <v>10</v>
      </c>
      <c r="E2707" s="4" t="s">
        <v>10</v>
      </c>
      <c r="F2707" s="4" t="s">
        <v>9</v>
      </c>
    </row>
    <row r="2708" spans="1:19">
      <c r="A2708" t="n">
        <v>20576</v>
      </c>
      <c r="B2708" s="60" t="n">
        <v>84</v>
      </c>
      <c r="C2708" s="7" t="n">
        <v>1</v>
      </c>
      <c r="D2708" s="7" t="n">
        <v>0</v>
      </c>
      <c r="E2708" s="7" t="n">
        <v>1000</v>
      </c>
      <c r="F2708" s="7" t="n">
        <v>0</v>
      </c>
    </row>
    <row r="2709" spans="1:19">
      <c r="A2709" t="s">
        <v>4</v>
      </c>
      <c r="B2709" s="4" t="s">
        <v>5</v>
      </c>
      <c r="C2709" s="4" t="s">
        <v>10</v>
      </c>
    </row>
    <row r="2710" spans="1:19">
      <c r="A2710" t="n">
        <v>20586</v>
      </c>
      <c r="B2710" s="31" t="n">
        <v>16</v>
      </c>
      <c r="C2710" s="7" t="n">
        <v>800</v>
      </c>
    </row>
    <row r="2711" spans="1:19">
      <c r="A2711" t="s">
        <v>4</v>
      </c>
      <c r="B2711" s="4" t="s">
        <v>5</v>
      </c>
      <c r="C2711" s="4" t="s">
        <v>10</v>
      </c>
      <c r="D2711" s="4" t="s">
        <v>14</v>
      </c>
      <c r="E2711" s="4" t="s">
        <v>6</v>
      </c>
      <c r="F2711" s="4" t="s">
        <v>20</v>
      </c>
      <c r="G2711" s="4" t="s">
        <v>20</v>
      </c>
      <c r="H2711" s="4" t="s">
        <v>20</v>
      </c>
    </row>
    <row r="2712" spans="1:19">
      <c r="A2712" t="n">
        <v>20589</v>
      </c>
      <c r="B2712" s="50" t="n">
        <v>48</v>
      </c>
      <c r="C2712" s="7" t="n">
        <v>7033</v>
      </c>
      <c r="D2712" s="7" t="n">
        <v>0</v>
      </c>
      <c r="E2712" s="7" t="s">
        <v>199</v>
      </c>
      <c r="F2712" s="7" t="n">
        <v>-1</v>
      </c>
      <c r="G2712" s="7" t="n">
        <v>1</v>
      </c>
      <c r="H2712" s="7" t="n">
        <v>0</v>
      </c>
    </row>
    <row r="2713" spans="1:19">
      <c r="A2713" t="s">
        <v>4</v>
      </c>
      <c r="B2713" s="4" t="s">
        <v>5</v>
      </c>
      <c r="C2713" s="4" t="s">
        <v>14</v>
      </c>
      <c r="D2713" s="4" t="s">
        <v>9</v>
      </c>
      <c r="E2713" s="4" t="s">
        <v>9</v>
      </c>
      <c r="F2713" s="4" t="s">
        <v>9</v>
      </c>
    </row>
    <row r="2714" spans="1:19">
      <c r="A2714" t="n">
        <v>20616</v>
      </c>
      <c r="B2714" s="14" t="n">
        <v>50</v>
      </c>
      <c r="C2714" s="7" t="n">
        <v>255</v>
      </c>
      <c r="D2714" s="7" t="n">
        <v>1056964608</v>
      </c>
      <c r="E2714" s="7" t="n">
        <v>1065353216</v>
      </c>
      <c r="F2714" s="7" t="n">
        <v>1050253722</v>
      </c>
    </row>
    <row r="2715" spans="1:19">
      <c r="A2715" t="s">
        <v>4</v>
      </c>
      <c r="B2715" s="4" t="s">
        <v>5</v>
      </c>
      <c r="C2715" s="4" t="s">
        <v>10</v>
      </c>
    </row>
    <row r="2716" spans="1:19">
      <c r="A2716" t="n">
        <v>20630</v>
      </c>
      <c r="B2716" s="31" t="n">
        <v>16</v>
      </c>
      <c r="C2716" s="7" t="n">
        <v>500</v>
      </c>
    </row>
    <row r="2717" spans="1:19">
      <c r="A2717" t="s">
        <v>4</v>
      </c>
      <c r="B2717" s="4" t="s">
        <v>5</v>
      </c>
      <c r="C2717" s="4" t="s">
        <v>14</v>
      </c>
      <c r="D2717" s="4" t="s">
        <v>10</v>
      </c>
      <c r="E2717" s="4" t="s">
        <v>20</v>
      </c>
    </row>
    <row r="2718" spans="1:19">
      <c r="A2718" t="n">
        <v>20633</v>
      </c>
      <c r="B2718" s="24" t="n">
        <v>58</v>
      </c>
      <c r="C2718" s="7" t="n">
        <v>101</v>
      </c>
      <c r="D2718" s="7" t="n">
        <v>500</v>
      </c>
      <c r="E2718" s="7" t="n">
        <v>1</v>
      </c>
    </row>
    <row r="2719" spans="1:19">
      <c r="A2719" t="s">
        <v>4</v>
      </c>
      <c r="B2719" s="4" t="s">
        <v>5</v>
      </c>
      <c r="C2719" s="4" t="s">
        <v>14</v>
      </c>
      <c r="D2719" s="4" t="s">
        <v>10</v>
      </c>
    </row>
    <row r="2720" spans="1:19">
      <c r="A2720" t="n">
        <v>20641</v>
      </c>
      <c r="B2720" s="24" t="n">
        <v>58</v>
      </c>
      <c r="C2720" s="7" t="n">
        <v>254</v>
      </c>
      <c r="D2720" s="7" t="n">
        <v>0</v>
      </c>
    </row>
    <row r="2721" spans="1:9">
      <c r="A2721" t="s">
        <v>4</v>
      </c>
      <c r="B2721" s="4" t="s">
        <v>5</v>
      </c>
      <c r="C2721" s="4" t="s">
        <v>14</v>
      </c>
      <c r="D2721" s="4" t="s">
        <v>14</v>
      </c>
      <c r="E2721" s="4" t="s">
        <v>20</v>
      </c>
      <c r="F2721" s="4" t="s">
        <v>20</v>
      </c>
      <c r="G2721" s="4" t="s">
        <v>20</v>
      </c>
      <c r="H2721" s="4" t="s">
        <v>10</v>
      </c>
    </row>
    <row r="2722" spans="1:9">
      <c r="A2722" t="n">
        <v>20645</v>
      </c>
      <c r="B2722" s="43" t="n">
        <v>45</v>
      </c>
      <c r="C2722" s="7" t="n">
        <v>2</v>
      </c>
      <c r="D2722" s="7" t="n">
        <v>3</v>
      </c>
      <c r="E2722" s="7" t="n">
        <v>185.979995727539</v>
      </c>
      <c r="F2722" s="7" t="n">
        <v>-141.550003051758</v>
      </c>
      <c r="G2722" s="7" t="n">
        <v>2.48000001907349</v>
      </c>
      <c r="H2722" s="7" t="n">
        <v>0</v>
      </c>
    </row>
    <row r="2723" spans="1:9">
      <c r="A2723" t="s">
        <v>4</v>
      </c>
      <c r="B2723" s="4" t="s">
        <v>5</v>
      </c>
      <c r="C2723" s="4" t="s">
        <v>14</v>
      </c>
      <c r="D2723" s="4" t="s">
        <v>14</v>
      </c>
      <c r="E2723" s="4" t="s">
        <v>20</v>
      </c>
      <c r="F2723" s="4" t="s">
        <v>20</v>
      </c>
      <c r="G2723" s="4" t="s">
        <v>20</v>
      </c>
      <c r="H2723" s="4" t="s">
        <v>10</v>
      </c>
      <c r="I2723" s="4" t="s">
        <v>14</v>
      </c>
    </row>
    <row r="2724" spans="1:9">
      <c r="A2724" t="n">
        <v>20662</v>
      </c>
      <c r="B2724" s="43" t="n">
        <v>45</v>
      </c>
      <c r="C2724" s="7" t="n">
        <v>4</v>
      </c>
      <c r="D2724" s="7" t="n">
        <v>3</v>
      </c>
      <c r="E2724" s="7" t="n">
        <v>343.820007324219</v>
      </c>
      <c r="F2724" s="7" t="n">
        <v>117.120002746582</v>
      </c>
      <c r="G2724" s="7" t="n">
        <v>0</v>
      </c>
      <c r="H2724" s="7" t="n">
        <v>0</v>
      </c>
      <c r="I2724" s="7" t="n">
        <v>0</v>
      </c>
    </row>
    <row r="2725" spans="1:9">
      <c r="A2725" t="s">
        <v>4</v>
      </c>
      <c r="B2725" s="4" t="s">
        <v>5</v>
      </c>
      <c r="C2725" s="4" t="s">
        <v>14</v>
      </c>
      <c r="D2725" s="4" t="s">
        <v>14</v>
      </c>
      <c r="E2725" s="4" t="s">
        <v>20</v>
      </c>
      <c r="F2725" s="4" t="s">
        <v>10</v>
      </c>
    </row>
    <row r="2726" spans="1:9">
      <c r="A2726" t="n">
        <v>20680</v>
      </c>
      <c r="B2726" s="43" t="n">
        <v>45</v>
      </c>
      <c r="C2726" s="7" t="n">
        <v>5</v>
      </c>
      <c r="D2726" s="7" t="n">
        <v>3</v>
      </c>
      <c r="E2726" s="7" t="n">
        <v>5.69999980926514</v>
      </c>
      <c r="F2726" s="7" t="n">
        <v>0</v>
      </c>
    </row>
    <row r="2727" spans="1:9">
      <c r="A2727" t="s">
        <v>4</v>
      </c>
      <c r="B2727" s="4" t="s">
        <v>5</v>
      </c>
      <c r="C2727" s="4" t="s">
        <v>14</v>
      </c>
      <c r="D2727" s="4" t="s">
        <v>14</v>
      </c>
      <c r="E2727" s="4" t="s">
        <v>20</v>
      </c>
      <c r="F2727" s="4" t="s">
        <v>10</v>
      </c>
    </row>
    <row r="2728" spans="1:9">
      <c r="A2728" t="n">
        <v>20689</v>
      </c>
      <c r="B2728" s="43" t="n">
        <v>45</v>
      </c>
      <c r="C2728" s="7" t="n">
        <v>11</v>
      </c>
      <c r="D2728" s="7" t="n">
        <v>3</v>
      </c>
      <c r="E2728" s="7" t="n">
        <v>35.5</v>
      </c>
      <c r="F2728" s="7" t="n">
        <v>0</v>
      </c>
    </row>
    <row r="2729" spans="1:9">
      <c r="A2729" t="s">
        <v>4</v>
      </c>
      <c r="B2729" s="4" t="s">
        <v>5</v>
      </c>
      <c r="C2729" s="4" t="s">
        <v>10</v>
      </c>
      <c r="D2729" s="4" t="s">
        <v>20</v>
      </c>
      <c r="E2729" s="4" t="s">
        <v>20</v>
      </c>
      <c r="F2729" s="4" t="s">
        <v>20</v>
      </c>
      <c r="G2729" s="4" t="s">
        <v>20</v>
      </c>
    </row>
    <row r="2730" spans="1:9">
      <c r="A2730" t="n">
        <v>20698</v>
      </c>
      <c r="B2730" s="35" t="n">
        <v>46</v>
      </c>
      <c r="C2730" s="7" t="n">
        <v>7033</v>
      </c>
      <c r="D2730" s="7" t="n">
        <v>183.210006713867</v>
      </c>
      <c r="E2730" s="7" t="n">
        <v>-144</v>
      </c>
      <c r="F2730" s="7" t="n">
        <v>5.40000009536743</v>
      </c>
      <c r="G2730" s="7" t="n">
        <v>128.600006103516</v>
      </c>
    </row>
    <row r="2731" spans="1:9">
      <c r="A2731" t="s">
        <v>4</v>
      </c>
      <c r="B2731" s="4" t="s">
        <v>5</v>
      </c>
      <c r="C2731" s="4" t="s">
        <v>10</v>
      </c>
      <c r="D2731" s="4" t="s">
        <v>20</v>
      </c>
      <c r="E2731" s="4" t="s">
        <v>20</v>
      </c>
      <c r="F2731" s="4" t="s">
        <v>20</v>
      </c>
      <c r="G2731" s="4" t="s">
        <v>20</v>
      </c>
    </row>
    <row r="2732" spans="1:9">
      <c r="A2732" t="n">
        <v>20717</v>
      </c>
      <c r="B2732" s="35" t="n">
        <v>46</v>
      </c>
      <c r="C2732" s="7" t="n">
        <v>20</v>
      </c>
      <c r="D2732" s="7" t="n">
        <v>188.449996948242</v>
      </c>
      <c r="E2732" s="7" t="n">
        <v>-144</v>
      </c>
      <c r="F2732" s="7" t="n">
        <v>1.1599999666214</v>
      </c>
      <c r="G2732" s="7" t="n">
        <v>314</v>
      </c>
    </row>
    <row r="2733" spans="1:9">
      <c r="A2733" t="s">
        <v>4</v>
      </c>
      <c r="B2733" s="4" t="s">
        <v>5</v>
      </c>
      <c r="C2733" s="4" t="s">
        <v>10</v>
      </c>
      <c r="D2733" s="4" t="s">
        <v>20</v>
      </c>
      <c r="E2733" s="4" t="s">
        <v>20</v>
      </c>
      <c r="F2733" s="4" t="s">
        <v>20</v>
      </c>
      <c r="G2733" s="4" t="s">
        <v>20</v>
      </c>
    </row>
    <row r="2734" spans="1:9">
      <c r="A2734" t="n">
        <v>20736</v>
      </c>
      <c r="B2734" s="35" t="n">
        <v>46</v>
      </c>
      <c r="C2734" s="7" t="n">
        <v>21</v>
      </c>
      <c r="D2734" s="7" t="n">
        <v>187.770004272461</v>
      </c>
      <c r="E2734" s="7" t="n">
        <v>-144</v>
      </c>
      <c r="F2734" s="7" t="n">
        <v>0.170000001788139</v>
      </c>
      <c r="G2734" s="7" t="n">
        <v>323.600006103516</v>
      </c>
    </row>
    <row r="2735" spans="1:9">
      <c r="A2735" t="s">
        <v>4</v>
      </c>
      <c r="B2735" s="4" t="s">
        <v>5</v>
      </c>
      <c r="C2735" s="4" t="s">
        <v>10</v>
      </c>
      <c r="D2735" s="4" t="s">
        <v>10</v>
      </c>
      <c r="E2735" s="4" t="s">
        <v>10</v>
      </c>
    </row>
    <row r="2736" spans="1:9">
      <c r="A2736" t="n">
        <v>20755</v>
      </c>
      <c r="B2736" s="49" t="n">
        <v>61</v>
      </c>
      <c r="C2736" s="7" t="n">
        <v>20</v>
      </c>
      <c r="D2736" s="7" t="n">
        <v>65533</v>
      </c>
      <c r="E2736" s="7" t="n">
        <v>0</v>
      </c>
    </row>
    <row r="2737" spans="1:9">
      <c r="A2737" t="s">
        <v>4</v>
      </c>
      <c r="B2737" s="4" t="s">
        <v>5</v>
      </c>
      <c r="C2737" s="4" t="s">
        <v>10</v>
      </c>
      <c r="D2737" s="4" t="s">
        <v>10</v>
      </c>
      <c r="E2737" s="4" t="s">
        <v>10</v>
      </c>
    </row>
    <row r="2738" spans="1:9">
      <c r="A2738" t="n">
        <v>20762</v>
      </c>
      <c r="B2738" s="49" t="n">
        <v>61</v>
      </c>
      <c r="C2738" s="7" t="n">
        <v>21</v>
      </c>
      <c r="D2738" s="7" t="n">
        <v>65533</v>
      </c>
      <c r="E2738" s="7" t="n">
        <v>0</v>
      </c>
    </row>
    <row r="2739" spans="1:9">
      <c r="A2739" t="s">
        <v>4</v>
      </c>
      <c r="B2739" s="4" t="s">
        <v>5</v>
      </c>
      <c r="C2739" s="4" t="s">
        <v>10</v>
      </c>
      <c r="D2739" s="4" t="s">
        <v>20</v>
      </c>
      <c r="E2739" s="4" t="s">
        <v>20</v>
      </c>
      <c r="F2739" s="4" t="s">
        <v>20</v>
      </c>
      <c r="G2739" s="4" t="s">
        <v>10</v>
      </c>
      <c r="H2739" s="4" t="s">
        <v>10</v>
      </c>
    </row>
    <row r="2740" spans="1:9">
      <c r="A2740" t="n">
        <v>20769</v>
      </c>
      <c r="B2740" s="53" t="n">
        <v>60</v>
      </c>
      <c r="C2740" s="7" t="n">
        <v>20</v>
      </c>
      <c r="D2740" s="7" t="n">
        <v>0</v>
      </c>
      <c r="E2740" s="7" t="n">
        <v>40</v>
      </c>
      <c r="F2740" s="7" t="n">
        <v>0</v>
      </c>
      <c r="G2740" s="7" t="n">
        <v>0</v>
      </c>
      <c r="H2740" s="7" t="n">
        <v>0</v>
      </c>
    </row>
    <row r="2741" spans="1:9">
      <c r="A2741" t="s">
        <v>4</v>
      </c>
      <c r="B2741" s="4" t="s">
        <v>5</v>
      </c>
      <c r="C2741" s="4" t="s">
        <v>10</v>
      </c>
      <c r="D2741" s="4" t="s">
        <v>20</v>
      </c>
      <c r="E2741" s="4" t="s">
        <v>20</v>
      </c>
      <c r="F2741" s="4" t="s">
        <v>20</v>
      </c>
      <c r="G2741" s="4" t="s">
        <v>10</v>
      </c>
      <c r="H2741" s="4" t="s">
        <v>10</v>
      </c>
    </row>
    <row r="2742" spans="1:9">
      <c r="A2742" t="n">
        <v>20788</v>
      </c>
      <c r="B2742" s="53" t="n">
        <v>60</v>
      </c>
      <c r="C2742" s="7" t="n">
        <v>21</v>
      </c>
      <c r="D2742" s="7" t="n">
        <v>0</v>
      </c>
      <c r="E2742" s="7" t="n">
        <v>40</v>
      </c>
      <c r="F2742" s="7" t="n">
        <v>0</v>
      </c>
      <c r="G2742" s="7" t="n">
        <v>0</v>
      </c>
      <c r="H2742" s="7" t="n">
        <v>0</v>
      </c>
    </row>
    <row r="2743" spans="1:9">
      <c r="A2743" t="s">
        <v>4</v>
      </c>
      <c r="B2743" s="4" t="s">
        <v>5</v>
      </c>
      <c r="C2743" s="4" t="s">
        <v>10</v>
      </c>
      <c r="D2743" s="4" t="s">
        <v>9</v>
      </c>
    </row>
    <row r="2744" spans="1:9">
      <c r="A2744" t="n">
        <v>20807</v>
      </c>
      <c r="B2744" s="37" t="n">
        <v>43</v>
      </c>
      <c r="C2744" s="7" t="n">
        <v>0</v>
      </c>
      <c r="D2744" s="7" t="n">
        <v>128</v>
      </c>
    </row>
    <row r="2745" spans="1:9">
      <c r="A2745" t="s">
        <v>4</v>
      </c>
      <c r="B2745" s="4" t="s">
        <v>5</v>
      </c>
      <c r="C2745" s="4" t="s">
        <v>10</v>
      </c>
      <c r="D2745" s="4" t="s">
        <v>9</v>
      </c>
    </row>
    <row r="2746" spans="1:9">
      <c r="A2746" t="n">
        <v>20814</v>
      </c>
      <c r="B2746" s="37" t="n">
        <v>43</v>
      </c>
      <c r="C2746" s="7" t="n">
        <v>0</v>
      </c>
      <c r="D2746" s="7" t="n">
        <v>32</v>
      </c>
    </row>
    <row r="2747" spans="1:9">
      <c r="A2747" t="s">
        <v>4</v>
      </c>
      <c r="B2747" s="4" t="s">
        <v>5</v>
      </c>
      <c r="C2747" s="4" t="s">
        <v>10</v>
      </c>
      <c r="D2747" s="4" t="s">
        <v>9</v>
      </c>
    </row>
    <row r="2748" spans="1:9">
      <c r="A2748" t="n">
        <v>20821</v>
      </c>
      <c r="B2748" s="37" t="n">
        <v>43</v>
      </c>
      <c r="C2748" s="7" t="n">
        <v>22</v>
      </c>
      <c r="D2748" s="7" t="n">
        <v>128</v>
      </c>
    </row>
    <row r="2749" spans="1:9">
      <c r="A2749" t="s">
        <v>4</v>
      </c>
      <c r="B2749" s="4" t="s">
        <v>5</v>
      </c>
      <c r="C2749" s="4" t="s">
        <v>10</v>
      </c>
      <c r="D2749" s="4" t="s">
        <v>9</v>
      </c>
    </row>
    <row r="2750" spans="1:9">
      <c r="A2750" t="n">
        <v>20828</v>
      </c>
      <c r="B2750" s="37" t="n">
        <v>43</v>
      </c>
      <c r="C2750" s="7" t="n">
        <v>22</v>
      </c>
      <c r="D2750" s="7" t="n">
        <v>32</v>
      </c>
    </row>
    <row r="2751" spans="1:9">
      <c r="A2751" t="s">
        <v>4</v>
      </c>
      <c r="B2751" s="4" t="s">
        <v>5</v>
      </c>
      <c r="C2751" s="4" t="s">
        <v>10</v>
      </c>
      <c r="D2751" s="4" t="s">
        <v>9</v>
      </c>
    </row>
    <row r="2752" spans="1:9">
      <c r="A2752" t="n">
        <v>20835</v>
      </c>
      <c r="B2752" s="37" t="n">
        <v>43</v>
      </c>
      <c r="C2752" s="7" t="n">
        <v>7031</v>
      </c>
      <c r="D2752" s="7" t="n">
        <v>128</v>
      </c>
    </row>
    <row r="2753" spans="1:8">
      <c r="A2753" t="s">
        <v>4</v>
      </c>
      <c r="B2753" s="4" t="s">
        <v>5</v>
      </c>
      <c r="C2753" s="4" t="s">
        <v>10</v>
      </c>
      <c r="D2753" s="4" t="s">
        <v>9</v>
      </c>
    </row>
    <row r="2754" spans="1:8">
      <c r="A2754" t="n">
        <v>20842</v>
      </c>
      <c r="B2754" s="37" t="n">
        <v>43</v>
      </c>
      <c r="C2754" s="7" t="n">
        <v>7031</v>
      </c>
      <c r="D2754" s="7" t="n">
        <v>32</v>
      </c>
    </row>
    <row r="2755" spans="1:8">
      <c r="A2755" t="s">
        <v>4</v>
      </c>
      <c r="B2755" s="4" t="s">
        <v>5</v>
      </c>
      <c r="C2755" s="4" t="s">
        <v>14</v>
      </c>
      <c r="D2755" s="4" t="s">
        <v>10</v>
      </c>
    </row>
    <row r="2756" spans="1:8">
      <c r="A2756" t="n">
        <v>20849</v>
      </c>
      <c r="B2756" s="24" t="n">
        <v>58</v>
      </c>
      <c r="C2756" s="7" t="n">
        <v>255</v>
      </c>
      <c r="D2756" s="7" t="n">
        <v>0</v>
      </c>
    </row>
    <row r="2757" spans="1:8">
      <c r="A2757" t="s">
        <v>4</v>
      </c>
      <c r="B2757" s="4" t="s">
        <v>5</v>
      </c>
      <c r="C2757" s="4" t="s">
        <v>14</v>
      </c>
      <c r="D2757" s="4" t="s">
        <v>14</v>
      </c>
      <c r="E2757" s="4" t="s">
        <v>20</v>
      </c>
      <c r="F2757" s="4" t="s">
        <v>20</v>
      </c>
      <c r="G2757" s="4" t="s">
        <v>20</v>
      </c>
      <c r="H2757" s="4" t="s">
        <v>10</v>
      </c>
    </row>
    <row r="2758" spans="1:8">
      <c r="A2758" t="n">
        <v>20853</v>
      </c>
      <c r="B2758" s="43" t="n">
        <v>45</v>
      </c>
      <c r="C2758" s="7" t="n">
        <v>2</v>
      </c>
      <c r="D2758" s="7" t="n">
        <v>3</v>
      </c>
      <c r="E2758" s="7" t="n">
        <v>185.979995727539</v>
      </c>
      <c r="F2758" s="7" t="n">
        <v>-141.550003051758</v>
      </c>
      <c r="G2758" s="7" t="n">
        <v>2.48000001907349</v>
      </c>
      <c r="H2758" s="7" t="n">
        <v>3000</v>
      </c>
    </row>
    <row r="2759" spans="1:8">
      <c r="A2759" t="s">
        <v>4</v>
      </c>
      <c r="B2759" s="4" t="s">
        <v>5</v>
      </c>
      <c r="C2759" s="4" t="s">
        <v>14</v>
      </c>
      <c r="D2759" s="4" t="s">
        <v>14</v>
      </c>
      <c r="E2759" s="4" t="s">
        <v>20</v>
      </c>
      <c r="F2759" s="4" t="s">
        <v>20</v>
      </c>
      <c r="G2759" s="4" t="s">
        <v>20</v>
      </c>
      <c r="H2759" s="4" t="s">
        <v>10</v>
      </c>
      <c r="I2759" s="4" t="s">
        <v>14</v>
      </c>
    </row>
    <row r="2760" spans="1:8">
      <c r="A2760" t="n">
        <v>20870</v>
      </c>
      <c r="B2760" s="43" t="n">
        <v>45</v>
      </c>
      <c r="C2760" s="7" t="n">
        <v>4</v>
      </c>
      <c r="D2760" s="7" t="n">
        <v>3</v>
      </c>
      <c r="E2760" s="7" t="n">
        <v>343.820007324219</v>
      </c>
      <c r="F2760" s="7" t="n">
        <v>117.120002746582</v>
      </c>
      <c r="G2760" s="7" t="n">
        <v>0</v>
      </c>
      <c r="H2760" s="7" t="n">
        <v>3000</v>
      </c>
      <c r="I2760" s="7" t="n">
        <v>1</v>
      </c>
    </row>
    <row r="2761" spans="1:8">
      <c r="A2761" t="s">
        <v>4</v>
      </c>
      <c r="B2761" s="4" t="s">
        <v>5</v>
      </c>
      <c r="C2761" s="4" t="s">
        <v>14</v>
      </c>
      <c r="D2761" s="4" t="s">
        <v>14</v>
      </c>
      <c r="E2761" s="4" t="s">
        <v>20</v>
      </c>
      <c r="F2761" s="4" t="s">
        <v>10</v>
      </c>
    </row>
    <row r="2762" spans="1:8">
      <c r="A2762" t="n">
        <v>20888</v>
      </c>
      <c r="B2762" s="43" t="n">
        <v>45</v>
      </c>
      <c r="C2762" s="7" t="n">
        <v>5</v>
      </c>
      <c r="D2762" s="7" t="n">
        <v>3</v>
      </c>
      <c r="E2762" s="7" t="n">
        <v>6.09999990463257</v>
      </c>
      <c r="F2762" s="7" t="n">
        <v>3000</v>
      </c>
    </row>
    <row r="2763" spans="1:8">
      <c r="A2763" t="s">
        <v>4</v>
      </c>
      <c r="B2763" s="4" t="s">
        <v>5</v>
      </c>
      <c r="C2763" s="4" t="s">
        <v>14</v>
      </c>
      <c r="D2763" s="4" t="s">
        <v>14</v>
      </c>
      <c r="E2763" s="4" t="s">
        <v>20</v>
      </c>
      <c r="F2763" s="4" t="s">
        <v>10</v>
      </c>
    </row>
    <row r="2764" spans="1:8">
      <c r="A2764" t="n">
        <v>20897</v>
      </c>
      <c r="B2764" s="43" t="n">
        <v>45</v>
      </c>
      <c r="C2764" s="7" t="n">
        <v>11</v>
      </c>
      <c r="D2764" s="7" t="n">
        <v>3</v>
      </c>
      <c r="E2764" s="7" t="n">
        <v>35.5</v>
      </c>
      <c r="F2764" s="7" t="n">
        <v>3000</v>
      </c>
    </row>
    <row r="2765" spans="1:8">
      <c r="A2765" t="s">
        <v>4</v>
      </c>
      <c r="B2765" s="4" t="s">
        <v>5</v>
      </c>
      <c r="C2765" s="4" t="s">
        <v>10</v>
      </c>
    </row>
    <row r="2766" spans="1:8">
      <c r="A2766" t="n">
        <v>20906</v>
      </c>
      <c r="B2766" s="31" t="n">
        <v>16</v>
      </c>
      <c r="C2766" s="7" t="n">
        <v>500</v>
      </c>
    </row>
    <row r="2767" spans="1:8">
      <c r="A2767" t="s">
        <v>4</v>
      </c>
      <c r="B2767" s="4" t="s">
        <v>5</v>
      </c>
      <c r="C2767" s="4" t="s">
        <v>10</v>
      </c>
      <c r="D2767" s="4" t="s">
        <v>14</v>
      </c>
      <c r="E2767" s="4" t="s">
        <v>20</v>
      </c>
      <c r="F2767" s="4" t="s">
        <v>10</v>
      </c>
    </row>
    <row r="2768" spans="1:8">
      <c r="A2768" t="n">
        <v>20909</v>
      </c>
      <c r="B2768" s="55" t="n">
        <v>59</v>
      </c>
      <c r="C2768" s="7" t="n">
        <v>20</v>
      </c>
      <c r="D2768" s="7" t="n">
        <v>16</v>
      </c>
      <c r="E2768" s="7" t="n">
        <v>0.150000005960464</v>
      </c>
      <c r="F2768" s="7" t="n">
        <v>0</v>
      </c>
    </row>
    <row r="2769" spans="1:9">
      <c r="A2769" t="s">
        <v>4</v>
      </c>
      <c r="B2769" s="4" t="s">
        <v>5</v>
      </c>
      <c r="C2769" s="4" t="s">
        <v>10</v>
      </c>
      <c r="D2769" s="4" t="s">
        <v>14</v>
      </c>
      <c r="E2769" s="4" t="s">
        <v>20</v>
      </c>
      <c r="F2769" s="4" t="s">
        <v>10</v>
      </c>
    </row>
    <row r="2770" spans="1:9">
      <c r="A2770" t="n">
        <v>20919</v>
      </c>
      <c r="B2770" s="55" t="n">
        <v>59</v>
      </c>
      <c r="C2770" s="7" t="n">
        <v>21</v>
      </c>
      <c r="D2770" s="7" t="n">
        <v>16</v>
      </c>
      <c r="E2770" s="7" t="n">
        <v>0.150000005960464</v>
      </c>
      <c r="F2770" s="7" t="n">
        <v>0</v>
      </c>
    </row>
    <row r="2771" spans="1:9">
      <c r="A2771" t="s">
        <v>4</v>
      </c>
      <c r="B2771" s="4" t="s">
        <v>5</v>
      </c>
      <c r="C2771" s="4" t="s">
        <v>10</v>
      </c>
    </row>
    <row r="2772" spans="1:9">
      <c r="A2772" t="n">
        <v>20929</v>
      </c>
      <c r="B2772" s="31" t="n">
        <v>16</v>
      </c>
      <c r="C2772" s="7" t="n">
        <v>1000</v>
      </c>
    </row>
    <row r="2773" spans="1:9">
      <c r="A2773" t="s">
        <v>4</v>
      </c>
      <c r="B2773" s="4" t="s">
        <v>5</v>
      </c>
      <c r="C2773" s="4" t="s">
        <v>14</v>
      </c>
      <c r="D2773" s="4" t="s">
        <v>10</v>
      </c>
    </row>
    <row r="2774" spans="1:9">
      <c r="A2774" t="n">
        <v>20932</v>
      </c>
      <c r="B2774" s="43" t="n">
        <v>45</v>
      </c>
      <c r="C2774" s="7" t="n">
        <v>7</v>
      </c>
      <c r="D2774" s="7" t="n">
        <v>255</v>
      </c>
    </row>
    <row r="2775" spans="1:9">
      <c r="A2775" t="s">
        <v>4</v>
      </c>
      <c r="B2775" s="4" t="s">
        <v>5</v>
      </c>
      <c r="C2775" s="4" t="s">
        <v>14</v>
      </c>
      <c r="D2775" s="4" t="s">
        <v>20</v>
      </c>
      <c r="E2775" s="4" t="s">
        <v>10</v>
      </c>
      <c r="F2775" s="4" t="s">
        <v>14</v>
      </c>
    </row>
    <row r="2776" spans="1:9">
      <c r="A2776" t="n">
        <v>20936</v>
      </c>
      <c r="B2776" s="13" t="n">
        <v>49</v>
      </c>
      <c r="C2776" s="7" t="n">
        <v>3</v>
      </c>
      <c r="D2776" s="7" t="n">
        <v>0.699999988079071</v>
      </c>
      <c r="E2776" s="7" t="n">
        <v>500</v>
      </c>
      <c r="F2776" s="7" t="n">
        <v>0</v>
      </c>
    </row>
    <row r="2777" spans="1:9">
      <c r="A2777" t="s">
        <v>4</v>
      </c>
      <c r="B2777" s="4" t="s">
        <v>5</v>
      </c>
      <c r="C2777" s="4" t="s">
        <v>14</v>
      </c>
      <c r="D2777" s="4" t="s">
        <v>20</v>
      </c>
      <c r="E2777" s="4" t="s">
        <v>20</v>
      </c>
      <c r="F2777" s="4" t="s">
        <v>20</v>
      </c>
    </row>
    <row r="2778" spans="1:9">
      <c r="A2778" t="n">
        <v>20945</v>
      </c>
      <c r="B2778" s="43" t="n">
        <v>45</v>
      </c>
      <c r="C2778" s="7" t="n">
        <v>9</v>
      </c>
      <c r="D2778" s="7" t="n">
        <v>0.0500000007450581</v>
      </c>
      <c r="E2778" s="7" t="n">
        <v>0.0500000007450581</v>
      </c>
      <c r="F2778" s="7" t="n">
        <v>0.200000002980232</v>
      </c>
    </row>
    <row r="2779" spans="1:9">
      <c r="A2779" t="s">
        <v>4</v>
      </c>
      <c r="B2779" s="4" t="s">
        <v>5</v>
      </c>
      <c r="C2779" s="4" t="s">
        <v>14</v>
      </c>
      <c r="D2779" s="4" t="s">
        <v>10</v>
      </c>
      <c r="E2779" s="4" t="s">
        <v>6</v>
      </c>
    </row>
    <row r="2780" spans="1:9">
      <c r="A2780" t="n">
        <v>20959</v>
      </c>
      <c r="B2780" s="38" t="n">
        <v>51</v>
      </c>
      <c r="C2780" s="7" t="n">
        <v>4</v>
      </c>
      <c r="D2780" s="7" t="n">
        <v>20</v>
      </c>
      <c r="E2780" s="7" t="s">
        <v>242</v>
      </c>
    </row>
    <row r="2781" spans="1:9">
      <c r="A2781" t="s">
        <v>4</v>
      </c>
      <c r="B2781" s="4" t="s">
        <v>5</v>
      </c>
      <c r="C2781" s="4" t="s">
        <v>10</v>
      </c>
    </row>
    <row r="2782" spans="1:9">
      <c r="A2782" t="n">
        <v>20973</v>
      </c>
      <c r="B2782" s="31" t="n">
        <v>16</v>
      </c>
      <c r="C2782" s="7" t="n">
        <v>0</v>
      </c>
    </row>
    <row r="2783" spans="1:9">
      <c r="A2783" t="s">
        <v>4</v>
      </c>
      <c r="B2783" s="4" t="s">
        <v>5</v>
      </c>
      <c r="C2783" s="4" t="s">
        <v>10</v>
      </c>
      <c r="D2783" s="4" t="s">
        <v>14</v>
      </c>
      <c r="E2783" s="4" t="s">
        <v>9</v>
      </c>
      <c r="F2783" s="4" t="s">
        <v>79</v>
      </c>
      <c r="G2783" s="4" t="s">
        <v>14</v>
      </c>
      <c r="H2783" s="4" t="s">
        <v>14</v>
      </c>
    </row>
    <row r="2784" spans="1:9">
      <c r="A2784" t="n">
        <v>20976</v>
      </c>
      <c r="B2784" s="47" t="n">
        <v>26</v>
      </c>
      <c r="C2784" s="7" t="n">
        <v>20</v>
      </c>
      <c r="D2784" s="7" t="n">
        <v>17</v>
      </c>
      <c r="E2784" s="7" t="n">
        <v>43365</v>
      </c>
      <c r="F2784" s="7" t="s">
        <v>248</v>
      </c>
      <c r="G2784" s="7" t="n">
        <v>2</v>
      </c>
      <c r="H2784" s="7" t="n">
        <v>0</v>
      </c>
    </row>
    <row r="2785" spans="1:8">
      <c r="A2785" t="s">
        <v>4</v>
      </c>
      <c r="B2785" s="4" t="s">
        <v>5</v>
      </c>
    </row>
    <row r="2786" spans="1:8">
      <c r="A2786" t="n">
        <v>21002</v>
      </c>
      <c r="B2786" s="48" t="n">
        <v>28</v>
      </c>
    </row>
    <row r="2787" spans="1:8">
      <c r="A2787" t="s">
        <v>4</v>
      </c>
      <c r="B2787" s="4" t="s">
        <v>5</v>
      </c>
      <c r="C2787" s="4" t="s">
        <v>14</v>
      </c>
      <c r="D2787" s="4" t="s">
        <v>10</v>
      </c>
      <c r="E2787" s="4" t="s">
        <v>6</v>
      </c>
    </row>
    <row r="2788" spans="1:8">
      <c r="A2788" t="n">
        <v>21003</v>
      </c>
      <c r="B2788" s="38" t="n">
        <v>51</v>
      </c>
      <c r="C2788" s="7" t="n">
        <v>4</v>
      </c>
      <c r="D2788" s="7" t="n">
        <v>21</v>
      </c>
      <c r="E2788" s="7" t="s">
        <v>157</v>
      </c>
    </row>
    <row r="2789" spans="1:8">
      <c r="A2789" t="s">
        <v>4</v>
      </c>
      <c r="B2789" s="4" t="s">
        <v>5</v>
      </c>
      <c r="C2789" s="4" t="s">
        <v>10</v>
      </c>
    </row>
    <row r="2790" spans="1:8">
      <c r="A2790" t="n">
        <v>21016</v>
      </c>
      <c r="B2790" s="31" t="n">
        <v>16</v>
      </c>
      <c r="C2790" s="7" t="n">
        <v>0</v>
      </c>
    </row>
    <row r="2791" spans="1:8">
      <c r="A2791" t="s">
        <v>4</v>
      </c>
      <c r="B2791" s="4" t="s">
        <v>5</v>
      </c>
      <c r="C2791" s="4" t="s">
        <v>10</v>
      </c>
      <c r="D2791" s="4" t="s">
        <v>14</v>
      </c>
      <c r="E2791" s="4" t="s">
        <v>9</v>
      </c>
      <c r="F2791" s="4" t="s">
        <v>79</v>
      </c>
      <c r="G2791" s="4" t="s">
        <v>14</v>
      </c>
      <c r="H2791" s="4" t="s">
        <v>14</v>
      </c>
    </row>
    <row r="2792" spans="1:8">
      <c r="A2792" t="n">
        <v>21019</v>
      </c>
      <c r="B2792" s="47" t="n">
        <v>26</v>
      </c>
      <c r="C2792" s="7" t="n">
        <v>21</v>
      </c>
      <c r="D2792" s="7" t="n">
        <v>17</v>
      </c>
      <c r="E2792" s="7" t="n">
        <v>44337</v>
      </c>
      <c r="F2792" s="7" t="s">
        <v>249</v>
      </c>
      <c r="G2792" s="7" t="n">
        <v>2</v>
      </c>
      <c r="H2792" s="7" t="n">
        <v>0</v>
      </c>
    </row>
    <row r="2793" spans="1:8">
      <c r="A2793" t="s">
        <v>4</v>
      </c>
      <c r="B2793" s="4" t="s">
        <v>5</v>
      </c>
    </row>
    <row r="2794" spans="1:8">
      <c r="A2794" t="n">
        <v>21054</v>
      </c>
      <c r="B2794" s="48" t="n">
        <v>28</v>
      </c>
    </row>
    <row r="2795" spans="1:8">
      <c r="A2795" t="s">
        <v>4</v>
      </c>
      <c r="B2795" s="4" t="s">
        <v>5</v>
      </c>
      <c r="C2795" s="4" t="s">
        <v>10</v>
      </c>
      <c r="D2795" s="4" t="s">
        <v>14</v>
      </c>
    </row>
    <row r="2796" spans="1:8">
      <c r="A2796" t="n">
        <v>21055</v>
      </c>
      <c r="B2796" s="51" t="n">
        <v>89</v>
      </c>
      <c r="C2796" s="7" t="n">
        <v>65533</v>
      </c>
      <c r="D2796" s="7" t="n">
        <v>1</v>
      </c>
    </row>
    <row r="2797" spans="1:8">
      <c r="A2797" t="s">
        <v>4</v>
      </c>
      <c r="B2797" s="4" t="s">
        <v>5</v>
      </c>
      <c r="C2797" s="4" t="s">
        <v>14</v>
      </c>
      <c r="D2797" s="4" t="s">
        <v>10</v>
      </c>
      <c r="E2797" s="4" t="s">
        <v>20</v>
      </c>
    </row>
    <row r="2798" spans="1:8">
      <c r="A2798" t="n">
        <v>21059</v>
      </c>
      <c r="B2798" s="24" t="n">
        <v>58</v>
      </c>
      <c r="C2798" s="7" t="n">
        <v>101</v>
      </c>
      <c r="D2798" s="7" t="n">
        <v>500</v>
      </c>
      <c r="E2798" s="7" t="n">
        <v>1</v>
      </c>
    </row>
    <row r="2799" spans="1:8">
      <c r="A2799" t="s">
        <v>4</v>
      </c>
      <c r="B2799" s="4" t="s">
        <v>5</v>
      </c>
      <c r="C2799" s="4" t="s">
        <v>14</v>
      </c>
      <c r="D2799" s="4" t="s">
        <v>10</v>
      </c>
    </row>
    <row r="2800" spans="1:8">
      <c r="A2800" t="n">
        <v>21067</v>
      </c>
      <c r="B2800" s="24" t="n">
        <v>58</v>
      </c>
      <c r="C2800" s="7" t="n">
        <v>254</v>
      </c>
      <c r="D2800" s="7" t="n">
        <v>0</v>
      </c>
    </row>
    <row r="2801" spans="1:8">
      <c r="A2801" t="s">
        <v>4</v>
      </c>
      <c r="B2801" s="4" t="s">
        <v>5</v>
      </c>
      <c r="C2801" s="4" t="s">
        <v>14</v>
      </c>
      <c r="D2801" s="4" t="s">
        <v>14</v>
      </c>
      <c r="E2801" s="4" t="s">
        <v>20</v>
      </c>
      <c r="F2801" s="4" t="s">
        <v>20</v>
      </c>
      <c r="G2801" s="4" t="s">
        <v>20</v>
      </c>
      <c r="H2801" s="4" t="s">
        <v>10</v>
      </c>
    </row>
    <row r="2802" spans="1:8">
      <c r="A2802" t="n">
        <v>21071</v>
      </c>
      <c r="B2802" s="43" t="n">
        <v>45</v>
      </c>
      <c r="C2802" s="7" t="n">
        <v>2</v>
      </c>
      <c r="D2802" s="7" t="n">
        <v>3</v>
      </c>
      <c r="E2802" s="7" t="n">
        <v>183.020004272461</v>
      </c>
      <c r="F2802" s="7" t="n">
        <v>-141.690002441406</v>
      </c>
      <c r="G2802" s="7" t="n">
        <v>4.21999979019165</v>
      </c>
      <c r="H2802" s="7" t="n">
        <v>0</v>
      </c>
    </row>
    <row r="2803" spans="1:8">
      <c r="A2803" t="s">
        <v>4</v>
      </c>
      <c r="B2803" s="4" t="s">
        <v>5</v>
      </c>
      <c r="C2803" s="4" t="s">
        <v>14</v>
      </c>
      <c r="D2803" s="4" t="s">
        <v>14</v>
      </c>
      <c r="E2803" s="4" t="s">
        <v>20</v>
      </c>
      <c r="F2803" s="4" t="s">
        <v>20</v>
      </c>
      <c r="G2803" s="4" t="s">
        <v>20</v>
      </c>
      <c r="H2803" s="4" t="s">
        <v>10</v>
      </c>
      <c r="I2803" s="4" t="s">
        <v>14</v>
      </c>
    </row>
    <row r="2804" spans="1:8">
      <c r="A2804" t="n">
        <v>21088</v>
      </c>
      <c r="B2804" s="43" t="n">
        <v>45</v>
      </c>
      <c r="C2804" s="7" t="n">
        <v>4</v>
      </c>
      <c r="D2804" s="7" t="n">
        <v>3</v>
      </c>
      <c r="E2804" s="7" t="n">
        <v>349.839996337891</v>
      </c>
      <c r="F2804" s="7" t="n">
        <v>154.25</v>
      </c>
      <c r="G2804" s="7" t="n">
        <v>0</v>
      </c>
      <c r="H2804" s="7" t="n">
        <v>0</v>
      </c>
      <c r="I2804" s="7" t="n">
        <v>0</v>
      </c>
    </row>
    <row r="2805" spans="1:8">
      <c r="A2805" t="s">
        <v>4</v>
      </c>
      <c r="B2805" s="4" t="s">
        <v>5</v>
      </c>
      <c r="C2805" s="4" t="s">
        <v>14</v>
      </c>
      <c r="D2805" s="4" t="s">
        <v>14</v>
      </c>
      <c r="E2805" s="4" t="s">
        <v>20</v>
      </c>
      <c r="F2805" s="4" t="s">
        <v>10</v>
      </c>
    </row>
    <row r="2806" spans="1:8">
      <c r="A2806" t="n">
        <v>21106</v>
      </c>
      <c r="B2806" s="43" t="n">
        <v>45</v>
      </c>
      <c r="C2806" s="7" t="n">
        <v>5</v>
      </c>
      <c r="D2806" s="7" t="n">
        <v>3</v>
      </c>
      <c r="E2806" s="7" t="n">
        <v>7</v>
      </c>
      <c r="F2806" s="7" t="n">
        <v>0</v>
      </c>
    </row>
    <row r="2807" spans="1:8">
      <c r="A2807" t="s">
        <v>4</v>
      </c>
      <c r="B2807" s="4" t="s">
        <v>5</v>
      </c>
      <c r="C2807" s="4" t="s">
        <v>14</v>
      </c>
      <c r="D2807" s="4" t="s">
        <v>14</v>
      </c>
      <c r="E2807" s="4" t="s">
        <v>20</v>
      </c>
      <c r="F2807" s="4" t="s">
        <v>10</v>
      </c>
    </row>
    <row r="2808" spans="1:8">
      <c r="A2808" t="n">
        <v>21115</v>
      </c>
      <c r="B2808" s="43" t="n">
        <v>45</v>
      </c>
      <c r="C2808" s="7" t="n">
        <v>11</v>
      </c>
      <c r="D2808" s="7" t="n">
        <v>3</v>
      </c>
      <c r="E2808" s="7" t="n">
        <v>40.0999984741211</v>
      </c>
      <c r="F2808" s="7" t="n">
        <v>0</v>
      </c>
    </row>
    <row r="2809" spans="1:8">
      <c r="A2809" t="s">
        <v>4</v>
      </c>
      <c r="B2809" s="4" t="s">
        <v>5</v>
      </c>
      <c r="C2809" s="4" t="s">
        <v>14</v>
      </c>
      <c r="D2809" s="4" t="s">
        <v>14</v>
      </c>
      <c r="E2809" s="4" t="s">
        <v>20</v>
      </c>
      <c r="F2809" s="4" t="s">
        <v>20</v>
      </c>
      <c r="G2809" s="4" t="s">
        <v>20</v>
      </c>
      <c r="H2809" s="4" t="s">
        <v>10</v>
      </c>
    </row>
    <row r="2810" spans="1:8">
      <c r="A2810" t="n">
        <v>21124</v>
      </c>
      <c r="B2810" s="43" t="n">
        <v>45</v>
      </c>
      <c r="C2810" s="7" t="n">
        <v>2</v>
      </c>
      <c r="D2810" s="7" t="n">
        <v>3</v>
      </c>
      <c r="E2810" s="7" t="n">
        <v>182.360000610352</v>
      </c>
      <c r="F2810" s="7" t="n">
        <v>-140.990005493164</v>
      </c>
      <c r="G2810" s="7" t="n">
        <v>5.59000015258789</v>
      </c>
      <c r="H2810" s="7" t="n">
        <v>2000</v>
      </c>
    </row>
    <row r="2811" spans="1:8">
      <c r="A2811" t="s">
        <v>4</v>
      </c>
      <c r="B2811" s="4" t="s">
        <v>5</v>
      </c>
      <c r="C2811" s="4" t="s">
        <v>14</v>
      </c>
      <c r="D2811" s="4" t="s">
        <v>14</v>
      </c>
      <c r="E2811" s="4" t="s">
        <v>20</v>
      </c>
      <c r="F2811" s="4" t="s">
        <v>20</v>
      </c>
      <c r="G2811" s="4" t="s">
        <v>20</v>
      </c>
      <c r="H2811" s="4" t="s">
        <v>10</v>
      </c>
      <c r="I2811" s="4" t="s">
        <v>14</v>
      </c>
    </row>
    <row r="2812" spans="1:8">
      <c r="A2812" t="n">
        <v>21141</v>
      </c>
      <c r="B2812" s="43" t="n">
        <v>45</v>
      </c>
      <c r="C2812" s="7" t="n">
        <v>4</v>
      </c>
      <c r="D2812" s="7" t="n">
        <v>3</v>
      </c>
      <c r="E2812" s="7" t="n">
        <v>343.829986572266</v>
      </c>
      <c r="F2812" s="7" t="n">
        <v>154.25</v>
      </c>
      <c r="G2812" s="7" t="n">
        <v>0</v>
      </c>
      <c r="H2812" s="7" t="n">
        <v>2000</v>
      </c>
      <c r="I2812" s="7" t="n">
        <v>1</v>
      </c>
    </row>
    <row r="2813" spans="1:8">
      <c r="A2813" t="s">
        <v>4</v>
      </c>
      <c r="B2813" s="4" t="s">
        <v>5</v>
      </c>
      <c r="C2813" s="4" t="s">
        <v>14</v>
      </c>
      <c r="D2813" s="4" t="s">
        <v>14</v>
      </c>
      <c r="E2813" s="4" t="s">
        <v>20</v>
      </c>
      <c r="F2813" s="4" t="s">
        <v>10</v>
      </c>
    </row>
    <row r="2814" spans="1:8">
      <c r="A2814" t="n">
        <v>21159</v>
      </c>
      <c r="B2814" s="43" t="n">
        <v>45</v>
      </c>
      <c r="C2814" s="7" t="n">
        <v>5</v>
      </c>
      <c r="D2814" s="7" t="n">
        <v>3</v>
      </c>
      <c r="E2814" s="7" t="n">
        <v>8</v>
      </c>
      <c r="F2814" s="7" t="n">
        <v>2000</v>
      </c>
    </row>
    <row r="2815" spans="1:8">
      <c r="A2815" t="s">
        <v>4</v>
      </c>
      <c r="B2815" s="4" t="s">
        <v>5</v>
      </c>
      <c r="C2815" s="4" t="s">
        <v>14</v>
      </c>
      <c r="D2815" s="4" t="s">
        <v>14</v>
      </c>
      <c r="E2815" s="4" t="s">
        <v>20</v>
      </c>
      <c r="F2815" s="4" t="s">
        <v>10</v>
      </c>
    </row>
    <row r="2816" spans="1:8">
      <c r="A2816" t="n">
        <v>21168</v>
      </c>
      <c r="B2816" s="43" t="n">
        <v>45</v>
      </c>
      <c r="C2816" s="7" t="n">
        <v>11</v>
      </c>
      <c r="D2816" s="7" t="n">
        <v>3</v>
      </c>
      <c r="E2816" s="7" t="n">
        <v>40.0999984741211</v>
      </c>
      <c r="F2816" s="7" t="n">
        <v>2000</v>
      </c>
    </row>
    <row r="2817" spans="1:9">
      <c r="A2817" t="s">
        <v>4</v>
      </c>
      <c r="B2817" s="4" t="s">
        <v>5</v>
      </c>
      <c r="C2817" s="4" t="s">
        <v>10</v>
      </c>
      <c r="D2817" s="4" t="s">
        <v>9</v>
      </c>
    </row>
    <row r="2818" spans="1:9">
      <c r="A2818" t="n">
        <v>21177</v>
      </c>
      <c r="B2818" s="37" t="n">
        <v>43</v>
      </c>
      <c r="C2818" s="7" t="n">
        <v>20</v>
      </c>
      <c r="D2818" s="7" t="n">
        <v>128</v>
      </c>
    </row>
    <row r="2819" spans="1:9">
      <c r="A2819" t="s">
        <v>4</v>
      </c>
      <c r="B2819" s="4" t="s">
        <v>5</v>
      </c>
      <c r="C2819" s="4" t="s">
        <v>10</v>
      </c>
      <c r="D2819" s="4" t="s">
        <v>9</v>
      </c>
    </row>
    <row r="2820" spans="1:9">
      <c r="A2820" t="n">
        <v>21184</v>
      </c>
      <c r="B2820" s="37" t="n">
        <v>43</v>
      </c>
      <c r="C2820" s="7" t="n">
        <v>20</v>
      </c>
      <c r="D2820" s="7" t="n">
        <v>32</v>
      </c>
    </row>
    <row r="2821" spans="1:9">
      <c r="A2821" t="s">
        <v>4</v>
      </c>
      <c r="B2821" s="4" t="s">
        <v>5</v>
      </c>
      <c r="C2821" s="4" t="s">
        <v>10</v>
      </c>
      <c r="D2821" s="4" t="s">
        <v>9</v>
      </c>
    </row>
    <row r="2822" spans="1:9">
      <c r="A2822" t="n">
        <v>21191</v>
      </c>
      <c r="B2822" s="37" t="n">
        <v>43</v>
      </c>
      <c r="C2822" s="7" t="n">
        <v>21</v>
      </c>
      <c r="D2822" s="7" t="n">
        <v>128</v>
      </c>
    </row>
    <row r="2823" spans="1:9">
      <c r="A2823" t="s">
        <v>4</v>
      </c>
      <c r="B2823" s="4" t="s">
        <v>5</v>
      </c>
      <c r="C2823" s="4" t="s">
        <v>10</v>
      </c>
      <c r="D2823" s="4" t="s">
        <v>9</v>
      </c>
    </row>
    <row r="2824" spans="1:9">
      <c r="A2824" t="n">
        <v>21198</v>
      </c>
      <c r="B2824" s="37" t="n">
        <v>43</v>
      </c>
      <c r="C2824" s="7" t="n">
        <v>21</v>
      </c>
      <c r="D2824" s="7" t="n">
        <v>32</v>
      </c>
    </row>
    <row r="2825" spans="1:9">
      <c r="A2825" t="s">
        <v>4</v>
      </c>
      <c r="B2825" s="4" t="s">
        <v>5</v>
      </c>
      <c r="C2825" s="4" t="s">
        <v>10</v>
      </c>
      <c r="D2825" s="4" t="s">
        <v>20</v>
      </c>
      <c r="E2825" s="4" t="s">
        <v>20</v>
      </c>
      <c r="F2825" s="4" t="s">
        <v>20</v>
      </c>
      <c r="G2825" s="4" t="s">
        <v>20</v>
      </c>
    </row>
    <row r="2826" spans="1:9">
      <c r="A2826" t="n">
        <v>21205</v>
      </c>
      <c r="B2826" s="35" t="n">
        <v>46</v>
      </c>
      <c r="C2826" s="7" t="n">
        <v>7033</v>
      </c>
      <c r="D2826" s="7" t="n">
        <v>182.410003662109</v>
      </c>
      <c r="E2826" s="7" t="n">
        <v>-143.880004882813</v>
      </c>
      <c r="F2826" s="7" t="n">
        <v>7.59999990463257</v>
      </c>
      <c r="G2826" s="7" t="n">
        <v>165.800003051758</v>
      </c>
    </row>
    <row r="2827" spans="1:9">
      <c r="A2827" t="s">
        <v>4</v>
      </c>
      <c r="B2827" s="4" t="s">
        <v>5</v>
      </c>
      <c r="C2827" s="4" t="s">
        <v>10</v>
      </c>
      <c r="D2827" s="4" t="s">
        <v>14</v>
      </c>
      <c r="E2827" s="4" t="s">
        <v>6</v>
      </c>
      <c r="F2827" s="4" t="s">
        <v>20</v>
      </c>
      <c r="G2827" s="4" t="s">
        <v>20</v>
      </c>
      <c r="H2827" s="4" t="s">
        <v>20</v>
      </c>
    </row>
    <row r="2828" spans="1:9">
      <c r="A2828" t="n">
        <v>21224</v>
      </c>
      <c r="B2828" s="50" t="n">
        <v>48</v>
      </c>
      <c r="C2828" s="7" t="n">
        <v>7033</v>
      </c>
      <c r="D2828" s="7" t="n">
        <v>0</v>
      </c>
      <c r="E2828" s="7" t="s">
        <v>95</v>
      </c>
      <c r="F2828" s="7" t="n">
        <v>0</v>
      </c>
      <c r="G2828" s="7" t="n">
        <v>1</v>
      </c>
      <c r="H2828" s="7" t="n">
        <v>0</v>
      </c>
    </row>
    <row r="2829" spans="1:9">
      <c r="A2829" t="s">
        <v>4</v>
      </c>
      <c r="B2829" s="4" t="s">
        <v>5</v>
      </c>
      <c r="C2829" s="4" t="s">
        <v>10</v>
      </c>
      <c r="D2829" s="4" t="s">
        <v>9</v>
      </c>
    </row>
    <row r="2830" spans="1:9">
      <c r="A2830" t="n">
        <v>21250</v>
      </c>
      <c r="B2830" s="57" t="n">
        <v>44</v>
      </c>
      <c r="C2830" s="7" t="n">
        <v>0</v>
      </c>
      <c r="D2830" s="7" t="n">
        <v>128</v>
      </c>
    </row>
    <row r="2831" spans="1:9">
      <c r="A2831" t="s">
        <v>4</v>
      </c>
      <c r="B2831" s="4" t="s">
        <v>5</v>
      </c>
      <c r="C2831" s="4" t="s">
        <v>10</v>
      </c>
      <c r="D2831" s="4" t="s">
        <v>9</v>
      </c>
    </row>
    <row r="2832" spans="1:9">
      <c r="A2832" t="n">
        <v>21257</v>
      </c>
      <c r="B2832" s="57" t="n">
        <v>44</v>
      </c>
      <c r="C2832" s="7" t="n">
        <v>0</v>
      </c>
      <c r="D2832" s="7" t="n">
        <v>32</v>
      </c>
    </row>
    <row r="2833" spans="1:8">
      <c r="A2833" t="s">
        <v>4</v>
      </c>
      <c r="B2833" s="4" t="s">
        <v>5</v>
      </c>
      <c r="C2833" s="4" t="s">
        <v>10</v>
      </c>
      <c r="D2833" s="4" t="s">
        <v>14</v>
      </c>
      <c r="E2833" s="4" t="s">
        <v>6</v>
      </c>
      <c r="F2833" s="4" t="s">
        <v>20</v>
      </c>
      <c r="G2833" s="4" t="s">
        <v>20</v>
      </c>
      <c r="H2833" s="4" t="s">
        <v>20</v>
      </c>
    </row>
    <row r="2834" spans="1:8">
      <c r="A2834" t="n">
        <v>21264</v>
      </c>
      <c r="B2834" s="50" t="n">
        <v>48</v>
      </c>
      <c r="C2834" s="7" t="n">
        <v>0</v>
      </c>
      <c r="D2834" s="7" t="n">
        <v>0</v>
      </c>
      <c r="E2834" s="7" t="s">
        <v>95</v>
      </c>
      <c r="F2834" s="7" t="n">
        <v>0</v>
      </c>
      <c r="G2834" s="7" t="n">
        <v>1</v>
      </c>
      <c r="H2834" s="7" t="n">
        <v>0</v>
      </c>
    </row>
    <row r="2835" spans="1:8">
      <c r="A2835" t="s">
        <v>4</v>
      </c>
      <c r="B2835" s="4" t="s">
        <v>5</v>
      </c>
      <c r="C2835" s="4" t="s">
        <v>10</v>
      </c>
      <c r="D2835" s="4" t="s">
        <v>20</v>
      </c>
      <c r="E2835" s="4" t="s">
        <v>20</v>
      </c>
      <c r="F2835" s="4" t="s">
        <v>20</v>
      </c>
      <c r="G2835" s="4" t="s">
        <v>20</v>
      </c>
    </row>
    <row r="2836" spans="1:8">
      <c r="A2836" t="n">
        <v>21290</v>
      </c>
      <c r="B2836" s="35" t="n">
        <v>46</v>
      </c>
      <c r="C2836" s="7" t="n">
        <v>0</v>
      </c>
      <c r="D2836" s="7" t="n">
        <v>183.690002441406</v>
      </c>
      <c r="E2836" s="7" t="n">
        <v>-144</v>
      </c>
      <c r="F2836" s="7" t="n">
        <v>0.540000021457672</v>
      </c>
      <c r="G2836" s="7" t="n">
        <v>350.700012207031</v>
      </c>
    </row>
    <row r="2837" spans="1:8">
      <c r="A2837" t="s">
        <v>4</v>
      </c>
      <c r="B2837" s="4" t="s">
        <v>5</v>
      </c>
      <c r="C2837" s="4" t="s">
        <v>10</v>
      </c>
      <c r="D2837" s="4" t="s">
        <v>10</v>
      </c>
      <c r="E2837" s="4" t="s">
        <v>20</v>
      </c>
      <c r="F2837" s="4" t="s">
        <v>20</v>
      </c>
      <c r="G2837" s="4" t="s">
        <v>20</v>
      </c>
      <c r="H2837" s="4" t="s">
        <v>20</v>
      </c>
      <c r="I2837" s="4" t="s">
        <v>14</v>
      </c>
      <c r="J2837" s="4" t="s">
        <v>10</v>
      </c>
    </row>
    <row r="2838" spans="1:8">
      <c r="A2838" t="n">
        <v>21309</v>
      </c>
      <c r="B2838" s="42" t="n">
        <v>55</v>
      </c>
      <c r="C2838" s="7" t="n">
        <v>0</v>
      </c>
      <c r="D2838" s="7" t="n">
        <v>65533</v>
      </c>
      <c r="E2838" s="7" t="n">
        <v>183.059997558594</v>
      </c>
      <c r="F2838" s="7" t="n">
        <v>-144</v>
      </c>
      <c r="G2838" s="7" t="n">
        <v>4.3899998664856</v>
      </c>
      <c r="H2838" s="7" t="n">
        <v>2.79999995231628</v>
      </c>
      <c r="I2838" s="7" t="n">
        <v>2</v>
      </c>
      <c r="J2838" s="7" t="n">
        <v>0</v>
      </c>
    </row>
    <row r="2839" spans="1:8">
      <c r="A2839" t="s">
        <v>4</v>
      </c>
      <c r="B2839" s="4" t="s">
        <v>5</v>
      </c>
      <c r="C2839" s="4" t="s">
        <v>14</v>
      </c>
      <c r="D2839" s="4" t="s">
        <v>10</v>
      </c>
    </row>
    <row r="2840" spans="1:8">
      <c r="A2840" t="n">
        <v>21333</v>
      </c>
      <c r="B2840" s="24" t="n">
        <v>58</v>
      </c>
      <c r="C2840" s="7" t="n">
        <v>255</v>
      </c>
      <c r="D2840" s="7" t="n">
        <v>0</v>
      </c>
    </row>
    <row r="2841" spans="1:8">
      <c r="A2841" t="s">
        <v>4</v>
      </c>
      <c r="B2841" s="4" t="s">
        <v>5</v>
      </c>
      <c r="C2841" s="4" t="s">
        <v>10</v>
      </c>
      <c r="D2841" s="4" t="s">
        <v>14</v>
      </c>
    </row>
    <row r="2842" spans="1:8">
      <c r="A2842" t="n">
        <v>21337</v>
      </c>
      <c r="B2842" s="46" t="n">
        <v>56</v>
      </c>
      <c r="C2842" s="7" t="n">
        <v>0</v>
      </c>
      <c r="D2842" s="7" t="n">
        <v>0</v>
      </c>
    </row>
    <row r="2843" spans="1:8">
      <c r="A2843" t="s">
        <v>4</v>
      </c>
      <c r="B2843" s="4" t="s">
        <v>5</v>
      </c>
      <c r="C2843" s="4" t="s">
        <v>14</v>
      </c>
      <c r="D2843" s="4" t="s">
        <v>10</v>
      </c>
    </row>
    <row r="2844" spans="1:8">
      <c r="A2844" t="n">
        <v>21341</v>
      </c>
      <c r="B2844" s="43" t="n">
        <v>45</v>
      </c>
      <c r="C2844" s="7" t="n">
        <v>7</v>
      </c>
      <c r="D2844" s="7" t="n">
        <v>255</v>
      </c>
    </row>
    <row r="2845" spans="1:8">
      <c r="A2845" t="s">
        <v>4</v>
      </c>
      <c r="B2845" s="4" t="s">
        <v>5</v>
      </c>
      <c r="C2845" s="4" t="s">
        <v>14</v>
      </c>
      <c r="D2845" s="4" t="s">
        <v>10</v>
      </c>
      <c r="E2845" s="4" t="s">
        <v>20</v>
      </c>
      <c r="F2845" s="4" t="s">
        <v>10</v>
      </c>
      <c r="G2845" s="4" t="s">
        <v>9</v>
      </c>
      <c r="H2845" s="4" t="s">
        <v>9</v>
      </c>
      <c r="I2845" s="4" t="s">
        <v>10</v>
      </c>
      <c r="J2845" s="4" t="s">
        <v>10</v>
      </c>
      <c r="K2845" s="4" t="s">
        <v>9</v>
      </c>
      <c r="L2845" s="4" t="s">
        <v>9</v>
      </c>
      <c r="M2845" s="4" t="s">
        <v>9</v>
      </c>
      <c r="N2845" s="4" t="s">
        <v>9</v>
      </c>
      <c r="O2845" s="4" t="s">
        <v>6</v>
      </c>
    </row>
    <row r="2846" spans="1:8">
      <c r="A2846" t="n">
        <v>21345</v>
      </c>
      <c r="B2846" s="14" t="n">
        <v>50</v>
      </c>
      <c r="C2846" s="7" t="n">
        <v>0</v>
      </c>
      <c r="D2846" s="7" t="n">
        <v>4407</v>
      </c>
      <c r="E2846" s="7" t="n">
        <v>1</v>
      </c>
      <c r="F2846" s="7" t="n">
        <v>0</v>
      </c>
      <c r="G2846" s="7" t="n">
        <v>0</v>
      </c>
      <c r="H2846" s="7" t="n">
        <v>0</v>
      </c>
      <c r="I2846" s="7" t="n">
        <v>0</v>
      </c>
      <c r="J2846" s="7" t="n">
        <v>65533</v>
      </c>
      <c r="K2846" s="7" t="n">
        <v>0</v>
      </c>
      <c r="L2846" s="7" t="n">
        <v>0</v>
      </c>
      <c r="M2846" s="7" t="n">
        <v>0</v>
      </c>
      <c r="N2846" s="7" t="n">
        <v>0</v>
      </c>
      <c r="O2846" s="7" t="s">
        <v>13</v>
      </c>
    </row>
    <row r="2847" spans="1:8">
      <c r="A2847" t="s">
        <v>4</v>
      </c>
      <c r="B2847" s="4" t="s">
        <v>5</v>
      </c>
      <c r="C2847" s="4" t="s">
        <v>14</v>
      </c>
      <c r="D2847" s="4" t="s">
        <v>10</v>
      </c>
      <c r="E2847" s="4" t="s">
        <v>10</v>
      </c>
      <c r="F2847" s="4" t="s">
        <v>10</v>
      </c>
      <c r="G2847" s="4" t="s">
        <v>10</v>
      </c>
      <c r="H2847" s="4" t="s">
        <v>10</v>
      </c>
      <c r="I2847" s="4" t="s">
        <v>6</v>
      </c>
      <c r="J2847" s="4" t="s">
        <v>20</v>
      </c>
      <c r="K2847" s="4" t="s">
        <v>20</v>
      </c>
      <c r="L2847" s="4" t="s">
        <v>20</v>
      </c>
      <c r="M2847" s="4" t="s">
        <v>9</v>
      </c>
      <c r="N2847" s="4" t="s">
        <v>9</v>
      </c>
      <c r="O2847" s="4" t="s">
        <v>20</v>
      </c>
      <c r="P2847" s="4" t="s">
        <v>20</v>
      </c>
      <c r="Q2847" s="4" t="s">
        <v>20</v>
      </c>
      <c r="R2847" s="4" t="s">
        <v>20</v>
      </c>
      <c r="S2847" s="4" t="s">
        <v>14</v>
      </c>
    </row>
    <row r="2848" spans="1:8">
      <c r="A2848" t="n">
        <v>21384</v>
      </c>
      <c r="B2848" s="34" t="n">
        <v>39</v>
      </c>
      <c r="C2848" s="7" t="n">
        <v>12</v>
      </c>
      <c r="D2848" s="7" t="n">
        <v>65533</v>
      </c>
      <c r="E2848" s="7" t="n">
        <v>204</v>
      </c>
      <c r="F2848" s="7" t="n">
        <v>0</v>
      </c>
      <c r="G2848" s="7" t="n">
        <v>0</v>
      </c>
      <c r="H2848" s="7" t="n">
        <v>259</v>
      </c>
      <c r="I2848" s="7" t="s">
        <v>13</v>
      </c>
      <c r="J2848" s="7" t="n">
        <v>0</v>
      </c>
      <c r="K2848" s="7" t="n">
        <v>0.800000011920929</v>
      </c>
      <c r="L2848" s="7" t="n">
        <v>0</v>
      </c>
      <c r="M2848" s="7" t="n">
        <v>0</v>
      </c>
      <c r="N2848" s="7" t="n">
        <v>0</v>
      </c>
      <c r="O2848" s="7" t="n">
        <v>0</v>
      </c>
      <c r="P2848" s="7" t="n">
        <v>1.60000002384186</v>
      </c>
      <c r="Q2848" s="7" t="n">
        <v>1.60000002384186</v>
      </c>
      <c r="R2848" s="7" t="n">
        <v>1.60000002384186</v>
      </c>
      <c r="S2848" s="7" t="n">
        <v>255</v>
      </c>
    </row>
    <row r="2849" spans="1:19">
      <c r="A2849" t="s">
        <v>4</v>
      </c>
      <c r="B2849" s="4" t="s">
        <v>5</v>
      </c>
      <c r="C2849" s="4" t="s">
        <v>10</v>
      </c>
      <c r="D2849" s="4" t="s">
        <v>9</v>
      </c>
      <c r="E2849" s="4" t="s">
        <v>9</v>
      </c>
      <c r="F2849" s="4" t="s">
        <v>9</v>
      </c>
      <c r="G2849" s="4" t="s">
        <v>9</v>
      </c>
      <c r="H2849" s="4" t="s">
        <v>10</v>
      </c>
      <c r="I2849" s="4" t="s">
        <v>14</v>
      </c>
    </row>
    <row r="2850" spans="1:19">
      <c r="A2850" t="n">
        <v>21434</v>
      </c>
      <c r="B2850" s="58" t="n">
        <v>66</v>
      </c>
      <c r="C2850" s="7" t="n">
        <v>0</v>
      </c>
      <c r="D2850" s="7" t="n">
        <v>1065353216</v>
      </c>
      <c r="E2850" s="7" t="n">
        <v>1065353216</v>
      </c>
      <c r="F2850" s="7" t="n">
        <v>1065353216</v>
      </c>
      <c r="G2850" s="7" t="n">
        <v>0</v>
      </c>
      <c r="H2850" s="7" t="n">
        <v>1000</v>
      </c>
      <c r="I2850" s="7" t="n">
        <v>3</v>
      </c>
    </row>
    <row r="2851" spans="1:19">
      <c r="A2851" t="s">
        <v>4</v>
      </c>
      <c r="B2851" s="4" t="s">
        <v>5</v>
      </c>
      <c r="C2851" s="4" t="s">
        <v>10</v>
      </c>
      <c r="D2851" s="4" t="s">
        <v>9</v>
      </c>
    </row>
    <row r="2852" spans="1:19">
      <c r="A2852" t="n">
        <v>21456</v>
      </c>
      <c r="B2852" s="37" t="n">
        <v>43</v>
      </c>
      <c r="C2852" s="7" t="n">
        <v>0</v>
      </c>
      <c r="D2852" s="7" t="n">
        <v>512</v>
      </c>
    </row>
    <row r="2853" spans="1:19">
      <c r="A2853" t="s">
        <v>4</v>
      </c>
      <c r="B2853" s="4" t="s">
        <v>5</v>
      </c>
      <c r="C2853" s="4" t="s">
        <v>10</v>
      </c>
    </row>
    <row r="2854" spans="1:19">
      <c r="A2854" t="n">
        <v>21463</v>
      </c>
      <c r="B2854" s="31" t="n">
        <v>16</v>
      </c>
      <c r="C2854" s="7" t="n">
        <v>1000</v>
      </c>
    </row>
    <row r="2855" spans="1:19">
      <c r="A2855" t="s">
        <v>4</v>
      </c>
      <c r="B2855" s="4" t="s">
        <v>5</v>
      </c>
      <c r="C2855" s="4" t="s">
        <v>14</v>
      </c>
      <c r="D2855" s="4" t="s">
        <v>10</v>
      </c>
      <c r="E2855" s="4" t="s">
        <v>20</v>
      </c>
      <c r="F2855" s="4" t="s">
        <v>10</v>
      </c>
      <c r="G2855" s="4" t="s">
        <v>9</v>
      </c>
      <c r="H2855" s="4" t="s">
        <v>9</v>
      </c>
      <c r="I2855" s="4" t="s">
        <v>10</v>
      </c>
      <c r="J2855" s="4" t="s">
        <v>10</v>
      </c>
      <c r="K2855" s="4" t="s">
        <v>9</v>
      </c>
      <c r="L2855" s="4" t="s">
        <v>9</v>
      </c>
      <c r="M2855" s="4" t="s">
        <v>9</v>
      </c>
      <c r="N2855" s="4" t="s">
        <v>9</v>
      </c>
      <c r="O2855" s="4" t="s">
        <v>6</v>
      </c>
    </row>
    <row r="2856" spans="1:19">
      <c r="A2856" t="n">
        <v>21466</v>
      </c>
      <c r="B2856" s="14" t="n">
        <v>50</v>
      </c>
      <c r="C2856" s="7" t="n">
        <v>0</v>
      </c>
      <c r="D2856" s="7" t="n">
        <v>4120</v>
      </c>
      <c r="E2856" s="7" t="n">
        <v>1</v>
      </c>
      <c r="F2856" s="7" t="n">
        <v>0</v>
      </c>
      <c r="G2856" s="7" t="n">
        <v>0</v>
      </c>
      <c r="H2856" s="7" t="n">
        <v>0</v>
      </c>
      <c r="I2856" s="7" t="n">
        <v>0</v>
      </c>
      <c r="J2856" s="7" t="n">
        <v>65533</v>
      </c>
      <c r="K2856" s="7" t="n">
        <v>0</v>
      </c>
      <c r="L2856" s="7" t="n">
        <v>0</v>
      </c>
      <c r="M2856" s="7" t="n">
        <v>0</v>
      </c>
      <c r="N2856" s="7" t="n">
        <v>0</v>
      </c>
      <c r="O2856" s="7" t="s">
        <v>13</v>
      </c>
    </row>
    <row r="2857" spans="1:19">
      <c r="A2857" t="s">
        <v>4</v>
      </c>
      <c r="B2857" s="4" t="s">
        <v>5</v>
      </c>
      <c r="C2857" s="4" t="s">
        <v>14</v>
      </c>
      <c r="D2857" s="4" t="s">
        <v>10</v>
      </c>
      <c r="E2857" s="4" t="s">
        <v>10</v>
      </c>
      <c r="F2857" s="4" t="s">
        <v>10</v>
      </c>
      <c r="G2857" s="4" t="s">
        <v>10</v>
      </c>
      <c r="H2857" s="4" t="s">
        <v>10</v>
      </c>
      <c r="I2857" s="4" t="s">
        <v>6</v>
      </c>
      <c r="J2857" s="4" t="s">
        <v>20</v>
      </c>
      <c r="K2857" s="4" t="s">
        <v>20</v>
      </c>
      <c r="L2857" s="4" t="s">
        <v>20</v>
      </c>
      <c r="M2857" s="4" t="s">
        <v>9</v>
      </c>
      <c r="N2857" s="4" t="s">
        <v>9</v>
      </c>
      <c r="O2857" s="4" t="s">
        <v>20</v>
      </c>
      <c r="P2857" s="4" t="s">
        <v>20</v>
      </c>
      <c r="Q2857" s="4" t="s">
        <v>20</v>
      </c>
      <c r="R2857" s="4" t="s">
        <v>20</v>
      </c>
      <c r="S2857" s="4" t="s">
        <v>14</v>
      </c>
    </row>
    <row r="2858" spans="1:19">
      <c r="A2858" t="n">
        <v>21505</v>
      </c>
      <c r="B2858" s="34" t="n">
        <v>39</v>
      </c>
      <c r="C2858" s="7" t="n">
        <v>12</v>
      </c>
      <c r="D2858" s="7" t="n">
        <v>65533</v>
      </c>
      <c r="E2858" s="7" t="n">
        <v>207</v>
      </c>
      <c r="F2858" s="7" t="n">
        <v>0</v>
      </c>
      <c r="G2858" s="7" t="n">
        <v>0</v>
      </c>
      <c r="H2858" s="7" t="n">
        <v>259</v>
      </c>
      <c r="I2858" s="7" t="s">
        <v>13</v>
      </c>
      <c r="J2858" s="7" t="n">
        <v>0</v>
      </c>
      <c r="K2858" s="7" t="n">
        <v>0.800000011920929</v>
      </c>
      <c r="L2858" s="7" t="n">
        <v>0</v>
      </c>
      <c r="M2858" s="7" t="n">
        <v>0</v>
      </c>
      <c r="N2858" s="7" t="n">
        <v>0</v>
      </c>
      <c r="O2858" s="7" t="n">
        <v>0</v>
      </c>
      <c r="P2858" s="7" t="n">
        <v>1.39999997615814</v>
      </c>
      <c r="Q2858" s="7" t="n">
        <v>1.39999997615814</v>
      </c>
      <c r="R2858" s="7" t="n">
        <v>1.39999997615814</v>
      </c>
      <c r="S2858" s="7" t="n">
        <v>103</v>
      </c>
    </row>
    <row r="2859" spans="1:19">
      <c r="A2859" t="s">
        <v>4</v>
      </c>
      <c r="B2859" s="4" t="s">
        <v>5</v>
      </c>
      <c r="C2859" s="4" t="s">
        <v>14</v>
      </c>
      <c r="D2859" s="4" t="s">
        <v>14</v>
      </c>
      <c r="E2859" s="4" t="s">
        <v>20</v>
      </c>
      <c r="F2859" s="4" t="s">
        <v>20</v>
      </c>
      <c r="G2859" s="4" t="s">
        <v>20</v>
      </c>
      <c r="H2859" s="4" t="s">
        <v>10</v>
      </c>
    </row>
    <row r="2860" spans="1:19">
      <c r="A2860" t="n">
        <v>21555</v>
      </c>
      <c r="B2860" s="43" t="n">
        <v>45</v>
      </c>
      <c r="C2860" s="7" t="n">
        <v>2</v>
      </c>
      <c r="D2860" s="7" t="n">
        <v>3</v>
      </c>
      <c r="E2860" s="7" t="n">
        <v>182.710006713867</v>
      </c>
      <c r="F2860" s="7" t="n">
        <v>-138.779998779297</v>
      </c>
      <c r="G2860" s="7" t="n">
        <v>7.05999994277954</v>
      </c>
      <c r="H2860" s="7" t="n">
        <v>2500</v>
      </c>
    </row>
    <row r="2861" spans="1:19">
      <c r="A2861" t="s">
        <v>4</v>
      </c>
      <c r="B2861" s="4" t="s">
        <v>5</v>
      </c>
      <c r="C2861" s="4" t="s">
        <v>14</v>
      </c>
      <c r="D2861" s="4" t="s">
        <v>14</v>
      </c>
      <c r="E2861" s="4" t="s">
        <v>20</v>
      </c>
      <c r="F2861" s="4" t="s">
        <v>20</v>
      </c>
      <c r="G2861" s="4" t="s">
        <v>20</v>
      </c>
      <c r="H2861" s="4" t="s">
        <v>10</v>
      </c>
      <c r="I2861" s="4" t="s">
        <v>14</v>
      </c>
    </row>
    <row r="2862" spans="1:19">
      <c r="A2862" t="n">
        <v>21572</v>
      </c>
      <c r="B2862" s="43" t="n">
        <v>45</v>
      </c>
      <c r="C2862" s="7" t="n">
        <v>4</v>
      </c>
      <c r="D2862" s="7" t="n">
        <v>3</v>
      </c>
      <c r="E2862" s="7" t="n">
        <v>345.859985351563</v>
      </c>
      <c r="F2862" s="7" t="n">
        <v>143.289993286133</v>
      </c>
      <c r="G2862" s="7" t="n">
        <v>0</v>
      </c>
      <c r="H2862" s="7" t="n">
        <v>2500</v>
      </c>
      <c r="I2862" s="7" t="n">
        <v>1</v>
      </c>
    </row>
    <row r="2863" spans="1:19">
      <c r="A2863" t="s">
        <v>4</v>
      </c>
      <c r="B2863" s="4" t="s">
        <v>5</v>
      </c>
      <c r="C2863" s="4" t="s">
        <v>14</v>
      </c>
      <c r="D2863" s="4" t="s">
        <v>14</v>
      </c>
      <c r="E2863" s="4" t="s">
        <v>20</v>
      </c>
      <c r="F2863" s="4" t="s">
        <v>10</v>
      </c>
    </row>
    <row r="2864" spans="1:19">
      <c r="A2864" t="n">
        <v>21590</v>
      </c>
      <c r="B2864" s="43" t="n">
        <v>45</v>
      </c>
      <c r="C2864" s="7" t="n">
        <v>5</v>
      </c>
      <c r="D2864" s="7" t="n">
        <v>3</v>
      </c>
      <c r="E2864" s="7" t="n">
        <v>3.20000004768372</v>
      </c>
      <c r="F2864" s="7" t="n">
        <v>2500</v>
      </c>
    </row>
    <row r="2865" spans="1:19">
      <c r="A2865" t="s">
        <v>4</v>
      </c>
      <c r="B2865" s="4" t="s">
        <v>5</v>
      </c>
      <c r="C2865" s="4" t="s">
        <v>14</v>
      </c>
      <c r="D2865" s="4" t="s">
        <v>14</v>
      </c>
      <c r="E2865" s="4" t="s">
        <v>20</v>
      </c>
      <c r="F2865" s="4" t="s">
        <v>10</v>
      </c>
    </row>
    <row r="2866" spans="1:19">
      <c r="A2866" t="n">
        <v>21599</v>
      </c>
      <c r="B2866" s="43" t="n">
        <v>45</v>
      </c>
      <c r="C2866" s="7" t="n">
        <v>11</v>
      </c>
      <c r="D2866" s="7" t="n">
        <v>3</v>
      </c>
      <c r="E2866" s="7" t="n">
        <v>40.0999984741211</v>
      </c>
      <c r="F2866" s="7" t="n">
        <v>2500</v>
      </c>
    </row>
    <row r="2867" spans="1:19">
      <c r="A2867" t="s">
        <v>4</v>
      </c>
      <c r="B2867" s="4" t="s">
        <v>5</v>
      </c>
      <c r="C2867" s="4" t="s">
        <v>10</v>
      </c>
      <c r="D2867" s="4" t="s">
        <v>20</v>
      </c>
      <c r="E2867" s="4" t="s">
        <v>20</v>
      </c>
      <c r="F2867" s="4" t="s">
        <v>20</v>
      </c>
      <c r="G2867" s="4" t="s">
        <v>20</v>
      </c>
    </row>
    <row r="2868" spans="1:19">
      <c r="A2868" t="n">
        <v>21608</v>
      </c>
      <c r="B2868" s="64" t="n">
        <v>131</v>
      </c>
      <c r="C2868" s="7" t="n">
        <v>0</v>
      </c>
      <c r="D2868" s="7" t="n">
        <v>0.5</v>
      </c>
      <c r="E2868" s="7" t="n">
        <v>0.100000001490116</v>
      </c>
      <c r="F2868" s="7" t="n">
        <v>2</v>
      </c>
      <c r="G2868" s="7" t="n">
        <v>0.25</v>
      </c>
    </row>
    <row r="2869" spans="1:19">
      <c r="A2869" t="s">
        <v>4</v>
      </c>
      <c r="B2869" s="4" t="s">
        <v>5</v>
      </c>
      <c r="C2869" s="4" t="s">
        <v>10</v>
      </c>
      <c r="D2869" s="4" t="s">
        <v>10</v>
      </c>
      <c r="E2869" s="4" t="s">
        <v>20</v>
      </c>
      <c r="F2869" s="4" t="s">
        <v>20</v>
      </c>
      <c r="G2869" s="4" t="s">
        <v>20</v>
      </c>
      <c r="H2869" s="4" t="s">
        <v>20</v>
      </c>
      <c r="I2869" s="4" t="s">
        <v>14</v>
      </c>
      <c r="J2869" s="4" t="s">
        <v>10</v>
      </c>
    </row>
    <row r="2870" spans="1:19">
      <c r="A2870" t="n">
        <v>21627</v>
      </c>
      <c r="B2870" s="42" t="n">
        <v>55</v>
      </c>
      <c r="C2870" s="7" t="n">
        <v>0</v>
      </c>
      <c r="D2870" s="7" t="n">
        <v>65533</v>
      </c>
      <c r="E2870" s="7" t="n">
        <v>182.369995117188</v>
      </c>
      <c r="F2870" s="7" t="n">
        <v>-139.5</v>
      </c>
      <c r="G2870" s="7" t="n">
        <v>6.94999980926514</v>
      </c>
      <c r="H2870" s="7" t="n">
        <v>4</v>
      </c>
      <c r="I2870" s="7" t="n">
        <v>0</v>
      </c>
      <c r="J2870" s="7" t="n">
        <v>1</v>
      </c>
    </row>
    <row r="2871" spans="1:19">
      <c r="A2871" t="s">
        <v>4</v>
      </c>
      <c r="B2871" s="4" t="s">
        <v>5</v>
      </c>
      <c r="C2871" s="4" t="s">
        <v>10</v>
      </c>
      <c r="D2871" s="4" t="s">
        <v>14</v>
      </c>
    </row>
    <row r="2872" spans="1:19">
      <c r="A2872" t="n">
        <v>21651</v>
      </c>
      <c r="B2872" s="46" t="n">
        <v>56</v>
      </c>
      <c r="C2872" s="7" t="n">
        <v>0</v>
      </c>
      <c r="D2872" s="7" t="n">
        <v>0</v>
      </c>
    </row>
    <row r="2873" spans="1:19">
      <c r="A2873" t="s">
        <v>4</v>
      </c>
      <c r="B2873" s="4" t="s">
        <v>5</v>
      </c>
      <c r="C2873" s="4" t="s">
        <v>14</v>
      </c>
      <c r="D2873" s="4" t="s">
        <v>10</v>
      </c>
      <c r="E2873" s="4" t="s">
        <v>14</v>
      </c>
    </row>
    <row r="2874" spans="1:19">
      <c r="A2874" t="n">
        <v>21655</v>
      </c>
      <c r="B2874" s="34" t="n">
        <v>39</v>
      </c>
      <c r="C2874" s="7" t="n">
        <v>14</v>
      </c>
      <c r="D2874" s="7" t="n">
        <v>65533</v>
      </c>
      <c r="E2874" s="7" t="n">
        <v>103</v>
      </c>
    </row>
    <row r="2875" spans="1:19">
      <c r="A2875" t="s">
        <v>4</v>
      </c>
      <c r="B2875" s="4" t="s">
        <v>5</v>
      </c>
      <c r="C2875" s="4" t="s">
        <v>10</v>
      </c>
    </row>
    <row r="2876" spans="1:19">
      <c r="A2876" t="n">
        <v>21660</v>
      </c>
      <c r="B2876" s="31" t="n">
        <v>16</v>
      </c>
      <c r="C2876" s="7" t="n">
        <v>100</v>
      </c>
    </row>
    <row r="2877" spans="1:19">
      <c r="A2877" t="s">
        <v>4</v>
      </c>
      <c r="B2877" s="4" t="s">
        <v>5</v>
      </c>
      <c r="C2877" s="4" t="s">
        <v>14</v>
      </c>
      <c r="D2877" s="4" t="s">
        <v>10</v>
      </c>
      <c r="E2877" s="4" t="s">
        <v>20</v>
      </c>
      <c r="F2877" s="4" t="s">
        <v>10</v>
      </c>
      <c r="G2877" s="4" t="s">
        <v>9</v>
      </c>
      <c r="H2877" s="4" t="s">
        <v>9</v>
      </c>
      <c r="I2877" s="4" t="s">
        <v>10</v>
      </c>
      <c r="J2877" s="4" t="s">
        <v>10</v>
      </c>
      <c r="K2877" s="4" t="s">
        <v>9</v>
      </c>
      <c r="L2877" s="4" t="s">
        <v>9</v>
      </c>
      <c r="M2877" s="4" t="s">
        <v>9</v>
      </c>
      <c r="N2877" s="4" t="s">
        <v>9</v>
      </c>
      <c r="O2877" s="4" t="s">
        <v>6</v>
      </c>
    </row>
    <row r="2878" spans="1:19">
      <c r="A2878" t="n">
        <v>21663</v>
      </c>
      <c r="B2878" s="14" t="n">
        <v>50</v>
      </c>
      <c r="C2878" s="7" t="n">
        <v>0</v>
      </c>
      <c r="D2878" s="7" t="n">
        <v>4120</v>
      </c>
      <c r="E2878" s="7" t="n">
        <v>1</v>
      </c>
      <c r="F2878" s="7" t="n">
        <v>0</v>
      </c>
      <c r="G2878" s="7" t="n">
        <v>0</v>
      </c>
      <c r="H2878" s="7" t="n">
        <v>0</v>
      </c>
      <c r="I2878" s="7" t="n">
        <v>0</v>
      </c>
      <c r="J2878" s="7" t="n">
        <v>65533</v>
      </c>
      <c r="K2878" s="7" t="n">
        <v>0</v>
      </c>
      <c r="L2878" s="7" t="n">
        <v>0</v>
      </c>
      <c r="M2878" s="7" t="n">
        <v>0</v>
      </c>
      <c r="N2878" s="7" t="n">
        <v>0</v>
      </c>
      <c r="O2878" s="7" t="s">
        <v>13</v>
      </c>
    </row>
    <row r="2879" spans="1:19">
      <c r="A2879" t="s">
        <v>4</v>
      </c>
      <c r="B2879" s="4" t="s">
        <v>5</v>
      </c>
      <c r="C2879" s="4" t="s">
        <v>14</v>
      </c>
      <c r="D2879" s="4" t="s">
        <v>10</v>
      </c>
      <c r="E2879" s="4" t="s">
        <v>10</v>
      </c>
      <c r="F2879" s="4" t="s">
        <v>10</v>
      </c>
      <c r="G2879" s="4" t="s">
        <v>10</v>
      </c>
      <c r="H2879" s="4" t="s">
        <v>10</v>
      </c>
      <c r="I2879" s="4" t="s">
        <v>6</v>
      </c>
      <c r="J2879" s="4" t="s">
        <v>20</v>
      </c>
      <c r="K2879" s="4" t="s">
        <v>20</v>
      </c>
      <c r="L2879" s="4" t="s">
        <v>20</v>
      </c>
      <c r="M2879" s="4" t="s">
        <v>9</v>
      </c>
      <c r="N2879" s="4" t="s">
        <v>9</v>
      </c>
      <c r="O2879" s="4" t="s">
        <v>20</v>
      </c>
      <c r="P2879" s="4" t="s">
        <v>20</v>
      </c>
      <c r="Q2879" s="4" t="s">
        <v>20</v>
      </c>
      <c r="R2879" s="4" t="s">
        <v>20</v>
      </c>
      <c r="S2879" s="4" t="s">
        <v>14</v>
      </c>
    </row>
    <row r="2880" spans="1:19">
      <c r="A2880" t="n">
        <v>21702</v>
      </c>
      <c r="B2880" s="34" t="n">
        <v>39</v>
      </c>
      <c r="C2880" s="7" t="n">
        <v>12</v>
      </c>
      <c r="D2880" s="7" t="n">
        <v>65533</v>
      </c>
      <c r="E2880" s="7" t="n">
        <v>205</v>
      </c>
      <c r="F2880" s="7" t="n">
        <v>0</v>
      </c>
      <c r="G2880" s="7" t="n">
        <v>7033</v>
      </c>
      <c r="H2880" s="7" t="n">
        <v>259</v>
      </c>
      <c r="I2880" s="7" t="s">
        <v>13</v>
      </c>
      <c r="J2880" s="7" t="n">
        <v>0</v>
      </c>
      <c r="K2880" s="7" t="n">
        <v>5.19999980926514</v>
      </c>
      <c r="L2880" s="7" t="n">
        <v>0.600000023841858</v>
      </c>
      <c r="M2880" s="7" t="n">
        <v>0</v>
      </c>
      <c r="N2880" s="7" t="n">
        <v>0</v>
      </c>
      <c r="O2880" s="7" t="n">
        <v>0</v>
      </c>
      <c r="P2880" s="7" t="n">
        <v>1</v>
      </c>
      <c r="Q2880" s="7" t="n">
        <v>1</v>
      </c>
      <c r="R2880" s="7" t="n">
        <v>1</v>
      </c>
      <c r="S2880" s="7" t="n">
        <v>100</v>
      </c>
    </row>
    <row r="2881" spans="1:19">
      <c r="A2881" t="s">
        <v>4</v>
      </c>
      <c r="B2881" s="4" t="s">
        <v>5</v>
      </c>
      <c r="C2881" s="4" t="s">
        <v>10</v>
      </c>
    </row>
    <row r="2882" spans="1:19">
      <c r="A2882" t="n">
        <v>21752</v>
      </c>
      <c r="B2882" s="31" t="n">
        <v>16</v>
      </c>
      <c r="C2882" s="7" t="n">
        <v>1500</v>
      </c>
    </row>
    <row r="2883" spans="1:19">
      <c r="A2883" t="s">
        <v>4</v>
      </c>
      <c r="B2883" s="4" t="s">
        <v>5</v>
      </c>
      <c r="C2883" s="4" t="s">
        <v>14</v>
      </c>
      <c r="D2883" s="4" t="s">
        <v>10</v>
      </c>
      <c r="E2883" s="4" t="s">
        <v>20</v>
      </c>
    </row>
    <row r="2884" spans="1:19">
      <c r="A2884" t="n">
        <v>21755</v>
      </c>
      <c r="B2884" s="24" t="n">
        <v>58</v>
      </c>
      <c r="C2884" s="7" t="n">
        <v>101</v>
      </c>
      <c r="D2884" s="7" t="n">
        <v>500</v>
      </c>
      <c r="E2884" s="7" t="n">
        <v>1</v>
      </c>
    </row>
    <row r="2885" spans="1:19">
      <c r="A2885" t="s">
        <v>4</v>
      </c>
      <c r="B2885" s="4" t="s">
        <v>5</v>
      </c>
      <c r="C2885" s="4" t="s">
        <v>14</v>
      </c>
      <c r="D2885" s="4" t="s">
        <v>10</v>
      </c>
    </row>
    <row r="2886" spans="1:19">
      <c r="A2886" t="n">
        <v>21763</v>
      </c>
      <c r="B2886" s="24" t="n">
        <v>58</v>
      </c>
      <c r="C2886" s="7" t="n">
        <v>254</v>
      </c>
      <c r="D2886" s="7" t="n">
        <v>0</v>
      </c>
    </row>
    <row r="2887" spans="1:19">
      <c r="A2887" t="s">
        <v>4</v>
      </c>
      <c r="B2887" s="4" t="s">
        <v>5</v>
      </c>
      <c r="C2887" s="4" t="s">
        <v>10</v>
      </c>
      <c r="D2887" s="4" t="s">
        <v>9</v>
      </c>
      <c r="E2887" s="4" t="s">
        <v>9</v>
      </c>
      <c r="F2887" s="4" t="s">
        <v>9</v>
      </c>
      <c r="G2887" s="4" t="s">
        <v>9</v>
      </c>
      <c r="H2887" s="4" t="s">
        <v>10</v>
      </c>
      <c r="I2887" s="4" t="s">
        <v>14</v>
      </c>
    </row>
    <row r="2888" spans="1:19">
      <c r="A2888" t="n">
        <v>21767</v>
      </c>
      <c r="B2888" s="58" t="n">
        <v>66</v>
      </c>
      <c r="C2888" s="7" t="n">
        <v>0</v>
      </c>
      <c r="D2888" s="7" t="n">
        <v>1065353216</v>
      </c>
      <c r="E2888" s="7" t="n">
        <v>1065353216</v>
      </c>
      <c r="F2888" s="7" t="n">
        <v>1065353216</v>
      </c>
      <c r="G2888" s="7" t="n">
        <v>1065353216</v>
      </c>
      <c r="H2888" s="7" t="n">
        <v>0</v>
      </c>
      <c r="I2888" s="7" t="n">
        <v>3</v>
      </c>
    </row>
    <row r="2889" spans="1:19">
      <c r="A2889" t="s">
        <v>4</v>
      </c>
      <c r="B2889" s="4" t="s">
        <v>5</v>
      </c>
      <c r="C2889" s="4" t="s">
        <v>10</v>
      </c>
      <c r="D2889" s="4" t="s">
        <v>9</v>
      </c>
    </row>
    <row r="2890" spans="1:19">
      <c r="A2890" t="n">
        <v>21789</v>
      </c>
      <c r="B2890" s="37" t="n">
        <v>43</v>
      </c>
      <c r="C2890" s="7" t="n">
        <v>0</v>
      </c>
      <c r="D2890" s="7" t="n">
        <v>128</v>
      </c>
    </row>
    <row r="2891" spans="1:19">
      <c r="A2891" t="s">
        <v>4</v>
      </c>
      <c r="B2891" s="4" t="s">
        <v>5</v>
      </c>
      <c r="C2891" s="4" t="s">
        <v>10</v>
      </c>
      <c r="D2891" s="4" t="s">
        <v>9</v>
      </c>
    </row>
    <row r="2892" spans="1:19">
      <c r="A2892" t="n">
        <v>21796</v>
      </c>
      <c r="B2892" s="37" t="n">
        <v>43</v>
      </c>
      <c r="C2892" s="7" t="n">
        <v>0</v>
      </c>
      <c r="D2892" s="7" t="n">
        <v>32</v>
      </c>
    </row>
    <row r="2893" spans="1:19">
      <c r="A2893" t="s">
        <v>4</v>
      </c>
      <c r="B2893" s="4" t="s">
        <v>5</v>
      </c>
      <c r="C2893" s="4" t="s">
        <v>14</v>
      </c>
      <c r="D2893" s="4" t="s">
        <v>14</v>
      </c>
      <c r="E2893" s="4" t="s">
        <v>20</v>
      </c>
      <c r="F2893" s="4" t="s">
        <v>20</v>
      </c>
      <c r="G2893" s="4" t="s">
        <v>20</v>
      </c>
      <c r="H2893" s="4" t="s">
        <v>10</v>
      </c>
    </row>
    <row r="2894" spans="1:19">
      <c r="A2894" t="n">
        <v>21803</v>
      </c>
      <c r="B2894" s="43" t="n">
        <v>45</v>
      </c>
      <c r="C2894" s="7" t="n">
        <v>2</v>
      </c>
      <c r="D2894" s="7" t="n">
        <v>3</v>
      </c>
      <c r="E2894" s="7" t="n">
        <v>183.229995727539</v>
      </c>
      <c r="F2894" s="7" t="n">
        <v>-138.259994506836</v>
      </c>
      <c r="G2894" s="7" t="n">
        <v>5.30000019073486</v>
      </c>
      <c r="H2894" s="7" t="n">
        <v>0</v>
      </c>
    </row>
    <row r="2895" spans="1:19">
      <c r="A2895" t="s">
        <v>4</v>
      </c>
      <c r="B2895" s="4" t="s">
        <v>5</v>
      </c>
      <c r="C2895" s="4" t="s">
        <v>14</v>
      </c>
      <c r="D2895" s="4" t="s">
        <v>14</v>
      </c>
      <c r="E2895" s="4" t="s">
        <v>20</v>
      </c>
      <c r="F2895" s="4" t="s">
        <v>20</v>
      </c>
      <c r="G2895" s="4" t="s">
        <v>20</v>
      </c>
      <c r="H2895" s="4" t="s">
        <v>10</v>
      </c>
      <c r="I2895" s="4" t="s">
        <v>14</v>
      </c>
    </row>
    <row r="2896" spans="1:19">
      <c r="A2896" t="n">
        <v>21820</v>
      </c>
      <c r="B2896" s="43" t="n">
        <v>45</v>
      </c>
      <c r="C2896" s="7" t="n">
        <v>4</v>
      </c>
      <c r="D2896" s="7" t="n">
        <v>3</v>
      </c>
      <c r="E2896" s="7" t="n">
        <v>347.440002441406</v>
      </c>
      <c r="F2896" s="7" t="n">
        <v>150.350006103516</v>
      </c>
      <c r="G2896" s="7" t="n">
        <v>6</v>
      </c>
      <c r="H2896" s="7" t="n">
        <v>0</v>
      </c>
      <c r="I2896" s="7" t="n">
        <v>0</v>
      </c>
    </row>
    <row r="2897" spans="1:9">
      <c r="A2897" t="s">
        <v>4</v>
      </c>
      <c r="B2897" s="4" t="s">
        <v>5</v>
      </c>
      <c r="C2897" s="4" t="s">
        <v>14</v>
      </c>
      <c r="D2897" s="4" t="s">
        <v>14</v>
      </c>
      <c r="E2897" s="4" t="s">
        <v>20</v>
      </c>
      <c r="F2897" s="4" t="s">
        <v>10</v>
      </c>
    </row>
    <row r="2898" spans="1:9">
      <c r="A2898" t="n">
        <v>21838</v>
      </c>
      <c r="B2898" s="43" t="n">
        <v>45</v>
      </c>
      <c r="C2898" s="7" t="n">
        <v>5</v>
      </c>
      <c r="D2898" s="7" t="n">
        <v>3</v>
      </c>
      <c r="E2898" s="7" t="n">
        <v>2.29999995231628</v>
      </c>
      <c r="F2898" s="7" t="n">
        <v>0</v>
      </c>
    </row>
    <row r="2899" spans="1:9">
      <c r="A2899" t="s">
        <v>4</v>
      </c>
      <c r="B2899" s="4" t="s">
        <v>5</v>
      </c>
      <c r="C2899" s="4" t="s">
        <v>14</v>
      </c>
      <c r="D2899" s="4" t="s">
        <v>14</v>
      </c>
      <c r="E2899" s="4" t="s">
        <v>20</v>
      </c>
      <c r="F2899" s="4" t="s">
        <v>10</v>
      </c>
    </row>
    <row r="2900" spans="1:9">
      <c r="A2900" t="n">
        <v>21847</v>
      </c>
      <c r="B2900" s="43" t="n">
        <v>45</v>
      </c>
      <c r="C2900" s="7" t="n">
        <v>11</v>
      </c>
      <c r="D2900" s="7" t="n">
        <v>3</v>
      </c>
      <c r="E2900" s="7" t="n">
        <v>38.2999992370605</v>
      </c>
      <c r="F2900" s="7" t="n">
        <v>0</v>
      </c>
    </row>
    <row r="2901" spans="1:9">
      <c r="A2901" t="s">
        <v>4</v>
      </c>
      <c r="B2901" s="4" t="s">
        <v>5</v>
      </c>
      <c r="C2901" s="4" t="s">
        <v>10</v>
      </c>
      <c r="D2901" s="4" t="s">
        <v>20</v>
      </c>
      <c r="E2901" s="4" t="s">
        <v>20</v>
      </c>
      <c r="F2901" s="4" t="s">
        <v>20</v>
      </c>
      <c r="G2901" s="4" t="s">
        <v>20</v>
      </c>
    </row>
    <row r="2902" spans="1:9">
      <c r="A2902" t="n">
        <v>21856</v>
      </c>
      <c r="B2902" s="35" t="n">
        <v>46</v>
      </c>
      <c r="C2902" s="7" t="n">
        <v>7033</v>
      </c>
      <c r="D2902" s="7" t="n">
        <v>183.210006713867</v>
      </c>
      <c r="E2902" s="7" t="n">
        <v>-144</v>
      </c>
      <c r="F2902" s="7" t="n">
        <v>5.40000009536743</v>
      </c>
      <c r="G2902" s="7" t="n">
        <v>128.600006103516</v>
      </c>
    </row>
    <row r="2903" spans="1:9">
      <c r="A2903" t="s">
        <v>4</v>
      </c>
      <c r="B2903" s="4" t="s">
        <v>5</v>
      </c>
      <c r="C2903" s="4" t="s">
        <v>10</v>
      </c>
      <c r="D2903" s="4" t="s">
        <v>14</v>
      </c>
      <c r="E2903" s="4" t="s">
        <v>6</v>
      </c>
      <c r="F2903" s="4" t="s">
        <v>20</v>
      </c>
      <c r="G2903" s="4" t="s">
        <v>20</v>
      </c>
      <c r="H2903" s="4" t="s">
        <v>20</v>
      </c>
    </row>
    <row r="2904" spans="1:9">
      <c r="A2904" t="n">
        <v>21875</v>
      </c>
      <c r="B2904" s="50" t="n">
        <v>48</v>
      </c>
      <c r="C2904" s="7" t="n">
        <v>7033</v>
      </c>
      <c r="D2904" s="7" t="n">
        <v>0</v>
      </c>
      <c r="E2904" s="7" t="s">
        <v>36</v>
      </c>
      <c r="F2904" s="7" t="n">
        <v>0</v>
      </c>
      <c r="G2904" s="7" t="n">
        <v>1</v>
      </c>
      <c r="H2904" s="7" t="n">
        <v>0</v>
      </c>
    </row>
    <row r="2905" spans="1:9">
      <c r="A2905" t="s">
        <v>4</v>
      </c>
      <c r="B2905" s="4" t="s">
        <v>5</v>
      </c>
      <c r="C2905" s="4" t="s">
        <v>10</v>
      </c>
      <c r="D2905" s="4" t="s">
        <v>14</v>
      </c>
      <c r="E2905" s="4" t="s">
        <v>14</v>
      </c>
      <c r="F2905" s="4" t="s">
        <v>6</v>
      </c>
    </row>
    <row r="2906" spans="1:9">
      <c r="A2906" t="n">
        <v>21899</v>
      </c>
      <c r="B2906" s="25" t="n">
        <v>47</v>
      </c>
      <c r="C2906" s="7" t="n">
        <v>7033</v>
      </c>
      <c r="D2906" s="7" t="n">
        <v>0</v>
      </c>
      <c r="E2906" s="7" t="n">
        <v>0</v>
      </c>
      <c r="F2906" s="7" t="s">
        <v>250</v>
      </c>
    </row>
    <row r="2907" spans="1:9">
      <c r="A2907" t="s">
        <v>4</v>
      </c>
      <c r="B2907" s="4" t="s">
        <v>5</v>
      </c>
      <c r="C2907" s="4" t="s">
        <v>14</v>
      </c>
      <c r="D2907" s="4" t="s">
        <v>10</v>
      </c>
      <c r="E2907" s="4" t="s">
        <v>6</v>
      </c>
      <c r="F2907" s="4" t="s">
        <v>6</v>
      </c>
      <c r="G2907" s="4" t="s">
        <v>14</v>
      </c>
    </row>
    <row r="2908" spans="1:9">
      <c r="A2908" t="n">
        <v>21924</v>
      </c>
      <c r="B2908" s="65" t="n">
        <v>32</v>
      </c>
      <c r="C2908" s="7" t="n">
        <v>0</v>
      </c>
      <c r="D2908" s="7" t="n">
        <v>7033</v>
      </c>
      <c r="E2908" s="7" t="s">
        <v>13</v>
      </c>
      <c r="F2908" s="7" t="s">
        <v>251</v>
      </c>
      <c r="G2908" s="7" t="n">
        <v>0</v>
      </c>
    </row>
    <row r="2909" spans="1:9">
      <c r="A2909" t="s">
        <v>4</v>
      </c>
      <c r="B2909" s="4" t="s">
        <v>5</v>
      </c>
      <c r="C2909" s="4" t="s">
        <v>14</v>
      </c>
      <c r="D2909" s="4" t="s">
        <v>10</v>
      </c>
    </row>
    <row r="2910" spans="1:9">
      <c r="A2910" t="n">
        <v>21942</v>
      </c>
      <c r="B2910" s="24" t="n">
        <v>58</v>
      </c>
      <c r="C2910" s="7" t="n">
        <v>255</v>
      </c>
      <c r="D2910" s="7" t="n">
        <v>0</v>
      </c>
    </row>
    <row r="2911" spans="1:9">
      <c r="A2911" t="s">
        <v>4</v>
      </c>
      <c r="B2911" s="4" t="s">
        <v>5</v>
      </c>
      <c r="C2911" s="4" t="s">
        <v>10</v>
      </c>
    </row>
    <row r="2912" spans="1:9">
      <c r="A2912" t="n">
        <v>21946</v>
      </c>
      <c r="B2912" s="31" t="n">
        <v>16</v>
      </c>
      <c r="C2912" s="7" t="n">
        <v>500</v>
      </c>
    </row>
    <row r="2913" spans="1:8">
      <c r="A2913" t="s">
        <v>4</v>
      </c>
      <c r="B2913" s="4" t="s">
        <v>5</v>
      </c>
      <c r="C2913" s="4" t="s">
        <v>14</v>
      </c>
      <c r="D2913" s="4" t="s">
        <v>10</v>
      </c>
      <c r="E2913" s="4" t="s">
        <v>10</v>
      </c>
      <c r="F2913" s="4" t="s">
        <v>10</v>
      </c>
      <c r="G2913" s="4" t="s">
        <v>10</v>
      </c>
      <c r="H2913" s="4" t="s">
        <v>10</v>
      </c>
      <c r="I2913" s="4" t="s">
        <v>6</v>
      </c>
      <c r="J2913" s="4" t="s">
        <v>20</v>
      </c>
      <c r="K2913" s="4" t="s">
        <v>20</v>
      </c>
      <c r="L2913" s="4" t="s">
        <v>20</v>
      </c>
      <c r="M2913" s="4" t="s">
        <v>9</v>
      </c>
      <c r="N2913" s="4" t="s">
        <v>9</v>
      </c>
      <c r="O2913" s="4" t="s">
        <v>20</v>
      </c>
      <c r="P2913" s="4" t="s">
        <v>20</v>
      </c>
      <c r="Q2913" s="4" t="s">
        <v>20</v>
      </c>
      <c r="R2913" s="4" t="s">
        <v>20</v>
      </c>
      <c r="S2913" s="4" t="s">
        <v>14</v>
      </c>
    </row>
    <row r="2914" spans="1:8">
      <c r="A2914" t="n">
        <v>21949</v>
      </c>
      <c r="B2914" s="34" t="n">
        <v>39</v>
      </c>
      <c r="C2914" s="7" t="n">
        <v>12</v>
      </c>
      <c r="D2914" s="7" t="n">
        <v>7033</v>
      </c>
      <c r="E2914" s="7" t="n">
        <v>203</v>
      </c>
      <c r="F2914" s="7" t="n">
        <v>0</v>
      </c>
      <c r="G2914" s="7" t="n">
        <v>7033</v>
      </c>
      <c r="H2914" s="7" t="n">
        <v>3</v>
      </c>
      <c r="I2914" s="7" t="s">
        <v>252</v>
      </c>
      <c r="J2914" s="7" t="n">
        <v>0</v>
      </c>
      <c r="K2914" s="7" t="n">
        <v>0.00999999977648258</v>
      </c>
      <c r="L2914" s="7" t="n">
        <v>0</v>
      </c>
      <c r="M2914" s="7" t="n">
        <v>0</v>
      </c>
      <c r="N2914" s="7" t="n">
        <v>0</v>
      </c>
      <c r="O2914" s="7" t="n">
        <v>0</v>
      </c>
      <c r="P2914" s="7" t="n">
        <v>1</v>
      </c>
      <c r="Q2914" s="7" t="n">
        <v>1</v>
      </c>
      <c r="R2914" s="7" t="n">
        <v>1</v>
      </c>
      <c r="S2914" s="7" t="n">
        <v>100</v>
      </c>
    </row>
    <row r="2915" spans="1:8">
      <c r="A2915" t="s">
        <v>4</v>
      </c>
      <c r="B2915" s="4" t="s">
        <v>5</v>
      </c>
      <c r="C2915" s="4" t="s">
        <v>10</v>
      </c>
    </row>
    <row r="2916" spans="1:8">
      <c r="A2916" t="n">
        <v>22008</v>
      </c>
      <c r="B2916" s="31" t="n">
        <v>16</v>
      </c>
      <c r="C2916" s="7" t="n">
        <v>1500</v>
      </c>
    </row>
    <row r="2917" spans="1:8">
      <c r="A2917" t="s">
        <v>4</v>
      </c>
      <c r="B2917" s="4" t="s">
        <v>5</v>
      </c>
      <c r="C2917" s="4" t="s">
        <v>14</v>
      </c>
      <c r="D2917" s="4" t="s">
        <v>10</v>
      </c>
      <c r="E2917" s="4" t="s">
        <v>20</v>
      </c>
    </row>
    <row r="2918" spans="1:8">
      <c r="A2918" t="n">
        <v>22011</v>
      </c>
      <c r="B2918" s="24" t="n">
        <v>58</v>
      </c>
      <c r="C2918" s="7" t="n">
        <v>101</v>
      </c>
      <c r="D2918" s="7" t="n">
        <v>500</v>
      </c>
      <c r="E2918" s="7" t="n">
        <v>1</v>
      </c>
    </row>
    <row r="2919" spans="1:8">
      <c r="A2919" t="s">
        <v>4</v>
      </c>
      <c r="B2919" s="4" t="s">
        <v>5</v>
      </c>
      <c r="C2919" s="4" t="s">
        <v>14</v>
      </c>
      <c r="D2919" s="4" t="s">
        <v>10</v>
      </c>
    </row>
    <row r="2920" spans="1:8">
      <c r="A2920" t="n">
        <v>22019</v>
      </c>
      <c r="B2920" s="24" t="n">
        <v>58</v>
      </c>
      <c r="C2920" s="7" t="n">
        <v>254</v>
      </c>
      <c r="D2920" s="7" t="n">
        <v>0</v>
      </c>
    </row>
    <row r="2921" spans="1:8">
      <c r="A2921" t="s">
        <v>4</v>
      </c>
      <c r="B2921" s="4" t="s">
        <v>5</v>
      </c>
      <c r="C2921" s="4" t="s">
        <v>14</v>
      </c>
      <c r="D2921" s="4" t="s">
        <v>14</v>
      </c>
      <c r="E2921" s="4" t="s">
        <v>20</v>
      </c>
      <c r="F2921" s="4" t="s">
        <v>20</v>
      </c>
      <c r="G2921" s="4" t="s">
        <v>20</v>
      </c>
      <c r="H2921" s="4" t="s">
        <v>10</v>
      </c>
    </row>
    <row r="2922" spans="1:8">
      <c r="A2922" t="n">
        <v>22023</v>
      </c>
      <c r="B2922" s="43" t="n">
        <v>45</v>
      </c>
      <c r="C2922" s="7" t="n">
        <v>2</v>
      </c>
      <c r="D2922" s="7" t="n">
        <v>3</v>
      </c>
      <c r="E2922" s="7" t="n">
        <v>183.240005493164</v>
      </c>
      <c r="F2922" s="7" t="n">
        <v>-140.210006713867</v>
      </c>
      <c r="G2922" s="7" t="n">
        <v>5.3899998664856</v>
      </c>
      <c r="H2922" s="7" t="n">
        <v>0</v>
      </c>
    </row>
    <row r="2923" spans="1:8">
      <c r="A2923" t="s">
        <v>4</v>
      </c>
      <c r="B2923" s="4" t="s">
        <v>5</v>
      </c>
      <c r="C2923" s="4" t="s">
        <v>14</v>
      </c>
      <c r="D2923" s="4" t="s">
        <v>14</v>
      </c>
      <c r="E2923" s="4" t="s">
        <v>20</v>
      </c>
      <c r="F2923" s="4" t="s">
        <v>20</v>
      </c>
      <c r="G2923" s="4" t="s">
        <v>20</v>
      </c>
      <c r="H2923" s="4" t="s">
        <v>10</v>
      </c>
      <c r="I2923" s="4" t="s">
        <v>14</v>
      </c>
    </row>
    <row r="2924" spans="1:8">
      <c r="A2924" t="n">
        <v>22040</v>
      </c>
      <c r="B2924" s="43" t="n">
        <v>45</v>
      </c>
      <c r="C2924" s="7" t="n">
        <v>4</v>
      </c>
      <c r="D2924" s="7" t="n">
        <v>3</v>
      </c>
      <c r="E2924" s="7" t="n">
        <v>346.25</v>
      </c>
      <c r="F2924" s="7" t="n">
        <v>150.669998168945</v>
      </c>
      <c r="G2924" s="7" t="n">
        <v>6</v>
      </c>
      <c r="H2924" s="7" t="n">
        <v>0</v>
      </c>
      <c r="I2924" s="7" t="n">
        <v>0</v>
      </c>
    </row>
    <row r="2925" spans="1:8">
      <c r="A2925" t="s">
        <v>4</v>
      </c>
      <c r="B2925" s="4" t="s">
        <v>5</v>
      </c>
      <c r="C2925" s="4" t="s">
        <v>14</v>
      </c>
      <c r="D2925" s="4" t="s">
        <v>14</v>
      </c>
      <c r="E2925" s="4" t="s">
        <v>20</v>
      </c>
      <c r="F2925" s="4" t="s">
        <v>10</v>
      </c>
    </row>
    <row r="2926" spans="1:8">
      <c r="A2926" t="n">
        <v>22058</v>
      </c>
      <c r="B2926" s="43" t="n">
        <v>45</v>
      </c>
      <c r="C2926" s="7" t="n">
        <v>5</v>
      </c>
      <c r="D2926" s="7" t="n">
        <v>3</v>
      </c>
      <c r="E2926" s="7" t="n">
        <v>8</v>
      </c>
      <c r="F2926" s="7" t="n">
        <v>0</v>
      </c>
    </row>
    <row r="2927" spans="1:8">
      <c r="A2927" t="s">
        <v>4</v>
      </c>
      <c r="B2927" s="4" t="s">
        <v>5</v>
      </c>
      <c r="C2927" s="4" t="s">
        <v>14</v>
      </c>
      <c r="D2927" s="4" t="s">
        <v>14</v>
      </c>
      <c r="E2927" s="4" t="s">
        <v>20</v>
      </c>
      <c r="F2927" s="4" t="s">
        <v>10</v>
      </c>
    </row>
    <row r="2928" spans="1:8">
      <c r="A2928" t="n">
        <v>22067</v>
      </c>
      <c r="B2928" s="43" t="n">
        <v>45</v>
      </c>
      <c r="C2928" s="7" t="n">
        <v>11</v>
      </c>
      <c r="D2928" s="7" t="n">
        <v>3</v>
      </c>
      <c r="E2928" s="7" t="n">
        <v>38.2999992370605</v>
      </c>
      <c r="F2928" s="7" t="n">
        <v>0</v>
      </c>
    </row>
    <row r="2929" spans="1:19">
      <c r="A2929" t="s">
        <v>4</v>
      </c>
      <c r="B2929" s="4" t="s">
        <v>5</v>
      </c>
      <c r="C2929" s="4" t="s">
        <v>14</v>
      </c>
      <c r="D2929" s="4" t="s">
        <v>14</v>
      </c>
      <c r="E2929" s="4" t="s">
        <v>20</v>
      </c>
      <c r="F2929" s="4" t="s">
        <v>20</v>
      </c>
      <c r="G2929" s="4" t="s">
        <v>20</v>
      </c>
      <c r="H2929" s="4" t="s">
        <v>10</v>
      </c>
    </row>
    <row r="2930" spans="1:19">
      <c r="A2930" t="n">
        <v>22076</v>
      </c>
      <c r="B2930" s="43" t="n">
        <v>45</v>
      </c>
      <c r="C2930" s="7" t="n">
        <v>2</v>
      </c>
      <c r="D2930" s="7" t="n">
        <v>3</v>
      </c>
      <c r="E2930" s="7" t="n">
        <v>183.240005493164</v>
      </c>
      <c r="F2930" s="7" t="n">
        <v>-140.050003051758</v>
      </c>
      <c r="G2930" s="7" t="n">
        <v>5.3899998664856</v>
      </c>
      <c r="H2930" s="7" t="n">
        <v>6000</v>
      </c>
    </row>
    <row r="2931" spans="1:19">
      <c r="A2931" t="s">
        <v>4</v>
      </c>
      <c r="B2931" s="4" t="s">
        <v>5</v>
      </c>
      <c r="C2931" s="4" t="s">
        <v>14</v>
      </c>
      <c r="D2931" s="4" t="s">
        <v>14</v>
      </c>
      <c r="E2931" s="4" t="s">
        <v>20</v>
      </c>
      <c r="F2931" s="4" t="s">
        <v>20</v>
      </c>
      <c r="G2931" s="4" t="s">
        <v>20</v>
      </c>
      <c r="H2931" s="4" t="s">
        <v>10</v>
      </c>
      <c r="I2931" s="4" t="s">
        <v>14</v>
      </c>
    </row>
    <row r="2932" spans="1:19">
      <c r="A2932" t="n">
        <v>22093</v>
      </c>
      <c r="B2932" s="43" t="n">
        <v>45</v>
      </c>
      <c r="C2932" s="7" t="n">
        <v>4</v>
      </c>
      <c r="D2932" s="7" t="n">
        <v>3</v>
      </c>
      <c r="E2932" s="7" t="n">
        <v>1.89999997615814</v>
      </c>
      <c r="F2932" s="7" t="n">
        <v>62.7400016784668</v>
      </c>
      <c r="G2932" s="7" t="n">
        <v>6</v>
      </c>
      <c r="H2932" s="7" t="n">
        <v>6000</v>
      </c>
      <c r="I2932" s="7" t="n">
        <v>1</v>
      </c>
    </row>
    <row r="2933" spans="1:19">
      <c r="A2933" t="s">
        <v>4</v>
      </c>
      <c r="B2933" s="4" t="s">
        <v>5</v>
      </c>
      <c r="C2933" s="4" t="s">
        <v>14</v>
      </c>
      <c r="D2933" s="4" t="s">
        <v>14</v>
      </c>
      <c r="E2933" s="4" t="s">
        <v>20</v>
      </c>
      <c r="F2933" s="4" t="s">
        <v>10</v>
      </c>
    </row>
    <row r="2934" spans="1:19">
      <c r="A2934" t="n">
        <v>22111</v>
      </c>
      <c r="B2934" s="43" t="n">
        <v>45</v>
      </c>
      <c r="C2934" s="7" t="n">
        <v>5</v>
      </c>
      <c r="D2934" s="7" t="n">
        <v>3</v>
      </c>
      <c r="E2934" s="7" t="n">
        <v>8</v>
      </c>
      <c r="F2934" s="7" t="n">
        <v>6000</v>
      </c>
    </row>
    <row r="2935" spans="1:19">
      <c r="A2935" t="s">
        <v>4</v>
      </c>
      <c r="B2935" s="4" t="s">
        <v>5</v>
      </c>
      <c r="C2935" s="4" t="s">
        <v>14</v>
      </c>
      <c r="D2935" s="4" t="s">
        <v>14</v>
      </c>
      <c r="E2935" s="4" t="s">
        <v>20</v>
      </c>
      <c r="F2935" s="4" t="s">
        <v>10</v>
      </c>
    </row>
    <row r="2936" spans="1:19">
      <c r="A2936" t="n">
        <v>22120</v>
      </c>
      <c r="B2936" s="43" t="n">
        <v>45</v>
      </c>
      <c r="C2936" s="7" t="n">
        <v>11</v>
      </c>
      <c r="D2936" s="7" t="n">
        <v>3</v>
      </c>
      <c r="E2936" s="7" t="n">
        <v>38.2999992370605</v>
      </c>
      <c r="F2936" s="7" t="n">
        <v>6000</v>
      </c>
    </row>
    <row r="2937" spans="1:19">
      <c r="A2937" t="s">
        <v>4</v>
      </c>
      <c r="B2937" s="4" t="s">
        <v>5</v>
      </c>
      <c r="C2937" s="4" t="s">
        <v>14</v>
      </c>
      <c r="D2937" s="4" t="s">
        <v>10</v>
      </c>
    </row>
    <row r="2938" spans="1:19">
      <c r="A2938" t="n">
        <v>22129</v>
      </c>
      <c r="B2938" s="24" t="n">
        <v>58</v>
      </c>
      <c r="C2938" s="7" t="n">
        <v>255</v>
      </c>
      <c r="D2938" s="7" t="n">
        <v>0</v>
      </c>
    </row>
    <row r="2939" spans="1:19">
      <c r="A2939" t="s">
        <v>4</v>
      </c>
      <c r="B2939" s="4" t="s">
        <v>5</v>
      </c>
      <c r="C2939" s="4" t="s">
        <v>10</v>
      </c>
      <c r="D2939" s="4" t="s">
        <v>14</v>
      </c>
      <c r="E2939" s="4" t="s">
        <v>6</v>
      </c>
      <c r="F2939" s="4" t="s">
        <v>20</v>
      </c>
      <c r="G2939" s="4" t="s">
        <v>20</v>
      </c>
      <c r="H2939" s="4" t="s">
        <v>20</v>
      </c>
    </row>
    <row r="2940" spans="1:19">
      <c r="A2940" t="n">
        <v>22133</v>
      </c>
      <c r="B2940" s="50" t="n">
        <v>48</v>
      </c>
      <c r="C2940" s="7" t="n">
        <v>7033</v>
      </c>
      <c r="D2940" s="7" t="n">
        <v>0</v>
      </c>
      <c r="E2940" s="7" t="s">
        <v>201</v>
      </c>
      <c r="F2940" s="7" t="n">
        <v>-1</v>
      </c>
      <c r="G2940" s="7" t="n">
        <v>1</v>
      </c>
      <c r="H2940" s="7" t="n">
        <v>0</v>
      </c>
    </row>
    <row r="2941" spans="1:19">
      <c r="A2941" t="s">
        <v>4</v>
      </c>
      <c r="B2941" s="4" t="s">
        <v>5</v>
      </c>
      <c r="C2941" s="4" t="s">
        <v>10</v>
      </c>
    </row>
    <row r="2942" spans="1:19">
      <c r="A2942" t="n">
        <v>22160</v>
      </c>
      <c r="B2942" s="31" t="n">
        <v>16</v>
      </c>
      <c r="C2942" s="7" t="n">
        <v>1766</v>
      </c>
    </row>
    <row r="2943" spans="1:19">
      <c r="A2943" t="s">
        <v>4</v>
      </c>
      <c r="B2943" s="4" t="s">
        <v>5</v>
      </c>
      <c r="C2943" s="4" t="s">
        <v>14</v>
      </c>
      <c r="D2943" s="4" t="s">
        <v>10</v>
      </c>
      <c r="E2943" s="4" t="s">
        <v>6</v>
      </c>
      <c r="F2943" s="4" t="s">
        <v>6</v>
      </c>
      <c r="G2943" s="4" t="s">
        <v>14</v>
      </c>
    </row>
    <row r="2944" spans="1:19">
      <c r="A2944" t="n">
        <v>22163</v>
      </c>
      <c r="B2944" s="65" t="n">
        <v>32</v>
      </c>
      <c r="C2944" s="7" t="n">
        <v>0</v>
      </c>
      <c r="D2944" s="7" t="n">
        <v>7033</v>
      </c>
      <c r="E2944" s="7" t="s">
        <v>13</v>
      </c>
      <c r="F2944" s="7" t="s">
        <v>251</v>
      </c>
      <c r="G2944" s="7" t="n">
        <v>1</v>
      </c>
    </row>
    <row r="2945" spans="1:9">
      <c r="A2945" t="s">
        <v>4</v>
      </c>
      <c r="B2945" s="4" t="s">
        <v>5</v>
      </c>
      <c r="C2945" s="4" t="s">
        <v>10</v>
      </c>
      <c r="D2945" s="4" t="s">
        <v>14</v>
      </c>
      <c r="E2945" s="4" t="s">
        <v>6</v>
      </c>
    </row>
    <row r="2946" spans="1:9">
      <c r="A2946" t="n">
        <v>22181</v>
      </c>
      <c r="B2946" s="66" t="n">
        <v>86</v>
      </c>
      <c r="C2946" s="7" t="n">
        <v>7033</v>
      </c>
      <c r="D2946" s="7" t="n">
        <v>0</v>
      </c>
      <c r="E2946" s="7" t="s">
        <v>13</v>
      </c>
    </row>
    <row r="2947" spans="1:9">
      <c r="A2947" t="s">
        <v>4</v>
      </c>
      <c r="B2947" s="4" t="s">
        <v>5</v>
      </c>
      <c r="C2947" s="4" t="s">
        <v>14</v>
      </c>
      <c r="D2947" s="4" t="s">
        <v>10</v>
      </c>
    </row>
    <row r="2948" spans="1:9">
      <c r="A2948" t="n">
        <v>22186</v>
      </c>
      <c r="B2948" s="43" t="n">
        <v>45</v>
      </c>
      <c r="C2948" s="7" t="n">
        <v>7</v>
      </c>
      <c r="D2948" s="7" t="n">
        <v>255</v>
      </c>
    </row>
    <row r="2949" spans="1:9">
      <c r="A2949" t="s">
        <v>4</v>
      </c>
      <c r="B2949" s="4" t="s">
        <v>5</v>
      </c>
      <c r="C2949" s="4" t="s">
        <v>10</v>
      </c>
    </row>
    <row r="2950" spans="1:9">
      <c r="A2950" t="n">
        <v>22190</v>
      </c>
      <c r="B2950" s="31" t="n">
        <v>16</v>
      </c>
      <c r="C2950" s="7" t="n">
        <v>300</v>
      </c>
    </row>
    <row r="2951" spans="1:9">
      <c r="A2951" t="s">
        <v>4</v>
      </c>
      <c r="B2951" s="4" t="s">
        <v>5</v>
      </c>
      <c r="C2951" s="4" t="s">
        <v>14</v>
      </c>
      <c r="D2951" s="4" t="s">
        <v>10</v>
      </c>
      <c r="E2951" s="4" t="s">
        <v>10</v>
      </c>
      <c r="F2951" s="4" t="s">
        <v>14</v>
      </c>
    </row>
    <row r="2952" spans="1:9">
      <c r="A2952" t="n">
        <v>22193</v>
      </c>
      <c r="B2952" s="52" t="n">
        <v>25</v>
      </c>
      <c r="C2952" s="7" t="n">
        <v>1</v>
      </c>
      <c r="D2952" s="7" t="n">
        <v>60</v>
      </c>
      <c r="E2952" s="7" t="n">
        <v>640</v>
      </c>
      <c r="F2952" s="7" t="n">
        <v>2</v>
      </c>
    </row>
    <row r="2953" spans="1:9">
      <c r="A2953" t="s">
        <v>4</v>
      </c>
      <c r="B2953" s="4" t="s">
        <v>5</v>
      </c>
      <c r="C2953" s="4" t="s">
        <v>14</v>
      </c>
      <c r="D2953" s="4" t="s">
        <v>10</v>
      </c>
      <c r="E2953" s="4" t="s">
        <v>6</v>
      </c>
    </row>
    <row r="2954" spans="1:9">
      <c r="A2954" t="n">
        <v>22200</v>
      </c>
      <c r="B2954" s="38" t="n">
        <v>51</v>
      </c>
      <c r="C2954" s="7" t="n">
        <v>4</v>
      </c>
      <c r="D2954" s="7" t="n">
        <v>20</v>
      </c>
      <c r="E2954" s="7" t="s">
        <v>157</v>
      </c>
    </row>
    <row r="2955" spans="1:9">
      <c r="A2955" t="s">
        <v>4</v>
      </c>
      <c r="B2955" s="4" t="s">
        <v>5</v>
      </c>
      <c r="C2955" s="4" t="s">
        <v>10</v>
      </c>
    </row>
    <row r="2956" spans="1:9">
      <c r="A2956" t="n">
        <v>22213</v>
      </c>
      <c r="B2956" s="31" t="n">
        <v>16</v>
      </c>
      <c r="C2956" s="7" t="n">
        <v>0</v>
      </c>
    </row>
    <row r="2957" spans="1:9">
      <c r="A2957" t="s">
        <v>4</v>
      </c>
      <c r="B2957" s="4" t="s">
        <v>5</v>
      </c>
      <c r="C2957" s="4" t="s">
        <v>10</v>
      </c>
      <c r="D2957" s="4" t="s">
        <v>14</v>
      </c>
      <c r="E2957" s="4" t="s">
        <v>9</v>
      </c>
      <c r="F2957" s="4" t="s">
        <v>79</v>
      </c>
      <c r="G2957" s="4" t="s">
        <v>14</v>
      </c>
      <c r="H2957" s="4" t="s">
        <v>14</v>
      </c>
      <c r="I2957" s="4" t="s">
        <v>14</v>
      </c>
    </row>
    <row r="2958" spans="1:9">
      <c r="A2958" t="n">
        <v>22216</v>
      </c>
      <c r="B2958" s="47" t="n">
        <v>26</v>
      </c>
      <c r="C2958" s="7" t="n">
        <v>20</v>
      </c>
      <c r="D2958" s="7" t="n">
        <v>17</v>
      </c>
      <c r="E2958" s="7" t="n">
        <v>43366</v>
      </c>
      <c r="F2958" s="7" t="s">
        <v>253</v>
      </c>
      <c r="G2958" s="7" t="n">
        <v>8</v>
      </c>
      <c r="H2958" s="7" t="n">
        <v>2</v>
      </c>
      <c r="I2958" s="7" t="n">
        <v>0</v>
      </c>
    </row>
    <row r="2959" spans="1:9">
      <c r="A2959" t="s">
        <v>4</v>
      </c>
      <c r="B2959" s="4" t="s">
        <v>5</v>
      </c>
      <c r="C2959" s="4" t="s">
        <v>10</v>
      </c>
    </row>
    <row r="2960" spans="1:9">
      <c r="A2960" t="n">
        <v>22244</v>
      </c>
      <c r="B2960" s="31" t="n">
        <v>16</v>
      </c>
      <c r="C2960" s="7" t="n">
        <v>1500</v>
      </c>
    </row>
    <row r="2961" spans="1:9">
      <c r="A2961" t="s">
        <v>4</v>
      </c>
      <c r="B2961" s="4" t="s">
        <v>5</v>
      </c>
      <c r="C2961" s="4" t="s">
        <v>10</v>
      </c>
      <c r="D2961" s="4" t="s">
        <v>14</v>
      </c>
    </row>
    <row r="2962" spans="1:9">
      <c r="A2962" t="n">
        <v>22247</v>
      </c>
      <c r="B2962" s="51" t="n">
        <v>89</v>
      </c>
      <c r="C2962" s="7" t="n">
        <v>20</v>
      </c>
      <c r="D2962" s="7" t="n">
        <v>0</v>
      </c>
    </row>
    <row r="2963" spans="1:9">
      <c r="A2963" t="s">
        <v>4</v>
      </c>
      <c r="B2963" s="4" t="s">
        <v>5</v>
      </c>
      <c r="C2963" s="4" t="s">
        <v>10</v>
      </c>
      <c r="D2963" s="4" t="s">
        <v>14</v>
      </c>
    </row>
    <row r="2964" spans="1:9">
      <c r="A2964" t="n">
        <v>22251</v>
      </c>
      <c r="B2964" s="51" t="n">
        <v>89</v>
      </c>
      <c r="C2964" s="7" t="n">
        <v>65533</v>
      </c>
      <c r="D2964" s="7" t="n">
        <v>1</v>
      </c>
    </row>
    <row r="2965" spans="1:9">
      <c r="A2965" t="s">
        <v>4</v>
      </c>
      <c r="B2965" s="4" t="s">
        <v>5</v>
      </c>
      <c r="C2965" s="4" t="s">
        <v>14</v>
      </c>
      <c r="D2965" s="4" t="s">
        <v>10</v>
      </c>
      <c r="E2965" s="4" t="s">
        <v>10</v>
      </c>
      <c r="F2965" s="4" t="s">
        <v>14</v>
      </c>
    </row>
    <row r="2966" spans="1:9">
      <c r="A2966" t="n">
        <v>22255</v>
      </c>
      <c r="B2966" s="52" t="n">
        <v>25</v>
      </c>
      <c r="C2966" s="7" t="n">
        <v>1</v>
      </c>
      <c r="D2966" s="7" t="n">
        <v>65535</v>
      </c>
      <c r="E2966" s="7" t="n">
        <v>65535</v>
      </c>
      <c r="F2966" s="7" t="n">
        <v>0</v>
      </c>
    </row>
    <row r="2967" spans="1:9">
      <c r="A2967" t="s">
        <v>4</v>
      </c>
      <c r="B2967" s="4" t="s">
        <v>5</v>
      </c>
      <c r="C2967" s="4" t="s">
        <v>14</v>
      </c>
      <c r="D2967" s="4" t="s">
        <v>10</v>
      </c>
      <c r="E2967" s="4" t="s">
        <v>20</v>
      </c>
    </row>
    <row r="2968" spans="1:9">
      <c r="A2968" t="n">
        <v>22262</v>
      </c>
      <c r="B2968" s="24" t="n">
        <v>58</v>
      </c>
      <c r="C2968" s="7" t="n">
        <v>101</v>
      </c>
      <c r="D2968" s="7" t="n">
        <v>500</v>
      </c>
      <c r="E2968" s="7" t="n">
        <v>1</v>
      </c>
    </row>
    <row r="2969" spans="1:9">
      <c r="A2969" t="s">
        <v>4</v>
      </c>
      <c r="B2969" s="4" t="s">
        <v>5</v>
      </c>
      <c r="C2969" s="4" t="s">
        <v>14</v>
      </c>
      <c r="D2969" s="4" t="s">
        <v>10</v>
      </c>
    </row>
    <row r="2970" spans="1:9">
      <c r="A2970" t="n">
        <v>22270</v>
      </c>
      <c r="B2970" s="24" t="n">
        <v>58</v>
      </c>
      <c r="C2970" s="7" t="n">
        <v>254</v>
      </c>
      <c r="D2970" s="7" t="n">
        <v>0</v>
      </c>
    </row>
    <row r="2971" spans="1:9">
      <c r="A2971" t="s">
        <v>4</v>
      </c>
      <c r="B2971" s="4" t="s">
        <v>5</v>
      </c>
      <c r="C2971" s="4" t="s">
        <v>10</v>
      </c>
      <c r="D2971" s="4" t="s">
        <v>20</v>
      </c>
      <c r="E2971" s="4" t="s">
        <v>20</v>
      </c>
      <c r="F2971" s="4" t="s">
        <v>20</v>
      </c>
      <c r="G2971" s="4" t="s">
        <v>20</v>
      </c>
    </row>
    <row r="2972" spans="1:9">
      <c r="A2972" t="n">
        <v>22274</v>
      </c>
      <c r="B2972" s="35" t="n">
        <v>46</v>
      </c>
      <c r="C2972" s="7" t="n">
        <v>7033</v>
      </c>
      <c r="D2972" s="7" t="n">
        <v>190.759994506836</v>
      </c>
      <c r="E2972" s="7" t="n">
        <v>-144</v>
      </c>
      <c r="F2972" s="7" t="n">
        <v>0.109999999403954</v>
      </c>
      <c r="G2972" s="7" t="n">
        <v>90</v>
      </c>
    </row>
    <row r="2973" spans="1:9">
      <c r="A2973" t="s">
        <v>4</v>
      </c>
      <c r="B2973" s="4" t="s">
        <v>5</v>
      </c>
      <c r="C2973" s="4" t="s">
        <v>14</v>
      </c>
      <c r="D2973" s="4" t="s">
        <v>14</v>
      </c>
      <c r="E2973" s="4" t="s">
        <v>20</v>
      </c>
      <c r="F2973" s="4" t="s">
        <v>20</v>
      </c>
      <c r="G2973" s="4" t="s">
        <v>20</v>
      </c>
      <c r="H2973" s="4" t="s">
        <v>10</v>
      </c>
    </row>
    <row r="2974" spans="1:9">
      <c r="A2974" t="n">
        <v>22293</v>
      </c>
      <c r="B2974" s="43" t="n">
        <v>45</v>
      </c>
      <c r="C2974" s="7" t="n">
        <v>2</v>
      </c>
      <c r="D2974" s="7" t="n">
        <v>3</v>
      </c>
      <c r="E2974" s="7" t="n">
        <v>196.160003662109</v>
      </c>
      <c r="F2974" s="7" t="n">
        <v>-139.990005493164</v>
      </c>
      <c r="G2974" s="7" t="n">
        <v>-1.83000004291534</v>
      </c>
      <c r="H2974" s="7" t="n">
        <v>0</v>
      </c>
    </row>
    <row r="2975" spans="1:9">
      <c r="A2975" t="s">
        <v>4</v>
      </c>
      <c r="B2975" s="4" t="s">
        <v>5</v>
      </c>
      <c r="C2975" s="4" t="s">
        <v>14</v>
      </c>
      <c r="D2975" s="4" t="s">
        <v>14</v>
      </c>
      <c r="E2975" s="4" t="s">
        <v>20</v>
      </c>
      <c r="F2975" s="4" t="s">
        <v>20</v>
      </c>
      <c r="G2975" s="4" t="s">
        <v>20</v>
      </c>
      <c r="H2975" s="4" t="s">
        <v>10</v>
      </c>
      <c r="I2975" s="4" t="s">
        <v>14</v>
      </c>
    </row>
    <row r="2976" spans="1:9">
      <c r="A2976" t="n">
        <v>22310</v>
      </c>
      <c r="B2976" s="43" t="n">
        <v>45</v>
      </c>
      <c r="C2976" s="7" t="n">
        <v>4</v>
      </c>
      <c r="D2976" s="7" t="n">
        <v>3</v>
      </c>
      <c r="E2976" s="7" t="n">
        <v>13.25</v>
      </c>
      <c r="F2976" s="7" t="n">
        <v>244.479995727539</v>
      </c>
      <c r="G2976" s="7" t="n">
        <v>6</v>
      </c>
      <c r="H2976" s="7" t="n">
        <v>0</v>
      </c>
      <c r="I2976" s="7" t="n">
        <v>0</v>
      </c>
    </row>
    <row r="2977" spans="1:9">
      <c r="A2977" t="s">
        <v>4</v>
      </c>
      <c r="B2977" s="4" t="s">
        <v>5</v>
      </c>
      <c r="C2977" s="4" t="s">
        <v>14</v>
      </c>
      <c r="D2977" s="4" t="s">
        <v>14</v>
      </c>
      <c r="E2977" s="4" t="s">
        <v>20</v>
      </c>
      <c r="F2977" s="4" t="s">
        <v>10</v>
      </c>
    </row>
    <row r="2978" spans="1:9">
      <c r="A2978" t="n">
        <v>22328</v>
      </c>
      <c r="B2978" s="43" t="n">
        <v>45</v>
      </c>
      <c r="C2978" s="7" t="n">
        <v>5</v>
      </c>
      <c r="D2978" s="7" t="n">
        <v>3</v>
      </c>
      <c r="E2978" s="7" t="n">
        <v>13.3999996185303</v>
      </c>
      <c r="F2978" s="7" t="n">
        <v>0</v>
      </c>
    </row>
    <row r="2979" spans="1:9">
      <c r="A2979" t="s">
        <v>4</v>
      </c>
      <c r="B2979" s="4" t="s">
        <v>5</v>
      </c>
      <c r="C2979" s="4" t="s">
        <v>14</v>
      </c>
      <c r="D2979" s="4" t="s">
        <v>14</v>
      </c>
      <c r="E2979" s="4" t="s">
        <v>20</v>
      </c>
      <c r="F2979" s="4" t="s">
        <v>10</v>
      </c>
    </row>
    <row r="2980" spans="1:9">
      <c r="A2980" t="n">
        <v>22337</v>
      </c>
      <c r="B2980" s="43" t="n">
        <v>45</v>
      </c>
      <c r="C2980" s="7" t="n">
        <v>11</v>
      </c>
      <c r="D2980" s="7" t="n">
        <v>3</v>
      </c>
      <c r="E2980" s="7" t="n">
        <v>38.2999992370605</v>
      </c>
      <c r="F2980" s="7" t="n">
        <v>0</v>
      </c>
    </row>
    <row r="2981" spans="1:9">
      <c r="A2981" t="s">
        <v>4</v>
      </c>
      <c r="B2981" s="4" t="s">
        <v>5</v>
      </c>
      <c r="C2981" s="4" t="s">
        <v>14</v>
      </c>
      <c r="D2981" s="4" t="s">
        <v>14</v>
      </c>
      <c r="E2981" s="4" t="s">
        <v>20</v>
      </c>
      <c r="F2981" s="4" t="s">
        <v>20</v>
      </c>
      <c r="G2981" s="4" t="s">
        <v>20</v>
      </c>
      <c r="H2981" s="4" t="s">
        <v>10</v>
      </c>
    </row>
    <row r="2982" spans="1:9">
      <c r="A2982" t="n">
        <v>22346</v>
      </c>
      <c r="B2982" s="43" t="n">
        <v>45</v>
      </c>
      <c r="C2982" s="7" t="n">
        <v>2</v>
      </c>
      <c r="D2982" s="7" t="n">
        <v>3</v>
      </c>
      <c r="E2982" s="7" t="n">
        <v>195.029998779297</v>
      </c>
      <c r="F2982" s="7" t="n">
        <v>-139.270004272461</v>
      </c>
      <c r="G2982" s="7" t="n">
        <v>2.45000004768372</v>
      </c>
      <c r="H2982" s="7" t="n">
        <v>7000</v>
      </c>
    </row>
    <row r="2983" spans="1:9">
      <c r="A2983" t="s">
        <v>4</v>
      </c>
      <c r="B2983" s="4" t="s">
        <v>5</v>
      </c>
      <c r="C2983" s="4" t="s">
        <v>14</v>
      </c>
      <c r="D2983" s="4" t="s">
        <v>14</v>
      </c>
      <c r="E2983" s="4" t="s">
        <v>20</v>
      </c>
      <c r="F2983" s="4" t="s">
        <v>20</v>
      </c>
      <c r="G2983" s="4" t="s">
        <v>20</v>
      </c>
      <c r="H2983" s="4" t="s">
        <v>10</v>
      </c>
      <c r="I2983" s="4" t="s">
        <v>14</v>
      </c>
    </row>
    <row r="2984" spans="1:9">
      <c r="A2984" t="n">
        <v>22363</v>
      </c>
      <c r="B2984" s="43" t="n">
        <v>45</v>
      </c>
      <c r="C2984" s="7" t="n">
        <v>4</v>
      </c>
      <c r="D2984" s="7" t="n">
        <v>3</v>
      </c>
      <c r="E2984" s="7" t="n">
        <v>-3.94000005722046</v>
      </c>
      <c r="F2984" s="7" t="n">
        <v>305.070007324219</v>
      </c>
      <c r="G2984" s="7" t="n">
        <v>6</v>
      </c>
      <c r="H2984" s="7" t="n">
        <v>7000</v>
      </c>
      <c r="I2984" s="7" t="n">
        <v>0</v>
      </c>
    </row>
    <row r="2985" spans="1:9">
      <c r="A2985" t="s">
        <v>4</v>
      </c>
      <c r="B2985" s="4" t="s">
        <v>5</v>
      </c>
      <c r="C2985" s="4" t="s">
        <v>14</v>
      </c>
      <c r="D2985" s="4" t="s">
        <v>14</v>
      </c>
      <c r="E2985" s="4" t="s">
        <v>20</v>
      </c>
      <c r="F2985" s="4" t="s">
        <v>10</v>
      </c>
    </row>
    <row r="2986" spans="1:9">
      <c r="A2986" t="n">
        <v>22381</v>
      </c>
      <c r="B2986" s="43" t="n">
        <v>45</v>
      </c>
      <c r="C2986" s="7" t="n">
        <v>5</v>
      </c>
      <c r="D2986" s="7" t="n">
        <v>3</v>
      </c>
      <c r="E2986" s="7" t="n">
        <v>10.3000001907349</v>
      </c>
      <c r="F2986" s="7" t="n">
        <v>7000</v>
      </c>
    </row>
    <row r="2987" spans="1:9">
      <c r="A2987" t="s">
        <v>4</v>
      </c>
      <c r="B2987" s="4" t="s">
        <v>5</v>
      </c>
      <c r="C2987" s="4" t="s">
        <v>14</v>
      </c>
      <c r="D2987" s="4" t="s">
        <v>14</v>
      </c>
      <c r="E2987" s="4" t="s">
        <v>20</v>
      </c>
      <c r="F2987" s="4" t="s">
        <v>10</v>
      </c>
    </row>
    <row r="2988" spans="1:9">
      <c r="A2988" t="n">
        <v>22390</v>
      </c>
      <c r="B2988" s="43" t="n">
        <v>45</v>
      </c>
      <c r="C2988" s="7" t="n">
        <v>11</v>
      </c>
      <c r="D2988" s="7" t="n">
        <v>3</v>
      </c>
      <c r="E2988" s="7" t="n">
        <v>38.2999992370605</v>
      </c>
      <c r="F2988" s="7" t="n">
        <v>7000</v>
      </c>
    </row>
    <row r="2989" spans="1:9">
      <c r="A2989" t="s">
        <v>4</v>
      </c>
      <c r="B2989" s="4" t="s">
        <v>5</v>
      </c>
      <c r="C2989" s="4" t="s">
        <v>14</v>
      </c>
      <c r="D2989" s="4" t="s">
        <v>10</v>
      </c>
    </row>
    <row r="2990" spans="1:9">
      <c r="A2990" t="n">
        <v>22399</v>
      </c>
      <c r="B2990" s="24" t="n">
        <v>58</v>
      </c>
      <c r="C2990" s="7" t="n">
        <v>255</v>
      </c>
      <c r="D2990" s="7" t="n">
        <v>0</v>
      </c>
    </row>
    <row r="2991" spans="1:9">
      <c r="A2991" t="s">
        <v>4</v>
      </c>
      <c r="B2991" s="4" t="s">
        <v>5</v>
      </c>
      <c r="C2991" s="4" t="s">
        <v>10</v>
      </c>
    </row>
    <row r="2992" spans="1:9">
      <c r="A2992" t="n">
        <v>22403</v>
      </c>
      <c r="B2992" s="31" t="n">
        <v>16</v>
      </c>
      <c r="C2992" s="7" t="n">
        <v>500</v>
      </c>
    </row>
    <row r="2993" spans="1:9">
      <c r="A2993" t="s">
        <v>4</v>
      </c>
      <c r="B2993" s="4" t="s">
        <v>5</v>
      </c>
      <c r="C2993" s="4" t="s">
        <v>10</v>
      </c>
      <c r="D2993" s="4" t="s">
        <v>14</v>
      </c>
      <c r="E2993" s="4" t="s">
        <v>6</v>
      </c>
      <c r="F2993" s="4" t="s">
        <v>20</v>
      </c>
      <c r="G2993" s="4" t="s">
        <v>20</v>
      </c>
      <c r="H2993" s="4" t="s">
        <v>20</v>
      </c>
    </row>
    <row r="2994" spans="1:9">
      <c r="A2994" t="n">
        <v>22406</v>
      </c>
      <c r="B2994" s="50" t="n">
        <v>48</v>
      </c>
      <c r="C2994" s="7" t="n">
        <v>7033</v>
      </c>
      <c r="D2994" s="7" t="n">
        <v>0</v>
      </c>
      <c r="E2994" s="7" t="s">
        <v>203</v>
      </c>
      <c r="F2994" s="7" t="n">
        <v>-1</v>
      </c>
      <c r="G2994" s="7" t="n">
        <v>1</v>
      </c>
      <c r="H2994" s="7" t="n">
        <v>0</v>
      </c>
    </row>
    <row r="2995" spans="1:9">
      <c r="A2995" t="s">
        <v>4</v>
      </c>
      <c r="B2995" s="4" t="s">
        <v>5</v>
      </c>
      <c r="C2995" s="4" t="s">
        <v>14</v>
      </c>
      <c r="D2995" s="4" t="s">
        <v>10</v>
      </c>
      <c r="E2995" s="4" t="s">
        <v>20</v>
      </c>
      <c r="F2995" s="4" t="s">
        <v>10</v>
      </c>
      <c r="G2995" s="4" t="s">
        <v>9</v>
      </c>
      <c r="H2995" s="4" t="s">
        <v>9</v>
      </c>
      <c r="I2995" s="4" t="s">
        <v>10</v>
      </c>
      <c r="J2995" s="4" t="s">
        <v>10</v>
      </c>
      <c r="K2995" s="4" t="s">
        <v>9</v>
      </c>
      <c r="L2995" s="4" t="s">
        <v>9</v>
      </c>
      <c r="M2995" s="4" t="s">
        <v>9</v>
      </c>
      <c r="N2995" s="4" t="s">
        <v>9</v>
      </c>
      <c r="O2995" s="4" t="s">
        <v>6</v>
      </c>
    </row>
    <row r="2996" spans="1:9">
      <c r="A2996" t="n">
        <v>22433</v>
      </c>
      <c r="B2996" s="14" t="n">
        <v>50</v>
      </c>
      <c r="C2996" s="7" t="n">
        <v>0</v>
      </c>
      <c r="D2996" s="7" t="n">
        <v>2119</v>
      </c>
      <c r="E2996" s="7" t="n">
        <v>0.699999988079071</v>
      </c>
      <c r="F2996" s="7" t="n">
        <v>0</v>
      </c>
      <c r="G2996" s="7" t="n">
        <v>0</v>
      </c>
      <c r="H2996" s="7" t="n">
        <v>0</v>
      </c>
      <c r="I2996" s="7" t="n">
        <v>0</v>
      </c>
      <c r="J2996" s="7" t="n">
        <v>65533</v>
      </c>
      <c r="K2996" s="7" t="n">
        <v>0</v>
      </c>
      <c r="L2996" s="7" t="n">
        <v>0</v>
      </c>
      <c r="M2996" s="7" t="n">
        <v>0</v>
      </c>
      <c r="N2996" s="7" t="n">
        <v>0</v>
      </c>
      <c r="O2996" s="7" t="s">
        <v>13</v>
      </c>
    </row>
    <row r="2997" spans="1:9">
      <c r="A2997" t="s">
        <v>4</v>
      </c>
      <c r="B2997" s="4" t="s">
        <v>5</v>
      </c>
      <c r="C2997" s="4" t="s">
        <v>10</v>
      </c>
    </row>
    <row r="2998" spans="1:9">
      <c r="A2998" t="n">
        <v>22472</v>
      </c>
      <c r="B2998" s="31" t="n">
        <v>16</v>
      </c>
      <c r="C2998" s="7" t="n">
        <v>1000</v>
      </c>
    </row>
    <row r="2999" spans="1:9">
      <c r="A2999" t="s">
        <v>4</v>
      </c>
      <c r="B2999" s="4" t="s">
        <v>5</v>
      </c>
      <c r="C2999" s="4" t="s">
        <v>14</v>
      </c>
      <c r="D2999" s="4" t="s">
        <v>10</v>
      </c>
      <c r="E2999" s="4" t="s">
        <v>20</v>
      </c>
      <c r="F2999" s="4" t="s">
        <v>10</v>
      </c>
      <c r="G2999" s="4" t="s">
        <v>9</v>
      </c>
      <c r="H2999" s="4" t="s">
        <v>9</v>
      </c>
      <c r="I2999" s="4" t="s">
        <v>10</v>
      </c>
      <c r="J2999" s="4" t="s">
        <v>10</v>
      </c>
      <c r="K2999" s="4" t="s">
        <v>9</v>
      </c>
      <c r="L2999" s="4" t="s">
        <v>9</v>
      </c>
      <c r="M2999" s="4" t="s">
        <v>9</v>
      </c>
      <c r="N2999" s="4" t="s">
        <v>9</v>
      </c>
      <c r="O2999" s="4" t="s">
        <v>6</v>
      </c>
    </row>
    <row r="3000" spans="1:9">
      <c r="A3000" t="n">
        <v>22475</v>
      </c>
      <c r="B3000" s="14" t="n">
        <v>50</v>
      </c>
      <c r="C3000" s="7" t="n">
        <v>0</v>
      </c>
      <c r="D3000" s="7" t="n">
        <v>4400</v>
      </c>
      <c r="E3000" s="7" t="n">
        <v>1</v>
      </c>
      <c r="F3000" s="7" t="n">
        <v>0</v>
      </c>
      <c r="G3000" s="7" t="n">
        <v>0</v>
      </c>
      <c r="H3000" s="7" t="n">
        <v>0</v>
      </c>
      <c r="I3000" s="7" t="n">
        <v>0</v>
      </c>
      <c r="J3000" s="7" t="n">
        <v>65533</v>
      </c>
      <c r="K3000" s="7" t="n">
        <v>0</v>
      </c>
      <c r="L3000" s="7" t="n">
        <v>0</v>
      </c>
      <c r="M3000" s="7" t="n">
        <v>0</v>
      </c>
      <c r="N3000" s="7" t="n">
        <v>0</v>
      </c>
      <c r="O3000" s="7" t="s">
        <v>13</v>
      </c>
    </row>
    <row r="3001" spans="1:9">
      <c r="A3001" t="s">
        <v>4</v>
      </c>
      <c r="B3001" s="4" t="s">
        <v>5</v>
      </c>
      <c r="C3001" s="4" t="s">
        <v>10</v>
      </c>
    </row>
    <row r="3002" spans="1:9">
      <c r="A3002" t="n">
        <v>22514</v>
      </c>
      <c r="B3002" s="31" t="n">
        <v>16</v>
      </c>
      <c r="C3002" s="7" t="n">
        <v>1100</v>
      </c>
    </row>
    <row r="3003" spans="1:9">
      <c r="A3003" t="s">
        <v>4</v>
      </c>
      <c r="B3003" s="4" t="s">
        <v>5</v>
      </c>
      <c r="C3003" s="4" t="s">
        <v>6</v>
      </c>
      <c r="D3003" s="4" t="s">
        <v>6</v>
      </c>
    </row>
    <row r="3004" spans="1:9">
      <c r="A3004" t="n">
        <v>22517</v>
      </c>
      <c r="B3004" s="16" t="n">
        <v>70</v>
      </c>
      <c r="C3004" s="7" t="s">
        <v>24</v>
      </c>
      <c r="D3004" s="7" t="s">
        <v>254</v>
      </c>
    </row>
    <row r="3005" spans="1:9">
      <c r="A3005" t="s">
        <v>4</v>
      </c>
      <c r="B3005" s="4" t="s">
        <v>5</v>
      </c>
      <c r="C3005" s="4" t="s">
        <v>10</v>
      </c>
    </row>
    <row r="3006" spans="1:9">
      <c r="A3006" t="n">
        <v>22531</v>
      </c>
      <c r="B3006" s="31" t="n">
        <v>16</v>
      </c>
      <c r="C3006" s="7" t="n">
        <v>1300</v>
      </c>
    </row>
    <row r="3007" spans="1:9">
      <c r="A3007" t="s">
        <v>4</v>
      </c>
      <c r="B3007" s="4" t="s">
        <v>5</v>
      </c>
      <c r="C3007" s="4" t="s">
        <v>14</v>
      </c>
      <c r="D3007" s="4" t="s">
        <v>10</v>
      </c>
      <c r="E3007" s="4" t="s">
        <v>20</v>
      </c>
      <c r="F3007" s="4" t="s">
        <v>10</v>
      </c>
      <c r="G3007" s="4" t="s">
        <v>9</v>
      </c>
      <c r="H3007" s="4" t="s">
        <v>9</v>
      </c>
      <c r="I3007" s="4" t="s">
        <v>10</v>
      </c>
      <c r="J3007" s="4" t="s">
        <v>10</v>
      </c>
      <c r="K3007" s="4" t="s">
        <v>9</v>
      </c>
      <c r="L3007" s="4" t="s">
        <v>9</v>
      </c>
      <c r="M3007" s="4" t="s">
        <v>9</v>
      </c>
      <c r="N3007" s="4" t="s">
        <v>9</v>
      </c>
      <c r="O3007" s="4" t="s">
        <v>6</v>
      </c>
    </row>
    <row r="3008" spans="1:9">
      <c r="A3008" t="n">
        <v>22534</v>
      </c>
      <c r="B3008" s="14" t="n">
        <v>50</v>
      </c>
      <c r="C3008" s="7" t="n">
        <v>0</v>
      </c>
      <c r="D3008" s="7" t="n">
        <v>4420</v>
      </c>
      <c r="E3008" s="7" t="n">
        <v>1</v>
      </c>
      <c r="F3008" s="7" t="n">
        <v>0</v>
      </c>
      <c r="G3008" s="7" t="n">
        <v>0</v>
      </c>
      <c r="H3008" s="7" t="n">
        <v>0</v>
      </c>
      <c r="I3008" s="7" t="n">
        <v>0</v>
      </c>
      <c r="J3008" s="7" t="n">
        <v>65533</v>
      </c>
      <c r="K3008" s="7" t="n">
        <v>0</v>
      </c>
      <c r="L3008" s="7" t="n">
        <v>0</v>
      </c>
      <c r="M3008" s="7" t="n">
        <v>0</v>
      </c>
      <c r="N3008" s="7" t="n">
        <v>0</v>
      </c>
      <c r="O3008" s="7" t="s">
        <v>13</v>
      </c>
    </row>
    <row r="3009" spans="1:15">
      <c r="A3009" t="s">
        <v>4</v>
      </c>
      <c r="B3009" s="4" t="s">
        <v>5</v>
      </c>
      <c r="C3009" s="4" t="s">
        <v>14</v>
      </c>
      <c r="D3009" s="4" t="s">
        <v>10</v>
      </c>
      <c r="E3009" s="4" t="s">
        <v>10</v>
      </c>
      <c r="F3009" s="4" t="s">
        <v>9</v>
      </c>
    </row>
    <row r="3010" spans="1:15">
      <c r="A3010" t="n">
        <v>22573</v>
      </c>
      <c r="B3010" s="60" t="n">
        <v>84</v>
      </c>
      <c r="C3010" s="7" t="n">
        <v>0</v>
      </c>
      <c r="D3010" s="7" t="n">
        <v>2</v>
      </c>
      <c r="E3010" s="7" t="n">
        <v>0</v>
      </c>
      <c r="F3010" s="7" t="n">
        <v>1056964608</v>
      </c>
    </row>
    <row r="3011" spans="1:15">
      <c r="A3011" t="s">
        <v>4</v>
      </c>
      <c r="B3011" s="4" t="s">
        <v>5</v>
      </c>
      <c r="C3011" s="4" t="s">
        <v>14</v>
      </c>
      <c r="D3011" s="4" t="s">
        <v>20</v>
      </c>
      <c r="E3011" s="4" t="s">
        <v>20</v>
      </c>
      <c r="F3011" s="4" t="s">
        <v>20</v>
      </c>
    </row>
    <row r="3012" spans="1:15">
      <c r="A3012" t="n">
        <v>22583</v>
      </c>
      <c r="B3012" s="43" t="n">
        <v>45</v>
      </c>
      <c r="C3012" s="7" t="n">
        <v>9</v>
      </c>
      <c r="D3012" s="7" t="n">
        <v>0.200000002980232</v>
      </c>
      <c r="E3012" s="7" t="n">
        <v>0.200000002980232</v>
      </c>
      <c r="F3012" s="7" t="n">
        <v>0.5</v>
      </c>
    </row>
    <row r="3013" spans="1:15">
      <c r="A3013" t="s">
        <v>4</v>
      </c>
      <c r="B3013" s="4" t="s">
        <v>5</v>
      </c>
      <c r="C3013" s="4" t="s">
        <v>14</v>
      </c>
      <c r="D3013" s="4" t="s">
        <v>9</v>
      </c>
      <c r="E3013" s="4" t="s">
        <v>9</v>
      </c>
      <c r="F3013" s="4" t="s">
        <v>9</v>
      </c>
    </row>
    <row r="3014" spans="1:15">
      <c r="A3014" t="n">
        <v>22597</v>
      </c>
      <c r="B3014" s="14" t="n">
        <v>50</v>
      </c>
      <c r="C3014" s="7" t="n">
        <v>255</v>
      </c>
      <c r="D3014" s="7" t="n">
        <v>1050253722</v>
      </c>
      <c r="E3014" s="7" t="n">
        <v>1065353216</v>
      </c>
      <c r="F3014" s="7" t="n">
        <v>1053609165</v>
      </c>
    </row>
    <row r="3015" spans="1:15">
      <c r="A3015" t="s">
        <v>4</v>
      </c>
      <c r="B3015" s="4" t="s">
        <v>5</v>
      </c>
      <c r="C3015" s="4" t="s">
        <v>14</v>
      </c>
      <c r="D3015" s="4" t="s">
        <v>10</v>
      </c>
      <c r="E3015" s="4" t="s">
        <v>20</v>
      </c>
      <c r="F3015" s="4" t="s">
        <v>10</v>
      </c>
      <c r="G3015" s="4" t="s">
        <v>9</v>
      </c>
      <c r="H3015" s="4" t="s">
        <v>9</v>
      </c>
      <c r="I3015" s="4" t="s">
        <v>10</v>
      </c>
      <c r="J3015" s="4" t="s">
        <v>10</v>
      </c>
      <c r="K3015" s="4" t="s">
        <v>9</v>
      </c>
      <c r="L3015" s="4" t="s">
        <v>9</v>
      </c>
      <c r="M3015" s="4" t="s">
        <v>9</v>
      </c>
      <c r="N3015" s="4" t="s">
        <v>9</v>
      </c>
      <c r="O3015" s="4" t="s">
        <v>6</v>
      </c>
    </row>
    <row r="3016" spans="1:15">
      <c r="A3016" t="n">
        <v>22611</v>
      </c>
      <c r="B3016" s="14" t="n">
        <v>50</v>
      </c>
      <c r="C3016" s="7" t="n">
        <v>0</v>
      </c>
      <c r="D3016" s="7" t="n">
        <v>4530</v>
      </c>
      <c r="E3016" s="7" t="n">
        <v>0.5</v>
      </c>
      <c r="F3016" s="7" t="n">
        <v>0</v>
      </c>
      <c r="G3016" s="7" t="n">
        <v>0</v>
      </c>
      <c r="H3016" s="7" t="n">
        <v>-1065353216</v>
      </c>
      <c r="I3016" s="7" t="n">
        <v>0</v>
      </c>
      <c r="J3016" s="7" t="n">
        <v>65533</v>
      </c>
      <c r="K3016" s="7" t="n">
        <v>0</v>
      </c>
      <c r="L3016" s="7" t="n">
        <v>0</v>
      </c>
      <c r="M3016" s="7" t="n">
        <v>0</v>
      </c>
      <c r="N3016" s="7" t="n">
        <v>0</v>
      </c>
      <c r="O3016" s="7" t="s">
        <v>13</v>
      </c>
    </row>
    <row r="3017" spans="1:15">
      <c r="A3017" t="s">
        <v>4</v>
      </c>
      <c r="B3017" s="4" t="s">
        <v>5</v>
      </c>
      <c r="C3017" s="4" t="s">
        <v>14</v>
      </c>
      <c r="D3017" s="4" t="s">
        <v>10</v>
      </c>
      <c r="E3017" s="4" t="s">
        <v>20</v>
      </c>
      <c r="F3017" s="4" t="s">
        <v>10</v>
      </c>
      <c r="G3017" s="4" t="s">
        <v>9</v>
      </c>
      <c r="H3017" s="4" t="s">
        <v>9</v>
      </c>
      <c r="I3017" s="4" t="s">
        <v>10</v>
      </c>
      <c r="J3017" s="4" t="s">
        <v>10</v>
      </c>
      <c r="K3017" s="4" t="s">
        <v>9</v>
      </c>
      <c r="L3017" s="4" t="s">
        <v>9</v>
      </c>
      <c r="M3017" s="4" t="s">
        <v>9</v>
      </c>
      <c r="N3017" s="4" t="s">
        <v>9</v>
      </c>
      <c r="O3017" s="4" t="s">
        <v>6</v>
      </c>
    </row>
    <row r="3018" spans="1:15">
      <c r="A3018" t="n">
        <v>22650</v>
      </c>
      <c r="B3018" s="14" t="n">
        <v>50</v>
      </c>
      <c r="C3018" s="7" t="n">
        <v>0</v>
      </c>
      <c r="D3018" s="7" t="n">
        <v>2013</v>
      </c>
      <c r="E3018" s="7" t="n">
        <v>1</v>
      </c>
      <c r="F3018" s="7" t="n">
        <v>0</v>
      </c>
      <c r="G3018" s="7" t="n">
        <v>0</v>
      </c>
      <c r="H3018" s="7" t="n">
        <v>0</v>
      </c>
      <c r="I3018" s="7" t="n">
        <v>0</v>
      </c>
      <c r="J3018" s="7" t="n">
        <v>65533</v>
      </c>
      <c r="K3018" s="7" t="n">
        <v>0</v>
      </c>
      <c r="L3018" s="7" t="n">
        <v>0</v>
      </c>
      <c r="M3018" s="7" t="n">
        <v>0</v>
      </c>
      <c r="N3018" s="7" t="n">
        <v>0</v>
      </c>
      <c r="O3018" s="7" t="s">
        <v>13</v>
      </c>
    </row>
    <row r="3019" spans="1:15">
      <c r="A3019" t="s">
        <v>4</v>
      </c>
      <c r="B3019" s="4" t="s">
        <v>5</v>
      </c>
      <c r="C3019" s="4" t="s">
        <v>14</v>
      </c>
      <c r="D3019" s="4" t="s">
        <v>10</v>
      </c>
      <c r="E3019" s="4" t="s">
        <v>20</v>
      </c>
      <c r="F3019" s="4" t="s">
        <v>10</v>
      </c>
      <c r="G3019" s="4" t="s">
        <v>9</v>
      </c>
      <c r="H3019" s="4" t="s">
        <v>9</v>
      </c>
      <c r="I3019" s="4" t="s">
        <v>10</v>
      </c>
      <c r="J3019" s="4" t="s">
        <v>10</v>
      </c>
      <c r="K3019" s="4" t="s">
        <v>9</v>
      </c>
      <c r="L3019" s="4" t="s">
        <v>9</v>
      </c>
      <c r="M3019" s="4" t="s">
        <v>9</v>
      </c>
      <c r="N3019" s="4" t="s">
        <v>9</v>
      </c>
      <c r="O3019" s="4" t="s">
        <v>6</v>
      </c>
    </row>
    <row r="3020" spans="1:15">
      <c r="A3020" t="n">
        <v>22689</v>
      </c>
      <c r="B3020" s="14" t="n">
        <v>50</v>
      </c>
      <c r="C3020" s="7" t="n">
        <v>0</v>
      </c>
      <c r="D3020" s="7" t="n">
        <v>4546</v>
      </c>
      <c r="E3020" s="7" t="n">
        <v>0.5</v>
      </c>
      <c r="F3020" s="7" t="n">
        <v>1000</v>
      </c>
      <c r="G3020" s="7" t="n">
        <v>0</v>
      </c>
      <c r="H3020" s="7" t="n">
        <v>0</v>
      </c>
      <c r="I3020" s="7" t="n">
        <v>0</v>
      </c>
      <c r="J3020" s="7" t="n">
        <v>65533</v>
      </c>
      <c r="K3020" s="7" t="n">
        <v>0</v>
      </c>
      <c r="L3020" s="7" t="n">
        <v>0</v>
      </c>
      <c r="M3020" s="7" t="n">
        <v>0</v>
      </c>
      <c r="N3020" s="7" t="n">
        <v>0</v>
      </c>
      <c r="O3020" s="7" t="s">
        <v>13</v>
      </c>
    </row>
    <row r="3021" spans="1:15">
      <c r="A3021" t="s">
        <v>4</v>
      </c>
      <c r="B3021" s="4" t="s">
        <v>5</v>
      </c>
      <c r="C3021" s="4" t="s">
        <v>14</v>
      </c>
      <c r="D3021" s="4" t="s">
        <v>10</v>
      </c>
      <c r="E3021" s="4" t="s">
        <v>20</v>
      </c>
      <c r="F3021" s="4" t="s">
        <v>10</v>
      </c>
      <c r="G3021" s="4" t="s">
        <v>9</v>
      </c>
      <c r="H3021" s="4" t="s">
        <v>9</v>
      </c>
      <c r="I3021" s="4" t="s">
        <v>10</v>
      </c>
      <c r="J3021" s="4" t="s">
        <v>10</v>
      </c>
      <c r="K3021" s="4" t="s">
        <v>9</v>
      </c>
      <c r="L3021" s="4" t="s">
        <v>9</v>
      </c>
      <c r="M3021" s="4" t="s">
        <v>9</v>
      </c>
      <c r="N3021" s="4" t="s">
        <v>9</v>
      </c>
      <c r="O3021" s="4" t="s">
        <v>6</v>
      </c>
    </row>
    <row r="3022" spans="1:15">
      <c r="A3022" t="n">
        <v>22728</v>
      </c>
      <c r="B3022" s="14" t="n">
        <v>50</v>
      </c>
      <c r="C3022" s="7" t="n">
        <v>0</v>
      </c>
      <c r="D3022" s="7" t="n">
        <v>2037</v>
      </c>
      <c r="E3022" s="7" t="n">
        <v>0.699999988079071</v>
      </c>
      <c r="F3022" s="7" t="n">
        <v>0</v>
      </c>
      <c r="G3022" s="7" t="n">
        <v>0</v>
      </c>
      <c r="H3022" s="7" t="n">
        <v>0</v>
      </c>
      <c r="I3022" s="7" t="n">
        <v>0</v>
      </c>
      <c r="J3022" s="7" t="n">
        <v>65533</v>
      </c>
      <c r="K3022" s="7" t="n">
        <v>0</v>
      </c>
      <c r="L3022" s="7" t="n">
        <v>0</v>
      </c>
      <c r="M3022" s="7" t="n">
        <v>0</v>
      </c>
      <c r="N3022" s="7" t="n">
        <v>0</v>
      </c>
      <c r="O3022" s="7" t="s">
        <v>13</v>
      </c>
    </row>
    <row r="3023" spans="1:15">
      <c r="A3023" t="s">
        <v>4</v>
      </c>
      <c r="B3023" s="4" t="s">
        <v>5</v>
      </c>
      <c r="C3023" s="4" t="s">
        <v>14</v>
      </c>
      <c r="D3023" s="4" t="s">
        <v>10</v>
      </c>
      <c r="E3023" s="4" t="s">
        <v>10</v>
      </c>
      <c r="F3023" s="4" t="s">
        <v>10</v>
      </c>
      <c r="G3023" s="4" t="s">
        <v>10</v>
      </c>
      <c r="H3023" s="4" t="s">
        <v>10</v>
      </c>
      <c r="I3023" s="4" t="s">
        <v>6</v>
      </c>
      <c r="J3023" s="4" t="s">
        <v>20</v>
      </c>
      <c r="K3023" s="4" t="s">
        <v>20</v>
      </c>
      <c r="L3023" s="4" t="s">
        <v>20</v>
      </c>
      <c r="M3023" s="4" t="s">
        <v>9</v>
      </c>
      <c r="N3023" s="4" t="s">
        <v>9</v>
      </c>
      <c r="O3023" s="4" t="s">
        <v>20</v>
      </c>
      <c r="P3023" s="4" t="s">
        <v>20</v>
      </c>
      <c r="Q3023" s="4" t="s">
        <v>20</v>
      </c>
      <c r="R3023" s="4" t="s">
        <v>20</v>
      </c>
      <c r="S3023" s="4" t="s">
        <v>14</v>
      </c>
    </row>
    <row r="3024" spans="1:15">
      <c r="A3024" t="n">
        <v>22767</v>
      </c>
      <c r="B3024" s="34" t="n">
        <v>39</v>
      </c>
      <c r="C3024" s="7" t="n">
        <v>12</v>
      </c>
      <c r="D3024" s="7" t="n">
        <v>65533</v>
      </c>
      <c r="E3024" s="7" t="n">
        <v>209</v>
      </c>
      <c r="F3024" s="7" t="n">
        <v>0</v>
      </c>
      <c r="G3024" s="7" t="n">
        <v>65533</v>
      </c>
      <c r="H3024" s="7" t="n">
        <v>0</v>
      </c>
      <c r="I3024" s="7" t="s">
        <v>13</v>
      </c>
      <c r="J3024" s="7" t="n">
        <v>197.729995727539</v>
      </c>
      <c r="K3024" s="7" t="n">
        <v>-138.160003662109</v>
      </c>
      <c r="L3024" s="7" t="n">
        <v>-7.92000007629395</v>
      </c>
      <c r="M3024" s="7" t="n">
        <v>0</v>
      </c>
      <c r="N3024" s="7" t="n">
        <v>1133898957</v>
      </c>
      <c r="O3024" s="7" t="n">
        <v>0</v>
      </c>
      <c r="P3024" s="7" t="n">
        <v>1.39999997615814</v>
      </c>
      <c r="Q3024" s="7" t="n">
        <v>1.39999997615814</v>
      </c>
      <c r="R3024" s="7" t="n">
        <v>1.39999997615814</v>
      </c>
      <c r="S3024" s="7" t="n">
        <v>255</v>
      </c>
    </row>
    <row r="3025" spans="1:19">
      <c r="A3025" t="s">
        <v>4</v>
      </c>
      <c r="B3025" s="4" t="s">
        <v>5</v>
      </c>
      <c r="C3025" s="4" t="s">
        <v>10</v>
      </c>
    </row>
    <row r="3026" spans="1:19">
      <c r="A3026" t="n">
        <v>22817</v>
      </c>
      <c r="B3026" s="31" t="n">
        <v>16</v>
      </c>
      <c r="C3026" s="7" t="n">
        <v>50</v>
      </c>
    </row>
    <row r="3027" spans="1:19">
      <c r="A3027" t="s">
        <v>4</v>
      </c>
      <c r="B3027" s="4" t="s">
        <v>5</v>
      </c>
      <c r="C3027" s="4" t="s">
        <v>14</v>
      </c>
      <c r="D3027" s="4" t="s">
        <v>10</v>
      </c>
      <c r="E3027" s="4" t="s">
        <v>10</v>
      </c>
      <c r="F3027" s="4" t="s">
        <v>10</v>
      </c>
      <c r="G3027" s="4" t="s">
        <v>10</v>
      </c>
      <c r="H3027" s="4" t="s">
        <v>10</v>
      </c>
      <c r="I3027" s="4" t="s">
        <v>6</v>
      </c>
      <c r="J3027" s="4" t="s">
        <v>20</v>
      </c>
      <c r="K3027" s="4" t="s">
        <v>20</v>
      </c>
      <c r="L3027" s="4" t="s">
        <v>20</v>
      </c>
      <c r="M3027" s="4" t="s">
        <v>9</v>
      </c>
      <c r="N3027" s="4" t="s">
        <v>9</v>
      </c>
      <c r="O3027" s="4" t="s">
        <v>20</v>
      </c>
      <c r="P3027" s="4" t="s">
        <v>20</v>
      </c>
      <c r="Q3027" s="4" t="s">
        <v>20</v>
      </c>
      <c r="R3027" s="4" t="s">
        <v>20</v>
      </c>
      <c r="S3027" s="4" t="s">
        <v>14</v>
      </c>
    </row>
    <row r="3028" spans="1:19">
      <c r="A3028" t="n">
        <v>22820</v>
      </c>
      <c r="B3028" s="34" t="n">
        <v>39</v>
      </c>
      <c r="C3028" s="7" t="n">
        <v>12</v>
      </c>
      <c r="D3028" s="7" t="n">
        <v>65533</v>
      </c>
      <c r="E3028" s="7" t="n">
        <v>209</v>
      </c>
      <c r="F3028" s="7" t="n">
        <v>0</v>
      </c>
      <c r="G3028" s="7" t="n">
        <v>65533</v>
      </c>
      <c r="H3028" s="7" t="n">
        <v>0</v>
      </c>
      <c r="I3028" s="7" t="s">
        <v>13</v>
      </c>
      <c r="J3028" s="7" t="n">
        <v>203.259994506836</v>
      </c>
      <c r="K3028" s="7" t="n">
        <v>-137.919998168945</v>
      </c>
      <c r="L3028" s="7" t="n">
        <v>-4.51999998092651</v>
      </c>
      <c r="M3028" s="7" t="n">
        <v>0</v>
      </c>
      <c r="N3028" s="7" t="n">
        <v>1132908708</v>
      </c>
      <c r="O3028" s="7" t="n">
        <v>0</v>
      </c>
      <c r="P3028" s="7" t="n">
        <v>1.20000004768372</v>
      </c>
      <c r="Q3028" s="7" t="n">
        <v>1.20000004768372</v>
      </c>
      <c r="R3028" s="7" t="n">
        <v>1.20000004768372</v>
      </c>
      <c r="S3028" s="7" t="n">
        <v>255</v>
      </c>
    </row>
    <row r="3029" spans="1:19">
      <c r="A3029" t="s">
        <v>4</v>
      </c>
      <c r="B3029" s="4" t="s">
        <v>5</v>
      </c>
      <c r="C3029" s="4" t="s">
        <v>10</v>
      </c>
    </row>
    <row r="3030" spans="1:19">
      <c r="A3030" t="n">
        <v>22870</v>
      </c>
      <c r="B3030" s="31" t="n">
        <v>16</v>
      </c>
      <c r="C3030" s="7" t="n">
        <v>50</v>
      </c>
    </row>
    <row r="3031" spans="1:19">
      <c r="A3031" t="s">
        <v>4</v>
      </c>
      <c r="B3031" s="4" t="s">
        <v>5</v>
      </c>
      <c r="C3031" s="4" t="s">
        <v>14</v>
      </c>
      <c r="D3031" s="4" t="s">
        <v>10</v>
      </c>
      <c r="E3031" s="4" t="s">
        <v>10</v>
      </c>
      <c r="F3031" s="4" t="s">
        <v>10</v>
      </c>
      <c r="G3031" s="4" t="s">
        <v>10</v>
      </c>
      <c r="H3031" s="4" t="s">
        <v>10</v>
      </c>
      <c r="I3031" s="4" t="s">
        <v>6</v>
      </c>
      <c r="J3031" s="4" t="s">
        <v>20</v>
      </c>
      <c r="K3031" s="4" t="s">
        <v>20</v>
      </c>
      <c r="L3031" s="4" t="s">
        <v>20</v>
      </c>
      <c r="M3031" s="4" t="s">
        <v>9</v>
      </c>
      <c r="N3031" s="4" t="s">
        <v>9</v>
      </c>
      <c r="O3031" s="4" t="s">
        <v>20</v>
      </c>
      <c r="P3031" s="4" t="s">
        <v>20</v>
      </c>
      <c r="Q3031" s="4" t="s">
        <v>20</v>
      </c>
      <c r="R3031" s="4" t="s">
        <v>20</v>
      </c>
      <c r="S3031" s="4" t="s">
        <v>14</v>
      </c>
    </row>
    <row r="3032" spans="1:19">
      <c r="A3032" t="n">
        <v>22873</v>
      </c>
      <c r="B3032" s="34" t="n">
        <v>39</v>
      </c>
      <c r="C3032" s="7" t="n">
        <v>12</v>
      </c>
      <c r="D3032" s="7" t="n">
        <v>65533</v>
      </c>
      <c r="E3032" s="7" t="n">
        <v>209</v>
      </c>
      <c r="F3032" s="7" t="n">
        <v>0</v>
      </c>
      <c r="G3032" s="7" t="n">
        <v>65533</v>
      </c>
      <c r="H3032" s="7" t="n">
        <v>0</v>
      </c>
      <c r="I3032" s="7" t="s">
        <v>13</v>
      </c>
      <c r="J3032" s="7" t="n">
        <v>197.75</v>
      </c>
      <c r="K3032" s="7" t="n">
        <v>-141.289993286133</v>
      </c>
      <c r="L3032" s="7" t="n">
        <v>-2.40000009536743</v>
      </c>
      <c r="M3032" s="7" t="n">
        <v>0</v>
      </c>
      <c r="N3032" s="7" t="n">
        <v>1133430047</v>
      </c>
      <c r="O3032" s="7" t="n">
        <v>0</v>
      </c>
      <c r="P3032" s="7" t="n">
        <v>1.20000004768372</v>
      </c>
      <c r="Q3032" s="7" t="n">
        <v>1.20000004768372</v>
      </c>
      <c r="R3032" s="7" t="n">
        <v>1.20000004768372</v>
      </c>
      <c r="S3032" s="7" t="n">
        <v>255</v>
      </c>
    </row>
    <row r="3033" spans="1:19">
      <c r="A3033" t="s">
        <v>4</v>
      </c>
      <c r="B3033" s="4" t="s">
        <v>5</v>
      </c>
      <c r="C3033" s="4" t="s">
        <v>10</v>
      </c>
    </row>
    <row r="3034" spans="1:19">
      <c r="A3034" t="n">
        <v>22923</v>
      </c>
      <c r="B3034" s="31" t="n">
        <v>16</v>
      </c>
      <c r="C3034" s="7" t="n">
        <v>50</v>
      </c>
    </row>
    <row r="3035" spans="1:19">
      <c r="A3035" t="s">
        <v>4</v>
      </c>
      <c r="B3035" s="4" t="s">
        <v>5</v>
      </c>
      <c r="C3035" s="4" t="s">
        <v>14</v>
      </c>
      <c r="D3035" s="4" t="s">
        <v>10</v>
      </c>
      <c r="E3035" s="4" t="s">
        <v>10</v>
      </c>
      <c r="F3035" s="4" t="s">
        <v>10</v>
      </c>
      <c r="G3035" s="4" t="s">
        <v>10</v>
      </c>
      <c r="H3035" s="4" t="s">
        <v>10</v>
      </c>
      <c r="I3035" s="4" t="s">
        <v>6</v>
      </c>
      <c r="J3035" s="4" t="s">
        <v>20</v>
      </c>
      <c r="K3035" s="4" t="s">
        <v>20</v>
      </c>
      <c r="L3035" s="4" t="s">
        <v>20</v>
      </c>
      <c r="M3035" s="4" t="s">
        <v>9</v>
      </c>
      <c r="N3035" s="4" t="s">
        <v>9</v>
      </c>
      <c r="O3035" s="4" t="s">
        <v>20</v>
      </c>
      <c r="P3035" s="4" t="s">
        <v>20</v>
      </c>
      <c r="Q3035" s="4" t="s">
        <v>20</v>
      </c>
      <c r="R3035" s="4" t="s">
        <v>20</v>
      </c>
      <c r="S3035" s="4" t="s">
        <v>14</v>
      </c>
    </row>
    <row r="3036" spans="1:19">
      <c r="A3036" t="n">
        <v>22926</v>
      </c>
      <c r="B3036" s="34" t="n">
        <v>39</v>
      </c>
      <c r="C3036" s="7" t="n">
        <v>12</v>
      </c>
      <c r="D3036" s="7" t="n">
        <v>65533</v>
      </c>
      <c r="E3036" s="7" t="n">
        <v>209</v>
      </c>
      <c r="F3036" s="7" t="n">
        <v>0</v>
      </c>
      <c r="G3036" s="7" t="n">
        <v>65533</v>
      </c>
      <c r="H3036" s="7" t="n">
        <v>0</v>
      </c>
      <c r="I3036" s="7" t="s">
        <v>13</v>
      </c>
      <c r="J3036" s="7" t="n">
        <v>197.039993286133</v>
      </c>
      <c r="K3036" s="7" t="n">
        <v>-140.919998168945</v>
      </c>
      <c r="L3036" s="7" t="n">
        <v>0</v>
      </c>
      <c r="M3036" s="7" t="n">
        <v>0</v>
      </c>
      <c r="N3036" s="7" t="n">
        <v>1132926075</v>
      </c>
      <c r="O3036" s="7" t="n">
        <v>0</v>
      </c>
      <c r="P3036" s="7" t="n">
        <v>1.20000004768372</v>
      </c>
      <c r="Q3036" s="7" t="n">
        <v>1.20000004768372</v>
      </c>
      <c r="R3036" s="7" t="n">
        <v>1.20000004768372</v>
      </c>
      <c r="S3036" s="7" t="n">
        <v>255</v>
      </c>
    </row>
    <row r="3037" spans="1:19">
      <c r="A3037" t="s">
        <v>4</v>
      </c>
      <c r="B3037" s="4" t="s">
        <v>5</v>
      </c>
      <c r="C3037" s="4" t="s">
        <v>14</v>
      </c>
      <c r="D3037" s="4" t="s">
        <v>10</v>
      </c>
      <c r="E3037" s="4" t="s">
        <v>10</v>
      </c>
      <c r="F3037" s="4" t="s">
        <v>10</v>
      </c>
      <c r="G3037" s="4" t="s">
        <v>10</v>
      </c>
      <c r="H3037" s="4" t="s">
        <v>10</v>
      </c>
      <c r="I3037" s="4" t="s">
        <v>6</v>
      </c>
      <c r="J3037" s="4" t="s">
        <v>20</v>
      </c>
      <c r="K3037" s="4" t="s">
        <v>20</v>
      </c>
      <c r="L3037" s="4" t="s">
        <v>20</v>
      </c>
      <c r="M3037" s="4" t="s">
        <v>9</v>
      </c>
      <c r="N3037" s="4" t="s">
        <v>9</v>
      </c>
      <c r="O3037" s="4" t="s">
        <v>20</v>
      </c>
      <c r="P3037" s="4" t="s">
        <v>20</v>
      </c>
      <c r="Q3037" s="4" t="s">
        <v>20</v>
      </c>
      <c r="R3037" s="4" t="s">
        <v>20</v>
      </c>
      <c r="S3037" s="4" t="s">
        <v>14</v>
      </c>
    </row>
    <row r="3038" spans="1:19">
      <c r="A3038" t="n">
        <v>22976</v>
      </c>
      <c r="B3038" s="34" t="n">
        <v>39</v>
      </c>
      <c r="C3038" s="7" t="n">
        <v>12</v>
      </c>
      <c r="D3038" s="7" t="n">
        <v>65533</v>
      </c>
      <c r="E3038" s="7" t="n">
        <v>208</v>
      </c>
      <c r="F3038" s="7" t="n">
        <v>0</v>
      </c>
      <c r="G3038" s="7" t="n">
        <v>65533</v>
      </c>
      <c r="H3038" s="7" t="n">
        <v>0</v>
      </c>
      <c r="I3038" s="7" t="s">
        <v>13</v>
      </c>
      <c r="J3038" s="7" t="n">
        <v>200.929992675781</v>
      </c>
      <c r="K3038" s="7" t="n">
        <v>-140.009994506836</v>
      </c>
      <c r="L3038" s="7" t="n">
        <v>0.0199999995529652</v>
      </c>
      <c r="M3038" s="7" t="n">
        <v>0</v>
      </c>
      <c r="N3038" s="7" t="n">
        <v>1132926075</v>
      </c>
      <c r="O3038" s="7" t="n">
        <v>0</v>
      </c>
      <c r="P3038" s="7" t="n">
        <v>1</v>
      </c>
      <c r="Q3038" s="7" t="n">
        <v>1</v>
      </c>
      <c r="R3038" s="7" t="n">
        <v>1</v>
      </c>
      <c r="S3038" s="7" t="n">
        <v>255</v>
      </c>
    </row>
    <row r="3039" spans="1:19">
      <c r="A3039" t="s">
        <v>4</v>
      </c>
      <c r="B3039" s="4" t="s">
        <v>5</v>
      </c>
      <c r="C3039" s="4" t="s">
        <v>14</v>
      </c>
      <c r="D3039" s="4" t="s">
        <v>10</v>
      </c>
      <c r="E3039" s="4" t="s">
        <v>10</v>
      </c>
      <c r="F3039" s="4" t="s">
        <v>10</v>
      </c>
      <c r="G3039" s="4" t="s">
        <v>10</v>
      </c>
      <c r="H3039" s="4" t="s">
        <v>10</v>
      </c>
      <c r="I3039" s="4" t="s">
        <v>6</v>
      </c>
      <c r="J3039" s="4" t="s">
        <v>20</v>
      </c>
      <c r="K3039" s="4" t="s">
        <v>20</v>
      </c>
      <c r="L3039" s="4" t="s">
        <v>20</v>
      </c>
      <c r="M3039" s="4" t="s">
        <v>9</v>
      </c>
      <c r="N3039" s="4" t="s">
        <v>9</v>
      </c>
      <c r="O3039" s="4" t="s">
        <v>20</v>
      </c>
      <c r="P3039" s="4" t="s">
        <v>20</v>
      </c>
      <c r="Q3039" s="4" t="s">
        <v>20</v>
      </c>
      <c r="R3039" s="4" t="s">
        <v>20</v>
      </c>
      <c r="S3039" s="4" t="s">
        <v>14</v>
      </c>
    </row>
    <row r="3040" spans="1:19">
      <c r="A3040" t="n">
        <v>23026</v>
      </c>
      <c r="B3040" s="34" t="n">
        <v>39</v>
      </c>
      <c r="C3040" s="7" t="n">
        <v>12</v>
      </c>
      <c r="D3040" s="7" t="n">
        <v>65533</v>
      </c>
      <c r="E3040" s="7" t="n">
        <v>210</v>
      </c>
      <c r="F3040" s="7" t="n">
        <v>0</v>
      </c>
      <c r="G3040" s="7" t="n">
        <v>65533</v>
      </c>
      <c r="H3040" s="7" t="n">
        <v>0</v>
      </c>
      <c r="I3040" s="7" t="s">
        <v>13</v>
      </c>
      <c r="J3040" s="7" t="n">
        <v>200.929992675781</v>
      </c>
      <c r="K3040" s="7" t="n">
        <v>-140.009994506836</v>
      </c>
      <c r="L3040" s="7" t="n">
        <v>0.0199999995529652</v>
      </c>
      <c r="M3040" s="7" t="n">
        <v>0</v>
      </c>
      <c r="N3040" s="7" t="n">
        <v>1132926075</v>
      </c>
      <c r="O3040" s="7" t="n">
        <v>0</v>
      </c>
      <c r="P3040" s="7" t="n">
        <v>1.5</v>
      </c>
      <c r="Q3040" s="7" t="n">
        <v>1.5</v>
      </c>
      <c r="R3040" s="7" t="n">
        <v>1.5</v>
      </c>
      <c r="S3040" s="7" t="n">
        <v>100</v>
      </c>
    </row>
    <row r="3041" spans="1:19">
      <c r="A3041" t="s">
        <v>4</v>
      </c>
      <c r="B3041" s="4" t="s">
        <v>5</v>
      </c>
      <c r="C3041" s="4" t="s">
        <v>10</v>
      </c>
    </row>
    <row r="3042" spans="1:19">
      <c r="A3042" t="n">
        <v>23076</v>
      </c>
      <c r="B3042" s="31" t="n">
        <v>16</v>
      </c>
      <c r="C3042" s="7" t="n">
        <v>50</v>
      </c>
    </row>
    <row r="3043" spans="1:19">
      <c r="A3043" t="s">
        <v>4</v>
      </c>
      <c r="B3043" s="4" t="s">
        <v>5</v>
      </c>
      <c r="C3043" s="4" t="s">
        <v>14</v>
      </c>
      <c r="D3043" s="4" t="s">
        <v>10</v>
      </c>
      <c r="E3043" s="4" t="s">
        <v>10</v>
      </c>
      <c r="F3043" s="4" t="s">
        <v>10</v>
      </c>
      <c r="G3043" s="4" t="s">
        <v>10</v>
      </c>
      <c r="H3043" s="4" t="s">
        <v>10</v>
      </c>
      <c r="I3043" s="4" t="s">
        <v>6</v>
      </c>
      <c r="J3043" s="4" t="s">
        <v>20</v>
      </c>
      <c r="K3043" s="4" t="s">
        <v>20</v>
      </c>
      <c r="L3043" s="4" t="s">
        <v>20</v>
      </c>
      <c r="M3043" s="4" t="s">
        <v>9</v>
      </c>
      <c r="N3043" s="4" t="s">
        <v>9</v>
      </c>
      <c r="O3043" s="4" t="s">
        <v>20</v>
      </c>
      <c r="P3043" s="4" t="s">
        <v>20</v>
      </c>
      <c r="Q3043" s="4" t="s">
        <v>20</v>
      </c>
      <c r="R3043" s="4" t="s">
        <v>20</v>
      </c>
      <c r="S3043" s="4" t="s">
        <v>14</v>
      </c>
    </row>
    <row r="3044" spans="1:19">
      <c r="A3044" t="n">
        <v>23079</v>
      </c>
      <c r="B3044" s="34" t="n">
        <v>39</v>
      </c>
      <c r="C3044" s="7" t="n">
        <v>12</v>
      </c>
      <c r="D3044" s="7" t="n">
        <v>65533</v>
      </c>
      <c r="E3044" s="7" t="n">
        <v>209</v>
      </c>
      <c r="F3044" s="7" t="n">
        <v>0</v>
      </c>
      <c r="G3044" s="7" t="n">
        <v>65533</v>
      </c>
      <c r="H3044" s="7" t="n">
        <v>0</v>
      </c>
      <c r="I3044" s="7" t="s">
        <v>13</v>
      </c>
      <c r="J3044" s="7" t="n">
        <v>197.759994506836</v>
      </c>
      <c r="K3044" s="7" t="n">
        <v>-141.380004882813</v>
      </c>
      <c r="L3044" s="7" t="n">
        <v>2.39000010490417</v>
      </c>
      <c r="M3044" s="7" t="n">
        <v>0</v>
      </c>
      <c r="N3044" s="7" t="n">
        <v>1132384748</v>
      </c>
      <c r="O3044" s="7" t="n">
        <v>0</v>
      </c>
      <c r="P3044" s="7" t="n">
        <v>1.20000004768372</v>
      </c>
      <c r="Q3044" s="7" t="n">
        <v>1.20000004768372</v>
      </c>
      <c r="R3044" s="7" t="n">
        <v>1.20000004768372</v>
      </c>
      <c r="S3044" s="7" t="n">
        <v>255</v>
      </c>
    </row>
    <row r="3045" spans="1:19">
      <c r="A3045" t="s">
        <v>4</v>
      </c>
      <c r="B3045" s="4" t="s">
        <v>5</v>
      </c>
      <c r="C3045" s="4" t="s">
        <v>10</v>
      </c>
    </row>
    <row r="3046" spans="1:19">
      <c r="A3046" t="n">
        <v>23129</v>
      </c>
      <c r="B3046" s="31" t="n">
        <v>16</v>
      </c>
      <c r="C3046" s="7" t="n">
        <v>50</v>
      </c>
    </row>
    <row r="3047" spans="1:19">
      <c r="A3047" t="s">
        <v>4</v>
      </c>
      <c r="B3047" s="4" t="s">
        <v>5</v>
      </c>
      <c r="C3047" s="4" t="s">
        <v>14</v>
      </c>
      <c r="D3047" s="4" t="s">
        <v>10</v>
      </c>
      <c r="E3047" s="4" t="s">
        <v>10</v>
      </c>
      <c r="F3047" s="4" t="s">
        <v>10</v>
      </c>
      <c r="G3047" s="4" t="s">
        <v>10</v>
      </c>
      <c r="H3047" s="4" t="s">
        <v>10</v>
      </c>
      <c r="I3047" s="4" t="s">
        <v>6</v>
      </c>
      <c r="J3047" s="4" t="s">
        <v>20</v>
      </c>
      <c r="K3047" s="4" t="s">
        <v>20</v>
      </c>
      <c r="L3047" s="4" t="s">
        <v>20</v>
      </c>
      <c r="M3047" s="4" t="s">
        <v>9</v>
      </c>
      <c r="N3047" s="4" t="s">
        <v>9</v>
      </c>
      <c r="O3047" s="4" t="s">
        <v>20</v>
      </c>
      <c r="P3047" s="4" t="s">
        <v>20</v>
      </c>
      <c r="Q3047" s="4" t="s">
        <v>20</v>
      </c>
      <c r="R3047" s="4" t="s">
        <v>20</v>
      </c>
      <c r="S3047" s="4" t="s">
        <v>14</v>
      </c>
    </row>
    <row r="3048" spans="1:19">
      <c r="A3048" t="n">
        <v>23132</v>
      </c>
      <c r="B3048" s="34" t="n">
        <v>39</v>
      </c>
      <c r="C3048" s="7" t="n">
        <v>12</v>
      </c>
      <c r="D3048" s="7" t="n">
        <v>65533</v>
      </c>
      <c r="E3048" s="7" t="n">
        <v>209</v>
      </c>
      <c r="F3048" s="7" t="n">
        <v>0</v>
      </c>
      <c r="G3048" s="7" t="n">
        <v>65533</v>
      </c>
      <c r="H3048" s="7" t="n">
        <v>0</v>
      </c>
      <c r="I3048" s="7" t="s">
        <v>13</v>
      </c>
      <c r="J3048" s="7" t="n">
        <v>203.25</v>
      </c>
      <c r="K3048" s="7" t="n">
        <v>-138.020004272461</v>
      </c>
      <c r="L3048" s="7" t="n">
        <v>4.5</v>
      </c>
      <c r="M3048" s="7" t="n">
        <v>0</v>
      </c>
      <c r="N3048" s="7" t="n">
        <v>1132929024</v>
      </c>
      <c r="O3048" s="7" t="n">
        <v>0</v>
      </c>
      <c r="P3048" s="7" t="n">
        <v>1.20000004768372</v>
      </c>
      <c r="Q3048" s="7" t="n">
        <v>1.20000004768372</v>
      </c>
      <c r="R3048" s="7" t="n">
        <v>1.20000004768372</v>
      </c>
      <c r="S3048" s="7" t="n">
        <v>255</v>
      </c>
    </row>
    <row r="3049" spans="1:19">
      <c r="A3049" t="s">
        <v>4</v>
      </c>
      <c r="B3049" s="4" t="s">
        <v>5</v>
      </c>
      <c r="C3049" s="4" t="s">
        <v>10</v>
      </c>
    </row>
    <row r="3050" spans="1:19">
      <c r="A3050" t="n">
        <v>23182</v>
      </c>
      <c r="B3050" s="31" t="n">
        <v>16</v>
      </c>
      <c r="C3050" s="7" t="n">
        <v>50</v>
      </c>
    </row>
    <row r="3051" spans="1:19">
      <c r="A3051" t="s">
        <v>4</v>
      </c>
      <c r="B3051" s="4" t="s">
        <v>5</v>
      </c>
      <c r="C3051" s="4" t="s">
        <v>14</v>
      </c>
      <c r="D3051" s="4" t="s">
        <v>10</v>
      </c>
      <c r="E3051" s="4" t="s">
        <v>10</v>
      </c>
      <c r="F3051" s="4" t="s">
        <v>10</v>
      </c>
      <c r="G3051" s="4" t="s">
        <v>10</v>
      </c>
      <c r="H3051" s="4" t="s">
        <v>10</v>
      </c>
      <c r="I3051" s="4" t="s">
        <v>6</v>
      </c>
      <c r="J3051" s="4" t="s">
        <v>20</v>
      </c>
      <c r="K3051" s="4" t="s">
        <v>20</v>
      </c>
      <c r="L3051" s="4" t="s">
        <v>20</v>
      </c>
      <c r="M3051" s="4" t="s">
        <v>9</v>
      </c>
      <c r="N3051" s="4" t="s">
        <v>9</v>
      </c>
      <c r="O3051" s="4" t="s">
        <v>20</v>
      </c>
      <c r="P3051" s="4" t="s">
        <v>20</v>
      </c>
      <c r="Q3051" s="4" t="s">
        <v>20</v>
      </c>
      <c r="R3051" s="4" t="s">
        <v>20</v>
      </c>
      <c r="S3051" s="4" t="s">
        <v>14</v>
      </c>
    </row>
    <row r="3052" spans="1:19">
      <c r="A3052" t="n">
        <v>23185</v>
      </c>
      <c r="B3052" s="34" t="n">
        <v>39</v>
      </c>
      <c r="C3052" s="7" t="n">
        <v>12</v>
      </c>
      <c r="D3052" s="7" t="n">
        <v>65533</v>
      </c>
      <c r="E3052" s="7" t="n">
        <v>209</v>
      </c>
      <c r="F3052" s="7" t="n">
        <v>0</v>
      </c>
      <c r="G3052" s="7" t="n">
        <v>65533</v>
      </c>
      <c r="H3052" s="7" t="n">
        <v>0</v>
      </c>
      <c r="I3052" s="7" t="s">
        <v>13</v>
      </c>
      <c r="J3052" s="7" t="n">
        <v>197.75</v>
      </c>
      <c r="K3052" s="7" t="n">
        <v>-138.220001220703</v>
      </c>
      <c r="L3052" s="7" t="n">
        <v>7.94000005722046</v>
      </c>
      <c r="M3052" s="7" t="n">
        <v>0</v>
      </c>
      <c r="N3052" s="7" t="n">
        <v>1131402363</v>
      </c>
      <c r="O3052" s="7" t="n">
        <v>0</v>
      </c>
      <c r="P3052" s="7" t="n">
        <v>1.39999997615814</v>
      </c>
      <c r="Q3052" s="7" t="n">
        <v>1.39999997615814</v>
      </c>
      <c r="R3052" s="7" t="n">
        <v>1.39999997615814</v>
      </c>
      <c r="S3052" s="7" t="n">
        <v>255</v>
      </c>
    </row>
    <row r="3053" spans="1:19">
      <c r="A3053" t="s">
        <v>4</v>
      </c>
      <c r="B3053" s="4" t="s">
        <v>5</v>
      </c>
      <c r="C3053" s="4" t="s">
        <v>10</v>
      </c>
    </row>
    <row r="3054" spans="1:19">
      <c r="A3054" t="n">
        <v>23235</v>
      </c>
      <c r="B3054" s="31" t="n">
        <v>16</v>
      </c>
      <c r="C3054" s="7" t="n">
        <v>600</v>
      </c>
    </row>
    <row r="3055" spans="1:19">
      <c r="A3055" t="s">
        <v>4</v>
      </c>
      <c r="B3055" s="4" t="s">
        <v>5</v>
      </c>
      <c r="C3055" s="4" t="s">
        <v>10</v>
      </c>
      <c r="D3055" s="4" t="s">
        <v>9</v>
      </c>
    </row>
    <row r="3056" spans="1:19">
      <c r="A3056" t="n">
        <v>23238</v>
      </c>
      <c r="B3056" s="61" t="n">
        <v>98</v>
      </c>
      <c r="C3056" s="7" t="n">
        <v>7033</v>
      </c>
      <c r="D3056" s="7" t="n">
        <v>0</v>
      </c>
    </row>
    <row r="3057" spans="1:19">
      <c r="A3057" t="s">
        <v>4</v>
      </c>
      <c r="B3057" s="4" t="s">
        <v>5</v>
      </c>
      <c r="C3057" s="4" t="s">
        <v>10</v>
      </c>
    </row>
    <row r="3058" spans="1:19">
      <c r="A3058" t="n">
        <v>23245</v>
      </c>
      <c r="B3058" s="31" t="n">
        <v>16</v>
      </c>
      <c r="C3058" s="7" t="n">
        <v>500</v>
      </c>
    </row>
    <row r="3059" spans="1:19">
      <c r="A3059" t="s">
        <v>4</v>
      </c>
      <c r="B3059" s="4" t="s">
        <v>5</v>
      </c>
      <c r="C3059" s="4" t="s">
        <v>14</v>
      </c>
      <c r="D3059" s="4" t="s">
        <v>10</v>
      </c>
      <c r="E3059" s="4" t="s">
        <v>10</v>
      </c>
      <c r="F3059" s="4" t="s">
        <v>9</v>
      </c>
    </row>
    <row r="3060" spans="1:19">
      <c r="A3060" t="n">
        <v>23248</v>
      </c>
      <c r="B3060" s="60" t="n">
        <v>84</v>
      </c>
      <c r="C3060" s="7" t="n">
        <v>1</v>
      </c>
      <c r="D3060" s="7" t="n">
        <v>0</v>
      </c>
      <c r="E3060" s="7" t="n">
        <v>1000</v>
      </c>
      <c r="F3060" s="7" t="n">
        <v>0</v>
      </c>
    </row>
    <row r="3061" spans="1:19">
      <c r="A3061" t="s">
        <v>4</v>
      </c>
      <c r="B3061" s="4" t="s">
        <v>5</v>
      </c>
      <c r="C3061" s="4" t="s">
        <v>10</v>
      </c>
    </row>
    <row r="3062" spans="1:19">
      <c r="A3062" t="n">
        <v>23258</v>
      </c>
      <c r="B3062" s="31" t="n">
        <v>16</v>
      </c>
      <c r="C3062" s="7" t="n">
        <v>1500</v>
      </c>
    </row>
    <row r="3063" spans="1:19">
      <c r="A3063" t="s">
        <v>4</v>
      </c>
      <c r="B3063" s="4" t="s">
        <v>5</v>
      </c>
      <c r="C3063" s="4" t="s">
        <v>14</v>
      </c>
      <c r="D3063" s="4" t="s">
        <v>10</v>
      </c>
      <c r="E3063" s="4" t="s">
        <v>10</v>
      </c>
    </row>
    <row r="3064" spans="1:19">
      <c r="A3064" t="n">
        <v>23261</v>
      </c>
      <c r="B3064" s="14" t="n">
        <v>50</v>
      </c>
      <c r="C3064" s="7" t="n">
        <v>1</v>
      </c>
      <c r="D3064" s="7" t="n">
        <v>4546</v>
      </c>
      <c r="E3064" s="7" t="n">
        <v>300</v>
      </c>
    </row>
    <row r="3065" spans="1:19">
      <c r="A3065" t="s">
        <v>4</v>
      </c>
      <c r="B3065" s="4" t="s">
        <v>5</v>
      </c>
      <c r="C3065" s="4" t="s">
        <v>14</v>
      </c>
      <c r="D3065" s="4" t="s">
        <v>10</v>
      </c>
      <c r="E3065" s="4" t="s">
        <v>20</v>
      </c>
    </row>
    <row r="3066" spans="1:19">
      <c r="A3066" t="n">
        <v>23267</v>
      </c>
      <c r="B3066" s="24" t="n">
        <v>58</v>
      </c>
      <c r="C3066" s="7" t="n">
        <v>101</v>
      </c>
      <c r="D3066" s="7" t="n">
        <v>500</v>
      </c>
      <c r="E3066" s="7" t="n">
        <v>1</v>
      </c>
    </row>
    <row r="3067" spans="1:19">
      <c r="A3067" t="s">
        <v>4</v>
      </c>
      <c r="B3067" s="4" t="s">
        <v>5</v>
      </c>
      <c r="C3067" s="4" t="s">
        <v>14</v>
      </c>
      <c r="D3067" s="4" t="s">
        <v>10</v>
      </c>
    </row>
    <row r="3068" spans="1:19">
      <c r="A3068" t="n">
        <v>23275</v>
      </c>
      <c r="B3068" s="24" t="n">
        <v>58</v>
      </c>
      <c r="C3068" s="7" t="n">
        <v>254</v>
      </c>
      <c r="D3068" s="7" t="n">
        <v>0</v>
      </c>
    </row>
    <row r="3069" spans="1:19">
      <c r="A3069" t="s">
        <v>4</v>
      </c>
      <c r="B3069" s="4" t="s">
        <v>5</v>
      </c>
      <c r="C3069" s="4" t="s">
        <v>14</v>
      </c>
    </row>
    <row r="3070" spans="1:19">
      <c r="A3070" t="n">
        <v>23279</v>
      </c>
      <c r="B3070" s="43" t="n">
        <v>45</v>
      </c>
      <c r="C3070" s="7" t="n">
        <v>0</v>
      </c>
    </row>
    <row r="3071" spans="1:19">
      <c r="A3071" t="s">
        <v>4</v>
      </c>
      <c r="B3071" s="4" t="s">
        <v>5</v>
      </c>
      <c r="C3071" s="4" t="s">
        <v>14</v>
      </c>
      <c r="D3071" s="4" t="s">
        <v>14</v>
      </c>
      <c r="E3071" s="4" t="s">
        <v>20</v>
      </c>
      <c r="F3071" s="4" t="s">
        <v>20</v>
      </c>
      <c r="G3071" s="4" t="s">
        <v>20</v>
      </c>
      <c r="H3071" s="4" t="s">
        <v>10</v>
      </c>
    </row>
    <row r="3072" spans="1:19">
      <c r="A3072" t="n">
        <v>23281</v>
      </c>
      <c r="B3072" s="43" t="n">
        <v>45</v>
      </c>
      <c r="C3072" s="7" t="n">
        <v>2</v>
      </c>
      <c r="D3072" s="7" t="n">
        <v>3</v>
      </c>
      <c r="E3072" s="7" t="n">
        <v>193.320007324219</v>
      </c>
      <c r="F3072" s="7" t="n">
        <v>-142.789993286133</v>
      </c>
      <c r="G3072" s="7" t="n">
        <v>-4.98000001907349</v>
      </c>
      <c r="H3072" s="7" t="n">
        <v>0</v>
      </c>
    </row>
    <row r="3073" spans="1:8">
      <c r="A3073" t="s">
        <v>4</v>
      </c>
      <c r="B3073" s="4" t="s">
        <v>5</v>
      </c>
      <c r="C3073" s="4" t="s">
        <v>14</v>
      </c>
      <c r="D3073" s="4" t="s">
        <v>14</v>
      </c>
      <c r="E3073" s="4" t="s">
        <v>20</v>
      </c>
      <c r="F3073" s="4" t="s">
        <v>20</v>
      </c>
      <c r="G3073" s="4" t="s">
        <v>20</v>
      </c>
      <c r="H3073" s="4" t="s">
        <v>10</v>
      </c>
      <c r="I3073" s="4" t="s">
        <v>14</v>
      </c>
    </row>
    <row r="3074" spans="1:8">
      <c r="A3074" t="n">
        <v>23298</v>
      </c>
      <c r="B3074" s="43" t="n">
        <v>45</v>
      </c>
      <c r="C3074" s="7" t="n">
        <v>4</v>
      </c>
      <c r="D3074" s="7" t="n">
        <v>3</v>
      </c>
      <c r="E3074" s="7" t="n">
        <v>2.82999992370605</v>
      </c>
      <c r="F3074" s="7" t="n">
        <v>323.410003662109</v>
      </c>
      <c r="G3074" s="7" t="n">
        <v>0</v>
      </c>
      <c r="H3074" s="7" t="n">
        <v>0</v>
      </c>
      <c r="I3074" s="7" t="n">
        <v>0</v>
      </c>
    </row>
    <row r="3075" spans="1:8">
      <c r="A3075" t="s">
        <v>4</v>
      </c>
      <c r="B3075" s="4" t="s">
        <v>5</v>
      </c>
      <c r="C3075" s="4" t="s">
        <v>14</v>
      </c>
      <c r="D3075" s="4" t="s">
        <v>14</v>
      </c>
      <c r="E3075" s="4" t="s">
        <v>20</v>
      </c>
      <c r="F3075" s="4" t="s">
        <v>10</v>
      </c>
    </row>
    <row r="3076" spans="1:8">
      <c r="A3076" t="n">
        <v>23316</v>
      </c>
      <c r="B3076" s="43" t="n">
        <v>45</v>
      </c>
      <c r="C3076" s="7" t="n">
        <v>5</v>
      </c>
      <c r="D3076" s="7" t="n">
        <v>3</v>
      </c>
      <c r="E3076" s="7" t="n">
        <v>3.29999995231628</v>
      </c>
      <c r="F3076" s="7" t="n">
        <v>0</v>
      </c>
    </row>
    <row r="3077" spans="1:8">
      <c r="A3077" t="s">
        <v>4</v>
      </c>
      <c r="B3077" s="4" t="s">
        <v>5</v>
      </c>
      <c r="C3077" s="4" t="s">
        <v>14</v>
      </c>
      <c r="D3077" s="4" t="s">
        <v>14</v>
      </c>
      <c r="E3077" s="4" t="s">
        <v>20</v>
      </c>
      <c r="F3077" s="4" t="s">
        <v>10</v>
      </c>
    </row>
    <row r="3078" spans="1:8">
      <c r="A3078" t="n">
        <v>23325</v>
      </c>
      <c r="B3078" s="43" t="n">
        <v>45</v>
      </c>
      <c r="C3078" s="7" t="n">
        <v>11</v>
      </c>
      <c r="D3078" s="7" t="n">
        <v>3</v>
      </c>
      <c r="E3078" s="7" t="n">
        <v>38.2999992370605</v>
      </c>
      <c r="F3078" s="7" t="n">
        <v>0</v>
      </c>
    </row>
    <row r="3079" spans="1:8">
      <c r="A3079" t="s">
        <v>4</v>
      </c>
      <c r="B3079" s="4" t="s">
        <v>5</v>
      </c>
      <c r="C3079" s="4" t="s">
        <v>14</v>
      </c>
      <c r="D3079" s="4" t="s">
        <v>14</v>
      </c>
      <c r="E3079" s="4" t="s">
        <v>20</v>
      </c>
      <c r="F3079" s="4" t="s">
        <v>20</v>
      </c>
      <c r="G3079" s="4" t="s">
        <v>20</v>
      </c>
      <c r="H3079" s="4" t="s">
        <v>10</v>
      </c>
    </row>
    <row r="3080" spans="1:8">
      <c r="A3080" t="n">
        <v>23334</v>
      </c>
      <c r="B3080" s="43" t="n">
        <v>45</v>
      </c>
      <c r="C3080" s="7" t="n">
        <v>2</v>
      </c>
      <c r="D3080" s="7" t="n">
        <v>3</v>
      </c>
      <c r="E3080" s="7" t="n">
        <v>193.320007324219</v>
      </c>
      <c r="F3080" s="7" t="n">
        <v>-142.789993286133</v>
      </c>
      <c r="G3080" s="7" t="n">
        <v>-4.98000001907349</v>
      </c>
      <c r="H3080" s="7" t="n">
        <v>500</v>
      </c>
    </row>
    <row r="3081" spans="1:8">
      <c r="A3081" t="s">
        <v>4</v>
      </c>
      <c r="B3081" s="4" t="s">
        <v>5</v>
      </c>
      <c r="C3081" s="4" t="s">
        <v>14</v>
      </c>
      <c r="D3081" s="4" t="s">
        <v>14</v>
      </c>
      <c r="E3081" s="4" t="s">
        <v>20</v>
      </c>
      <c r="F3081" s="4" t="s">
        <v>20</v>
      </c>
      <c r="G3081" s="4" t="s">
        <v>20</v>
      </c>
      <c r="H3081" s="4" t="s">
        <v>10</v>
      </c>
      <c r="I3081" s="4" t="s">
        <v>14</v>
      </c>
    </row>
    <row r="3082" spans="1:8">
      <c r="A3082" t="n">
        <v>23351</v>
      </c>
      <c r="B3082" s="43" t="n">
        <v>45</v>
      </c>
      <c r="C3082" s="7" t="n">
        <v>4</v>
      </c>
      <c r="D3082" s="7" t="n">
        <v>3</v>
      </c>
      <c r="E3082" s="7" t="n">
        <v>2.82999992370605</v>
      </c>
      <c r="F3082" s="7" t="n">
        <v>323.410003662109</v>
      </c>
      <c r="G3082" s="7" t="n">
        <v>0</v>
      </c>
      <c r="H3082" s="7" t="n">
        <v>500</v>
      </c>
      <c r="I3082" s="7" t="n">
        <v>0</v>
      </c>
    </row>
    <row r="3083" spans="1:8">
      <c r="A3083" t="s">
        <v>4</v>
      </c>
      <c r="B3083" s="4" t="s">
        <v>5</v>
      </c>
      <c r="C3083" s="4" t="s">
        <v>14</v>
      </c>
      <c r="D3083" s="4" t="s">
        <v>14</v>
      </c>
      <c r="E3083" s="4" t="s">
        <v>20</v>
      </c>
      <c r="F3083" s="4" t="s">
        <v>10</v>
      </c>
    </row>
    <row r="3084" spans="1:8">
      <c r="A3084" t="n">
        <v>23369</v>
      </c>
      <c r="B3084" s="43" t="n">
        <v>45</v>
      </c>
      <c r="C3084" s="7" t="n">
        <v>5</v>
      </c>
      <c r="D3084" s="7" t="n">
        <v>3</v>
      </c>
      <c r="E3084" s="7" t="n">
        <v>2.09999990463257</v>
      </c>
      <c r="F3084" s="7" t="n">
        <v>500</v>
      </c>
    </row>
    <row r="3085" spans="1:8">
      <c r="A3085" t="s">
        <v>4</v>
      </c>
      <c r="B3085" s="4" t="s">
        <v>5</v>
      </c>
      <c r="C3085" s="4" t="s">
        <v>14</v>
      </c>
      <c r="D3085" s="4" t="s">
        <v>14</v>
      </c>
      <c r="E3085" s="4" t="s">
        <v>20</v>
      </c>
      <c r="F3085" s="4" t="s">
        <v>10</v>
      </c>
    </row>
    <row r="3086" spans="1:8">
      <c r="A3086" t="n">
        <v>23378</v>
      </c>
      <c r="B3086" s="43" t="n">
        <v>45</v>
      </c>
      <c r="C3086" s="7" t="n">
        <v>11</v>
      </c>
      <c r="D3086" s="7" t="n">
        <v>3</v>
      </c>
      <c r="E3086" s="7" t="n">
        <v>38.2999992370605</v>
      </c>
      <c r="F3086" s="7" t="n">
        <v>500</v>
      </c>
    </row>
    <row r="3087" spans="1:8">
      <c r="A3087" t="s">
        <v>4</v>
      </c>
      <c r="B3087" s="4" t="s">
        <v>5</v>
      </c>
      <c r="C3087" s="4" t="s">
        <v>10</v>
      </c>
      <c r="D3087" s="4" t="s">
        <v>9</v>
      </c>
    </row>
    <row r="3088" spans="1:8">
      <c r="A3088" t="n">
        <v>23387</v>
      </c>
      <c r="B3088" s="57" t="n">
        <v>44</v>
      </c>
      <c r="C3088" s="7" t="n">
        <v>22</v>
      </c>
      <c r="D3088" s="7" t="n">
        <v>128</v>
      </c>
    </row>
    <row r="3089" spans="1:9">
      <c r="A3089" t="s">
        <v>4</v>
      </c>
      <c r="B3089" s="4" t="s">
        <v>5</v>
      </c>
      <c r="C3089" s="4" t="s">
        <v>10</v>
      </c>
      <c r="D3089" s="4" t="s">
        <v>9</v>
      </c>
    </row>
    <row r="3090" spans="1:9">
      <c r="A3090" t="n">
        <v>23394</v>
      </c>
      <c r="B3090" s="57" t="n">
        <v>44</v>
      </c>
      <c r="C3090" s="7" t="n">
        <v>22</v>
      </c>
      <c r="D3090" s="7" t="n">
        <v>32</v>
      </c>
    </row>
    <row r="3091" spans="1:9">
      <c r="A3091" t="s">
        <v>4</v>
      </c>
      <c r="B3091" s="4" t="s">
        <v>5</v>
      </c>
      <c r="C3091" s="4" t="s">
        <v>10</v>
      </c>
      <c r="D3091" s="4" t="s">
        <v>9</v>
      </c>
    </row>
    <row r="3092" spans="1:9">
      <c r="A3092" t="n">
        <v>23401</v>
      </c>
      <c r="B3092" s="57" t="n">
        <v>44</v>
      </c>
      <c r="C3092" s="7" t="n">
        <v>7031</v>
      </c>
      <c r="D3092" s="7" t="n">
        <v>128</v>
      </c>
    </row>
    <row r="3093" spans="1:9">
      <c r="A3093" t="s">
        <v>4</v>
      </c>
      <c r="B3093" s="4" t="s">
        <v>5</v>
      </c>
      <c r="C3093" s="4" t="s">
        <v>10</v>
      </c>
      <c r="D3093" s="4" t="s">
        <v>9</v>
      </c>
    </row>
    <row r="3094" spans="1:9">
      <c r="A3094" t="n">
        <v>23408</v>
      </c>
      <c r="B3094" s="57" t="n">
        <v>44</v>
      </c>
      <c r="C3094" s="7" t="n">
        <v>7031</v>
      </c>
      <c r="D3094" s="7" t="n">
        <v>32</v>
      </c>
    </row>
    <row r="3095" spans="1:9">
      <c r="A3095" t="s">
        <v>4</v>
      </c>
      <c r="B3095" s="4" t="s">
        <v>5</v>
      </c>
      <c r="C3095" s="4" t="s">
        <v>10</v>
      </c>
      <c r="D3095" s="4" t="s">
        <v>10</v>
      </c>
      <c r="E3095" s="4" t="s">
        <v>10</v>
      </c>
    </row>
    <row r="3096" spans="1:9">
      <c r="A3096" t="n">
        <v>23415</v>
      </c>
      <c r="B3096" s="49" t="n">
        <v>61</v>
      </c>
      <c r="C3096" s="7" t="n">
        <v>22</v>
      </c>
      <c r="D3096" s="7" t="n">
        <v>65533</v>
      </c>
      <c r="E3096" s="7" t="n">
        <v>0</v>
      </c>
    </row>
    <row r="3097" spans="1:9">
      <c r="A3097" t="s">
        <v>4</v>
      </c>
      <c r="B3097" s="4" t="s">
        <v>5</v>
      </c>
      <c r="C3097" s="4" t="s">
        <v>14</v>
      </c>
      <c r="D3097" s="4" t="s">
        <v>10</v>
      </c>
      <c r="E3097" s="4" t="s">
        <v>10</v>
      </c>
      <c r="F3097" s="4" t="s">
        <v>6</v>
      </c>
      <c r="G3097" s="4" t="s">
        <v>6</v>
      </c>
    </row>
    <row r="3098" spans="1:9">
      <c r="A3098" t="n">
        <v>23422</v>
      </c>
      <c r="B3098" s="67" t="n">
        <v>128</v>
      </c>
      <c r="C3098" s="7" t="n">
        <v>0</v>
      </c>
      <c r="D3098" s="7" t="n">
        <v>22</v>
      </c>
      <c r="E3098" s="7" t="n">
        <v>7031</v>
      </c>
      <c r="F3098" s="7" t="s">
        <v>13</v>
      </c>
      <c r="G3098" s="7" t="s">
        <v>255</v>
      </c>
    </row>
    <row r="3099" spans="1:9">
      <c r="A3099" t="s">
        <v>4</v>
      </c>
      <c r="B3099" s="4" t="s">
        <v>5</v>
      </c>
      <c r="C3099" s="4" t="s">
        <v>10</v>
      </c>
      <c r="D3099" s="4" t="s">
        <v>14</v>
      </c>
      <c r="E3099" s="4" t="s">
        <v>6</v>
      </c>
      <c r="F3099" s="4" t="s">
        <v>20</v>
      </c>
      <c r="G3099" s="4" t="s">
        <v>20</v>
      </c>
      <c r="H3099" s="4" t="s">
        <v>20</v>
      </c>
    </row>
    <row r="3100" spans="1:9">
      <c r="A3100" t="n">
        <v>23439</v>
      </c>
      <c r="B3100" s="50" t="n">
        <v>48</v>
      </c>
      <c r="C3100" s="7" t="n">
        <v>7031</v>
      </c>
      <c r="D3100" s="7" t="n">
        <v>0</v>
      </c>
      <c r="E3100" s="7" t="s">
        <v>206</v>
      </c>
      <c r="F3100" s="7" t="n">
        <v>0</v>
      </c>
      <c r="G3100" s="7" t="n">
        <v>1</v>
      </c>
      <c r="H3100" s="7" t="n">
        <v>0</v>
      </c>
    </row>
    <row r="3101" spans="1:9">
      <c r="A3101" t="s">
        <v>4</v>
      </c>
      <c r="B3101" s="4" t="s">
        <v>5</v>
      </c>
      <c r="C3101" s="4" t="s">
        <v>10</v>
      </c>
      <c r="D3101" s="4" t="s">
        <v>14</v>
      </c>
      <c r="E3101" s="4" t="s">
        <v>6</v>
      </c>
      <c r="F3101" s="4" t="s">
        <v>20</v>
      </c>
      <c r="G3101" s="4" t="s">
        <v>20</v>
      </c>
      <c r="H3101" s="4" t="s">
        <v>20</v>
      </c>
    </row>
    <row r="3102" spans="1:9">
      <c r="A3102" t="n">
        <v>23465</v>
      </c>
      <c r="B3102" s="50" t="n">
        <v>48</v>
      </c>
      <c r="C3102" s="7" t="n">
        <v>22</v>
      </c>
      <c r="D3102" s="7" t="n">
        <v>0</v>
      </c>
      <c r="E3102" s="7" t="s">
        <v>206</v>
      </c>
      <c r="F3102" s="7" t="n">
        <v>0</v>
      </c>
      <c r="G3102" s="7" t="n">
        <v>1</v>
      </c>
      <c r="H3102" s="7" t="n">
        <v>0</v>
      </c>
    </row>
    <row r="3103" spans="1:9">
      <c r="A3103" t="s">
        <v>4</v>
      </c>
      <c r="B3103" s="4" t="s">
        <v>5</v>
      </c>
      <c r="C3103" s="4" t="s">
        <v>10</v>
      </c>
      <c r="D3103" s="4" t="s">
        <v>20</v>
      </c>
      <c r="E3103" s="4" t="s">
        <v>20</v>
      </c>
      <c r="F3103" s="4" t="s">
        <v>20</v>
      </c>
      <c r="G3103" s="4" t="s">
        <v>20</v>
      </c>
    </row>
    <row r="3104" spans="1:9">
      <c r="A3104" t="n">
        <v>23491</v>
      </c>
      <c r="B3104" s="35" t="n">
        <v>46</v>
      </c>
      <c r="C3104" s="7" t="n">
        <v>7031</v>
      </c>
      <c r="D3104" s="7" t="n">
        <v>183.080001831055</v>
      </c>
      <c r="E3104" s="7" t="n">
        <v>-142.210006713867</v>
      </c>
      <c r="F3104" s="7" t="n">
        <v>-0.689999997615814</v>
      </c>
      <c r="G3104" s="7" t="n">
        <v>107.199996948242</v>
      </c>
    </row>
    <row r="3105" spans="1:8">
      <c r="A3105" t="s">
        <v>4</v>
      </c>
      <c r="B3105" s="4" t="s">
        <v>5</v>
      </c>
      <c r="C3105" s="4" t="s">
        <v>10</v>
      </c>
      <c r="D3105" s="4" t="s">
        <v>20</v>
      </c>
      <c r="E3105" s="4" t="s">
        <v>20</v>
      </c>
      <c r="F3105" s="4" t="s">
        <v>20</v>
      </c>
      <c r="G3105" s="4" t="s">
        <v>20</v>
      </c>
    </row>
    <row r="3106" spans="1:8">
      <c r="A3106" t="n">
        <v>23510</v>
      </c>
      <c r="B3106" s="35" t="n">
        <v>46</v>
      </c>
      <c r="C3106" s="7" t="n">
        <v>7033</v>
      </c>
      <c r="D3106" s="7" t="n">
        <v>189.600006103516</v>
      </c>
      <c r="E3106" s="7" t="n">
        <v>-144</v>
      </c>
      <c r="F3106" s="7" t="n">
        <v>0.409999996423721</v>
      </c>
      <c r="G3106" s="7" t="n">
        <v>90</v>
      </c>
    </row>
    <row r="3107" spans="1:8">
      <c r="A3107" t="s">
        <v>4</v>
      </c>
      <c r="B3107" s="4" t="s">
        <v>5</v>
      </c>
      <c r="C3107" s="4" t="s">
        <v>10</v>
      </c>
      <c r="D3107" s="4" t="s">
        <v>9</v>
      </c>
    </row>
    <row r="3108" spans="1:8">
      <c r="A3108" t="n">
        <v>23529</v>
      </c>
      <c r="B3108" s="57" t="n">
        <v>44</v>
      </c>
      <c r="C3108" s="7" t="n">
        <v>20</v>
      </c>
      <c r="D3108" s="7" t="n">
        <v>16</v>
      </c>
    </row>
    <row r="3109" spans="1:8">
      <c r="A3109" t="s">
        <v>4</v>
      </c>
      <c r="B3109" s="4" t="s">
        <v>5</v>
      </c>
      <c r="C3109" s="4" t="s">
        <v>10</v>
      </c>
      <c r="D3109" s="4" t="s">
        <v>14</v>
      </c>
      <c r="E3109" s="4" t="s">
        <v>14</v>
      </c>
      <c r="F3109" s="4" t="s">
        <v>6</v>
      </c>
    </row>
    <row r="3110" spans="1:8">
      <c r="A3110" t="n">
        <v>23536</v>
      </c>
      <c r="B3110" s="25" t="n">
        <v>47</v>
      </c>
      <c r="C3110" s="7" t="n">
        <v>20</v>
      </c>
      <c r="D3110" s="7" t="n">
        <v>0</v>
      </c>
      <c r="E3110" s="7" t="n">
        <v>0</v>
      </c>
      <c r="F3110" s="7" t="s">
        <v>256</v>
      </c>
    </row>
    <row r="3111" spans="1:8">
      <c r="A3111" t="s">
        <v>4</v>
      </c>
      <c r="B3111" s="4" t="s">
        <v>5</v>
      </c>
      <c r="C3111" s="4" t="s">
        <v>10</v>
      </c>
      <c r="D3111" s="4" t="s">
        <v>9</v>
      </c>
    </row>
    <row r="3112" spans="1:8">
      <c r="A3112" t="n">
        <v>23558</v>
      </c>
      <c r="B3112" s="57" t="n">
        <v>44</v>
      </c>
      <c r="C3112" s="7" t="n">
        <v>21</v>
      </c>
      <c r="D3112" s="7" t="n">
        <v>16</v>
      </c>
    </row>
    <row r="3113" spans="1:8">
      <c r="A3113" t="s">
        <v>4</v>
      </c>
      <c r="B3113" s="4" t="s">
        <v>5</v>
      </c>
      <c r="C3113" s="4" t="s">
        <v>10</v>
      </c>
      <c r="D3113" s="4" t="s">
        <v>14</v>
      </c>
      <c r="E3113" s="4" t="s">
        <v>14</v>
      </c>
      <c r="F3113" s="4" t="s">
        <v>6</v>
      </c>
    </row>
    <row r="3114" spans="1:8">
      <c r="A3114" t="n">
        <v>23565</v>
      </c>
      <c r="B3114" s="25" t="n">
        <v>47</v>
      </c>
      <c r="C3114" s="7" t="n">
        <v>21</v>
      </c>
      <c r="D3114" s="7" t="n">
        <v>0</v>
      </c>
      <c r="E3114" s="7" t="n">
        <v>0</v>
      </c>
      <c r="F3114" s="7" t="s">
        <v>256</v>
      </c>
    </row>
    <row r="3115" spans="1:8">
      <c r="A3115" t="s">
        <v>4</v>
      </c>
      <c r="B3115" s="4" t="s">
        <v>5</v>
      </c>
      <c r="C3115" s="4" t="s">
        <v>10</v>
      </c>
      <c r="D3115" s="4" t="s">
        <v>9</v>
      </c>
    </row>
    <row r="3116" spans="1:8">
      <c r="A3116" t="n">
        <v>23587</v>
      </c>
      <c r="B3116" s="57" t="n">
        <v>44</v>
      </c>
      <c r="C3116" s="7" t="n">
        <v>20</v>
      </c>
      <c r="D3116" s="7" t="n">
        <v>128</v>
      </c>
    </row>
    <row r="3117" spans="1:8">
      <c r="A3117" t="s">
        <v>4</v>
      </c>
      <c r="B3117" s="4" t="s">
        <v>5</v>
      </c>
      <c r="C3117" s="4" t="s">
        <v>10</v>
      </c>
      <c r="D3117" s="4" t="s">
        <v>9</v>
      </c>
    </row>
    <row r="3118" spans="1:8">
      <c r="A3118" t="n">
        <v>23594</v>
      </c>
      <c r="B3118" s="57" t="n">
        <v>44</v>
      </c>
      <c r="C3118" s="7" t="n">
        <v>20</v>
      </c>
      <c r="D3118" s="7" t="n">
        <v>32</v>
      </c>
    </row>
    <row r="3119" spans="1:8">
      <c r="A3119" t="s">
        <v>4</v>
      </c>
      <c r="B3119" s="4" t="s">
        <v>5</v>
      </c>
      <c r="C3119" s="4" t="s">
        <v>10</v>
      </c>
      <c r="D3119" s="4" t="s">
        <v>9</v>
      </c>
    </row>
    <row r="3120" spans="1:8">
      <c r="A3120" t="n">
        <v>23601</v>
      </c>
      <c r="B3120" s="57" t="n">
        <v>44</v>
      </c>
      <c r="C3120" s="7" t="n">
        <v>21</v>
      </c>
      <c r="D3120" s="7" t="n">
        <v>128</v>
      </c>
    </row>
    <row r="3121" spans="1:7">
      <c r="A3121" t="s">
        <v>4</v>
      </c>
      <c r="B3121" s="4" t="s">
        <v>5</v>
      </c>
      <c r="C3121" s="4" t="s">
        <v>10</v>
      </c>
      <c r="D3121" s="4" t="s">
        <v>9</v>
      </c>
    </row>
    <row r="3122" spans="1:7">
      <c r="A3122" t="n">
        <v>23608</v>
      </c>
      <c r="B3122" s="57" t="n">
        <v>44</v>
      </c>
      <c r="C3122" s="7" t="n">
        <v>21</v>
      </c>
      <c r="D3122" s="7" t="n">
        <v>32</v>
      </c>
    </row>
    <row r="3123" spans="1:7">
      <c r="A3123" t="s">
        <v>4</v>
      </c>
      <c r="B3123" s="4" t="s">
        <v>5</v>
      </c>
      <c r="C3123" s="4" t="s">
        <v>10</v>
      </c>
      <c r="D3123" s="4" t="s">
        <v>20</v>
      </c>
      <c r="E3123" s="4" t="s">
        <v>20</v>
      </c>
      <c r="F3123" s="4" t="s">
        <v>20</v>
      </c>
      <c r="G3123" s="4" t="s">
        <v>20</v>
      </c>
    </row>
    <row r="3124" spans="1:7">
      <c r="A3124" t="n">
        <v>23615</v>
      </c>
      <c r="B3124" s="35" t="n">
        <v>46</v>
      </c>
      <c r="C3124" s="7" t="n">
        <v>20</v>
      </c>
      <c r="D3124" s="7" t="n">
        <v>193.389999389648</v>
      </c>
      <c r="E3124" s="7" t="n">
        <v>-144</v>
      </c>
      <c r="F3124" s="7" t="n">
        <v>-4.51000022888184</v>
      </c>
      <c r="G3124" s="7" t="n">
        <v>314</v>
      </c>
    </row>
    <row r="3125" spans="1:7">
      <c r="A3125" t="s">
        <v>4</v>
      </c>
      <c r="B3125" s="4" t="s">
        <v>5</v>
      </c>
      <c r="C3125" s="4" t="s">
        <v>10</v>
      </c>
      <c r="D3125" s="4" t="s">
        <v>20</v>
      </c>
      <c r="E3125" s="4" t="s">
        <v>20</v>
      </c>
      <c r="F3125" s="4" t="s">
        <v>20</v>
      </c>
      <c r="G3125" s="4" t="s">
        <v>20</v>
      </c>
    </row>
    <row r="3126" spans="1:7">
      <c r="A3126" t="n">
        <v>23634</v>
      </c>
      <c r="B3126" s="35" t="n">
        <v>46</v>
      </c>
      <c r="C3126" s="7" t="n">
        <v>21</v>
      </c>
      <c r="D3126" s="7" t="n">
        <v>192.869995117188</v>
      </c>
      <c r="E3126" s="7" t="n">
        <v>-144</v>
      </c>
      <c r="F3126" s="7" t="n">
        <v>-5.28999996185303</v>
      </c>
      <c r="G3126" s="7" t="n">
        <v>306.399993896484</v>
      </c>
    </row>
    <row r="3127" spans="1:7">
      <c r="A3127" t="s">
        <v>4</v>
      </c>
      <c r="B3127" s="4" t="s">
        <v>5</v>
      </c>
      <c r="C3127" s="4" t="s">
        <v>10</v>
      </c>
      <c r="D3127" s="4" t="s">
        <v>14</v>
      </c>
      <c r="E3127" s="4" t="s">
        <v>6</v>
      </c>
      <c r="F3127" s="4" t="s">
        <v>20</v>
      </c>
      <c r="G3127" s="4" t="s">
        <v>20</v>
      </c>
      <c r="H3127" s="4" t="s">
        <v>20</v>
      </c>
    </row>
    <row r="3128" spans="1:7">
      <c r="A3128" t="n">
        <v>23653</v>
      </c>
      <c r="B3128" s="50" t="n">
        <v>48</v>
      </c>
      <c r="C3128" s="7" t="n">
        <v>20</v>
      </c>
      <c r="D3128" s="7" t="n">
        <v>0</v>
      </c>
      <c r="E3128" s="7" t="s">
        <v>95</v>
      </c>
      <c r="F3128" s="7" t="n">
        <v>0</v>
      </c>
      <c r="G3128" s="7" t="n">
        <v>1</v>
      </c>
      <c r="H3128" s="7" t="n">
        <v>0</v>
      </c>
    </row>
    <row r="3129" spans="1:7">
      <c r="A3129" t="s">
        <v>4</v>
      </c>
      <c r="B3129" s="4" t="s">
        <v>5</v>
      </c>
      <c r="C3129" s="4" t="s">
        <v>10</v>
      </c>
      <c r="D3129" s="4" t="s">
        <v>14</v>
      </c>
      <c r="E3129" s="4" t="s">
        <v>6</v>
      </c>
      <c r="F3129" s="4" t="s">
        <v>20</v>
      </c>
      <c r="G3129" s="4" t="s">
        <v>20</v>
      </c>
      <c r="H3129" s="4" t="s">
        <v>20</v>
      </c>
    </row>
    <row r="3130" spans="1:7">
      <c r="A3130" t="n">
        <v>23679</v>
      </c>
      <c r="B3130" s="50" t="n">
        <v>48</v>
      </c>
      <c r="C3130" s="7" t="n">
        <v>21</v>
      </c>
      <c r="D3130" s="7" t="n">
        <v>0</v>
      </c>
      <c r="E3130" s="7" t="s">
        <v>95</v>
      </c>
      <c r="F3130" s="7" t="n">
        <v>0</v>
      </c>
      <c r="G3130" s="7" t="n">
        <v>1</v>
      </c>
      <c r="H3130" s="7" t="n">
        <v>0</v>
      </c>
    </row>
    <row r="3131" spans="1:7">
      <c r="A3131" t="s">
        <v>4</v>
      </c>
      <c r="B3131" s="4" t="s">
        <v>5</v>
      </c>
      <c r="C3131" s="4" t="s">
        <v>10</v>
      </c>
      <c r="D3131" s="4" t="s">
        <v>20</v>
      </c>
      <c r="E3131" s="4" t="s">
        <v>20</v>
      </c>
      <c r="F3131" s="4" t="s">
        <v>20</v>
      </c>
      <c r="G3131" s="4" t="s">
        <v>10</v>
      </c>
      <c r="H3131" s="4" t="s">
        <v>10</v>
      </c>
    </row>
    <row r="3132" spans="1:7">
      <c r="A3132" t="n">
        <v>23705</v>
      </c>
      <c r="B3132" s="53" t="n">
        <v>60</v>
      </c>
      <c r="C3132" s="7" t="n">
        <v>20</v>
      </c>
      <c r="D3132" s="7" t="n">
        <v>0</v>
      </c>
      <c r="E3132" s="7" t="n">
        <v>0</v>
      </c>
      <c r="F3132" s="7" t="n">
        <v>0</v>
      </c>
      <c r="G3132" s="7" t="n">
        <v>0</v>
      </c>
      <c r="H3132" s="7" t="n">
        <v>0</v>
      </c>
    </row>
    <row r="3133" spans="1:7">
      <c r="A3133" t="s">
        <v>4</v>
      </c>
      <c r="B3133" s="4" t="s">
        <v>5</v>
      </c>
      <c r="C3133" s="4" t="s">
        <v>10</v>
      </c>
      <c r="D3133" s="4" t="s">
        <v>20</v>
      </c>
      <c r="E3133" s="4" t="s">
        <v>20</v>
      </c>
      <c r="F3133" s="4" t="s">
        <v>20</v>
      </c>
      <c r="G3133" s="4" t="s">
        <v>10</v>
      </c>
      <c r="H3133" s="4" t="s">
        <v>10</v>
      </c>
    </row>
    <row r="3134" spans="1:7">
      <c r="A3134" t="n">
        <v>23724</v>
      </c>
      <c r="B3134" s="53" t="n">
        <v>60</v>
      </c>
      <c r="C3134" s="7" t="n">
        <v>21</v>
      </c>
      <c r="D3134" s="7" t="n">
        <v>0</v>
      </c>
      <c r="E3134" s="7" t="n">
        <v>0</v>
      </c>
      <c r="F3134" s="7" t="n">
        <v>0</v>
      </c>
      <c r="G3134" s="7" t="n">
        <v>0</v>
      </c>
      <c r="H3134" s="7" t="n">
        <v>0</v>
      </c>
    </row>
    <row r="3135" spans="1:7">
      <c r="A3135" t="s">
        <v>4</v>
      </c>
      <c r="B3135" s="4" t="s">
        <v>5</v>
      </c>
      <c r="C3135" s="4" t="s">
        <v>14</v>
      </c>
      <c r="D3135" s="4" t="s">
        <v>10</v>
      </c>
      <c r="E3135" s="4" t="s">
        <v>6</v>
      </c>
      <c r="F3135" s="4" t="s">
        <v>6</v>
      </c>
      <c r="G3135" s="4" t="s">
        <v>6</v>
      </c>
      <c r="H3135" s="4" t="s">
        <v>6</v>
      </c>
    </row>
    <row r="3136" spans="1:7">
      <c r="A3136" t="n">
        <v>23743</v>
      </c>
      <c r="B3136" s="38" t="n">
        <v>51</v>
      </c>
      <c r="C3136" s="7" t="n">
        <v>3</v>
      </c>
      <c r="D3136" s="7" t="n">
        <v>20</v>
      </c>
      <c r="E3136" s="7" t="s">
        <v>257</v>
      </c>
      <c r="F3136" s="7" t="s">
        <v>171</v>
      </c>
      <c r="G3136" s="7" t="s">
        <v>57</v>
      </c>
      <c r="H3136" s="7" t="s">
        <v>58</v>
      </c>
    </row>
    <row r="3137" spans="1:8">
      <c r="A3137" t="s">
        <v>4</v>
      </c>
      <c r="B3137" s="4" t="s">
        <v>5</v>
      </c>
      <c r="C3137" s="4" t="s">
        <v>14</v>
      </c>
      <c r="D3137" s="4" t="s">
        <v>10</v>
      </c>
      <c r="E3137" s="4" t="s">
        <v>6</v>
      </c>
      <c r="F3137" s="4" t="s">
        <v>6</v>
      </c>
      <c r="G3137" s="4" t="s">
        <v>6</v>
      </c>
      <c r="H3137" s="4" t="s">
        <v>6</v>
      </c>
    </row>
    <row r="3138" spans="1:8">
      <c r="A3138" t="n">
        <v>23756</v>
      </c>
      <c r="B3138" s="38" t="n">
        <v>51</v>
      </c>
      <c r="C3138" s="7" t="n">
        <v>3</v>
      </c>
      <c r="D3138" s="7" t="n">
        <v>21</v>
      </c>
      <c r="E3138" s="7" t="s">
        <v>257</v>
      </c>
      <c r="F3138" s="7" t="s">
        <v>171</v>
      </c>
      <c r="G3138" s="7" t="s">
        <v>57</v>
      </c>
      <c r="H3138" s="7" t="s">
        <v>58</v>
      </c>
    </row>
    <row r="3139" spans="1:8">
      <c r="A3139" t="s">
        <v>4</v>
      </c>
      <c r="B3139" s="4" t="s">
        <v>5</v>
      </c>
      <c r="C3139" s="4" t="s">
        <v>10</v>
      </c>
      <c r="D3139" s="4" t="s">
        <v>14</v>
      </c>
      <c r="E3139" s="4" t="s">
        <v>6</v>
      </c>
      <c r="F3139" s="4" t="s">
        <v>20</v>
      </c>
      <c r="G3139" s="4" t="s">
        <v>20</v>
      </c>
      <c r="H3139" s="4" t="s">
        <v>20</v>
      </c>
    </row>
    <row r="3140" spans="1:8">
      <c r="A3140" t="n">
        <v>23769</v>
      </c>
      <c r="B3140" s="50" t="n">
        <v>48</v>
      </c>
      <c r="C3140" s="7" t="n">
        <v>20</v>
      </c>
      <c r="D3140" s="7" t="n">
        <v>0</v>
      </c>
      <c r="E3140" s="7" t="s">
        <v>208</v>
      </c>
      <c r="F3140" s="7" t="n">
        <v>-1</v>
      </c>
      <c r="G3140" s="7" t="n">
        <v>1</v>
      </c>
      <c r="H3140" s="7" t="n">
        <v>0</v>
      </c>
    </row>
    <row r="3141" spans="1:8">
      <c r="A3141" t="s">
        <v>4</v>
      </c>
      <c r="B3141" s="4" t="s">
        <v>5</v>
      </c>
      <c r="C3141" s="4" t="s">
        <v>10</v>
      </c>
      <c r="D3141" s="4" t="s">
        <v>14</v>
      </c>
      <c r="E3141" s="4" t="s">
        <v>6</v>
      </c>
      <c r="F3141" s="4" t="s">
        <v>20</v>
      </c>
      <c r="G3141" s="4" t="s">
        <v>20</v>
      </c>
      <c r="H3141" s="4" t="s">
        <v>20</v>
      </c>
    </row>
    <row r="3142" spans="1:8">
      <c r="A3142" t="n">
        <v>23799</v>
      </c>
      <c r="B3142" s="50" t="n">
        <v>48</v>
      </c>
      <c r="C3142" s="7" t="n">
        <v>21</v>
      </c>
      <c r="D3142" s="7" t="n">
        <v>0</v>
      </c>
      <c r="E3142" s="7" t="s">
        <v>212</v>
      </c>
      <c r="F3142" s="7" t="n">
        <v>-1</v>
      </c>
      <c r="G3142" s="7" t="n">
        <v>1</v>
      </c>
      <c r="H3142" s="7" t="n">
        <v>0</v>
      </c>
    </row>
    <row r="3143" spans="1:8">
      <c r="A3143" t="s">
        <v>4</v>
      </c>
      <c r="B3143" s="4" t="s">
        <v>5</v>
      </c>
      <c r="C3143" s="4" t="s">
        <v>10</v>
      </c>
      <c r="D3143" s="4" t="s">
        <v>20</v>
      </c>
      <c r="E3143" s="4" t="s">
        <v>20</v>
      </c>
      <c r="F3143" s="4" t="s">
        <v>20</v>
      </c>
      <c r="G3143" s="4" t="s">
        <v>20</v>
      </c>
    </row>
    <row r="3144" spans="1:8">
      <c r="A3144" t="n">
        <v>23830</v>
      </c>
      <c r="B3144" s="35" t="n">
        <v>46</v>
      </c>
      <c r="C3144" s="7" t="n">
        <v>7033</v>
      </c>
      <c r="D3144" s="7" t="n">
        <v>189.600006103516</v>
      </c>
      <c r="E3144" s="7" t="n">
        <v>-144</v>
      </c>
      <c r="F3144" s="7" t="n">
        <v>0.409999996423721</v>
      </c>
      <c r="G3144" s="7" t="n">
        <v>133</v>
      </c>
    </row>
    <row r="3145" spans="1:8">
      <c r="A3145" t="s">
        <v>4</v>
      </c>
      <c r="B3145" s="4" t="s">
        <v>5</v>
      </c>
      <c r="C3145" s="4" t="s">
        <v>10</v>
      </c>
      <c r="D3145" s="4" t="s">
        <v>14</v>
      </c>
      <c r="E3145" s="4" t="s">
        <v>6</v>
      </c>
      <c r="F3145" s="4" t="s">
        <v>20</v>
      </c>
      <c r="G3145" s="4" t="s">
        <v>20</v>
      </c>
      <c r="H3145" s="4" t="s">
        <v>20</v>
      </c>
    </row>
    <row r="3146" spans="1:8">
      <c r="A3146" t="n">
        <v>23849</v>
      </c>
      <c r="B3146" s="50" t="n">
        <v>48</v>
      </c>
      <c r="C3146" s="7" t="n">
        <v>7033</v>
      </c>
      <c r="D3146" s="7" t="n">
        <v>0</v>
      </c>
      <c r="E3146" s="7" t="s">
        <v>202</v>
      </c>
      <c r="F3146" s="7" t="n">
        <v>0</v>
      </c>
      <c r="G3146" s="7" t="n">
        <v>1</v>
      </c>
      <c r="H3146" s="7" t="n">
        <v>0</v>
      </c>
    </row>
    <row r="3147" spans="1:8">
      <c r="A3147" t="s">
        <v>4</v>
      </c>
      <c r="B3147" s="4" t="s">
        <v>5</v>
      </c>
      <c r="C3147" s="4" t="s">
        <v>14</v>
      </c>
      <c r="D3147" s="4" t="s">
        <v>10</v>
      </c>
      <c r="E3147" s="4" t="s">
        <v>10</v>
      </c>
      <c r="F3147" s="4" t="s">
        <v>9</v>
      </c>
    </row>
    <row r="3148" spans="1:8">
      <c r="A3148" t="n">
        <v>23876</v>
      </c>
      <c r="B3148" s="60" t="n">
        <v>84</v>
      </c>
      <c r="C3148" s="7" t="n">
        <v>0</v>
      </c>
      <c r="D3148" s="7" t="n">
        <v>2</v>
      </c>
      <c r="E3148" s="7" t="n">
        <v>0</v>
      </c>
      <c r="F3148" s="7" t="n">
        <v>1045220557</v>
      </c>
    </row>
    <row r="3149" spans="1:8">
      <c r="A3149" t="s">
        <v>4</v>
      </c>
      <c r="B3149" s="4" t="s">
        <v>5</v>
      </c>
      <c r="C3149" s="4" t="s">
        <v>14</v>
      </c>
      <c r="D3149" s="4" t="s">
        <v>10</v>
      </c>
    </row>
    <row r="3150" spans="1:8">
      <c r="A3150" t="n">
        <v>23886</v>
      </c>
      <c r="B3150" s="24" t="n">
        <v>58</v>
      </c>
      <c r="C3150" s="7" t="n">
        <v>255</v>
      </c>
      <c r="D3150" s="7" t="n">
        <v>0</v>
      </c>
    </row>
    <row r="3151" spans="1:8">
      <c r="A3151" t="s">
        <v>4</v>
      </c>
      <c r="B3151" s="4" t="s">
        <v>5</v>
      </c>
      <c r="C3151" s="4" t="s">
        <v>14</v>
      </c>
      <c r="D3151" s="4" t="s">
        <v>10</v>
      </c>
    </row>
    <row r="3152" spans="1:8">
      <c r="A3152" t="n">
        <v>23890</v>
      </c>
      <c r="B3152" s="43" t="n">
        <v>45</v>
      </c>
      <c r="C3152" s="7" t="n">
        <v>7</v>
      </c>
      <c r="D3152" s="7" t="n">
        <v>255</v>
      </c>
    </row>
    <row r="3153" spans="1:8">
      <c r="A3153" t="s">
        <v>4</v>
      </c>
      <c r="B3153" s="4" t="s">
        <v>5</v>
      </c>
      <c r="C3153" s="4" t="s">
        <v>14</v>
      </c>
      <c r="D3153" s="4" t="s">
        <v>10</v>
      </c>
      <c r="E3153" s="4" t="s">
        <v>10</v>
      </c>
      <c r="F3153" s="4" t="s">
        <v>9</v>
      </c>
    </row>
    <row r="3154" spans="1:8">
      <c r="A3154" t="n">
        <v>23894</v>
      </c>
      <c r="B3154" s="60" t="n">
        <v>84</v>
      </c>
      <c r="C3154" s="7" t="n">
        <v>1</v>
      </c>
      <c r="D3154" s="7" t="n">
        <v>0</v>
      </c>
      <c r="E3154" s="7" t="n">
        <v>8000</v>
      </c>
      <c r="F3154" s="7" t="n">
        <v>0</v>
      </c>
    </row>
    <row r="3155" spans="1:8">
      <c r="A3155" t="s">
        <v>4</v>
      </c>
      <c r="B3155" s="4" t="s">
        <v>5</v>
      </c>
      <c r="C3155" s="4" t="s">
        <v>14</v>
      </c>
      <c r="D3155" s="4" t="s">
        <v>14</v>
      </c>
      <c r="E3155" s="4" t="s">
        <v>20</v>
      </c>
      <c r="F3155" s="4" t="s">
        <v>10</v>
      </c>
    </row>
    <row r="3156" spans="1:8">
      <c r="A3156" t="n">
        <v>23904</v>
      </c>
      <c r="B3156" s="43" t="n">
        <v>45</v>
      </c>
      <c r="C3156" s="7" t="n">
        <v>5</v>
      </c>
      <c r="D3156" s="7" t="n">
        <v>3</v>
      </c>
      <c r="E3156" s="7" t="n">
        <v>1.60000002384186</v>
      </c>
      <c r="F3156" s="7" t="n">
        <v>8000</v>
      </c>
    </row>
    <row r="3157" spans="1:8">
      <c r="A3157" t="s">
        <v>4</v>
      </c>
      <c r="B3157" s="4" t="s">
        <v>5</v>
      </c>
      <c r="C3157" s="4" t="s">
        <v>14</v>
      </c>
      <c r="D3157" s="4" t="s">
        <v>10</v>
      </c>
      <c r="E3157" s="4" t="s">
        <v>6</v>
      </c>
    </row>
    <row r="3158" spans="1:8">
      <c r="A3158" t="n">
        <v>23913</v>
      </c>
      <c r="B3158" s="38" t="n">
        <v>51</v>
      </c>
      <c r="C3158" s="7" t="n">
        <v>4</v>
      </c>
      <c r="D3158" s="7" t="n">
        <v>20</v>
      </c>
      <c r="E3158" s="7" t="s">
        <v>258</v>
      </c>
    </row>
    <row r="3159" spans="1:8">
      <c r="A3159" t="s">
        <v>4</v>
      </c>
      <c r="B3159" s="4" t="s">
        <v>5</v>
      </c>
      <c r="C3159" s="4" t="s">
        <v>10</v>
      </c>
    </row>
    <row r="3160" spans="1:8">
      <c r="A3160" t="n">
        <v>23928</v>
      </c>
      <c r="B3160" s="31" t="n">
        <v>16</v>
      </c>
      <c r="C3160" s="7" t="n">
        <v>0</v>
      </c>
    </row>
    <row r="3161" spans="1:8">
      <c r="A3161" t="s">
        <v>4</v>
      </c>
      <c r="B3161" s="4" t="s">
        <v>5</v>
      </c>
      <c r="C3161" s="4" t="s">
        <v>10</v>
      </c>
      <c r="D3161" s="4" t="s">
        <v>14</v>
      </c>
      <c r="E3161" s="4" t="s">
        <v>9</v>
      </c>
      <c r="F3161" s="4" t="s">
        <v>79</v>
      </c>
      <c r="G3161" s="4" t="s">
        <v>14</v>
      </c>
      <c r="H3161" s="4" t="s">
        <v>14</v>
      </c>
      <c r="I3161" s="4" t="s">
        <v>14</v>
      </c>
    </row>
    <row r="3162" spans="1:8">
      <c r="A3162" t="n">
        <v>23931</v>
      </c>
      <c r="B3162" s="47" t="n">
        <v>26</v>
      </c>
      <c r="C3162" s="7" t="n">
        <v>20</v>
      </c>
      <c r="D3162" s="7" t="n">
        <v>17</v>
      </c>
      <c r="E3162" s="7" t="n">
        <v>43367</v>
      </c>
      <c r="F3162" s="7" t="s">
        <v>259</v>
      </c>
      <c r="G3162" s="7" t="n">
        <v>8</v>
      </c>
      <c r="H3162" s="7" t="n">
        <v>2</v>
      </c>
      <c r="I3162" s="7" t="n">
        <v>0</v>
      </c>
    </row>
    <row r="3163" spans="1:8">
      <c r="A3163" t="s">
        <v>4</v>
      </c>
      <c r="B3163" s="4" t="s">
        <v>5</v>
      </c>
      <c r="C3163" s="4" t="s">
        <v>10</v>
      </c>
    </row>
    <row r="3164" spans="1:8">
      <c r="A3164" t="n">
        <v>23952</v>
      </c>
      <c r="B3164" s="31" t="n">
        <v>16</v>
      </c>
      <c r="C3164" s="7" t="n">
        <v>1</v>
      </c>
    </row>
    <row r="3165" spans="1:8">
      <c r="A3165" t="s">
        <v>4</v>
      </c>
      <c r="B3165" s="4" t="s">
        <v>5</v>
      </c>
      <c r="C3165" s="4" t="s">
        <v>14</v>
      </c>
      <c r="D3165" s="4" t="s">
        <v>10</v>
      </c>
    </row>
    <row r="3166" spans="1:8">
      <c r="A3166" t="n">
        <v>23955</v>
      </c>
      <c r="B3166" s="14" t="n">
        <v>50</v>
      </c>
      <c r="C3166" s="7" t="n">
        <v>52</v>
      </c>
      <c r="D3166" s="7" t="n">
        <v>43367</v>
      </c>
    </row>
    <row r="3167" spans="1:8">
      <c r="A3167" t="s">
        <v>4</v>
      </c>
      <c r="B3167" s="4" t="s">
        <v>5</v>
      </c>
      <c r="C3167" s="4" t="s">
        <v>10</v>
      </c>
      <c r="D3167" s="4" t="s">
        <v>14</v>
      </c>
    </row>
    <row r="3168" spans="1:8">
      <c r="A3168" t="n">
        <v>23959</v>
      </c>
      <c r="B3168" s="51" t="n">
        <v>89</v>
      </c>
      <c r="C3168" s="7" t="n">
        <v>20</v>
      </c>
      <c r="D3168" s="7" t="n">
        <v>0</v>
      </c>
    </row>
    <row r="3169" spans="1:9">
      <c r="A3169" t="s">
        <v>4</v>
      </c>
      <c r="B3169" s="4" t="s">
        <v>5</v>
      </c>
      <c r="C3169" s="4" t="s">
        <v>10</v>
      </c>
      <c r="D3169" s="4" t="s">
        <v>14</v>
      </c>
    </row>
    <row r="3170" spans="1:9">
      <c r="A3170" t="n">
        <v>23963</v>
      </c>
      <c r="B3170" s="51" t="n">
        <v>89</v>
      </c>
      <c r="C3170" s="7" t="n">
        <v>65533</v>
      </c>
      <c r="D3170" s="7" t="n">
        <v>1</v>
      </c>
    </row>
    <row r="3171" spans="1:9">
      <c r="A3171" t="s">
        <v>4</v>
      </c>
      <c r="B3171" s="4" t="s">
        <v>5</v>
      </c>
      <c r="C3171" s="4" t="s">
        <v>14</v>
      </c>
      <c r="D3171" s="4" t="s">
        <v>10</v>
      </c>
      <c r="E3171" s="4" t="s">
        <v>6</v>
      </c>
    </row>
    <row r="3172" spans="1:9">
      <c r="A3172" t="n">
        <v>23967</v>
      </c>
      <c r="B3172" s="38" t="n">
        <v>51</v>
      </c>
      <c r="C3172" s="7" t="n">
        <v>4</v>
      </c>
      <c r="D3172" s="7" t="n">
        <v>21</v>
      </c>
      <c r="E3172" s="7" t="s">
        <v>157</v>
      </c>
    </row>
    <row r="3173" spans="1:9">
      <c r="A3173" t="s">
        <v>4</v>
      </c>
      <c r="B3173" s="4" t="s">
        <v>5</v>
      </c>
      <c r="C3173" s="4" t="s">
        <v>10</v>
      </c>
    </row>
    <row r="3174" spans="1:9">
      <c r="A3174" t="n">
        <v>23980</v>
      </c>
      <c r="B3174" s="31" t="n">
        <v>16</v>
      </c>
      <c r="C3174" s="7" t="n">
        <v>0</v>
      </c>
    </row>
    <row r="3175" spans="1:9">
      <c r="A3175" t="s">
        <v>4</v>
      </c>
      <c r="B3175" s="4" t="s">
        <v>5</v>
      </c>
      <c r="C3175" s="4" t="s">
        <v>10</v>
      </c>
      <c r="D3175" s="4" t="s">
        <v>14</v>
      </c>
      <c r="E3175" s="4" t="s">
        <v>9</v>
      </c>
      <c r="F3175" s="4" t="s">
        <v>79</v>
      </c>
      <c r="G3175" s="4" t="s">
        <v>14</v>
      </c>
      <c r="H3175" s="4" t="s">
        <v>14</v>
      </c>
      <c r="I3175" s="4" t="s">
        <v>14</v>
      </c>
    </row>
    <row r="3176" spans="1:9">
      <c r="A3176" t="n">
        <v>23983</v>
      </c>
      <c r="B3176" s="47" t="n">
        <v>26</v>
      </c>
      <c r="C3176" s="7" t="n">
        <v>21</v>
      </c>
      <c r="D3176" s="7" t="n">
        <v>17</v>
      </c>
      <c r="E3176" s="7" t="n">
        <v>44338</v>
      </c>
      <c r="F3176" s="7" t="s">
        <v>260</v>
      </c>
      <c r="G3176" s="7" t="n">
        <v>8</v>
      </c>
      <c r="H3176" s="7" t="n">
        <v>2</v>
      </c>
      <c r="I3176" s="7" t="n">
        <v>0</v>
      </c>
    </row>
    <row r="3177" spans="1:9">
      <c r="A3177" t="s">
        <v>4</v>
      </c>
      <c r="B3177" s="4" t="s">
        <v>5</v>
      </c>
      <c r="C3177" s="4" t="s">
        <v>10</v>
      </c>
    </row>
    <row r="3178" spans="1:9">
      <c r="A3178" t="n">
        <v>24006</v>
      </c>
      <c r="B3178" s="31" t="n">
        <v>16</v>
      </c>
      <c r="C3178" s="7" t="n">
        <v>1</v>
      </c>
    </row>
    <row r="3179" spans="1:9">
      <c r="A3179" t="s">
        <v>4</v>
      </c>
      <c r="B3179" s="4" t="s">
        <v>5</v>
      </c>
      <c r="C3179" s="4" t="s">
        <v>14</v>
      </c>
      <c r="D3179" s="4" t="s">
        <v>10</v>
      </c>
    </row>
    <row r="3180" spans="1:9">
      <c r="A3180" t="n">
        <v>24009</v>
      </c>
      <c r="B3180" s="14" t="n">
        <v>50</v>
      </c>
      <c r="C3180" s="7" t="n">
        <v>52</v>
      </c>
      <c r="D3180" s="7" t="n">
        <v>44338</v>
      </c>
    </row>
    <row r="3181" spans="1:9">
      <c r="A3181" t="s">
        <v>4</v>
      </c>
      <c r="B3181" s="4" t="s">
        <v>5</v>
      </c>
      <c r="C3181" s="4" t="s">
        <v>10</v>
      </c>
      <c r="D3181" s="4" t="s">
        <v>14</v>
      </c>
    </row>
    <row r="3182" spans="1:9">
      <c r="A3182" t="n">
        <v>24013</v>
      </c>
      <c r="B3182" s="51" t="n">
        <v>89</v>
      </c>
      <c r="C3182" s="7" t="n">
        <v>21</v>
      </c>
      <c r="D3182" s="7" t="n">
        <v>0</v>
      </c>
    </row>
    <row r="3183" spans="1:9">
      <c r="A3183" t="s">
        <v>4</v>
      </c>
      <c r="B3183" s="4" t="s">
        <v>5</v>
      </c>
      <c r="C3183" s="4" t="s">
        <v>10</v>
      </c>
      <c r="D3183" s="4" t="s">
        <v>14</v>
      </c>
    </row>
    <row r="3184" spans="1:9">
      <c r="A3184" t="n">
        <v>24017</v>
      </c>
      <c r="B3184" s="51" t="n">
        <v>89</v>
      </c>
      <c r="C3184" s="7" t="n">
        <v>65533</v>
      </c>
      <c r="D3184" s="7" t="n">
        <v>1</v>
      </c>
    </row>
    <row r="3185" spans="1:9">
      <c r="A3185" t="s">
        <v>4</v>
      </c>
      <c r="B3185" s="4" t="s">
        <v>5</v>
      </c>
      <c r="C3185" s="4" t="s">
        <v>14</v>
      </c>
      <c r="D3185" s="4" t="s">
        <v>10</v>
      </c>
      <c r="E3185" s="4" t="s">
        <v>6</v>
      </c>
    </row>
    <row r="3186" spans="1:9">
      <c r="A3186" t="n">
        <v>24021</v>
      </c>
      <c r="B3186" s="38" t="n">
        <v>51</v>
      </c>
      <c r="C3186" s="7" t="n">
        <v>4</v>
      </c>
      <c r="D3186" s="7" t="n">
        <v>20</v>
      </c>
      <c r="E3186" s="7" t="s">
        <v>157</v>
      </c>
    </row>
    <row r="3187" spans="1:9">
      <c r="A3187" t="s">
        <v>4</v>
      </c>
      <c r="B3187" s="4" t="s">
        <v>5</v>
      </c>
      <c r="C3187" s="4" t="s">
        <v>10</v>
      </c>
    </row>
    <row r="3188" spans="1:9">
      <c r="A3188" t="n">
        <v>24034</v>
      </c>
      <c r="B3188" s="31" t="n">
        <v>16</v>
      </c>
      <c r="C3188" s="7" t="n">
        <v>0</v>
      </c>
    </row>
    <row r="3189" spans="1:9">
      <c r="A3189" t="s">
        <v>4</v>
      </c>
      <c r="B3189" s="4" t="s">
        <v>5</v>
      </c>
      <c r="C3189" s="4" t="s">
        <v>10</v>
      </c>
      <c r="D3189" s="4" t="s">
        <v>14</v>
      </c>
      <c r="E3189" s="4" t="s">
        <v>9</v>
      </c>
      <c r="F3189" s="4" t="s">
        <v>79</v>
      </c>
      <c r="G3189" s="4" t="s">
        <v>14</v>
      </c>
      <c r="H3189" s="4" t="s">
        <v>14</v>
      </c>
      <c r="I3189" s="4" t="s">
        <v>14</v>
      </c>
    </row>
    <row r="3190" spans="1:9">
      <c r="A3190" t="n">
        <v>24037</v>
      </c>
      <c r="B3190" s="47" t="n">
        <v>26</v>
      </c>
      <c r="C3190" s="7" t="n">
        <v>20</v>
      </c>
      <c r="D3190" s="7" t="n">
        <v>17</v>
      </c>
      <c r="E3190" s="7" t="n">
        <v>43368</v>
      </c>
      <c r="F3190" s="7" t="s">
        <v>261</v>
      </c>
      <c r="G3190" s="7" t="n">
        <v>8</v>
      </c>
      <c r="H3190" s="7" t="n">
        <v>2</v>
      </c>
      <c r="I3190" s="7" t="n">
        <v>0</v>
      </c>
    </row>
    <row r="3191" spans="1:9">
      <c r="A3191" t="s">
        <v>4</v>
      </c>
      <c r="B3191" s="4" t="s">
        <v>5</v>
      </c>
      <c r="C3191" s="4" t="s">
        <v>10</v>
      </c>
    </row>
    <row r="3192" spans="1:9">
      <c r="A3192" t="n">
        <v>24101</v>
      </c>
      <c r="B3192" s="31" t="n">
        <v>16</v>
      </c>
      <c r="C3192" s="7" t="n">
        <v>1</v>
      </c>
    </row>
    <row r="3193" spans="1:9">
      <c r="A3193" t="s">
        <v>4</v>
      </c>
      <c r="B3193" s="4" t="s">
        <v>5</v>
      </c>
      <c r="C3193" s="4" t="s">
        <v>14</v>
      </c>
      <c r="D3193" s="4" t="s">
        <v>10</v>
      </c>
    </row>
    <row r="3194" spans="1:9">
      <c r="A3194" t="n">
        <v>24104</v>
      </c>
      <c r="B3194" s="14" t="n">
        <v>50</v>
      </c>
      <c r="C3194" s="7" t="n">
        <v>52</v>
      </c>
      <c r="D3194" s="7" t="n">
        <v>43368</v>
      </c>
    </row>
    <row r="3195" spans="1:9">
      <c r="A3195" t="s">
        <v>4</v>
      </c>
      <c r="B3195" s="4" t="s">
        <v>5</v>
      </c>
      <c r="C3195" s="4" t="s">
        <v>10</v>
      </c>
      <c r="D3195" s="4" t="s">
        <v>14</v>
      </c>
    </row>
    <row r="3196" spans="1:9">
      <c r="A3196" t="n">
        <v>24108</v>
      </c>
      <c r="B3196" s="51" t="n">
        <v>89</v>
      </c>
      <c r="C3196" s="7" t="n">
        <v>20</v>
      </c>
      <c r="D3196" s="7" t="n">
        <v>0</v>
      </c>
    </row>
    <row r="3197" spans="1:9">
      <c r="A3197" t="s">
        <v>4</v>
      </c>
      <c r="B3197" s="4" t="s">
        <v>5</v>
      </c>
      <c r="C3197" s="4" t="s">
        <v>10</v>
      </c>
      <c r="D3197" s="4" t="s">
        <v>14</v>
      </c>
    </row>
    <row r="3198" spans="1:9">
      <c r="A3198" t="n">
        <v>24112</v>
      </c>
      <c r="B3198" s="51" t="n">
        <v>89</v>
      </c>
      <c r="C3198" s="7" t="n">
        <v>65533</v>
      </c>
      <c r="D3198" s="7" t="n">
        <v>1</v>
      </c>
    </row>
    <row r="3199" spans="1:9">
      <c r="A3199" t="s">
        <v>4</v>
      </c>
      <c r="B3199" s="4" t="s">
        <v>5</v>
      </c>
      <c r="C3199" s="4" t="s">
        <v>10</v>
      </c>
      <c r="D3199" s="4" t="s">
        <v>14</v>
      </c>
      <c r="E3199" s="4" t="s">
        <v>6</v>
      </c>
      <c r="F3199" s="4" t="s">
        <v>20</v>
      </c>
      <c r="G3199" s="4" t="s">
        <v>20</v>
      </c>
      <c r="H3199" s="4" t="s">
        <v>20</v>
      </c>
    </row>
    <row r="3200" spans="1:9">
      <c r="A3200" t="n">
        <v>24116</v>
      </c>
      <c r="B3200" s="50" t="n">
        <v>48</v>
      </c>
      <c r="C3200" s="7" t="n">
        <v>20</v>
      </c>
      <c r="D3200" s="7" t="n">
        <v>0</v>
      </c>
      <c r="E3200" s="7" t="s">
        <v>95</v>
      </c>
      <c r="F3200" s="7" t="n">
        <v>-1</v>
      </c>
      <c r="G3200" s="7" t="n">
        <v>1</v>
      </c>
      <c r="H3200" s="7" t="n">
        <v>0</v>
      </c>
    </row>
    <row r="3201" spans="1:9">
      <c r="A3201" t="s">
        <v>4</v>
      </c>
      <c r="B3201" s="4" t="s">
        <v>5</v>
      </c>
      <c r="C3201" s="4" t="s">
        <v>14</v>
      </c>
      <c r="D3201" s="4" t="s">
        <v>14</v>
      </c>
      <c r="E3201" s="4" t="s">
        <v>20</v>
      </c>
      <c r="F3201" s="4" t="s">
        <v>20</v>
      </c>
      <c r="G3201" s="4" t="s">
        <v>20</v>
      </c>
      <c r="H3201" s="4" t="s">
        <v>10</v>
      </c>
    </row>
    <row r="3202" spans="1:9">
      <c r="A3202" t="n">
        <v>24142</v>
      </c>
      <c r="B3202" s="43" t="n">
        <v>45</v>
      </c>
      <c r="C3202" s="7" t="n">
        <v>2</v>
      </c>
      <c r="D3202" s="7" t="n">
        <v>3</v>
      </c>
      <c r="E3202" s="7" t="n">
        <v>193.320007324219</v>
      </c>
      <c r="F3202" s="7" t="n">
        <v>-142.789993286133</v>
      </c>
      <c r="G3202" s="7" t="n">
        <v>-4.98000001907349</v>
      </c>
      <c r="H3202" s="7" t="n">
        <v>1000</v>
      </c>
    </row>
    <row r="3203" spans="1:9">
      <c r="A3203" t="s">
        <v>4</v>
      </c>
      <c r="B3203" s="4" t="s">
        <v>5</v>
      </c>
      <c r="C3203" s="4" t="s">
        <v>14</v>
      </c>
      <c r="D3203" s="4" t="s">
        <v>14</v>
      </c>
      <c r="E3203" s="4" t="s">
        <v>20</v>
      </c>
      <c r="F3203" s="4" t="s">
        <v>20</v>
      </c>
      <c r="G3203" s="4" t="s">
        <v>20</v>
      </c>
      <c r="H3203" s="4" t="s">
        <v>10</v>
      </c>
      <c r="I3203" s="4" t="s">
        <v>14</v>
      </c>
    </row>
    <row r="3204" spans="1:9">
      <c r="A3204" t="n">
        <v>24159</v>
      </c>
      <c r="B3204" s="43" t="n">
        <v>45</v>
      </c>
      <c r="C3204" s="7" t="n">
        <v>4</v>
      </c>
      <c r="D3204" s="7" t="n">
        <v>3</v>
      </c>
      <c r="E3204" s="7" t="n">
        <v>356.910003662109</v>
      </c>
      <c r="F3204" s="7" t="n">
        <v>311.829986572266</v>
      </c>
      <c r="G3204" s="7" t="n">
        <v>4</v>
      </c>
      <c r="H3204" s="7" t="n">
        <v>1000</v>
      </c>
      <c r="I3204" s="7" t="n">
        <v>1</v>
      </c>
    </row>
    <row r="3205" spans="1:9">
      <c r="A3205" t="s">
        <v>4</v>
      </c>
      <c r="B3205" s="4" t="s">
        <v>5</v>
      </c>
      <c r="C3205" s="4" t="s">
        <v>14</v>
      </c>
      <c r="D3205" s="4" t="s">
        <v>14</v>
      </c>
      <c r="E3205" s="4" t="s">
        <v>20</v>
      </c>
      <c r="F3205" s="4" t="s">
        <v>10</v>
      </c>
    </row>
    <row r="3206" spans="1:9">
      <c r="A3206" t="n">
        <v>24177</v>
      </c>
      <c r="B3206" s="43" t="n">
        <v>45</v>
      </c>
      <c r="C3206" s="7" t="n">
        <v>5</v>
      </c>
      <c r="D3206" s="7" t="n">
        <v>3</v>
      </c>
      <c r="E3206" s="7" t="n">
        <v>3.09999990463257</v>
      </c>
      <c r="F3206" s="7" t="n">
        <v>1000</v>
      </c>
    </row>
    <row r="3207" spans="1:9">
      <c r="A3207" t="s">
        <v>4</v>
      </c>
      <c r="B3207" s="4" t="s">
        <v>5</v>
      </c>
      <c r="C3207" s="4" t="s">
        <v>14</v>
      </c>
      <c r="D3207" s="4" t="s">
        <v>14</v>
      </c>
      <c r="E3207" s="4" t="s">
        <v>20</v>
      </c>
      <c r="F3207" s="4" t="s">
        <v>10</v>
      </c>
    </row>
    <row r="3208" spans="1:9">
      <c r="A3208" t="n">
        <v>24186</v>
      </c>
      <c r="B3208" s="43" t="n">
        <v>45</v>
      </c>
      <c r="C3208" s="7" t="n">
        <v>11</v>
      </c>
      <c r="D3208" s="7" t="n">
        <v>3</v>
      </c>
      <c r="E3208" s="7" t="n">
        <v>38.2999992370605</v>
      </c>
      <c r="F3208" s="7" t="n">
        <v>1000</v>
      </c>
    </row>
    <row r="3209" spans="1:9">
      <c r="A3209" t="s">
        <v>4</v>
      </c>
      <c r="B3209" s="4" t="s">
        <v>5</v>
      </c>
      <c r="C3209" s="4" t="s">
        <v>10</v>
      </c>
    </row>
    <row r="3210" spans="1:9">
      <c r="A3210" t="n">
        <v>24195</v>
      </c>
      <c r="B3210" s="31" t="n">
        <v>16</v>
      </c>
      <c r="C3210" s="7" t="n">
        <v>500</v>
      </c>
    </row>
    <row r="3211" spans="1:9">
      <c r="A3211" t="s">
        <v>4</v>
      </c>
      <c r="B3211" s="4" t="s">
        <v>5</v>
      </c>
      <c r="C3211" s="4" t="s">
        <v>10</v>
      </c>
      <c r="D3211" s="4" t="s">
        <v>10</v>
      </c>
      <c r="E3211" s="4" t="s">
        <v>20</v>
      </c>
      <c r="F3211" s="4" t="s">
        <v>20</v>
      </c>
      <c r="G3211" s="4" t="s">
        <v>20</v>
      </c>
      <c r="H3211" s="4" t="s">
        <v>20</v>
      </c>
      <c r="I3211" s="4" t="s">
        <v>14</v>
      </c>
      <c r="J3211" s="4" t="s">
        <v>10</v>
      </c>
    </row>
    <row r="3212" spans="1:9">
      <c r="A3212" t="n">
        <v>24198</v>
      </c>
      <c r="B3212" s="42" t="n">
        <v>55</v>
      </c>
      <c r="C3212" s="7" t="n">
        <v>20</v>
      </c>
      <c r="D3212" s="7" t="n">
        <v>65533</v>
      </c>
      <c r="E3212" s="7" t="n">
        <v>190.860000610352</v>
      </c>
      <c r="F3212" s="7" t="n">
        <v>-144</v>
      </c>
      <c r="G3212" s="7" t="n">
        <v>-0.490000009536743</v>
      </c>
      <c r="H3212" s="7" t="n">
        <v>3.29999995231628</v>
      </c>
      <c r="I3212" s="7" t="n">
        <v>2</v>
      </c>
      <c r="J3212" s="7" t="n">
        <v>0</v>
      </c>
    </row>
    <row r="3213" spans="1:9">
      <c r="A3213" t="s">
        <v>4</v>
      </c>
      <c r="B3213" s="4" t="s">
        <v>5</v>
      </c>
      <c r="C3213" s="4" t="s">
        <v>10</v>
      </c>
    </row>
    <row r="3214" spans="1:9">
      <c r="A3214" t="n">
        <v>24222</v>
      </c>
      <c r="B3214" s="31" t="n">
        <v>16</v>
      </c>
      <c r="C3214" s="7" t="n">
        <v>700</v>
      </c>
    </row>
    <row r="3215" spans="1:9">
      <c r="A3215" t="s">
        <v>4</v>
      </c>
      <c r="B3215" s="4" t="s">
        <v>5</v>
      </c>
      <c r="C3215" s="4" t="s">
        <v>14</v>
      </c>
      <c r="D3215" s="4" t="s">
        <v>10</v>
      </c>
      <c r="E3215" s="4" t="s">
        <v>20</v>
      </c>
    </row>
    <row r="3216" spans="1:9">
      <c r="A3216" t="n">
        <v>24225</v>
      </c>
      <c r="B3216" s="24" t="n">
        <v>58</v>
      </c>
      <c r="C3216" s="7" t="n">
        <v>101</v>
      </c>
      <c r="D3216" s="7" t="n">
        <v>500</v>
      </c>
      <c r="E3216" s="7" t="n">
        <v>1</v>
      </c>
    </row>
    <row r="3217" spans="1:10">
      <c r="A3217" t="s">
        <v>4</v>
      </c>
      <c r="B3217" s="4" t="s">
        <v>5</v>
      </c>
      <c r="C3217" s="4" t="s">
        <v>14</v>
      </c>
      <c r="D3217" s="4" t="s">
        <v>10</v>
      </c>
    </row>
    <row r="3218" spans="1:10">
      <c r="A3218" t="n">
        <v>24233</v>
      </c>
      <c r="B3218" s="24" t="n">
        <v>58</v>
      </c>
      <c r="C3218" s="7" t="n">
        <v>254</v>
      </c>
      <c r="D3218" s="7" t="n">
        <v>0</v>
      </c>
    </row>
    <row r="3219" spans="1:10">
      <c r="A3219" t="s">
        <v>4</v>
      </c>
      <c r="B3219" s="4" t="s">
        <v>5</v>
      </c>
      <c r="C3219" s="4" t="s">
        <v>14</v>
      </c>
      <c r="D3219" s="4" t="s">
        <v>6</v>
      </c>
      <c r="E3219" s="4" t="s">
        <v>10</v>
      </c>
    </row>
    <row r="3220" spans="1:10">
      <c r="A3220" t="n">
        <v>24237</v>
      </c>
      <c r="B3220" s="41" t="n">
        <v>94</v>
      </c>
      <c r="C3220" s="7" t="n">
        <v>1</v>
      </c>
      <c r="D3220" s="7" t="s">
        <v>76</v>
      </c>
      <c r="E3220" s="7" t="n">
        <v>1</v>
      </c>
    </row>
    <row r="3221" spans="1:10">
      <c r="A3221" t="s">
        <v>4</v>
      </c>
      <c r="B3221" s="4" t="s">
        <v>5</v>
      </c>
      <c r="C3221" s="4" t="s">
        <v>14</v>
      </c>
      <c r="D3221" s="4" t="s">
        <v>6</v>
      </c>
      <c r="E3221" s="4" t="s">
        <v>10</v>
      </c>
    </row>
    <row r="3222" spans="1:10">
      <c r="A3222" t="n">
        <v>24246</v>
      </c>
      <c r="B3222" s="41" t="n">
        <v>94</v>
      </c>
      <c r="C3222" s="7" t="n">
        <v>1</v>
      </c>
      <c r="D3222" s="7" t="s">
        <v>76</v>
      </c>
      <c r="E3222" s="7" t="n">
        <v>2</v>
      </c>
    </row>
    <row r="3223" spans="1:10">
      <c r="A3223" t="s">
        <v>4</v>
      </c>
      <c r="B3223" s="4" t="s">
        <v>5</v>
      </c>
      <c r="C3223" s="4" t="s">
        <v>14</v>
      </c>
      <c r="D3223" s="4" t="s">
        <v>6</v>
      </c>
      <c r="E3223" s="4" t="s">
        <v>10</v>
      </c>
    </row>
    <row r="3224" spans="1:10">
      <c r="A3224" t="n">
        <v>24255</v>
      </c>
      <c r="B3224" s="41" t="n">
        <v>94</v>
      </c>
      <c r="C3224" s="7" t="n">
        <v>0</v>
      </c>
      <c r="D3224" s="7" t="s">
        <v>76</v>
      </c>
      <c r="E3224" s="7" t="n">
        <v>4</v>
      </c>
    </row>
    <row r="3225" spans="1:10">
      <c r="A3225" t="s">
        <v>4</v>
      </c>
      <c r="B3225" s="4" t="s">
        <v>5</v>
      </c>
      <c r="C3225" s="4" t="s">
        <v>14</v>
      </c>
      <c r="D3225" s="4" t="s">
        <v>6</v>
      </c>
      <c r="E3225" s="4" t="s">
        <v>10</v>
      </c>
    </row>
    <row r="3226" spans="1:10">
      <c r="A3226" t="n">
        <v>24264</v>
      </c>
      <c r="B3226" s="41" t="n">
        <v>94</v>
      </c>
      <c r="C3226" s="7" t="n">
        <v>1</v>
      </c>
      <c r="D3226" s="7" t="s">
        <v>77</v>
      </c>
      <c r="E3226" s="7" t="n">
        <v>1</v>
      </c>
    </row>
    <row r="3227" spans="1:10">
      <c r="A3227" t="s">
        <v>4</v>
      </c>
      <c r="B3227" s="4" t="s">
        <v>5</v>
      </c>
      <c r="C3227" s="4" t="s">
        <v>14</v>
      </c>
      <c r="D3227" s="4" t="s">
        <v>6</v>
      </c>
      <c r="E3227" s="4" t="s">
        <v>10</v>
      </c>
    </row>
    <row r="3228" spans="1:10">
      <c r="A3228" t="n">
        <v>24279</v>
      </c>
      <c r="B3228" s="41" t="n">
        <v>94</v>
      </c>
      <c r="C3228" s="7" t="n">
        <v>1</v>
      </c>
      <c r="D3228" s="7" t="s">
        <v>77</v>
      </c>
      <c r="E3228" s="7" t="n">
        <v>2</v>
      </c>
    </row>
    <row r="3229" spans="1:10">
      <c r="A3229" t="s">
        <v>4</v>
      </c>
      <c r="B3229" s="4" t="s">
        <v>5</v>
      </c>
      <c r="C3229" s="4" t="s">
        <v>14</v>
      </c>
      <c r="D3229" s="4" t="s">
        <v>6</v>
      </c>
      <c r="E3229" s="4" t="s">
        <v>10</v>
      </c>
    </row>
    <row r="3230" spans="1:10">
      <c r="A3230" t="n">
        <v>24294</v>
      </c>
      <c r="B3230" s="41" t="n">
        <v>94</v>
      </c>
      <c r="C3230" s="7" t="n">
        <v>0</v>
      </c>
      <c r="D3230" s="7" t="s">
        <v>77</v>
      </c>
      <c r="E3230" s="7" t="n">
        <v>4</v>
      </c>
    </row>
    <row r="3231" spans="1:10">
      <c r="A3231" t="s">
        <v>4</v>
      </c>
      <c r="B3231" s="4" t="s">
        <v>5</v>
      </c>
      <c r="C3231" s="4" t="s">
        <v>14</v>
      </c>
    </row>
    <row r="3232" spans="1:10">
      <c r="A3232" t="n">
        <v>24309</v>
      </c>
      <c r="B3232" s="43" t="n">
        <v>45</v>
      </c>
      <c r="C3232" s="7" t="n">
        <v>0</v>
      </c>
    </row>
    <row r="3233" spans="1:5">
      <c r="A3233" t="s">
        <v>4</v>
      </c>
      <c r="B3233" s="4" t="s">
        <v>5</v>
      </c>
      <c r="C3233" s="4" t="s">
        <v>14</v>
      </c>
      <c r="D3233" s="4" t="s">
        <v>14</v>
      </c>
      <c r="E3233" s="4" t="s">
        <v>20</v>
      </c>
      <c r="F3233" s="4" t="s">
        <v>20</v>
      </c>
      <c r="G3233" s="4" t="s">
        <v>20</v>
      </c>
      <c r="H3233" s="4" t="s">
        <v>10</v>
      </c>
    </row>
    <row r="3234" spans="1:5">
      <c r="A3234" t="n">
        <v>24311</v>
      </c>
      <c r="B3234" s="43" t="n">
        <v>45</v>
      </c>
      <c r="C3234" s="7" t="n">
        <v>2</v>
      </c>
      <c r="D3234" s="7" t="n">
        <v>3</v>
      </c>
      <c r="E3234" s="7" t="n">
        <v>194.100006103516</v>
      </c>
      <c r="F3234" s="7" t="n">
        <v>-143.350006103516</v>
      </c>
      <c r="G3234" s="7" t="n">
        <v>1.01999998092651</v>
      </c>
      <c r="H3234" s="7" t="n">
        <v>0</v>
      </c>
    </row>
    <row r="3235" spans="1:5">
      <c r="A3235" t="s">
        <v>4</v>
      </c>
      <c r="B3235" s="4" t="s">
        <v>5</v>
      </c>
      <c r="C3235" s="4" t="s">
        <v>14</v>
      </c>
      <c r="D3235" s="4" t="s">
        <v>14</v>
      </c>
      <c r="E3235" s="4" t="s">
        <v>20</v>
      </c>
      <c r="F3235" s="4" t="s">
        <v>20</v>
      </c>
      <c r="G3235" s="4" t="s">
        <v>20</v>
      </c>
      <c r="H3235" s="4" t="s">
        <v>10</v>
      </c>
      <c r="I3235" s="4" t="s">
        <v>14</v>
      </c>
    </row>
    <row r="3236" spans="1:5">
      <c r="A3236" t="n">
        <v>24328</v>
      </c>
      <c r="B3236" s="43" t="n">
        <v>45</v>
      </c>
      <c r="C3236" s="7" t="n">
        <v>4</v>
      </c>
      <c r="D3236" s="7" t="n">
        <v>3</v>
      </c>
      <c r="E3236" s="7" t="n">
        <v>3.96000003814697</v>
      </c>
      <c r="F3236" s="7" t="n">
        <v>228.490005493164</v>
      </c>
      <c r="G3236" s="7" t="n">
        <v>4</v>
      </c>
      <c r="H3236" s="7" t="n">
        <v>0</v>
      </c>
      <c r="I3236" s="7" t="n">
        <v>0</v>
      </c>
    </row>
    <row r="3237" spans="1:5">
      <c r="A3237" t="s">
        <v>4</v>
      </c>
      <c r="B3237" s="4" t="s">
        <v>5</v>
      </c>
      <c r="C3237" s="4" t="s">
        <v>14</v>
      </c>
      <c r="D3237" s="4" t="s">
        <v>14</v>
      </c>
      <c r="E3237" s="4" t="s">
        <v>20</v>
      </c>
      <c r="F3237" s="4" t="s">
        <v>10</v>
      </c>
    </row>
    <row r="3238" spans="1:5">
      <c r="A3238" t="n">
        <v>24346</v>
      </c>
      <c r="B3238" s="43" t="n">
        <v>45</v>
      </c>
      <c r="C3238" s="7" t="n">
        <v>5</v>
      </c>
      <c r="D3238" s="7" t="n">
        <v>3</v>
      </c>
      <c r="E3238" s="7" t="n">
        <v>1.89999997615814</v>
      </c>
      <c r="F3238" s="7" t="n">
        <v>0</v>
      </c>
    </row>
    <row r="3239" spans="1:5">
      <c r="A3239" t="s">
        <v>4</v>
      </c>
      <c r="B3239" s="4" t="s">
        <v>5</v>
      </c>
      <c r="C3239" s="4" t="s">
        <v>14</v>
      </c>
      <c r="D3239" s="4" t="s">
        <v>14</v>
      </c>
      <c r="E3239" s="4" t="s">
        <v>20</v>
      </c>
      <c r="F3239" s="4" t="s">
        <v>10</v>
      </c>
    </row>
    <row r="3240" spans="1:5">
      <c r="A3240" t="n">
        <v>24355</v>
      </c>
      <c r="B3240" s="43" t="n">
        <v>45</v>
      </c>
      <c r="C3240" s="7" t="n">
        <v>11</v>
      </c>
      <c r="D3240" s="7" t="n">
        <v>3</v>
      </c>
      <c r="E3240" s="7" t="n">
        <v>38.2999992370605</v>
      </c>
      <c r="F3240" s="7" t="n">
        <v>0</v>
      </c>
    </row>
    <row r="3241" spans="1:5">
      <c r="A3241" t="s">
        <v>4</v>
      </c>
      <c r="B3241" s="4" t="s">
        <v>5</v>
      </c>
      <c r="C3241" s="4" t="s">
        <v>10</v>
      </c>
      <c r="D3241" s="4" t="s">
        <v>14</v>
      </c>
    </row>
    <row r="3242" spans="1:5">
      <c r="A3242" t="n">
        <v>24364</v>
      </c>
      <c r="B3242" s="46" t="n">
        <v>56</v>
      </c>
      <c r="C3242" s="7" t="n">
        <v>20</v>
      </c>
      <c r="D3242" s="7" t="n">
        <v>1</v>
      </c>
    </row>
    <row r="3243" spans="1:5">
      <c r="A3243" t="s">
        <v>4</v>
      </c>
      <c r="B3243" s="4" t="s">
        <v>5</v>
      </c>
      <c r="C3243" s="4" t="s">
        <v>10</v>
      </c>
      <c r="D3243" s="4" t="s">
        <v>20</v>
      </c>
      <c r="E3243" s="4" t="s">
        <v>20</v>
      </c>
      <c r="F3243" s="4" t="s">
        <v>20</v>
      </c>
      <c r="G3243" s="4" t="s">
        <v>20</v>
      </c>
    </row>
    <row r="3244" spans="1:5">
      <c r="A3244" t="n">
        <v>24368</v>
      </c>
      <c r="B3244" s="35" t="n">
        <v>46</v>
      </c>
      <c r="C3244" s="7" t="n">
        <v>20</v>
      </c>
      <c r="D3244" s="7" t="n">
        <v>194.490005493164</v>
      </c>
      <c r="E3244" s="7" t="n">
        <v>-144</v>
      </c>
      <c r="F3244" s="7" t="n">
        <v>1.79999995231628</v>
      </c>
      <c r="G3244" s="7" t="n">
        <v>196</v>
      </c>
    </row>
    <row r="3245" spans="1:5">
      <c r="A3245" t="s">
        <v>4</v>
      </c>
      <c r="B3245" s="4" t="s">
        <v>5</v>
      </c>
      <c r="C3245" s="4" t="s">
        <v>14</v>
      </c>
      <c r="D3245" s="4" t="s">
        <v>10</v>
      </c>
      <c r="E3245" s="4" t="s">
        <v>20</v>
      </c>
      <c r="F3245" s="4" t="s">
        <v>10</v>
      </c>
      <c r="G3245" s="4" t="s">
        <v>9</v>
      </c>
      <c r="H3245" s="4" t="s">
        <v>9</v>
      </c>
      <c r="I3245" s="4" t="s">
        <v>10</v>
      </c>
      <c r="J3245" s="4" t="s">
        <v>10</v>
      </c>
      <c r="K3245" s="4" t="s">
        <v>9</v>
      </c>
      <c r="L3245" s="4" t="s">
        <v>9</v>
      </c>
      <c r="M3245" s="4" t="s">
        <v>9</v>
      </c>
      <c r="N3245" s="4" t="s">
        <v>9</v>
      </c>
      <c r="O3245" s="4" t="s">
        <v>6</v>
      </c>
    </row>
    <row r="3246" spans="1:5">
      <c r="A3246" t="n">
        <v>24387</v>
      </c>
      <c r="B3246" s="14" t="n">
        <v>50</v>
      </c>
      <c r="C3246" s="7" t="n">
        <v>0</v>
      </c>
      <c r="D3246" s="7" t="n">
        <v>2004</v>
      </c>
      <c r="E3246" s="7" t="n">
        <v>1</v>
      </c>
      <c r="F3246" s="7" t="n">
        <v>0</v>
      </c>
      <c r="G3246" s="7" t="n">
        <v>0</v>
      </c>
      <c r="H3246" s="7" t="n">
        <v>0</v>
      </c>
      <c r="I3246" s="7" t="n">
        <v>0</v>
      </c>
      <c r="J3246" s="7" t="n">
        <v>65533</v>
      </c>
      <c r="K3246" s="7" t="n">
        <v>0</v>
      </c>
      <c r="L3246" s="7" t="n">
        <v>0</v>
      </c>
      <c r="M3246" s="7" t="n">
        <v>0</v>
      </c>
      <c r="N3246" s="7" t="n">
        <v>0</v>
      </c>
      <c r="O3246" s="7" t="s">
        <v>13</v>
      </c>
    </row>
    <row r="3247" spans="1:5">
      <c r="A3247" t="s">
        <v>4</v>
      </c>
      <c r="B3247" s="4" t="s">
        <v>5</v>
      </c>
      <c r="C3247" s="4" t="s">
        <v>10</v>
      </c>
      <c r="D3247" s="4" t="s">
        <v>14</v>
      </c>
      <c r="E3247" s="4" t="s">
        <v>14</v>
      </c>
      <c r="F3247" s="4" t="s">
        <v>6</v>
      </c>
    </row>
    <row r="3248" spans="1:5">
      <c r="A3248" t="n">
        <v>24426</v>
      </c>
      <c r="B3248" s="25" t="n">
        <v>47</v>
      </c>
      <c r="C3248" s="7" t="n">
        <v>20</v>
      </c>
      <c r="D3248" s="7" t="n">
        <v>0</v>
      </c>
      <c r="E3248" s="7" t="n">
        <v>0</v>
      </c>
      <c r="F3248" s="7" t="s">
        <v>262</v>
      </c>
    </row>
    <row r="3249" spans="1:15">
      <c r="A3249" t="s">
        <v>4</v>
      </c>
      <c r="B3249" s="4" t="s">
        <v>5</v>
      </c>
      <c r="C3249" s="4" t="s">
        <v>10</v>
      </c>
      <c r="D3249" s="4" t="s">
        <v>14</v>
      </c>
      <c r="E3249" s="4" t="s">
        <v>6</v>
      </c>
      <c r="F3249" s="4" t="s">
        <v>20</v>
      </c>
      <c r="G3249" s="4" t="s">
        <v>20</v>
      </c>
      <c r="H3249" s="4" t="s">
        <v>20</v>
      </c>
    </row>
    <row r="3250" spans="1:15">
      <c r="A3250" t="n">
        <v>24447</v>
      </c>
      <c r="B3250" s="50" t="n">
        <v>48</v>
      </c>
      <c r="C3250" s="7" t="n">
        <v>20</v>
      </c>
      <c r="D3250" s="7" t="n">
        <v>0</v>
      </c>
      <c r="E3250" s="7" t="s">
        <v>211</v>
      </c>
      <c r="F3250" s="7" t="n">
        <v>0</v>
      </c>
      <c r="G3250" s="7" t="n">
        <v>1</v>
      </c>
      <c r="H3250" s="7" t="n">
        <v>0</v>
      </c>
    </row>
    <row r="3251" spans="1:15">
      <c r="A3251" t="s">
        <v>4</v>
      </c>
      <c r="B3251" s="4" t="s">
        <v>5</v>
      </c>
      <c r="C3251" s="4" t="s">
        <v>10</v>
      </c>
      <c r="D3251" s="4" t="s">
        <v>14</v>
      </c>
      <c r="E3251" s="4" t="s">
        <v>6</v>
      </c>
      <c r="F3251" s="4" t="s">
        <v>20</v>
      </c>
      <c r="G3251" s="4" t="s">
        <v>20</v>
      </c>
      <c r="H3251" s="4" t="s">
        <v>20</v>
      </c>
    </row>
    <row r="3252" spans="1:15">
      <c r="A3252" t="n">
        <v>24473</v>
      </c>
      <c r="B3252" s="50" t="n">
        <v>48</v>
      </c>
      <c r="C3252" s="7" t="n">
        <v>21</v>
      </c>
      <c r="D3252" s="7" t="n">
        <v>0</v>
      </c>
      <c r="E3252" s="7" t="s">
        <v>95</v>
      </c>
      <c r="F3252" s="7" t="n">
        <v>0</v>
      </c>
      <c r="G3252" s="7" t="n">
        <v>1</v>
      </c>
      <c r="H3252" s="7" t="n">
        <v>0</v>
      </c>
    </row>
    <row r="3253" spans="1:15">
      <c r="A3253" t="s">
        <v>4</v>
      </c>
      <c r="B3253" s="4" t="s">
        <v>5</v>
      </c>
      <c r="C3253" s="4" t="s">
        <v>14</v>
      </c>
      <c r="D3253" s="4" t="s">
        <v>10</v>
      </c>
    </row>
    <row r="3254" spans="1:15">
      <c r="A3254" t="n">
        <v>24499</v>
      </c>
      <c r="B3254" s="24" t="n">
        <v>58</v>
      </c>
      <c r="C3254" s="7" t="n">
        <v>255</v>
      </c>
      <c r="D3254" s="7" t="n">
        <v>0</v>
      </c>
    </row>
    <row r="3255" spans="1:15">
      <c r="A3255" t="s">
        <v>4</v>
      </c>
      <c r="B3255" s="4" t="s">
        <v>5</v>
      </c>
      <c r="C3255" s="4" t="s">
        <v>10</v>
      </c>
    </row>
    <row r="3256" spans="1:15">
      <c r="A3256" t="n">
        <v>24503</v>
      </c>
      <c r="B3256" s="31" t="n">
        <v>16</v>
      </c>
      <c r="C3256" s="7" t="n">
        <v>400</v>
      </c>
    </row>
    <row r="3257" spans="1:15">
      <c r="A3257" t="s">
        <v>4</v>
      </c>
      <c r="B3257" s="4" t="s">
        <v>5</v>
      </c>
      <c r="C3257" s="4" t="s">
        <v>10</v>
      </c>
      <c r="D3257" s="4" t="s">
        <v>10</v>
      </c>
      <c r="E3257" s="4" t="s">
        <v>20</v>
      </c>
      <c r="F3257" s="4" t="s">
        <v>20</v>
      </c>
      <c r="G3257" s="4" t="s">
        <v>20</v>
      </c>
      <c r="H3257" s="4" t="s">
        <v>20</v>
      </c>
      <c r="I3257" s="4" t="s">
        <v>14</v>
      </c>
      <c r="J3257" s="4" t="s">
        <v>10</v>
      </c>
    </row>
    <row r="3258" spans="1:15">
      <c r="A3258" t="n">
        <v>24506</v>
      </c>
      <c r="B3258" s="42" t="n">
        <v>55</v>
      </c>
      <c r="C3258" s="7" t="n">
        <v>20</v>
      </c>
      <c r="D3258" s="7" t="n">
        <v>65533</v>
      </c>
      <c r="E3258" s="7" t="n">
        <v>192.809997558594</v>
      </c>
      <c r="F3258" s="7" t="n">
        <v>-144</v>
      </c>
      <c r="G3258" s="7" t="n">
        <v>-4.07000017166138</v>
      </c>
      <c r="H3258" s="7" t="n">
        <v>3.29999995231628</v>
      </c>
      <c r="I3258" s="7" t="n">
        <v>0</v>
      </c>
      <c r="J3258" s="7" t="n">
        <v>0</v>
      </c>
    </row>
    <row r="3259" spans="1:15">
      <c r="A3259" t="s">
        <v>4</v>
      </c>
      <c r="B3259" s="4" t="s">
        <v>5</v>
      </c>
      <c r="C3259" s="4" t="s">
        <v>14</v>
      </c>
      <c r="D3259" s="4" t="s">
        <v>14</v>
      </c>
      <c r="E3259" s="4" t="s">
        <v>20</v>
      </c>
      <c r="F3259" s="4" t="s">
        <v>20</v>
      </c>
      <c r="G3259" s="4" t="s">
        <v>20</v>
      </c>
      <c r="H3259" s="4" t="s">
        <v>10</v>
      </c>
    </row>
    <row r="3260" spans="1:15">
      <c r="A3260" t="n">
        <v>24530</v>
      </c>
      <c r="B3260" s="43" t="n">
        <v>45</v>
      </c>
      <c r="C3260" s="7" t="n">
        <v>2</v>
      </c>
      <c r="D3260" s="7" t="n">
        <v>3</v>
      </c>
      <c r="E3260" s="7" t="n">
        <v>193.770004272461</v>
      </c>
      <c r="F3260" s="7" t="n">
        <v>-143.25</v>
      </c>
      <c r="G3260" s="7" t="n">
        <v>0.100000001490116</v>
      </c>
      <c r="H3260" s="7" t="n">
        <v>2000</v>
      </c>
    </row>
    <row r="3261" spans="1:15">
      <c r="A3261" t="s">
        <v>4</v>
      </c>
      <c r="B3261" s="4" t="s">
        <v>5</v>
      </c>
      <c r="C3261" s="4" t="s">
        <v>14</v>
      </c>
      <c r="D3261" s="4" t="s">
        <v>14</v>
      </c>
      <c r="E3261" s="4" t="s">
        <v>20</v>
      </c>
      <c r="F3261" s="4" t="s">
        <v>20</v>
      </c>
      <c r="G3261" s="4" t="s">
        <v>20</v>
      </c>
      <c r="H3261" s="4" t="s">
        <v>10</v>
      </c>
      <c r="I3261" s="4" t="s">
        <v>14</v>
      </c>
    </row>
    <row r="3262" spans="1:15">
      <c r="A3262" t="n">
        <v>24547</v>
      </c>
      <c r="B3262" s="43" t="n">
        <v>45</v>
      </c>
      <c r="C3262" s="7" t="n">
        <v>4</v>
      </c>
      <c r="D3262" s="7" t="n">
        <v>3</v>
      </c>
      <c r="E3262" s="7" t="n">
        <v>3.96000003814697</v>
      </c>
      <c r="F3262" s="7" t="n">
        <v>222.089996337891</v>
      </c>
      <c r="G3262" s="7" t="n">
        <v>3.34999990463257</v>
      </c>
      <c r="H3262" s="7" t="n">
        <v>2000</v>
      </c>
      <c r="I3262" s="7" t="n">
        <v>0</v>
      </c>
    </row>
    <row r="3263" spans="1:15">
      <c r="A3263" t="s">
        <v>4</v>
      </c>
      <c r="B3263" s="4" t="s">
        <v>5</v>
      </c>
      <c r="C3263" s="4" t="s">
        <v>14</v>
      </c>
      <c r="D3263" s="4" t="s">
        <v>14</v>
      </c>
      <c r="E3263" s="4" t="s">
        <v>20</v>
      </c>
      <c r="F3263" s="4" t="s">
        <v>10</v>
      </c>
    </row>
    <row r="3264" spans="1:15">
      <c r="A3264" t="n">
        <v>24565</v>
      </c>
      <c r="B3264" s="43" t="n">
        <v>45</v>
      </c>
      <c r="C3264" s="7" t="n">
        <v>5</v>
      </c>
      <c r="D3264" s="7" t="n">
        <v>3</v>
      </c>
      <c r="E3264" s="7" t="n">
        <v>1.89999997615814</v>
      </c>
      <c r="F3264" s="7" t="n">
        <v>2000</v>
      </c>
    </row>
    <row r="3265" spans="1:10">
      <c r="A3265" t="s">
        <v>4</v>
      </c>
      <c r="B3265" s="4" t="s">
        <v>5</v>
      </c>
      <c r="C3265" s="4" t="s">
        <v>14</v>
      </c>
      <c r="D3265" s="4" t="s">
        <v>14</v>
      </c>
      <c r="E3265" s="4" t="s">
        <v>20</v>
      </c>
      <c r="F3265" s="4" t="s">
        <v>10</v>
      </c>
    </row>
    <row r="3266" spans="1:10">
      <c r="A3266" t="n">
        <v>24574</v>
      </c>
      <c r="B3266" s="43" t="n">
        <v>45</v>
      </c>
      <c r="C3266" s="7" t="n">
        <v>11</v>
      </c>
      <c r="D3266" s="7" t="n">
        <v>3</v>
      </c>
      <c r="E3266" s="7" t="n">
        <v>38.2999992370605</v>
      </c>
      <c r="F3266" s="7" t="n">
        <v>2000</v>
      </c>
    </row>
    <row r="3267" spans="1:10">
      <c r="A3267" t="s">
        <v>4</v>
      </c>
      <c r="B3267" s="4" t="s">
        <v>5</v>
      </c>
      <c r="C3267" s="4" t="s">
        <v>14</v>
      </c>
      <c r="D3267" s="4" t="s">
        <v>10</v>
      </c>
    </row>
    <row r="3268" spans="1:10">
      <c r="A3268" t="n">
        <v>24583</v>
      </c>
      <c r="B3268" s="43" t="n">
        <v>45</v>
      </c>
      <c r="C3268" s="7" t="n">
        <v>7</v>
      </c>
      <c r="D3268" s="7" t="n">
        <v>255</v>
      </c>
    </row>
    <row r="3269" spans="1:10">
      <c r="A3269" t="s">
        <v>4</v>
      </c>
      <c r="B3269" s="4" t="s">
        <v>5</v>
      </c>
      <c r="C3269" s="4" t="s">
        <v>14</v>
      </c>
      <c r="D3269" s="4" t="s">
        <v>10</v>
      </c>
      <c r="E3269" s="4" t="s">
        <v>20</v>
      </c>
    </row>
    <row r="3270" spans="1:10">
      <c r="A3270" t="n">
        <v>24587</v>
      </c>
      <c r="B3270" s="24" t="n">
        <v>58</v>
      </c>
      <c r="C3270" s="7" t="n">
        <v>101</v>
      </c>
      <c r="D3270" s="7" t="n">
        <v>500</v>
      </c>
      <c r="E3270" s="7" t="n">
        <v>1</v>
      </c>
    </row>
    <row r="3271" spans="1:10">
      <c r="A3271" t="s">
        <v>4</v>
      </c>
      <c r="B3271" s="4" t="s">
        <v>5</v>
      </c>
      <c r="C3271" s="4" t="s">
        <v>14</v>
      </c>
      <c r="D3271" s="4" t="s">
        <v>10</v>
      </c>
    </row>
    <row r="3272" spans="1:10">
      <c r="A3272" t="n">
        <v>24595</v>
      </c>
      <c r="B3272" s="24" t="n">
        <v>58</v>
      </c>
      <c r="C3272" s="7" t="n">
        <v>254</v>
      </c>
      <c r="D3272" s="7" t="n">
        <v>0</v>
      </c>
    </row>
    <row r="3273" spans="1:10">
      <c r="A3273" t="s">
        <v>4</v>
      </c>
      <c r="B3273" s="4" t="s">
        <v>5</v>
      </c>
      <c r="C3273" s="4" t="s">
        <v>14</v>
      </c>
    </row>
    <row r="3274" spans="1:10">
      <c r="A3274" t="n">
        <v>24599</v>
      </c>
      <c r="B3274" s="43" t="n">
        <v>45</v>
      </c>
      <c r="C3274" s="7" t="n">
        <v>0</v>
      </c>
    </row>
    <row r="3275" spans="1:10">
      <c r="A3275" t="s">
        <v>4</v>
      </c>
      <c r="B3275" s="4" t="s">
        <v>5</v>
      </c>
      <c r="C3275" s="4" t="s">
        <v>14</v>
      </c>
      <c r="D3275" s="4" t="s">
        <v>14</v>
      </c>
      <c r="E3275" s="4" t="s">
        <v>20</v>
      </c>
      <c r="F3275" s="4" t="s">
        <v>20</v>
      </c>
      <c r="G3275" s="4" t="s">
        <v>20</v>
      </c>
      <c r="H3275" s="4" t="s">
        <v>10</v>
      </c>
    </row>
    <row r="3276" spans="1:10">
      <c r="A3276" t="n">
        <v>24601</v>
      </c>
      <c r="B3276" s="43" t="n">
        <v>45</v>
      </c>
      <c r="C3276" s="7" t="n">
        <v>2</v>
      </c>
      <c r="D3276" s="7" t="n">
        <v>3</v>
      </c>
      <c r="E3276" s="7" t="n">
        <v>189.75</v>
      </c>
      <c r="F3276" s="7" t="n">
        <v>-141.970001220703</v>
      </c>
      <c r="G3276" s="7" t="n">
        <v>-3.40000009536743</v>
      </c>
      <c r="H3276" s="7" t="n">
        <v>0</v>
      </c>
    </row>
    <row r="3277" spans="1:10">
      <c r="A3277" t="s">
        <v>4</v>
      </c>
      <c r="B3277" s="4" t="s">
        <v>5</v>
      </c>
      <c r="C3277" s="4" t="s">
        <v>14</v>
      </c>
      <c r="D3277" s="4" t="s">
        <v>14</v>
      </c>
      <c r="E3277" s="4" t="s">
        <v>20</v>
      </c>
      <c r="F3277" s="4" t="s">
        <v>20</v>
      </c>
      <c r="G3277" s="4" t="s">
        <v>20</v>
      </c>
      <c r="H3277" s="4" t="s">
        <v>10</v>
      </c>
      <c r="I3277" s="4" t="s">
        <v>14</v>
      </c>
    </row>
    <row r="3278" spans="1:10">
      <c r="A3278" t="n">
        <v>24618</v>
      </c>
      <c r="B3278" s="43" t="n">
        <v>45</v>
      </c>
      <c r="C3278" s="7" t="n">
        <v>4</v>
      </c>
      <c r="D3278" s="7" t="n">
        <v>3</v>
      </c>
      <c r="E3278" s="7" t="n">
        <v>345.809997558594</v>
      </c>
      <c r="F3278" s="7" t="n">
        <v>152</v>
      </c>
      <c r="G3278" s="7" t="n">
        <v>-4</v>
      </c>
      <c r="H3278" s="7" t="n">
        <v>0</v>
      </c>
      <c r="I3278" s="7" t="n">
        <v>0</v>
      </c>
    </row>
    <row r="3279" spans="1:10">
      <c r="A3279" t="s">
        <v>4</v>
      </c>
      <c r="B3279" s="4" t="s">
        <v>5</v>
      </c>
      <c r="C3279" s="4" t="s">
        <v>14</v>
      </c>
      <c r="D3279" s="4" t="s">
        <v>14</v>
      </c>
      <c r="E3279" s="4" t="s">
        <v>20</v>
      </c>
      <c r="F3279" s="4" t="s">
        <v>10</v>
      </c>
    </row>
    <row r="3280" spans="1:10">
      <c r="A3280" t="n">
        <v>24636</v>
      </c>
      <c r="B3280" s="43" t="n">
        <v>45</v>
      </c>
      <c r="C3280" s="7" t="n">
        <v>5</v>
      </c>
      <c r="D3280" s="7" t="n">
        <v>3</v>
      </c>
      <c r="E3280" s="7" t="n">
        <v>4.5</v>
      </c>
      <c r="F3280" s="7" t="n">
        <v>0</v>
      </c>
    </row>
    <row r="3281" spans="1:9">
      <c r="A3281" t="s">
        <v>4</v>
      </c>
      <c r="B3281" s="4" t="s">
        <v>5</v>
      </c>
      <c r="C3281" s="4" t="s">
        <v>14</v>
      </c>
      <c r="D3281" s="4" t="s">
        <v>14</v>
      </c>
      <c r="E3281" s="4" t="s">
        <v>20</v>
      </c>
      <c r="F3281" s="4" t="s">
        <v>10</v>
      </c>
    </row>
    <row r="3282" spans="1:9">
      <c r="A3282" t="n">
        <v>24645</v>
      </c>
      <c r="B3282" s="43" t="n">
        <v>45</v>
      </c>
      <c r="C3282" s="7" t="n">
        <v>11</v>
      </c>
      <c r="D3282" s="7" t="n">
        <v>3</v>
      </c>
      <c r="E3282" s="7" t="n">
        <v>37.9000015258789</v>
      </c>
      <c r="F3282" s="7" t="n">
        <v>0</v>
      </c>
    </row>
    <row r="3283" spans="1:9">
      <c r="A3283" t="s">
        <v>4</v>
      </c>
      <c r="B3283" s="4" t="s">
        <v>5</v>
      </c>
      <c r="C3283" s="4" t="s">
        <v>14</v>
      </c>
      <c r="D3283" s="4" t="s">
        <v>14</v>
      </c>
      <c r="E3283" s="4" t="s">
        <v>20</v>
      </c>
      <c r="F3283" s="4" t="s">
        <v>20</v>
      </c>
      <c r="G3283" s="4" t="s">
        <v>20</v>
      </c>
      <c r="H3283" s="4" t="s">
        <v>10</v>
      </c>
    </row>
    <row r="3284" spans="1:9">
      <c r="A3284" t="n">
        <v>24654</v>
      </c>
      <c r="B3284" s="43" t="n">
        <v>45</v>
      </c>
      <c r="C3284" s="7" t="n">
        <v>2</v>
      </c>
      <c r="D3284" s="7" t="n">
        <v>3</v>
      </c>
      <c r="E3284" s="7" t="n">
        <v>189.850006103516</v>
      </c>
      <c r="F3284" s="7" t="n">
        <v>-141.690002441406</v>
      </c>
      <c r="G3284" s="7" t="n">
        <v>-3.34999990463257</v>
      </c>
      <c r="H3284" s="7" t="n">
        <v>2000</v>
      </c>
    </row>
    <row r="3285" spans="1:9">
      <c r="A3285" t="s">
        <v>4</v>
      </c>
      <c r="B3285" s="4" t="s">
        <v>5</v>
      </c>
      <c r="C3285" s="4" t="s">
        <v>14</v>
      </c>
      <c r="D3285" s="4" t="s">
        <v>14</v>
      </c>
      <c r="E3285" s="4" t="s">
        <v>20</v>
      </c>
      <c r="F3285" s="4" t="s">
        <v>20</v>
      </c>
      <c r="G3285" s="4" t="s">
        <v>20</v>
      </c>
      <c r="H3285" s="4" t="s">
        <v>10</v>
      </c>
      <c r="I3285" s="4" t="s">
        <v>14</v>
      </c>
    </row>
    <row r="3286" spans="1:9">
      <c r="A3286" t="n">
        <v>24671</v>
      </c>
      <c r="B3286" s="43" t="n">
        <v>45</v>
      </c>
      <c r="C3286" s="7" t="n">
        <v>4</v>
      </c>
      <c r="D3286" s="7" t="n">
        <v>3</v>
      </c>
      <c r="E3286" s="7" t="n">
        <v>344.559997558594</v>
      </c>
      <c r="F3286" s="7" t="n">
        <v>154.449996948242</v>
      </c>
      <c r="G3286" s="7" t="n">
        <v>-4</v>
      </c>
      <c r="H3286" s="7" t="n">
        <v>2000</v>
      </c>
      <c r="I3286" s="7" t="n">
        <v>0</v>
      </c>
    </row>
    <row r="3287" spans="1:9">
      <c r="A3287" t="s">
        <v>4</v>
      </c>
      <c r="B3287" s="4" t="s">
        <v>5</v>
      </c>
      <c r="C3287" s="4" t="s">
        <v>14</v>
      </c>
      <c r="D3287" s="4" t="s">
        <v>14</v>
      </c>
      <c r="E3287" s="4" t="s">
        <v>20</v>
      </c>
      <c r="F3287" s="4" t="s">
        <v>10</v>
      </c>
    </row>
    <row r="3288" spans="1:9">
      <c r="A3288" t="n">
        <v>24689</v>
      </c>
      <c r="B3288" s="43" t="n">
        <v>45</v>
      </c>
      <c r="C3288" s="7" t="n">
        <v>5</v>
      </c>
      <c r="D3288" s="7" t="n">
        <v>3</v>
      </c>
      <c r="E3288" s="7" t="n">
        <v>4</v>
      </c>
      <c r="F3288" s="7" t="n">
        <v>2000</v>
      </c>
    </row>
    <row r="3289" spans="1:9">
      <c r="A3289" t="s">
        <v>4</v>
      </c>
      <c r="B3289" s="4" t="s">
        <v>5</v>
      </c>
      <c r="C3289" s="4" t="s">
        <v>14</v>
      </c>
      <c r="D3289" s="4" t="s">
        <v>14</v>
      </c>
      <c r="E3289" s="4" t="s">
        <v>20</v>
      </c>
      <c r="F3289" s="4" t="s">
        <v>10</v>
      </c>
    </row>
    <row r="3290" spans="1:9">
      <c r="A3290" t="n">
        <v>24698</v>
      </c>
      <c r="B3290" s="43" t="n">
        <v>45</v>
      </c>
      <c r="C3290" s="7" t="n">
        <v>11</v>
      </c>
      <c r="D3290" s="7" t="n">
        <v>3</v>
      </c>
      <c r="E3290" s="7" t="n">
        <v>37.9000015258789</v>
      </c>
      <c r="F3290" s="7" t="n">
        <v>2000</v>
      </c>
    </row>
    <row r="3291" spans="1:9">
      <c r="A3291" t="s">
        <v>4</v>
      </c>
      <c r="B3291" s="4" t="s">
        <v>5</v>
      </c>
      <c r="C3291" s="4" t="s">
        <v>10</v>
      </c>
      <c r="D3291" s="4" t="s">
        <v>14</v>
      </c>
    </row>
    <row r="3292" spans="1:9">
      <c r="A3292" t="n">
        <v>24707</v>
      </c>
      <c r="B3292" s="46" t="n">
        <v>56</v>
      </c>
      <c r="C3292" s="7" t="n">
        <v>20</v>
      </c>
      <c r="D3292" s="7" t="n">
        <v>1</v>
      </c>
    </row>
    <row r="3293" spans="1:9">
      <c r="A3293" t="s">
        <v>4</v>
      </c>
      <c r="B3293" s="4" t="s">
        <v>5</v>
      </c>
      <c r="C3293" s="4" t="s">
        <v>10</v>
      </c>
      <c r="D3293" s="4" t="s">
        <v>20</v>
      </c>
      <c r="E3293" s="4" t="s">
        <v>20</v>
      </c>
      <c r="F3293" s="4" t="s">
        <v>20</v>
      </c>
      <c r="G3293" s="4" t="s">
        <v>20</v>
      </c>
    </row>
    <row r="3294" spans="1:9">
      <c r="A3294" t="n">
        <v>24711</v>
      </c>
      <c r="B3294" s="35" t="n">
        <v>46</v>
      </c>
      <c r="C3294" s="7" t="n">
        <v>20</v>
      </c>
      <c r="D3294" s="7" t="n">
        <v>191.399993896484</v>
      </c>
      <c r="E3294" s="7" t="n">
        <v>-144</v>
      </c>
      <c r="F3294" s="7" t="n">
        <v>-5.44000005722046</v>
      </c>
      <c r="G3294" s="7" t="n">
        <v>325.5</v>
      </c>
    </row>
    <row r="3295" spans="1:9">
      <c r="A3295" t="s">
        <v>4</v>
      </c>
      <c r="B3295" s="4" t="s">
        <v>5</v>
      </c>
      <c r="C3295" s="4" t="s">
        <v>10</v>
      </c>
      <c r="D3295" s="4" t="s">
        <v>20</v>
      </c>
      <c r="E3295" s="4" t="s">
        <v>20</v>
      </c>
      <c r="F3295" s="4" t="s">
        <v>20</v>
      </c>
      <c r="G3295" s="4" t="s">
        <v>20</v>
      </c>
    </row>
    <row r="3296" spans="1:9">
      <c r="A3296" t="n">
        <v>24730</v>
      </c>
      <c r="B3296" s="35" t="n">
        <v>46</v>
      </c>
      <c r="C3296" s="7" t="n">
        <v>21</v>
      </c>
      <c r="D3296" s="7" t="n">
        <v>190.350006103516</v>
      </c>
      <c r="E3296" s="7" t="n">
        <v>-144</v>
      </c>
      <c r="F3296" s="7" t="n">
        <v>-5.82000017166138</v>
      </c>
      <c r="G3296" s="7" t="n">
        <v>343.700012207031</v>
      </c>
    </row>
    <row r="3297" spans="1:9">
      <c r="A3297" t="s">
        <v>4</v>
      </c>
      <c r="B3297" s="4" t="s">
        <v>5</v>
      </c>
      <c r="C3297" s="4" t="s">
        <v>10</v>
      </c>
      <c r="D3297" s="4" t="s">
        <v>14</v>
      </c>
      <c r="E3297" s="4" t="s">
        <v>14</v>
      </c>
      <c r="F3297" s="4" t="s">
        <v>6</v>
      </c>
    </row>
    <row r="3298" spans="1:9">
      <c r="A3298" t="n">
        <v>24749</v>
      </c>
      <c r="B3298" s="25" t="n">
        <v>47</v>
      </c>
      <c r="C3298" s="7" t="n">
        <v>20</v>
      </c>
      <c r="D3298" s="7" t="n">
        <v>0</v>
      </c>
      <c r="E3298" s="7" t="n">
        <v>0</v>
      </c>
      <c r="F3298" s="7" t="s">
        <v>263</v>
      </c>
    </row>
    <row r="3299" spans="1:9">
      <c r="A3299" t="s">
        <v>4</v>
      </c>
      <c r="B3299" s="4" t="s">
        <v>5</v>
      </c>
      <c r="C3299" s="4" t="s">
        <v>10</v>
      </c>
      <c r="D3299" s="4" t="s">
        <v>14</v>
      </c>
      <c r="E3299" s="4" t="s">
        <v>6</v>
      </c>
      <c r="F3299" s="4" t="s">
        <v>20</v>
      </c>
      <c r="G3299" s="4" t="s">
        <v>20</v>
      </c>
      <c r="H3299" s="4" t="s">
        <v>20</v>
      </c>
    </row>
    <row r="3300" spans="1:9">
      <c r="A3300" t="n">
        <v>24770</v>
      </c>
      <c r="B3300" s="50" t="n">
        <v>48</v>
      </c>
      <c r="C3300" s="7" t="n">
        <v>20</v>
      </c>
      <c r="D3300" s="7" t="n">
        <v>0</v>
      </c>
      <c r="E3300" s="7" t="s">
        <v>95</v>
      </c>
      <c r="F3300" s="7" t="n">
        <v>0</v>
      </c>
      <c r="G3300" s="7" t="n">
        <v>1</v>
      </c>
      <c r="H3300" s="7" t="n">
        <v>0</v>
      </c>
    </row>
    <row r="3301" spans="1:9">
      <c r="A3301" t="s">
        <v>4</v>
      </c>
      <c r="B3301" s="4" t="s">
        <v>5</v>
      </c>
      <c r="C3301" s="4" t="s">
        <v>10</v>
      </c>
      <c r="D3301" s="4" t="s">
        <v>14</v>
      </c>
      <c r="E3301" s="4" t="s">
        <v>6</v>
      </c>
      <c r="F3301" s="4" t="s">
        <v>20</v>
      </c>
      <c r="G3301" s="4" t="s">
        <v>20</v>
      </c>
      <c r="H3301" s="4" t="s">
        <v>20</v>
      </c>
    </row>
    <row r="3302" spans="1:9">
      <c r="A3302" t="n">
        <v>24796</v>
      </c>
      <c r="B3302" s="50" t="n">
        <v>48</v>
      </c>
      <c r="C3302" s="7" t="n">
        <v>21</v>
      </c>
      <c r="D3302" s="7" t="n">
        <v>0</v>
      </c>
      <c r="E3302" s="7" t="s">
        <v>95</v>
      </c>
      <c r="F3302" s="7" t="n">
        <v>0</v>
      </c>
      <c r="G3302" s="7" t="n">
        <v>1</v>
      </c>
      <c r="H3302" s="7" t="n">
        <v>0</v>
      </c>
    </row>
    <row r="3303" spans="1:9">
      <c r="A3303" t="s">
        <v>4</v>
      </c>
      <c r="B3303" s="4" t="s">
        <v>5</v>
      </c>
      <c r="C3303" s="4" t="s">
        <v>10</v>
      </c>
      <c r="D3303" s="4" t="s">
        <v>20</v>
      </c>
      <c r="E3303" s="4" t="s">
        <v>20</v>
      </c>
      <c r="F3303" s="4" t="s">
        <v>20</v>
      </c>
      <c r="G3303" s="4" t="s">
        <v>20</v>
      </c>
    </row>
    <row r="3304" spans="1:9">
      <c r="A3304" t="n">
        <v>24822</v>
      </c>
      <c r="B3304" s="35" t="n">
        <v>46</v>
      </c>
      <c r="C3304" s="7" t="n">
        <v>7033</v>
      </c>
      <c r="D3304" s="7" t="n">
        <v>187.240005493164</v>
      </c>
      <c r="E3304" s="7" t="n">
        <v>-144</v>
      </c>
      <c r="F3304" s="7" t="n">
        <v>1.52999997138977</v>
      </c>
      <c r="G3304" s="7" t="n">
        <v>150.199996948242</v>
      </c>
    </row>
    <row r="3305" spans="1:9">
      <c r="A3305" t="s">
        <v>4</v>
      </c>
      <c r="B3305" s="4" t="s">
        <v>5</v>
      </c>
      <c r="C3305" s="4" t="s">
        <v>10</v>
      </c>
      <c r="D3305" s="4" t="s">
        <v>14</v>
      </c>
      <c r="E3305" s="4" t="s">
        <v>6</v>
      </c>
      <c r="F3305" s="4" t="s">
        <v>20</v>
      </c>
      <c r="G3305" s="4" t="s">
        <v>20</v>
      </c>
      <c r="H3305" s="4" t="s">
        <v>20</v>
      </c>
    </row>
    <row r="3306" spans="1:9">
      <c r="A3306" t="n">
        <v>24841</v>
      </c>
      <c r="B3306" s="50" t="n">
        <v>48</v>
      </c>
      <c r="C3306" s="7" t="n">
        <v>7033</v>
      </c>
      <c r="D3306" s="7" t="n">
        <v>0</v>
      </c>
      <c r="E3306" s="7" t="s">
        <v>204</v>
      </c>
      <c r="F3306" s="7" t="n">
        <v>0</v>
      </c>
      <c r="G3306" s="7" t="n">
        <v>1</v>
      </c>
      <c r="H3306" s="7" t="n">
        <v>0</v>
      </c>
    </row>
    <row r="3307" spans="1:9">
      <c r="A3307" t="s">
        <v>4</v>
      </c>
      <c r="B3307" s="4" t="s">
        <v>5</v>
      </c>
      <c r="C3307" s="4" t="s">
        <v>10</v>
      </c>
      <c r="D3307" s="4" t="s">
        <v>20</v>
      </c>
      <c r="E3307" s="4" t="s">
        <v>20</v>
      </c>
      <c r="F3307" s="4" t="s">
        <v>20</v>
      </c>
      <c r="G3307" s="4" t="s">
        <v>20</v>
      </c>
    </row>
    <row r="3308" spans="1:9">
      <c r="A3308" t="n">
        <v>24868</v>
      </c>
      <c r="B3308" s="35" t="n">
        <v>46</v>
      </c>
      <c r="C3308" s="7" t="n">
        <v>7031</v>
      </c>
      <c r="D3308" s="7" t="n">
        <v>181.119995117188</v>
      </c>
      <c r="E3308" s="7" t="n">
        <v>-140.809997558594</v>
      </c>
      <c r="F3308" s="7" t="n">
        <v>4.73000001907349</v>
      </c>
      <c r="G3308" s="7" t="n">
        <v>141.600006103516</v>
      </c>
    </row>
    <row r="3309" spans="1:9">
      <c r="A3309" t="s">
        <v>4</v>
      </c>
      <c r="B3309" s="4" t="s">
        <v>5</v>
      </c>
      <c r="C3309" s="4" t="s">
        <v>10</v>
      </c>
      <c r="D3309" s="4" t="s">
        <v>10</v>
      </c>
      <c r="E3309" s="4" t="s">
        <v>10</v>
      </c>
    </row>
    <row r="3310" spans="1:9">
      <c r="A3310" t="n">
        <v>24887</v>
      </c>
      <c r="B3310" s="49" t="n">
        <v>61</v>
      </c>
      <c r="C3310" s="7" t="n">
        <v>20</v>
      </c>
      <c r="D3310" s="7" t="n">
        <v>7033</v>
      </c>
      <c r="E3310" s="7" t="n">
        <v>0</v>
      </c>
    </row>
    <row r="3311" spans="1:9">
      <c r="A3311" t="s">
        <v>4</v>
      </c>
      <c r="B3311" s="4" t="s">
        <v>5</v>
      </c>
      <c r="C3311" s="4" t="s">
        <v>10</v>
      </c>
      <c r="D3311" s="4" t="s">
        <v>10</v>
      </c>
      <c r="E3311" s="4" t="s">
        <v>10</v>
      </c>
    </row>
    <row r="3312" spans="1:9">
      <c r="A3312" t="n">
        <v>24894</v>
      </c>
      <c r="B3312" s="49" t="n">
        <v>61</v>
      </c>
      <c r="C3312" s="7" t="n">
        <v>21</v>
      </c>
      <c r="D3312" s="7" t="n">
        <v>7033</v>
      </c>
      <c r="E3312" s="7" t="n">
        <v>0</v>
      </c>
    </row>
    <row r="3313" spans="1:8">
      <c r="A3313" t="s">
        <v>4</v>
      </c>
      <c r="B3313" s="4" t="s">
        <v>5</v>
      </c>
      <c r="C3313" s="4" t="s">
        <v>14</v>
      </c>
      <c r="D3313" s="4" t="s">
        <v>10</v>
      </c>
    </row>
    <row r="3314" spans="1:8">
      <c r="A3314" t="n">
        <v>24901</v>
      </c>
      <c r="B3314" s="24" t="n">
        <v>58</v>
      </c>
      <c r="C3314" s="7" t="n">
        <v>255</v>
      </c>
      <c r="D3314" s="7" t="n">
        <v>0</v>
      </c>
    </row>
    <row r="3315" spans="1:8">
      <c r="A3315" t="s">
        <v>4</v>
      </c>
      <c r="B3315" s="4" t="s">
        <v>5</v>
      </c>
      <c r="C3315" s="4" t="s">
        <v>10</v>
      </c>
    </row>
    <row r="3316" spans="1:8">
      <c r="A3316" t="n">
        <v>24905</v>
      </c>
      <c r="B3316" s="31" t="n">
        <v>16</v>
      </c>
      <c r="C3316" s="7" t="n">
        <v>400</v>
      </c>
    </row>
    <row r="3317" spans="1:8">
      <c r="A3317" t="s">
        <v>4</v>
      </c>
      <c r="B3317" s="4" t="s">
        <v>5</v>
      </c>
      <c r="C3317" s="4" t="s">
        <v>14</v>
      </c>
      <c r="D3317" s="4" t="s">
        <v>10</v>
      </c>
      <c r="E3317" s="4" t="s">
        <v>20</v>
      </c>
      <c r="F3317" s="4" t="s">
        <v>10</v>
      </c>
      <c r="G3317" s="4" t="s">
        <v>9</v>
      </c>
      <c r="H3317" s="4" t="s">
        <v>9</v>
      </c>
      <c r="I3317" s="4" t="s">
        <v>10</v>
      </c>
      <c r="J3317" s="4" t="s">
        <v>10</v>
      </c>
      <c r="K3317" s="4" t="s">
        <v>9</v>
      </c>
      <c r="L3317" s="4" t="s">
        <v>9</v>
      </c>
      <c r="M3317" s="4" t="s">
        <v>9</v>
      </c>
      <c r="N3317" s="4" t="s">
        <v>9</v>
      </c>
      <c r="O3317" s="4" t="s">
        <v>6</v>
      </c>
    </row>
    <row r="3318" spans="1:8">
      <c r="A3318" t="n">
        <v>24908</v>
      </c>
      <c r="B3318" s="14" t="n">
        <v>50</v>
      </c>
      <c r="C3318" s="7" t="n">
        <v>0</v>
      </c>
      <c r="D3318" s="7" t="n">
        <v>4427</v>
      </c>
      <c r="E3318" s="7" t="n">
        <v>0.699999988079071</v>
      </c>
      <c r="F3318" s="7" t="n">
        <v>200</v>
      </c>
      <c r="G3318" s="7" t="n">
        <v>0</v>
      </c>
      <c r="H3318" s="7" t="n">
        <v>-1065353216</v>
      </c>
      <c r="I3318" s="7" t="n">
        <v>0</v>
      </c>
      <c r="J3318" s="7" t="n">
        <v>65533</v>
      </c>
      <c r="K3318" s="7" t="n">
        <v>0</v>
      </c>
      <c r="L3318" s="7" t="n">
        <v>0</v>
      </c>
      <c r="M3318" s="7" t="n">
        <v>0</v>
      </c>
      <c r="N3318" s="7" t="n">
        <v>0</v>
      </c>
      <c r="O3318" s="7" t="s">
        <v>13</v>
      </c>
    </row>
    <row r="3319" spans="1:8">
      <c r="A3319" t="s">
        <v>4</v>
      </c>
      <c r="B3319" s="4" t="s">
        <v>5</v>
      </c>
      <c r="C3319" s="4" t="s">
        <v>10</v>
      </c>
    </row>
    <row r="3320" spans="1:8">
      <c r="A3320" t="n">
        <v>24947</v>
      </c>
      <c r="B3320" s="31" t="n">
        <v>16</v>
      </c>
      <c r="C3320" s="7" t="n">
        <v>1600</v>
      </c>
    </row>
    <row r="3321" spans="1:8">
      <c r="A3321" t="s">
        <v>4</v>
      </c>
      <c r="B3321" s="4" t="s">
        <v>5</v>
      </c>
      <c r="C3321" s="4" t="s">
        <v>6</v>
      </c>
      <c r="D3321" s="4" t="s">
        <v>10</v>
      </c>
    </row>
    <row r="3322" spans="1:8">
      <c r="A3322" t="n">
        <v>24950</v>
      </c>
      <c r="B3322" s="39" t="n">
        <v>29</v>
      </c>
      <c r="C3322" s="7" t="s">
        <v>122</v>
      </c>
      <c r="D3322" s="7" t="n">
        <v>65533</v>
      </c>
    </row>
    <row r="3323" spans="1:8">
      <c r="A3323" t="s">
        <v>4</v>
      </c>
      <c r="B3323" s="4" t="s">
        <v>5</v>
      </c>
      <c r="C3323" s="4" t="s">
        <v>14</v>
      </c>
      <c r="D3323" s="4" t="s">
        <v>10</v>
      </c>
      <c r="E3323" s="4" t="s">
        <v>6</v>
      </c>
    </row>
    <row r="3324" spans="1:8">
      <c r="A3324" t="n">
        <v>24971</v>
      </c>
      <c r="B3324" s="38" t="n">
        <v>51</v>
      </c>
      <c r="C3324" s="7" t="n">
        <v>4</v>
      </c>
      <c r="D3324" s="7" t="n">
        <v>7033</v>
      </c>
      <c r="E3324" s="7" t="s">
        <v>103</v>
      </c>
    </row>
    <row r="3325" spans="1:8">
      <c r="A3325" t="s">
        <v>4</v>
      </c>
      <c r="B3325" s="4" t="s">
        <v>5</v>
      </c>
      <c r="C3325" s="4" t="s">
        <v>10</v>
      </c>
    </row>
    <row r="3326" spans="1:8">
      <c r="A3326" t="n">
        <v>24984</v>
      </c>
      <c r="B3326" s="31" t="n">
        <v>16</v>
      </c>
      <c r="C3326" s="7" t="n">
        <v>0</v>
      </c>
    </row>
    <row r="3327" spans="1:8">
      <c r="A3327" t="s">
        <v>4</v>
      </c>
      <c r="B3327" s="4" t="s">
        <v>5</v>
      </c>
      <c r="C3327" s="4" t="s">
        <v>10</v>
      </c>
      <c r="D3327" s="4" t="s">
        <v>14</v>
      </c>
      <c r="E3327" s="4" t="s">
        <v>9</v>
      </c>
      <c r="F3327" s="4" t="s">
        <v>79</v>
      </c>
      <c r="G3327" s="4" t="s">
        <v>14</v>
      </c>
      <c r="H3327" s="4" t="s">
        <v>14</v>
      </c>
      <c r="I3327" s="4" t="s">
        <v>14</v>
      </c>
      <c r="J3327" s="4" t="s">
        <v>9</v>
      </c>
      <c r="K3327" s="4" t="s">
        <v>79</v>
      </c>
      <c r="L3327" s="4" t="s">
        <v>14</v>
      </c>
      <c r="M3327" s="4" t="s">
        <v>14</v>
      </c>
    </row>
    <row r="3328" spans="1:8">
      <c r="A3328" t="n">
        <v>24987</v>
      </c>
      <c r="B3328" s="47" t="n">
        <v>26</v>
      </c>
      <c r="C3328" s="7" t="n">
        <v>7033</v>
      </c>
      <c r="D3328" s="7" t="n">
        <v>17</v>
      </c>
      <c r="E3328" s="7" t="n">
        <v>53193</v>
      </c>
      <c r="F3328" s="7" t="s">
        <v>264</v>
      </c>
      <c r="G3328" s="7" t="n">
        <v>2</v>
      </c>
      <c r="H3328" s="7" t="n">
        <v>3</v>
      </c>
      <c r="I3328" s="7" t="n">
        <v>17</v>
      </c>
      <c r="J3328" s="7" t="n">
        <v>53194</v>
      </c>
      <c r="K3328" s="7" t="s">
        <v>265</v>
      </c>
      <c r="L3328" s="7" t="n">
        <v>2</v>
      </c>
      <c r="M3328" s="7" t="n">
        <v>0</v>
      </c>
    </row>
    <row r="3329" spans="1:15">
      <c r="A3329" t="s">
        <v>4</v>
      </c>
      <c r="B3329" s="4" t="s">
        <v>5</v>
      </c>
    </row>
    <row r="3330" spans="1:15">
      <c r="A3330" t="n">
        <v>25115</v>
      </c>
      <c r="B3330" s="48" t="n">
        <v>28</v>
      </c>
    </row>
    <row r="3331" spans="1:15">
      <c r="A3331" t="s">
        <v>4</v>
      </c>
      <c r="B3331" s="4" t="s">
        <v>5</v>
      </c>
      <c r="C3331" s="4" t="s">
        <v>6</v>
      </c>
      <c r="D3331" s="4" t="s">
        <v>10</v>
      </c>
    </row>
    <row r="3332" spans="1:15">
      <c r="A3332" t="n">
        <v>25116</v>
      </c>
      <c r="B3332" s="39" t="n">
        <v>29</v>
      </c>
      <c r="C3332" s="7" t="s">
        <v>13</v>
      </c>
      <c r="D3332" s="7" t="n">
        <v>65533</v>
      </c>
    </row>
    <row r="3333" spans="1:15">
      <c r="A3333" t="s">
        <v>4</v>
      </c>
      <c r="B3333" s="4" t="s">
        <v>5</v>
      </c>
      <c r="C3333" s="4" t="s">
        <v>14</v>
      </c>
      <c r="D3333" s="4" t="s">
        <v>10</v>
      </c>
      <c r="E3333" s="4" t="s">
        <v>6</v>
      </c>
    </row>
    <row r="3334" spans="1:15">
      <c r="A3334" t="n">
        <v>25120</v>
      </c>
      <c r="B3334" s="38" t="n">
        <v>51</v>
      </c>
      <c r="C3334" s="7" t="n">
        <v>4</v>
      </c>
      <c r="D3334" s="7" t="n">
        <v>20</v>
      </c>
      <c r="E3334" s="7" t="s">
        <v>157</v>
      </c>
    </row>
    <row r="3335" spans="1:15">
      <c r="A3335" t="s">
        <v>4</v>
      </c>
      <c r="B3335" s="4" t="s">
        <v>5</v>
      </c>
      <c r="C3335" s="4" t="s">
        <v>10</v>
      </c>
    </row>
    <row r="3336" spans="1:15">
      <c r="A3336" t="n">
        <v>25133</v>
      </c>
      <c r="B3336" s="31" t="n">
        <v>16</v>
      </c>
      <c r="C3336" s="7" t="n">
        <v>0</v>
      </c>
    </row>
    <row r="3337" spans="1:15">
      <c r="A3337" t="s">
        <v>4</v>
      </c>
      <c r="B3337" s="4" t="s">
        <v>5</v>
      </c>
      <c r="C3337" s="4" t="s">
        <v>10</v>
      </c>
      <c r="D3337" s="4" t="s">
        <v>14</v>
      </c>
      <c r="E3337" s="4" t="s">
        <v>9</v>
      </c>
      <c r="F3337" s="4" t="s">
        <v>79</v>
      </c>
      <c r="G3337" s="4" t="s">
        <v>14</v>
      </c>
      <c r="H3337" s="4" t="s">
        <v>14</v>
      </c>
    </row>
    <row r="3338" spans="1:15">
      <c r="A3338" t="n">
        <v>25136</v>
      </c>
      <c r="B3338" s="47" t="n">
        <v>26</v>
      </c>
      <c r="C3338" s="7" t="n">
        <v>20</v>
      </c>
      <c r="D3338" s="7" t="n">
        <v>17</v>
      </c>
      <c r="E3338" s="7" t="n">
        <v>43369</v>
      </c>
      <c r="F3338" s="7" t="s">
        <v>266</v>
      </c>
      <c r="G3338" s="7" t="n">
        <v>2</v>
      </c>
      <c r="H3338" s="7" t="n">
        <v>0</v>
      </c>
    </row>
    <row r="3339" spans="1:15">
      <c r="A3339" t="s">
        <v>4</v>
      </c>
      <c r="B3339" s="4" t="s">
        <v>5</v>
      </c>
    </row>
    <row r="3340" spans="1:15">
      <c r="A3340" t="n">
        <v>25161</v>
      </c>
      <c r="B3340" s="48" t="n">
        <v>28</v>
      </c>
    </row>
    <row r="3341" spans="1:15">
      <c r="A3341" t="s">
        <v>4</v>
      </c>
      <c r="B3341" s="4" t="s">
        <v>5</v>
      </c>
      <c r="C3341" s="4" t="s">
        <v>10</v>
      </c>
      <c r="D3341" s="4" t="s">
        <v>14</v>
      </c>
    </row>
    <row r="3342" spans="1:15">
      <c r="A3342" t="n">
        <v>25162</v>
      </c>
      <c r="B3342" s="51" t="n">
        <v>89</v>
      </c>
      <c r="C3342" s="7" t="n">
        <v>65533</v>
      </c>
      <c r="D3342" s="7" t="n">
        <v>1</v>
      </c>
    </row>
    <row r="3343" spans="1:15">
      <c r="A3343" t="s">
        <v>4</v>
      </c>
      <c r="B3343" s="4" t="s">
        <v>5</v>
      </c>
      <c r="C3343" s="4" t="s">
        <v>14</v>
      </c>
      <c r="D3343" s="4" t="s">
        <v>10</v>
      </c>
      <c r="E3343" s="4" t="s">
        <v>20</v>
      </c>
    </row>
    <row r="3344" spans="1:15">
      <c r="A3344" t="n">
        <v>25166</v>
      </c>
      <c r="B3344" s="24" t="n">
        <v>58</v>
      </c>
      <c r="C3344" s="7" t="n">
        <v>101</v>
      </c>
      <c r="D3344" s="7" t="n">
        <v>500</v>
      </c>
      <c r="E3344" s="7" t="n">
        <v>1</v>
      </c>
    </row>
    <row r="3345" spans="1:8">
      <c r="A3345" t="s">
        <v>4</v>
      </c>
      <c r="B3345" s="4" t="s">
        <v>5</v>
      </c>
      <c r="C3345" s="4" t="s">
        <v>14</v>
      </c>
      <c r="D3345" s="4" t="s">
        <v>10</v>
      </c>
    </row>
    <row r="3346" spans="1:8">
      <c r="A3346" t="n">
        <v>25174</v>
      </c>
      <c r="B3346" s="24" t="n">
        <v>58</v>
      </c>
      <c r="C3346" s="7" t="n">
        <v>254</v>
      </c>
      <c r="D3346" s="7" t="n">
        <v>0</v>
      </c>
    </row>
    <row r="3347" spans="1:8">
      <c r="A3347" t="s">
        <v>4</v>
      </c>
      <c r="B3347" s="4" t="s">
        <v>5</v>
      </c>
      <c r="C3347" s="4" t="s">
        <v>14</v>
      </c>
      <c r="D3347" s="4" t="s">
        <v>14</v>
      </c>
      <c r="E3347" s="4" t="s">
        <v>20</v>
      </c>
      <c r="F3347" s="4" t="s">
        <v>20</v>
      </c>
      <c r="G3347" s="4" t="s">
        <v>20</v>
      </c>
      <c r="H3347" s="4" t="s">
        <v>10</v>
      </c>
    </row>
    <row r="3348" spans="1:8">
      <c r="A3348" t="n">
        <v>25178</v>
      </c>
      <c r="B3348" s="43" t="n">
        <v>45</v>
      </c>
      <c r="C3348" s="7" t="n">
        <v>2</v>
      </c>
      <c r="D3348" s="7" t="n">
        <v>3</v>
      </c>
      <c r="E3348" s="7" t="n">
        <v>191.190002441406</v>
      </c>
      <c r="F3348" s="7" t="n">
        <v>-142.559997558594</v>
      </c>
      <c r="G3348" s="7" t="n">
        <v>-5.34999990463257</v>
      </c>
      <c r="H3348" s="7" t="n">
        <v>0</v>
      </c>
    </row>
    <row r="3349" spans="1:8">
      <c r="A3349" t="s">
        <v>4</v>
      </c>
      <c r="B3349" s="4" t="s">
        <v>5</v>
      </c>
      <c r="C3349" s="4" t="s">
        <v>14</v>
      </c>
      <c r="D3349" s="4" t="s">
        <v>14</v>
      </c>
      <c r="E3349" s="4" t="s">
        <v>20</v>
      </c>
      <c r="F3349" s="4" t="s">
        <v>20</v>
      </c>
      <c r="G3349" s="4" t="s">
        <v>20</v>
      </c>
      <c r="H3349" s="4" t="s">
        <v>10</v>
      </c>
      <c r="I3349" s="4" t="s">
        <v>14</v>
      </c>
    </row>
    <row r="3350" spans="1:8">
      <c r="A3350" t="n">
        <v>25195</v>
      </c>
      <c r="B3350" s="43" t="n">
        <v>45</v>
      </c>
      <c r="C3350" s="7" t="n">
        <v>4</v>
      </c>
      <c r="D3350" s="7" t="n">
        <v>3</v>
      </c>
      <c r="E3350" s="7" t="n">
        <v>358.549987792969</v>
      </c>
      <c r="F3350" s="7" t="n">
        <v>2.0699999332428</v>
      </c>
      <c r="G3350" s="7" t="n">
        <v>-4</v>
      </c>
      <c r="H3350" s="7" t="n">
        <v>0</v>
      </c>
      <c r="I3350" s="7" t="n">
        <v>0</v>
      </c>
    </row>
    <row r="3351" spans="1:8">
      <c r="A3351" t="s">
        <v>4</v>
      </c>
      <c r="B3351" s="4" t="s">
        <v>5</v>
      </c>
      <c r="C3351" s="4" t="s">
        <v>14</v>
      </c>
      <c r="D3351" s="4" t="s">
        <v>14</v>
      </c>
      <c r="E3351" s="4" t="s">
        <v>20</v>
      </c>
      <c r="F3351" s="4" t="s">
        <v>10</v>
      </c>
    </row>
    <row r="3352" spans="1:8">
      <c r="A3352" t="n">
        <v>25213</v>
      </c>
      <c r="B3352" s="43" t="n">
        <v>45</v>
      </c>
      <c r="C3352" s="7" t="n">
        <v>5</v>
      </c>
      <c r="D3352" s="7" t="n">
        <v>3</v>
      </c>
      <c r="E3352" s="7" t="n">
        <v>1.29999995231628</v>
      </c>
      <c r="F3352" s="7" t="n">
        <v>0</v>
      </c>
    </row>
    <row r="3353" spans="1:8">
      <c r="A3353" t="s">
        <v>4</v>
      </c>
      <c r="B3353" s="4" t="s">
        <v>5</v>
      </c>
      <c r="C3353" s="4" t="s">
        <v>14</v>
      </c>
      <c r="D3353" s="4" t="s">
        <v>14</v>
      </c>
      <c r="E3353" s="4" t="s">
        <v>20</v>
      </c>
      <c r="F3353" s="4" t="s">
        <v>10</v>
      </c>
    </row>
    <row r="3354" spans="1:8">
      <c r="A3354" t="n">
        <v>25222</v>
      </c>
      <c r="B3354" s="43" t="n">
        <v>45</v>
      </c>
      <c r="C3354" s="7" t="n">
        <v>11</v>
      </c>
      <c r="D3354" s="7" t="n">
        <v>3</v>
      </c>
      <c r="E3354" s="7" t="n">
        <v>37.2000007629395</v>
      </c>
      <c r="F3354" s="7" t="n">
        <v>0</v>
      </c>
    </row>
    <row r="3355" spans="1:8">
      <c r="A3355" t="s">
        <v>4</v>
      </c>
      <c r="B3355" s="4" t="s">
        <v>5</v>
      </c>
      <c r="C3355" s="4" t="s">
        <v>14</v>
      </c>
      <c r="D3355" s="4" t="s">
        <v>14</v>
      </c>
      <c r="E3355" s="4" t="s">
        <v>20</v>
      </c>
      <c r="F3355" s="4" t="s">
        <v>20</v>
      </c>
      <c r="G3355" s="4" t="s">
        <v>20</v>
      </c>
      <c r="H3355" s="4" t="s">
        <v>10</v>
      </c>
    </row>
    <row r="3356" spans="1:8">
      <c r="A3356" t="n">
        <v>25231</v>
      </c>
      <c r="B3356" s="43" t="n">
        <v>45</v>
      </c>
      <c r="C3356" s="7" t="n">
        <v>2</v>
      </c>
      <c r="D3356" s="7" t="n">
        <v>3</v>
      </c>
      <c r="E3356" s="7" t="n">
        <v>191.190002441406</v>
      </c>
      <c r="F3356" s="7" t="n">
        <v>-142.559997558594</v>
      </c>
      <c r="G3356" s="7" t="n">
        <v>-5.34999990463257</v>
      </c>
      <c r="H3356" s="7" t="n">
        <v>2000</v>
      </c>
    </row>
    <row r="3357" spans="1:8">
      <c r="A3357" t="s">
        <v>4</v>
      </c>
      <c r="B3357" s="4" t="s">
        <v>5</v>
      </c>
      <c r="C3357" s="4" t="s">
        <v>14</v>
      </c>
      <c r="D3357" s="4" t="s">
        <v>14</v>
      </c>
      <c r="E3357" s="4" t="s">
        <v>20</v>
      </c>
      <c r="F3357" s="4" t="s">
        <v>20</v>
      </c>
      <c r="G3357" s="4" t="s">
        <v>20</v>
      </c>
      <c r="H3357" s="4" t="s">
        <v>10</v>
      </c>
      <c r="I3357" s="4" t="s">
        <v>14</v>
      </c>
    </row>
    <row r="3358" spans="1:8">
      <c r="A3358" t="n">
        <v>25248</v>
      </c>
      <c r="B3358" s="43" t="n">
        <v>45</v>
      </c>
      <c r="C3358" s="7" t="n">
        <v>4</v>
      </c>
      <c r="D3358" s="7" t="n">
        <v>3</v>
      </c>
      <c r="E3358" s="7" t="n">
        <v>358.549987792969</v>
      </c>
      <c r="F3358" s="7" t="n">
        <v>2.0699999332428</v>
      </c>
      <c r="G3358" s="7" t="n">
        <v>-4</v>
      </c>
      <c r="H3358" s="7" t="n">
        <v>2000</v>
      </c>
      <c r="I3358" s="7" t="n">
        <v>1</v>
      </c>
    </row>
    <row r="3359" spans="1:8">
      <c r="A3359" t="s">
        <v>4</v>
      </c>
      <c r="B3359" s="4" t="s">
        <v>5</v>
      </c>
      <c r="C3359" s="4" t="s">
        <v>14</v>
      </c>
      <c r="D3359" s="4" t="s">
        <v>14</v>
      </c>
      <c r="E3359" s="4" t="s">
        <v>20</v>
      </c>
      <c r="F3359" s="4" t="s">
        <v>10</v>
      </c>
    </row>
    <row r="3360" spans="1:8">
      <c r="A3360" t="n">
        <v>25266</v>
      </c>
      <c r="B3360" s="43" t="n">
        <v>45</v>
      </c>
      <c r="C3360" s="7" t="n">
        <v>5</v>
      </c>
      <c r="D3360" s="7" t="n">
        <v>3</v>
      </c>
      <c r="E3360" s="7" t="n">
        <v>1</v>
      </c>
      <c r="F3360" s="7" t="n">
        <v>2000</v>
      </c>
    </row>
    <row r="3361" spans="1:9">
      <c r="A3361" t="s">
        <v>4</v>
      </c>
      <c r="B3361" s="4" t="s">
        <v>5</v>
      </c>
      <c r="C3361" s="4" t="s">
        <v>14</v>
      </c>
      <c r="D3361" s="4" t="s">
        <v>14</v>
      </c>
      <c r="E3361" s="4" t="s">
        <v>20</v>
      </c>
      <c r="F3361" s="4" t="s">
        <v>10</v>
      </c>
    </row>
    <row r="3362" spans="1:9">
      <c r="A3362" t="n">
        <v>25275</v>
      </c>
      <c r="B3362" s="43" t="n">
        <v>45</v>
      </c>
      <c r="C3362" s="7" t="n">
        <v>11</v>
      </c>
      <c r="D3362" s="7" t="n">
        <v>3</v>
      </c>
      <c r="E3362" s="7" t="n">
        <v>37.2000007629395</v>
      </c>
      <c r="F3362" s="7" t="n">
        <v>2000</v>
      </c>
    </row>
    <row r="3363" spans="1:9">
      <c r="A3363" t="s">
        <v>4</v>
      </c>
      <c r="B3363" s="4" t="s">
        <v>5</v>
      </c>
      <c r="C3363" s="4" t="s">
        <v>10</v>
      </c>
      <c r="D3363" s="4" t="s">
        <v>10</v>
      </c>
      <c r="E3363" s="4" t="s">
        <v>10</v>
      </c>
    </row>
    <row r="3364" spans="1:9">
      <c r="A3364" t="n">
        <v>25284</v>
      </c>
      <c r="B3364" s="49" t="n">
        <v>61</v>
      </c>
      <c r="C3364" s="7" t="n">
        <v>20</v>
      </c>
      <c r="D3364" s="7" t="n">
        <v>65533</v>
      </c>
      <c r="E3364" s="7" t="n">
        <v>0</v>
      </c>
    </row>
    <row r="3365" spans="1:9">
      <c r="A3365" t="s">
        <v>4</v>
      </c>
      <c r="B3365" s="4" t="s">
        <v>5</v>
      </c>
      <c r="C3365" s="4" t="s">
        <v>10</v>
      </c>
      <c r="D3365" s="4" t="s">
        <v>10</v>
      </c>
      <c r="E3365" s="4" t="s">
        <v>10</v>
      </c>
    </row>
    <row r="3366" spans="1:9">
      <c r="A3366" t="n">
        <v>25291</v>
      </c>
      <c r="B3366" s="49" t="n">
        <v>61</v>
      </c>
      <c r="C3366" s="7" t="n">
        <v>21</v>
      </c>
      <c r="D3366" s="7" t="n">
        <v>65533</v>
      </c>
      <c r="E3366" s="7" t="n">
        <v>0</v>
      </c>
    </row>
    <row r="3367" spans="1:9">
      <c r="A3367" t="s">
        <v>4</v>
      </c>
      <c r="B3367" s="4" t="s">
        <v>5</v>
      </c>
      <c r="C3367" s="4" t="s">
        <v>10</v>
      </c>
      <c r="D3367" s="4" t="s">
        <v>20</v>
      </c>
      <c r="E3367" s="4" t="s">
        <v>20</v>
      </c>
      <c r="F3367" s="4" t="s">
        <v>20</v>
      </c>
      <c r="G3367" s="4" t="s">
        <v>20</v>
      </c>
    </row>
    <row r="3368" spans="1:9">
      <c r="A3368" t="n">
        <v>25298</v>
      </c>
      <c r="B3368" s="35" t="n">
        <v>46</v>
      </c>
      <c r="C3368" s="7" t="n">
        <v>20</v>
      </c>
      <c r="D3368" s="7" t="n">
        <v>191.399993896484</v>
      </c>
      <c r="E3368" s="7" t="n">
        <v>-144</v>
      </c>
      <c r="F3368" s="7" t="n">
        <v>-5.44000005722046</v>
      </c>
      <c r="G3368" s="7" t="n">
        <v>314</v>
      </c>
    </row>
    <row r="3369" spans="1:9">
      <c r="A3369" t="s">
        <v>4</v>
      </c>
      <c r="B3369" s="4" t="s">
        <v>5</v>
      </c>
      <c r="C3369" s="4" t="s">
        <v>10</v>
      </c>
      <c r="D3369" s="4" t="s">
        <v>20</v>
      </c>
      <c r="E3369" s="4" t="s">
        <v>20</v>
      </c>
      <c r="F3369" s="4" t="s">
        <v>20</v>
      </c>
      <c r="G3369" s="4" t="s">
        <v>20</v>
      </c>
    </row>
    <row r="3370" spans="1:9">
      <c r="A3370" t="n">
        <v>25317</v>
      </c>
      <c r="B3370" s="35" t="n">
        <v>46</v>
      </c>
      <c r="C3370" s="7" t="n">
        <v>21</v>
      </c>
      <c r="D3370" s="7" t="n">
        <v>190.660003662109</v>
      </c>
      <c r="E3370" s="7" t="n">
        <v>-144</v>
      </c>
      <c r="F3370" s="7" t="n">
        <v>-5.98000001907349</v>
      </c>
      <c r="G3370" s="7" t="n">
        <v>343.700012207031</v>
      </c>
    </row>
    <row r="3371" spans="1:9">
      <c r="A3371" t="s">
        <v>4</v>
      </c>
      <c r="B3371" s="4" t="s">
        <v>5</v>
      </c>
      <c r="C3371" s="4" t="s">
        <v>14</v>
      </c>
      <c r="D3371" s="4" t="s">
        <v>10</v>
      </c>
      <c r="E3371" s="4" t="s">
        <v>6</v>
      </c>
      <c r="F3371" s="4" t="s">
        <v>6</v>
      </c>
      <c r="G3371" s="4" t="s">
        <v>6</v>
      </c>
      <c r="H3371" s="4" t="s">
        <v>6</v>
      </c>
    </row>
    <row r="3372" spans="1:9">
      <c r="A3372" t="n">
        <v>25336</v>
      </c>
      <c r="B3372" s="38" t="n">
        <v>51</v>
      </c>
      <c r="C3372" s="7" t="n">
        <v>3</v>
      </c>
      <c r="D3372" s="7" t="n">
        <v>20</v>
      </c>
      <c r="E3372" s="7" t="s">
        <v>171</v>
      </c>
      <c r="F3372" s="7" t="s">
        <v>171</v>
      </c>
      <c r="G3372" s="7" t="s">
        <v>57</v>
      </c>
      <c r="H3372" s="7" t="s">
        <v>58</v>
      </c>
    </row>
    <row r="3373" spans="1:9">
      <c r="A3373" t="s">
        <v>4</v>
      </c>
      <c r="B3373" s="4" t="s">
        <v>5</v>
      </c>
      <c r="C3373" s="4" t="s">
        <v>10</v>
      </c>
      <c r="D3373" s="4" t="s">
        <v>14</v>
      </c>
      <c r="E3373" s="4" t="s">
        <v>14</v>
      </c>
      <c r="F3373" s="4" t="s">
        <v>6</v>
      </c>
    </row>
    <row r="3374" spans="1:9">
      <c r="A3374" t="n">
        <v>25349</v>
      </c>
      <c r="B3374" s="25" t="n">
        <v>47</v>
      </c>
      <c r="C3374" s="7" t="n">
        <v>7033</v>
      </c>
      <c r="D3374" s="7" t="n">
        <v>0</v>
      </c>
      <c r="E3374" s="7" t="n">
        <v>0</v>
      </c>
      <c r="F3374" s="7" t="s">
        <v>267</v>
      </c>
    </row>
    <row r="3375" spans="1:9">
      <c r="A3375" t="s">
        <v>4</v>
      </c>
      <c r="B3375" s="4" t="s">
        <v>5</v>
      </c>
      <c r="C3375" s="4" t="s">
        <v>14</v>
      </c>
      <c r="D3375" s="4" t="s">
        <v>10</v>
      </c>
      <c r="E3375" s="4" t="s">
        <v>6</v>
      </c>
      <c r="F3375" s="4" t="s">
        <v>6</v>
      </c>
      <c r="G3375" s="4" t="s">
        <v>14</v>
      </c>
    </row>
    <row r="3376" spans="1:9">
      <c r="A3376" t="n">
        <v>25374</v>
      </c>
      <c r="B3376" s="65" t="n">
        <v>32</v>
      </c>
      <c r="C3376" s="7" t="n">
        <v>0</v>
      </c>
      <c r="D3376" s="7" t="n">
        <v>7033</v>
      </c>
      <c r="E3376" s="7" t="s">
        <v>13</v>
      </c>
      <c r="F3376" s="7" t="s">
        <v>251</v>
      </c>
      <c r="G3376" s="7" t="n">
        <v>0</v>
      </c>
    </row>
    <row r="3377" spans="1:8">
      <c r="A3377" t="s">
        <v>4</v>
      </c>
      <c r="B3377" s="4" t="s">
        <v>5</v>
      </c>
      <c r="C3377" s="4" t="s">
        <v>10</v>
      </c>
      <c r="D3377" s="4" t="s">
        <v>14</v>
      </c>
      <c r="E3377" s="4" t="s">
        <v>6</v>
      </c>
      <c r="F3377" s="4" t="s">
        <v>20</v>
      </c>
      <c r="G3377" s="4" t="s">
        <v>20</v>
      </c>
      <c r="H3377" s="4" t="s">
        <v>20</v>
      </c>
    </row>
    <row r="3378" spans="1:8">
      <c r="A3378" t="n">
        <v>25392</v>
      </c>
      <c r="B3378" s="50" t="n">
        <v>48</v>
      </c>
      <c r="C3378" s="7" t="n">
        <v>7033</v>
      </c>
      <c r="D3378" s="7" t="n">
        <v>0</v>
      </c>
      <c r="E3378" s="7" t="s">
        <v>36</v>
      </c>
      <c r="F3378" s="7" t="n">
        <v>0</v>
      </c>
      <c r="G3378" s="7" t="n">
        <v>1</v>
      </c>
      <c r="H3378" s="7" t="n">
        <v>0</v>
      </c>
    </row>
    <row r="3379" spans="1:8">
      <c r="A3379" t="s">
        <v>4</v>
      </c>
      <c r="B3379" s="4" t="s">
        <v>5</v>
      </c>
      <c r="C3379" s="4" t="s">
        <v>10</v>
      </c>
    </row>
    <row r="3380" spans="1:8">
      <c r="A3380" t="n">
        <v>25416</v>
      </c>
      <c r="B3380" s="31" t="n">
        <v>16</v>
      </c>
      <c r="C3380" s="7" t="n">
        <v>0</v>
      </c>
    </row>
    <row r="3381" spans="1:8">
      <c r="A3381" t="s">
        <v>4</v>
      </c>
      <c r="B3381" s="4" t="s">
        <v>5</v>
      </c>
      <c r="C3381" s="4" t="s">
        <v>10</v>
      </c>
      <c r="D3381" s="4" t="s">
        <v>10</v>
      </c>
      <c r="E3381" s="4" t="s">
        <v>10</v>
      </c>
    </row>
    <row r="3382" spans="1:8">
      <c r="A3382" t="n">
        <v>25419</v>
      </c>
      <c r="B3382" s="49" t="n">
        <v>61</v>
      </c>
      <c r="C3382" s="7" t="n">
        <v>21</v>
      </c>
      <c r="D3382" s="7" t="n">
        <v>20</v>
      </c>
      <c r="E3382" s="7" t="n">
        <v>0</v>
      </c>
    </row>
    <row r="3383" spans="1:8">
      <c r="A3383" t="s">
        <v>4</v>
      </c>
      <c r="B3383" s="4" t="s">
        <v>5</v>
      </c>
      <c r="C3383" s="4" t="s">
        <v>14</v>
      </c>
      <c r="D3383" s="4" t="s">
        <v>10</v>
      </c>
      <c r="E3383" s="4" t="s">
        <v>6</v>
      </c>
      <c r="F3383" s="4" t="s">
        <v>6</v>
      </c>
      <c r="G3383" s="4" t="s">
        <v>6</v>
      </c>
      <c r="H3383" s="4" t="s">
        <v>6</v>
      </c>
    </row>
    <row r="3384" spans="1:8">
      <c r="A3384" t="n">
        <v>25426</v>
      </c>
      <c r="B3384" s="38" t="n">
        <v>51</v>
      </c>
      <c r="C3384" s="7" t="n">
        <v>3</v>
      </c>
      <c r="D3384" s="7" t="n">
        <v>21</v>
      </c>
      <c r="E3384" s="7" t="s">
        <v>268</v>
      </c>
      <c r="F3384" s="7" t="s">
        <v>56</v>
      </c>
      <c r="G3384" s="7" t="s">
        <v>57</v>
      </c>
      <c r="H3384" s="7" t="s">
        <v>58</v>
      </c>
    </row>
    <row r="3385" spans="1:8">
      <c r="A3385" t="s">
        <v>4</v>
      </c>
      <c r="B3385" s="4" t="s">
        <v>5</v>
      </c>
      <c r="C3385" s="4" t="s">
        <v>14</v>
      </c>
      <c r="D3385" s="4" t="s">
        <v>10</v>
      </c>
    </row>
    <row r="3386" spans="1:8">
      <c r="A3386" t="n">
        <v>25439</v>
      </c>
      <c r="B3386" s="24" t="n">
        <v>58</v>
      </c>
      <c r="C3386" s="7" t="n">
        <v>255</v>
      </c>
      <c r="D3386" s="7" t="n">
        <v>0</v>
      </c>
    </row>
    <row r="3387" spans="1:8">
      <c r="A3387" t="s">
        <v>4</v>
      </c>
      <c r="B3387" s="4" t="s">
        <v>5</v>
      </c>
      <c r="C3387" s="4" t="s">
        <v>10</v>
      </c>
    </row>
    <row r="3388" spans="1:8">
      <c r="A3388" t="n">
        <v>25443</v>
      </c>
      <c r="B3388" s="31" t="n">
        <v>16</v>
      </c>
      <c r="C3388" s="7" t="n">
        <v>700</v>
      </c>
    </row>
    <row r="3389" spans="1:8">
      <c r="A3389" t="s">
        <v>4</v>
      </c>
      <c r="B3389" s="4" t="s">
        <v>5</v>
      </c>
      <c r="C3389" s="4" t="s">
        <v>14</v>
      </c>
      <c r="D3389" s="4" t="s">
        <v>10</v>
      </c>
      <c r="E3389" s="4" t="s">
        <v>6</v>
      </c>
      <c r="F3389" s="4" t="s">
        <v>6</v>
      </c>
      <c r="G3389" s="4" t="s">
        <v>6</v>
      </c>
      <c r="H3389" s="4" t="s">
        <v>6</v>
      </c>
    </row>
    <row r="3390" spans="1:8">
      <c r="A3390" t="n">
        <v>25446</v>
      </c>
      <c r="B3390" s="38" t="n">
        <v>51</v>
      </c>
      <c r="C3390" s="7" t="n">
        <v>3</v>
      </c>
      <c r="D3390" s="7" t="n">
        <v>20</v>
      </c>
      <c r="E3390" s="7" t="s">
        <v>55</v>
      </c>
      <c r="F3390" s="7" t="s">
        <v>56</v>
      </c>
      <c r="G3390" s="7" t="s">
        <v>57</v>
      </c>
      <c r="H3390" s="7" t="s">
        <v>58</v>
      </c>
    </row>
    <row r="3391" spans="1:8">
      <c r="A3391" t="s">
        <v>4</v>
      </c>
      <c r="B3391" s="4" t="s">
        <v>5</v>
      </c>
      <c r="C3391" s="4" t="s">
        <v>10</v>
      </c>
    </row>
    <row r="3392" spans="1:8">
      <c r="A3392" t="n">
        <v>25459</v>
      </c>
      <c r="B3392" s="31" t="n">
        <v>16</v>
      </c>
      <c r="C3392" s="7" t="n">
        <v>500</v>
      </c>
    </row>
    <row r="3393" spans="1:8">
      <c r="A3393" t="s">
        <v>4</v>
      </c>
      <c r="B3393" s="4" t="s">
        <v>5</v>
      </c>
      <c r="C3393" s="4" t="s">
        <v>14</v>
      </c>
      <c r="D3393" s="4" t="s">
        <v>10</v>
      </c>
      <c r="E3393" s="4" t="s">
        <v>6</v>
      </c>
      <c r="F3393" s="4" t="s">
        <v>6</v>
      </c>
      <c r="G3393" s="4" t="s">
        <v>6</v>
      </c>
      <c r="H3393" s="4" t="s">
        <v>6</v>
      </c>
    </row>
    <row r="3394" spans="1:8">
      <c r="A3394" t="n">
        <v>25462</v>
      </c>
      <c r="B3394" s="38" t="n">
        <v>51</v>
      </c>
      <c r="C3394" s="7" t="n">
        <v>3</v>
      </c>
      <c r="D3394" s="7" t="n">
        <v>20</v>
      </c>
      <c r="E3394" s="7" t="s">
        <v>226</v>
      </c>
      <c r="F3394" s="7" t="s">
        <v>56</v>
      </c>
      <c r="G3394" s="7" t="s">
        <v>57</v>
      </c>
      <c r="H3394" s="7" t="s">
        <v>58</v>
      </c>
    </row>
    <row r="3395" spans="1:8">
      <c r="A3395" t="s">
        <v>4</v>
      </c>
      <c r="B3395" s="4" t="s">
        <v>5</v>
      </c>
      <c r="C3395" s="4" t="s">
        <v>10</v>
      </c>
      <c r="D3395" s="4" t="s">
        <v>10</v>
      </c>
      <c r="E3395" s="4" t="s">
        <v>10</v>
      </c>
    </row>
    <row r="3396" spans="1:8">
      <c r="A3396" t="n">
        <v>25475</v>
      </c>
      <c r="B3396" s="49" t="n">
        <v>61</v>
      </c>
      <c r="C3396" s="7" t="n">
        <v>20</v>
      </c>
      <c r="D3396" s="7" t="n">
        <v>21</v>
      </c>
      <c r="E3396" s="7" t="n">
        <v>1000</v>
      </c>
    </row>
    <row r="3397" spans="1:8">
      <c r="A3397" t="s">
        <v>4</v>
      </c>
      <c r="B3397" s="4" t="s">
        <v>5</v>
      </c>
      <c r="C3397" s="4" t="s">
        <v>10</v>
      </c>
    </row>
    <row r="3398" spans="1:8">
      <c r="A3398" t="n">
        <v>25482</v>
      </c>
      <c r="B3398" s="31" t="n">
        <v>16</v>
      </c>
      <c r="C3398" s="7" t="n">
        <v>800</v>
      </c>
    </row>
    <row r="3399" spans="1:8">
      <c r="A3399" t="s">
        <v>4</v>
      </c>
      <c r="B3399" s="4" t="s">
        <v>5</v>
      </c>
      <c r="C3399" s="4" t="s">
        <v>14</v>
      </c>
      <c r="D3399" s="4" t="s">
        <v>10</v>
      </c>
      <c r="E3399" s="4" t="s">
        <v>6</v>
      </c>
      <c r="F3399" s="4" t="s">
        <v>6</v>
      </c>
      <c r="G3399" s="4" t="s">
        <v>6</v>
      </c>
      <c r="H3399" s="4" t="s">
        <v>6</v>
      </c>
    </row>
    <row r="3400" spans="1:8">
      <c r="A3400" t="n">
        <v>25485</v>
      </c>
      <c r="B3400" s="38" t="n">
        <v>51</v>
      </c>
      <c r="C3400" s="7" t="n">
        <v>3</v>
      </c>
      <c r="D3400" s="7" t="n">
        <v>21</v>
      </c>
      <c r="E3400" s="7" t="s">
        <v>142</v>
      </c>
      <c r="F3400" s="7" t="s">
        <v>56</v>
      </c>
      <c r="G3400" s="7" t="s">
        <v>57</v>
      </c>
      <c r="H3400" s="7" t="s">
        <v>58</v>
      </c>
    </row>
    <row r="3401" spans="1:8">
      <c r="A3401" t="s">
        <v>4</v>
      </c>
      <c r="B3401" s="4" t="s">
        <v>5</v>
      </c>
      <c r="C3401" s="4" t="s">
        <v>10</v>
      </c>
      <c r="D3401" s="4" t="s">
        <v>14</v>
      </c>
      <c r="E3401" s="4" t="s">
        <v>14</v>
      </c>
      <c r="F3401" s="4" t="s">
        <v>6</v>
      </c>
    </row>
    <row r="3402" spans="1:8">
      <c r="A3402" t="n">
        <v>25498</v>
      </c>
      <c r="B3402" s="19" t="n">
        <v>20</v>
      </c>
      <c r="C3402" s="7" t="n">
        <v>21</v>
      </c>
      <c r="D3402" s="7" t="n">
        <v>2</v>
      </c>
      <c r="E3402" s="7" t="n">
        <v>10</v>
      </c>
      <c r="F3402" s="7" t="s">
        <v>269</v>
      </c>
    </row>
    <row r="3403" spans="1:8">
      <c r="A3403" t="s">
        <v>4</v>
      </c>
      <c r="B3403" s="4" t="s">
        <v>5</v>
      </c>
      <c r="C3403" s="4" t="s">
        <v>10</v>
      </c>
    </row>
    <row r="3404" spans="1:8">
      <c r="A3404" t="n">
        <v>25519</v>
      </c>
      <c r="B3404" s="31" t="n">
        <v>16</v>
      </c>
      <c r="C3404" s="7" t="n">
        <v>1000</v>
      </c>
    </row>
    <row r="3405" spans="1:8">
      <c r="A3405" t="s">
        <v>4</v>
      </c>
      <c r="B3405" s="4" t="s">
        <v>5</v>
      </c>
      <c r="C3405" s="4" t="s">
        <v>14</v>
      </c>
      <c r="D3405" s="4" t="s">
        <v>14</v>
      </c>
      <c r="E3405" s="4" t="s">
        <v>20</v>
      </c>
      <c r="F3405" s="4" t="s">
        <v>20</v>
      </c>
      <c r="G3405" s="4" t="s">
        <v>20</v>
      </c>
      <c r="H3405" s="4" t="s">
        <v>10</v>
      </c>
    </row>
    <row r="3406" spans="1:8">
      <c r="A3406" t="n">
        <v>25522</v>
      </c>
      <c r="B3406" s="43" t="n">
        <v>45</v>
      </c>
      <c r="C3406" s="7" t="n">
        <v>2</v>
      </c>
      <c r="D3406" s="7" t="n">
        <v>3</v>
      </c>
      <c r="E3406" s="7" t="n">
        <v>191.009994506836</v>
      </c>
      <c r="F3406" s="7" t="n">
        <v>-142.559997558594</v>
      </c>
      <c r="G3406" s="7" t="n">
        <v>-5.30999994277954</v>
      </c>
      <c r="H3406" s="7" t="n">
        <v>1500</v>
      </c>
    </row>
    <row r="3407" spans="1:8">
      <c r="A3407" t="s">
        <v>4</v>
      </c>
      <c r="B3407" s="4" t="s">
        <v>5</v>
      </c>
      <c r="C3407" s="4" t="s">
        <v>14</v>
      </c>
      <c r="D3407" s="4" t="s">
        <v>14</v>
      </c>
      <c r="E3407" s="4" t="s">
        <v>20</v>
      </c>
      <c r="F3407" s="4" t="s">
        <v>20</v>
      </c>
      <c r="G3407" s="4" t="s">
        <v>20</v>
      </c>
      <c r="H3407" s="4" t="s">
        <v>10</v>
      </c>
      <c r="I3407" s="4" t="s">
        <v>14</v>
      </c>
    </row>
    <row r="3408" spans="1:8">
      <c r="A3408" t="n">
        <v>25539</v>
      </c>
      <c r="B3408" s="43" t="n">
        <v>45</v>
      </c>
      <c r="C3408" s="7" t="n">
        <v>4</v>
      </c>
      <c r="D3408" s="7" t="n">
        <v>3</v>
      </c>
      <c r="E3408" s="7" t="n">
        <v>358.549987792969</v>
      </c>
      <c r="F3408" s="7" t="n">
        <v>23.8700008392334</v>
      </c>
      <c r="G3408" s="7" t="n">
        <v>-4</v>
      </c>
      <c r="H3408" s="7" t="n">
        <v>1500</v>
      </c>
      <c r="I3408" s="7" t="n">
        <v>1</v>
      </c>
    </row>
    <row r="3409" spans="1:9">
      <c r="A3409" t="s">
        <v>4</v>
      </c>
      <c r="B3409" s="4" t="s">
        <v>5</v>
      </c>
      <c r="C3409" s="4" t="s">
        <v>14</v>
      </c>
      <c r="D3409" s="4" t="s">
        <v>14</v>
      </c>
      <c r="E3409" s="4" t="s">
        <v>20</v>
      </c>
      <c r="F3409" s="4" t="s">
        <v>10</v>
      </c>
    </row>
    <row r="3410" spans="1:9">
      <c r="A3410" t="n">
        <v>25557</v>
      </c>
      <c r="B3410" s="43" t="n">
        <v>45</v>
      </c>
      <c r="C3410" s="7" t="n">
        <v>5</v>
      </c>
      <c r="D3410" s="7" t="n">
        <v>3</v>
      </c>
      <c r="E3410" s="7" t="n">
        <v>1</v>
      </c>
      <c r="F3410" s="7" t="n">
        <v>1500</v>
      </c>
    </row>
    <row r="3411" spans="1:9">
      <c r="A3411" t="s">
        <v>4</v>
      </c>
      <c r="B3411" s="4" t="s">
        <v>5</v>
      </c>
      <c r="C3411" s="4" t="s">
        <v>14</v>
      </c>
      <c r="D3411" s="4" t="s">
        <v>14</v>
      </c>
      <c r="E3411" s="4" t="s">
        <v>20</v>
      </c>
      <c r="F3411" s="4" t="s">
        <v>10</v>
      </c>
    </row>
    <row r="3412" spans="1:9">
      <c r="A3412" t="n">
        <v>25566</v>
      </c>
      <c r="B3412" s="43" t="n">
        <v>45</v>
      </c>
      <c r="C3412" s="7" t="n">
        <v>11</v>
      </c>
      <c r="D3412" s="7" t="n">
        <v>3</v>
      </c>
      <c r="E3412" s="7" t="n">
        <v>37.2000007629395</v>
      </c>
      <c r="F3412" s="7" t="n">
        <v>1500</v>
      </c>
    </row>
    <row r="3413" spans="1:9">
      <c r="A3413" t="s">
        <v>4</v>
      </c>
      <c r="B3413" s="4" t="s">
        <v>5</v>
      </c>
      <c r="C3413" s="4" t="s">
        <v>10</v>
      </c>
      <c r="D3413" s="4" t="s">
        <v>10</v>
      </c>
      <c r="E3413" s="4" t="s">
        <v>10</v>
      </c>
    </row>
    <row r="3414" spans="1:9">
      <c r="A3414" t="n">
        <v>25575</v>
      </c>
      <c r="B3414" s="49" t="n">
        <v>61</v>
      </c>
      <c r="C3414" s="7" t="n">
        <v>21</v>
      </c>
      <c r="D3414" s="7" t="n">
        <v>65533</v>
      </c>
      <c r="E3414" s="7" t="n">
        <v>1000</v>
      </c>
    </row>
    <row r="3415" spans="1:9">
      <c r="A3415" t="s">
        <v>4</v>
      </c>
      <c r="B3415" s="4" t="s">
        <v>5</v>
      </c>
      <c r="C3415" s="4" t="s">
        <v>10</v>
      </c>
      <c r="D3415" s="4" t="s">
        <v>20</v>
      </c>
      <c r="E3415" s="4" t="s">
        <v>20</v>
      </c>
      <c r="F3415" s="4" t="s">
        <v>14</v>
      </c>
    </row>
    <row r="3416" spans="1:9">
      <c r="A3416" t="n">
        <v>25582</v>
      </c>
      <c r="B3416" s="56" t="n">
        <v>52</v>
      </c>
      <c r="C3416" s="7" t="n">
        <v>21</v>
      </c>
      <c r="D3416" s="7" t="n">
        <v>268.200012207031</v>
      </c>
      <c r="E3416" s="7" t="n">
        <v>10</v>
      </c>
      <c r="F3416" s="7" t="n">
        <v>0</v>
      </c>
    </row>
    <row r="3417" spans="1:9">
      <c r="A3417" t="s">
        <v>4</v>
      </c>
      <c r="B3417" s="4" t="s">
        <v>5</v>
      </c>
      <c r="C3417" s="4" t="s">
        <v>10</v>
      </c>
    </row>
    <row r="3418" spans="1:9">
      <c r="A3418" t="n">
        <v>25594</v>
      </c>
      <c r="B3418" s="68" t="n">
        <v>54</v>
      </c>
      <c r="C3418" s="7" t="n">
        <v>21</v>
      </c>
    </row>
    <row r="3419" spans="1:9">
      <c r="A3419" t="s">
        <v>4</v>
      </c>
      <c r="B3419" s="4" t="s">
        <v>5</v>
      </c>
      <c r="C3419" s="4" t="s">
        <v>10</v>
      </c>
      <c r="D3419" s="4" t="s">
        <v>10</v>
      </c>
      <c r="E3419" s="4" t="s">
        <v>20</v>
      </c>
      <c r="F3419" s="4" t="s">
        <v>20</v>
      </c>
      <c r="G3419" s="4" t="s">
        <v>20</v>
      </c>
      <c r="H3419" s="4" t="s">
        <v>20</v>
      </c>
      <c r="I3419" s="4" t="s">
        <v>14</v>
      </c>
      <c r="J3419" s="4" t="s">
        <v>10</v>
      </c>
    </row>
    <row r="3420" spans="1:9">
      <c r="A3420" t="n">
        <v>25597</v>
      </c>
      <c r="B3420" s="42" t="n">
        <v>55</v>
      </c>
      <c r="C3420" s="7" t="n">
        <v>21</v>
      </c>
      <c r="D3420" s="7" t="n">
        <v>65533</v>
      </c>
      <c r="E3420" s="7" t="n">
        <v>188.190002441406</v>
      </c>
      <c r="F3420" s="7" t="n">
        <v>-144</v>
      </c>
      <c r="G3420" s="7" t="n">
        <v>-6.05999994277954</v>
      </c>
      <c r="H3420" s="7" t="n">
        <v>2.79999995231628</v>
      </c>
      <c r="I3420" s="7" t="n">
        <v>2</v>
      </c>
      <c r="J3420" s="7" t="n">
        <v>0</v>
      </c>
    </row>
    <row r="3421" spans="1:9">
      <c r="A3421" t="s">
        <v>4</v>
      </c>
      <c r="B3421" s="4" t="s">
        <v>5</v>
      </c>
      <c r="C3421" s="4" t="s">
        <v>10</v>
      </c>
    </row>
    <row r="3422" spans="1:9">
      <c r="A3422" t="n">
        <v>25621</v>
      </c>
      <c r="B3422" s="31" t="n">
        <v>16</v>
      </c>
      <c r="C3422" s="7" t="n">
        <v>200</v>
      </c>
    </row>
    <row r="3423" spans="1:9">
      <c r="A3423" t="s">
        <v>4</v>
      </c>
      <c r="B3423" s="4" t="s">
        <v>5</v>
      </c>
      <c r="C3423" s="4" t="s">
        <v>10</v>
      </c>
      <c r="D3423" s="4" t="s">
        <v>10</v>
      </c>
      <c r="E3423" s="4" t="s">
        <v>20</v>
      </c>
      <c r="F3423" s="4" t="s">
        <v>20</v>
      </c>
      <c r="G3423" s="4" t="s">
        <v>20</v>
      </c>
      <c r="H3423" s="4" t="s">
        <v>20</v>
      </c>
      <c r="I3423" s="4" t="s">
        <v>14</v>
      </c>
      <c r="J3423" s="4" t="s">
        <v>10</v>
      </c>
    </row>
    <row r="3424" spans="1:9">
      <c r="A3424" t="n">
        <v>25624</v>
      </c>
      <c r="B3424" s="42" t="n">
        <v>55</v>
      </c>
      <c r="C3424" s="7" t="n">
        <v>20</v>
      </c>
      <c r="D3424" s="7" t="n">
        <v>65533</v>
      </c>
      <c r="E3424" s="7" t="n">
        <v>188.25</v>
      </c>
      <c r="F3424" s="7" t="n">
        <v>-144</v>
      </c>
      <c r="G3424" s="7" t="n">
        <v>-5.53999996185303</v>
      </c>
      <c r="H3424" s="7" t="n">
        <v>2.79999995231628</v>
      </c>
      <c r="I3424" s="7" t="n">
        <v>2</v>
      </c>
      <c r="J3424" s="7" t="n">
        <v>0</v>
      </c>
    </row>
    <row r="3425" spans="1:10">
      <c r="A3425" t="s">
        <v>4</v>
      </c>
      <c r="B3425" s="4" t="s">
        <v>5</v>
      </c>
      <c r="C3425" s="4" t="s">
        <v>10</v>
      </c>
    </row>
    <row r="3426" spans="1:10">
      <c r="A3426" t="n">
        <v>25648</v>
      </c>
      <c r="B3426" s="31" t="n">
        <v>16</v>
      </c>
      <c r="C3426" s="7" t="n">
        <v>500</v>
      </c>
    </row>
    <row r="3427" spans="1:10">
      <c r="A3427" t="s">
        <v>4</v>
      </c>
      <c r="B3427" s="4" t="s">
        <v>5</v>
      </c>
      <c r="C3427" s="4" t="s">
        <v>14</v>
      </c>
      <c r="D3427" s="4" t="s">
        <v>10</v>
      </c>
      <c r="E3427" s="4" t="s">
        <v>20</v>
      </c>
    </row>
    <row r="3428" spans="1:10">
      <c r="A3428" t="n">
        <v>25651</v>
      </c>
      <c r="B3428" s="24" t="n">
        <v>58</v>
      </c>
      <c r="C3428" s="7" t="n">
        <v>0</v>
      </c>
      <c r="D3428" s="7" t="n">
        <v>1000</v>
      </c>
      <c r="E3428" s="7" t="n">
        <v>1</v>
      </c>
    </row>
    <row r="3429" spans="1:10">
      <c r="A3429" t="s">
        <v>4</v>
      </c>
      <c r="B3429" s="4" t="s">
        <v>5</v>
      </c>
      <c r="C3429" s="4" t="s">
        <v>14</v>
      </c>
      <c r="D3429" s="4" t="s">
        <v>10</v>
      </c>
    </row>
    <row r="3430" spans="1:10">
      <c r="A3430" t="n">
        <v>25659</v>
      </c>
      <c r="B3430" s="24" t="n">
        <v>58</v>
      </c>
      <c r="C3430" s="7" t="n">
        <v>255</v>
      </c>
      <c r="D3430" s="7" t="n">
        <v>0</v>
      </c>
    </row>
    <row r="3431" spans="1:10">
      <c r="A3431" t="s">
        <v>4</v>
      </c>
      <c r="B3431" s="4" t="s">
        <v>5</v>
      </c>
      <c r="C3431" s="4" t="s">
        <v>14</v>
      </c>
    </row>
    <row r="3432" spans="1:10">
      <c r="A3432" t="n">
        <v>25663</v>
      </c>
      <c r="B3432" s="43" t="n">
        <v>45</v>
      </c>
      <c r="C3432" s="7" t="n">
        <v>0</v>
      </c>
    </row>
    <row r="3433" spans="1:10">
      <c r="A3433" t="s">
        <v>4</v>
      </c>
      <c r="B3433" s="4" t="s">
        <v>5</v>
      </c>
      <c r="C3433" s="4" t="s">
        <v>14</v>
      </c>
      <c r="D3433" s="4" t="s">
        <v>14</v>
      </c>
      <c r="E3433" s="4" t="s">
        <v>20</v>
      </c>
      <c r="F3433" s="4" t="s">
        <v>20</v>
      </c>
      <c r="G3433" s="4" t="s">
        <v>20</v>
      </c>
      <c r="H3433" s="4" t="s">
        <v>10</v>
      </c>
    </row>
    <row r="3434" spans="1:10">
      <c r="A3434" t="n">
        <v>25665</v>
      </c>
      <c r="B3434" s="43" t="n">
        <v>45</v>
      </c>
      <c r="C3434" s="7" t="n">
        <v>2</v>
      </c>
      <c r="D3434" s="7" t="n">
        <v>3</v>
      </c>
      <c r="E3434" s="7" t="n">
        <v>170.690002441406</v>
      </c>
      <c r="F3434" s="7" t="n">
        <v>-141.949996948242</v>
      </c>
      <c r="G3434" s="7" t="n">
        <v>-0.0399999991059303</v>
      </c>
      <c r="H3434" s="7" t="n">
        <v>0</v>
      </c>
    </row>
    <row r="3435" spans="1:10">
      <c r="A3435" t="s">
        <v>4</v>
      </c>
      <c r="B3435" s="4" t="s">
        <v>5</v>
      </c>
      <c r="C3435" s="4" t="s">
        <v>14</v>
      </c>
      <c r="D3435" s="4" t="s">
        <v>14</v>
      </c>
      <c r="E3435" s="4" t="s">
        <v>20</v>
      </c>
      <c r="F3435" s="4" t="s">
        <v>20</v>
      </c>
      <c r="G3435" s="4" t="s">
        <v>20</v>
      </c>
      <c r="H3435" s="4" t="s">
        <v>10</v>
      </c>
      <c r="I3435" s="4" t="s">
        <v>14</v>
      </c>
    </row>
    <row r="3436" spans="1:10">
      <c r="A3436" t="n">
        <v>25682</v>
      </c>
      <c r="B3436" s="43" t="n">
        <v>45</v>
      </c>
      <c r="C3436" s="7" t="n">
        <v>4</v>
      </c>
      <c r="D3436" s="7" t="n">
        <v>3</v>
      </c>
      <c r="E3436" s="7" t="n">
        <v>1.32000005245209</v>
      </c>
      <c r="F3436" s="7" t="n">
        <v>90.2099990844727</v>
      </c>
      <c r="G3436" s="7" t="n">
        <v>-2</v>
      </c>
      <c r="H3436" s="7" t="n">
        <v>0</v>
      </c>
      <c r="I3436" s="7" t="n">
        <v>0</v>
      </c>
    </row>
    <row r="3437" spans="1:10">
      <c r="A3437" t="s">
        <v>4</v>
      </c>
      <c r="B3437" s="4" t="s">
        <v>5</v>
      </c>
      <c r="C3437" s="4" t="s">
        <v>14</v>
      </c>
      <c r="D3437" s="4" t="s">
        <v>14</v>
      </c>
      <c r="E3437" s="4" t="s">
        <v>20</v>
      </c>
      <c r="F3437" s="4" t="s">
        <v>10</v>
      </c>
    </row>
    <row r="3438" spans="1:10">
      <c r="A3438" t="n">
        <v>25700</v>
      </c>
      <c r="B3438" s="43" t="n">
        <v>45</v>
      </c>
      <c r="C3438" s="7" t="n">
        <v>5</v>
      </c>
      <c r="D3438" s="7" t="n">
        <v>3</v>
      </c>
      <c r="E3438" s="7" t="n">
        <v>1.60000002384186</v>
      </c>
      <c r="F3438" s="7" t="n">
        <v>0</v>
      </c>
    </row>
    <row r="3439" spans="1:10">
      <c r="A3439" t="s">
        <v>4</v>
      </c>
      <c r="B3439" s="4" t="s">
        <v>5</v>
      </c>
      <c r="C3439" s="4" t="s">
        <v>14</v>
      </c>
      <c r="D3439" s="4" t="s">
        <v>14</v>
      </c>
      <c r="E3439" s="4" t="s">
        <v>20</v>
      </c>
      <c r="F3439" s="4" t="s">
        <v>10</v>
      </c>
    </row>
    <row r="3440" spans="1:10">
      <c r="A3440" t="n">
        <v>25709</v>
      </c>
      <c r="B3440" s="43" t="n">
        <v>45</v>
      </c>
      <c r="C3440" s="7" t="n">
        <v>11</v>
      </c>
      <c r="D3440" s="7" t="n">
        <v>3</v>
      </c>
      <c r="E3440" s="7" t="n">
        <v>38.2999992370605</v>
      </c>
      <c r="F3440" s="7" t="n">
        <v>0</v>
      </c>
    </row>
    <row r="3441" spans="1:9">
      <c r="A3441" t="s">
        <v>4</v>
      </c>
      <c r="B3441" s="4" t="s">
        <v>5</v>
      </c>
      <c r="C3441" s="4" t="s">
        <v>14</v>
      </c>
      <c r="D3441" s="4" t="s">
        <v>14</v>
      </c>
      <c r="E3441" s="4" t="s">
        <v>20</v>
      </c>
      <c r="F3441" s="4" t="s">
        <v>20</v>
      </c>
      <c r="G3441" s="4" t="s">
        <v>20</v>
      </c>
      <c r="H3441" s="4" t="s">
        <v>10</v>
      </c>
    </row>
    <row r="3442" spans="1:9">
      <c r="A3442" t="n">
        <v>25718</v>
      </c>
      <c r="B3442" s="43" t="n">
        <v>45</v>
      </c>
      <c r="C3442" s="7" t="n">
        <v>2</v>
      </c>
      <c r="D3442" s="7" t="n">
        <v>3</v>
      </c>
      <c r="E3442" s="7" t="n">
        <v>164.350006103516</v>
      </c>
      <c r="F3442" s="7" t="n">
        <v>-141.949996948242</v>
      </c>
      <c r="G3442" s="7" t="n">
        <v>-0.540000021457672</v>
      </c>
      <c r="H3442" s="7" t="n">
        <v>3000</v>
      </c>
    </row>
    <row r="3443" spans="1:9">
      <c r="A3443" t="s">
        <v>4</v>
      </c>
      <c r="B3443" s="4" t="s">
        <v>5</v>
      </c>
      <c r="C3443" s="4" t="s">
        <v>14</v>
      </c>
      <c r="D3443" s="4" t="s">
        <v>14</v>
      </c>
      <c r="E3443" s="4" t="s">
        <v>20</v>
      </c>
      <c r="F3443" s="4" t="s">
        <v>20</v>
      </c>
      <c r="G3443" s="4" t="s">
        <v>20</v>
      </c>
      <c r="H3443" s="4" t="s">
        <v>10</v>
      </c>
      <c r="I3443" s="4" t="s">
        <v>14</v>
      </c>
    </row>
    <row r="3444" spans="1:9">
      <c r="A3444" t="n">
        <v>25735</v>
      </c>
      <c r="B3444" s="43" t="n">
        <v>45</v>
      </c>
      <c r="C3444" s="7" t="n">
        <v>4</v>
      </c>
      <c r="D3444" s="7" t="n">
        <v>3</v>
      </c>
      <c r="E3444" s="7" t="n">
        <v>1.32000005245209</v>
      </c>
      <c r="F3444" s="7" t="n">
        <v>81.629997253418</v>
      </c>
      <c r="G3444" s="7" t="n">
        <v>-4</v>
      </c>
      <c r="H3444" s="7" t="n">
        <v>3000</v>
      </c>
      <c r="I3444" s="7" t="n">
        <v>0</v>
      </c>
    </row>
    <row r="3445" spans="1:9">
      <c r="A3445" t="s">
        <v>4</v>
      </c>
      <c r="B3445" s="4" t="s">
        <v>5</v>
      </c>
      <c r="C3445" s="4" t="s">
        <v>14</v>
      </c>
      <c r="D3445" s="4" t="s">
        <v>14</v>
      </c>
      <c r="E3445" s="4" t="s">
        <v>20</v>
      </c>
      <c r="F3445" s="4" t="s">
        <v>10</v>
      </c>
    </row>
    <row r="3446" spans="1:9">
      <c r="A3446" t="n">
        <v>25753</v>
      </c>
      <c r="B3446" s="43" t="n">
        <v>45</v>
      </c>
      <c r="C3446" s="7" t="n">
        <v>5</v>
      </c>
      <c r="D3446" s="7" t="n">
        <v>3</v>
      </c>
      <c r="E3446" s="7" t="n">
        <v>1.60000002384186</v>
      </c>
      <c r="F3446" s="7" t="n">
        <v>3000</v>
      </c>
    </row>
    <row r="3447" spans="1:9">
      <c r="A3447" t="s">
        <v>4</v>
      </c>
      <c r="B3447" s="4" t="s">
        <v>5</v>
      </c>
      <c r="C3447" s="4" t="s">
        <v>14</v>
      </c>
      <c r="D3447" s="4" t="s">
        <v>14</v>
      </c>
      <c r="E3447" s="4" t="s">
        <v>20</v>
      </c>
      <c r="F3447" s="4" t="s">
        <v>10</v>
      </c>
    </row>
    <row r="3448" spans="1:9">
      <c r="A3448" t="n">
        <v>25762</v>
      </c>
      <c r="B3448" s="43" t="n">
        <v>45</v>
      </c>
      <c r="C3448" s="7" t="n">
        <v>11</v>
      </c>
      <c r="D3448" s="7" t="n">
        <v>3</v>
      </c>
      <c r="E3448" s="7" t="n">
        <v>38.2999992370605</v>
      </c>
      <c r="F3448" s="7" t="n">
        <v>3000</v>
      </c>
    </row>
    <row r="3449" spans="1:9">
      <c r="A3449" t="s">
        <v>4</v>
      </c>
      <c r="B3449" s="4" t="s">
        <v>5</v>
      </c>
      <c r="C3449" s="4" t="s">
        <v>10</v>
      </c>
      <c r="D3449" s="4" t="s">
        <v>14</v>
      </c>
    </row>
    <row r="3450" spans="1:9">
      <c r="A3450" t="n">
        <v>25771</v>
      </c>
      <c r="B3450" s="46" t="n">
        <v>56</v>
      </c>
      <c r="C3450" s="7" t="n">
        <v>20</v>
      </c>
      <c r="D3450" s="7" t="n">
        <v>1</v>
      </c>
    </row>
    <row r="3451" spans="1:9">
      <c r="A3451" t="s">
        <v>4</v>
      </c>
      <c r="B3451" s="4" t="s">
        <v>5</v>
      </c>
      <c r="C3451" s="4" t="s">
        <v>10</v>
      </c>
      <c r="D3451" s="4" t="s">
        <v>14</v>
      </c>
    </row>
    <row r="3452" spans="1:9">
      <c r="A3452" t="n">
        <v>25775</v>
      </c>
      <c r="B3452" s="46" t="n">
        <v>56</v>
      </c>
      <c r="C3452" s="7" t="n">
        <v>21</v>
      </c>
      <c r="D3452" s="7" t="n">
        <v>1</v>
      </c>
    </row>
    <row r="3453" spans="1:9">
      <c r="A3453" t="s">
        <v>4</v>
      </c>
      <c r="B3453" s="4" t="s">
        <v>5</v>
      </c>
      <c r="C3453" s="4" t="s">
        <v>10</v>
      </c>
      <c r="D3453" s="4" t="s">
        <v>10</v>
      </c>
      <c r="E3453" s="4" t="s">
        <v>10</v>
      </c>
    </row>
    <row r="3454" spans="1:9">
      <c r="A3454" t="n">
        <v>25779</v>
      </c>
      <c r="B3454" s="49" t="n">
        <v>61</v>
      </c>
      <c r="C3454" s="7" t="n">
        <v>20</v>
      </c>
      <c r="D3454" s="7" t="n">
        <v>65533</v>
      </c>
      <c r="E3454" s="7" t="n">
        <v>0</v>
      </c>
    </row>
    <row r="3455" spans="1:9">
      <c r="A3455" t="s">
        <v>4</v>
      </c>
      <c r="B3455" s="4" t="s">
        <v>5</v>
      </c>
      <c r="C3455" s="4" t="s">
        <v>10</v>
      </c>
      <c r="D3455" s="4" t="s">
        <v>10</v>
      </c>
      <c r="E3455" s="4" t="s">
        <v>10</v>
      </c>
    </row>
    <row r="3456" spans="1:9">
      <c r="A3456" t="n">
        <v>25786</v>
      </c>
      <c r="B3456" s="49" t="n">
        <v>61</v>
      </c>
      <c r="C3456" s="7" t="n">
        <v>21</v>
      </c>
      <c r="D3456" s="7" t="n">
        <v>65533</v>
      </c>
      <c r="E3456" s="7" t="n">
        <v>0</v>
      </c>
    </row>
    <row r="3457" spans="1:9">
      <c r="A3457" t="s">
        <v>4</v>
      </c>
      <c r="B3457" s="4" t="s">
        <v>5</v>
      </c>
      <c r="C3457" s="4" t="s">
        <v>10</v>
      </c>
      <c r="D3457" s="4" t="s">
        <v>20</v>
      </c>
      <c r="E3457" s="4" t="s">
        <v>20</v>
      </c>
      <c r="F3457" s="4" t="s">
        <v>20</v>
      </c>
      <c r="G3457" s="4" t="s">
        <v>20</v>
      </c>
    </row>
    <row r="3458" spans="1:9">
      <c r="A3458" t="n">
        <v>25793</v>
      </c>
      <c r="B3458" s="35" t="n">
        <v>46</v>
      </c>
      <c r="C3458" s="7" t="n">
        <v>21</v>
      </c>
      <c r="D3458" s="7" t="n">
        <v>168.240005493164</v>
      </c>
      <c r="E3458" s="7" t="n">
        <v>-143.350006103516</v>
      </c>
      <c r="F3458" s="7" t="n">
        <v>0.5</v>
      </c>
      <c r="G3458" s="7" t="n">
        <v>270</v>
      </c>
    </row>
    <row r="3459" spans="1:9">
      <c r="A3459" t="s">
        <v>4</v>
      </c>
      <c r="B3459" s="4" t="s">
        <v>5</v>
      </c>
      <c r="C3459" s="4" t="s">
        <v>10</v>
      </c>
      <c r="D3459" s="4" t="s">
        <v>20</v>
      </c>
      <c r="E3459" s="4" t="s">
        <v>20</v>
      </c>
      <c r="F3459" s="4" t="s">
        <v>20</v>
      </c>
      <c r="G3459" s="4" t="s">
        <v>20</v>
      </c>
    </row>
    <row r="3460" spans="1:9">
      <c r="A3460" t="n">
        <v>25812</v>
      </c>
      <c r="B3460" s="35" t="n">
        <v>46</v>
      </c>
      <c r="C3460" s="7" t="n">
        <v>20</v>
      </c>
      <c r="D3460" s="7" t="n">
        <v>168.910003662109</v>
      </c>
      <c r="E3460" s="7" t="n">
        <v>-143.350006103516</v>
      </c>
      <c r="F3460" s="7" t="n">
        <v>-0.540000021457672</v>
      </c>
      <c r="G3460" s="7" t="n">
        <v>270</v>
      </c>
    </row>
    <row r="3461" spans="1:9">
      <c r="A3461" t="s">
        <v>4</v>
      </c>
      <c r="B3461" s="4" t="s">
        <v>5</v>
      </c>
      <c r="C3461" s="4" t="s">
        <v>10</v>
      </c>
      <c r="D3461" s="4" t="s">
        <v>10</v>
      </c>
      <c r="E3461" s="4" t="s">
        <v>20</v>
      </c>
      <c r="F3461" s="4" t="s">
        <v>20</v>
      </c>
      <c r="G3461" s="4" t="s">
        <v>20</v>
      </c>
      <c r="H3461" s="4" t="s">
        <v>20</v>
      </c>
      <c r="I3461" s="4" t="s">
        <v>14</v>
      </c>
      <c r="J3461" s="4" t="s">
        <v>10</v>
      </c>
    </row>
    <row r="3462" spans="1:9">
      <c r="A3462" t="n">
        <v>25831</v>
      </c>
      <c r="B3462" s="42" t="n">
        <v>55</v>
      </c>
      <c r="C3462" s="7" t="n">
        <v>21</v>
      </c>
      <c r="D3462" s="7" t="n">
        <v>65533</v>
      </c>
      <c r="E3462" s="7" t="n">
        <v>162.210006713867</v>
      </c>
      <c r="F3462" s="7" t="n">
        <v>-143.350006103516</v>
      </c>
      <c r="G3462" s="7" t="n">
        <v>0.540000021457672</v>
      </c>
      <c r="H3462" s="7" t="n">
        <v>2.79999995231628</v>
      </c>
      <c r="I3462" s="7" t="n">
        <v>2</v>
      </c>
      <c r="J3462" s="7" t="n">
        <v>0</v>
      </c>
    </row>
    <row r="3463" spans="1:9">
      <c r="A3463" t="s">
        <v>4</v>
      </c>
      <c r="B3463" s="4" t="s">
        <v>5</v>
      </c>
      <c r="C3463" s="4" t="s">
        <v>10</v>
      </c>
    </row>
    <row r="3464" spans="1:9">
      <c r="A3464" t="n">
        <v>25855</v>
      </c>
      <c r="B3464" s="31" t="n">
        <v>16</v>
      </c>
      <c r="C3464" s="7" t="n">
        <v>200</v>
      </c>
    </row>
    <row r="3465" spans="1:9">
      <c r="A3465" t="s">
        <v>4</v>
      </c>
      <c r="B3465" s="4" t="s">
        <v>5</v>
      </c>
      <c r="C3465" s="4" t="s">
        <v>10</v>
      </c>
      <c r="D3465" s="4" t="s">
        <v>10</v>
      </c>
      <c r="E3465" s="4" t="s">
        <v>20</v>
      </c>
      <c r="F3465" s="4" t="s">
        <v>20</v>
      </c>
      <c r="G3465" s="4" t="s">
        <v>20</v>
      </c>
      <c r="H3465" s="4" t="s">
        <v>20</v>
      </c>
      <c r="I3465" s="4" t="s">
        <v>14</v>
      </c>
      <c r="J3465" s="4" t="s">
        <v>10</v>
      </c>
    </row>
    <row r="3466" spans="1:9">
      <c r="A3466" t="n">
        <v>25858</v>
      </c>
      <c r="B3466" s="42" t="n">
        <v>55</v>
      </c>
      <c r="C3466" s="7" t="n">
        <v>20</v>
      </c>
      <c r="D3466" s="7" t="n">
        <v>65533</v>
      </c>
      <c r="E3466" s="7" t="n">
        <v>164.5</v>
      </c>
      <c r="F3466" s="7" t="n">
        <v>-143.350006103516</v>
      </c>
      <c r="G3466" s="7" t="n">
        <v>-0.540000021457672</v>
      </c>
      <c r="H3466" s="7" t="n">
        <v>2.79999995231628</v>
      </c>
      <c r="I3466" s="7" t="n">
        <v>2</v>
      </c>
      <c r="J3466" s="7" t="n">
        <v>0</v>
      </c>
    </row>
    <row r="3467" spans="1:9">
      <c r="A3467" t="s">
        <v>4</v>
      </c>
      <c r="B3467" s="4" t="s">
        <v>5</v>
      </c>
      <c r="C3467" s="4" t="s">
        <v>14</v>
      </c>
      <c r="D3467" s="4" t="s">
        <v>10</v>
      </c>
      <c r="E3467" s="4" t="s">
        <v>6</v>
      </c>
      <c r="F3467" s="4" t="s">
        <v>6</v>
      </c>
      <c r="G3467" s="4" t="s">
        <v>6</v>
      </c>
      <c r="H3467" s="4" t="s">
        <v>6</v>
      </c>
    </row>
    <row r="3468" spans="1:9">
      <c r="A3468" t="n">
        <v>25882</v>
      </c>
      <c r="B3468" s="38" t="n">
        <v>51</v>
      </c>
      <c r="C3468" s="7" t="n">
        <v>3</v>
      </c>
      <c r="D3468" s="7" t="n">
        <v>20</v>
      </c>
      <c r="E3468" s="7" t="s">
        <v>58</v>
      </c>
      <c r="F3468" s="7" t="s">
        <v>56</v>
      </c>
      <c r="G3468" s="7" t="s">
        <v>57</v>
      </c>
      <c r="H3468" s="7" t="s">
        <v>58</v>
      </c>
    </row>
    <row r="3469" spans="1:9">
      <c r="A3469" t="s">
        <v>4</v>
      </c>
      <c r="B3469" s="4" t="s">
        <v>5</v>
      </c>
      <c r="C3469" s="4" t="s">
        <v>14</v>
      </c>
      <c r="D3469" s="4" t="s">
        <v>10</v>
      </c>
      <c r="E3469" s="4" t="s">
        <v>6</v>
      </c>
      <c r="F3469" s="4" t="s">
        <v>6</v>
      </c>
      <c r="G3469" s="4" t="s">
        <v>6</v>
      </c>
      <c r="H3469" s="4" t="s">
        <v>6</v>
      </c>
    </row>
    <row r="3470" spans="1:9">
      <c r="A3470" t="n">
        <v>25895</v>
      </c>
      <c r="B3470" s="38" t="n">
        <v>51</v>
      </c>
      <c r="C3470" s="7" t="n">
        <v>3</v>
      </c>
      <c r="D3470" s="7" t="n">
        <v>21</v>
      </c>
      <c r="E3470" s="7" t="s">
        <v>125</v>
      </c>
      <c r="F3470" s="7" t="s">
        <v>58</v>
      </c>
      <c r="G3470" s="7" t="s">
        <v>57</v>
      </c>
      <c r="H3470" s="7" t="s">
        <v>58</v>
      </c>
    </row>
    <row r="3471" spans="1:9">
      <c r="A3471" t="s">
        <v>4</v>
      </c>
      <c r="B3471" s="4" t="s">
        <v>5</v>
      </c>
      <c r="C3471" s="4" t="s">
        <v>14</v>
      </c>
      <c r="D3471" s="4" t="s">
        <v>10</v>
      </c>
      <c r="E3471" s="4" t="s">
        <v>20</v>
      </c>
    </row>
    <row r="3472" spans="1:9">
      <c r="A3472" t="n">
        <v>25908</v>
      </c>
      <c r="B3472" s="24" t="n">
        <v>58</v>
      </c>
      <c r="C3472" s="7" t="n">
        <v>100</v>
      </c>
      <c r="D3472" s="7" t="n">
        <v>1000</v>
      </c>
      <c r="E3472" s="7" t="n">
        <v>1</v>
      </c>
    </row>
    <row r="3473" spans="1:10">
      <c r="A3473" t="s">
        <v>4</v>
      </c>
      <c r="B3473" s="4" t="s">
        <v>5</v>
      </c>
      <c r="C3473" s="4" t="s">
        <v>14</v>
      </c>
      <c r="D3473" s="4" t="s">
        <v>10</v>
      </c>
    </row>
    <row r="3474" spans="1:10">
      <c r="A3474" t="n">
        <v>25916</v>
      </c>
      <c r="B3474" s="24" t="n">
        <v>58</v>
      </c>
      <c r="C3474" s="7" t="n">
        <v>255</v>
      </c>
      <c r="D3474" s="7" t="n">
        <v>0</v>
      </c>
    </row>
    <row r="3475" spans="1:10">
      <c r="A3475" t="s">
        <v>4</v>
      </c>
      <c r="B3475" s="4" t="s">
        <v>5</v>
      </c>
      <c r="C3475" s="4" t="s">
        <v>10</v>
      </c>
      <c r="D3475" s="4" t="s">
        <v>14</v>
      </c>
    </row>
    <row r="3476" spans="1:10">
      <c r="A3476" t="n">
        <v>25920</v>
      </c>
      <c r="B3476" s="46" t="n">
        <v>56</v>
      </c>
      <c r="C3476" s="7" t="n">
        <v>21</v>
      </c>
      <c r="D3476" s="7" t="n">
        <v>0</v>
      </c>
    </row>
    <row r="3477" spans="1:10">
      <c r="A3477" t="s">
        <v>4</v>
      </c>
      <c r="B3477" s="4" t="s">
        <v>5</v>
      </c>
      <c r="C3477" s="4" t="s">
        <v>6</v>
      </c>
      <c r="D3477" s="4" t="s">
        <v>6</v>
      </c>
    </row>
    <row r="3478" spans="1:10">
      <c r="A3478" t="n">
        <v>25924</v>
      </c>
      <c r="B3478" s="16" t="n">
        <v>70</v>
      </c>
      <c r="C3478" s="7" t="s">
        <v>270</v>
      </c>
      <c r="D3478" s="7" t="s">
        <v>271</v>
      </c>
    </row>
    <row r="3479" spans="1:10">
      <c r="A3479" t="s">
        <v>4</v>
      </c>
      <c r="B3479" s="4" t="s">
        <v>5</v>
      </c>
      <c r="C3479" s="4" t="s">
        <v>10</v>
      </c>
      <c r="D3479" s="4" t="s">
        <v>14</v>
      </c>
    </row>
    <row r="3480" spans="1:10">
      <c r="A3480" t="n">
        <v>25938</v>
      </c>
      <c r="B3480" s="46" t="n">
        <v>56</v>
      </c>
      <c r="C3480" s="7" t="n">
        <v>20</v>
      </c>
      <c r="D3480" s="7" t="n">
        <v>0</v>
      </c>
    </row>
    <row r="3481" spans="1:10">
      <c r="A3481" t="s">
        <v>4</v>
      </c>
      <c r="B3481" s="4" t="s">
        <v>5</v>
      </c>
      <c r="C3481" s="4" t="s">
        <v>10</v>
      </c>
    </row>
    <row r="3482" spans="1:10">
      <c r="A3482" t="n">
        <v>25942</v>
      </c>
      <c r="B3482" s="31" t="n">
        <v>16</v>
      </c>
      <c r="C3482" s="7" t="n">
        <v>1500</v>
      </c>
    </row>
    <row r="3483" spans="1:10">
      <c r="A3483" t="s">
        <v>4</v>
      </c>
      <c r="B3483" s="4" t="s">
        <v>5</v>
      </c>
      <c r="C3483" s="4" t="s">
        <v>10</v>
      </c>
      <c r="D3483" s="4" t="s">
        <v>10</v>
      </c>
      <c r="E3483" s="4" t="s">
        <v>10</v>
      </c>
    </row>
    <row r="3484" spans="1:10">
      <c r="A3484" t="n">
        <v>25945</v>
      </c>
      <c r="B3484" s="49" t="n">
        <v>61</v>
      </c>
      <c r="C3484" s="7" t="n">
        <v>21</v>
      </c>
      <c r="D3484" s="7" t="n">
        <v>20</v>
      </c>
      <c r="E3484" s="7" t="n">
        <v>1000</v>
      </c>
    </row>
    <row r="3485" spans="1:10">
      <c r="A3485" t="s">
        <v>4</v>
      </c>
      <c r="B3485" s="4" t="s">
        <v>5</v>
      </c>
      <c r="C3485" s="4" t="s">
        <v>14</v>
      </c>
      <c r="D3485" s="4" t="s">
        <v>10</v>
      </c>
      <c r="E3485" s="4" t="s">
        <v>6</v>
      </c>
      <c r="F3485" s="4" t="s">
        <v>6</v>
      </c>
      <c r="G3485" s="4" t="s">
        <v>6</v>
      </c>
      <c r="H3485" s="4" t="s">
        <v>6</v>
      </c>
    </row>
    <row r="3486" spans="1:10">
      <c r="A3486" t="n">
        <v>25952</v>
      </c>
      <c r="B3486" s="38" t="n">
        <v>51</v>
      </c>
      <c r="C3486" s="7" t="n">
        <v>3</v>
      </c>
      <c r="D3486" s="7" t="n">
        <v>20</v>
      </c>
      <c r="E3486" s="7" t="s">
        <v>142</v>
      </c>
      <c r="F3486" s="7" t="s">
        <v>56</v>
      </c>
      <c r="G3486" s="7" t="s">
        <v>57</v>
      </c>
      <c r="H3486" s="7" t="s">
        <v>58</v>
      </c>
    </row>
    <row r="3487" spans="1:10">
      <c r="A3487" t="s">
        <v>4</v>
      </c>
      <c r="B3487" s="4" t="s">
        <v>5</v>
      </c>
      <c r="C3487" s="4" t="s">
        <v>10</v>
      </c>
      <c r="D3487" s="4" t="s">
        <v>20</v>
      </c>
      <c r="E3487" s="4" t="s">
        <v>20</v>
      </c>
      <c r="F3487" s="4" t="s">
        <v>14</v>
      </c>
    </row>
    <row r="3488" spans="1:10">
      <c r="A3488" t="n">
        <v>25965</v>
      </c>
      <c r="B3488" s="56" t="n">
        <v>52</v>
      </c>
      <c r="C3488" s="7" t="n">
        <v>20</v>
      </c>
      <c r="D3488" s="7" t="n">
        <v>90</v>
      </c>
      <c r="E3488" s="7" t="n">
        <v>5</v>
      </c>
      <c r="F3488" s="7" t="n">
        <v>0</v>
      </c>
    </row>
    <row r="3489" spans="1:8">
      <c r="A3489" t="s">
        <v>4</v>
      </c>
      <c r="B3489" s="4" t="s">
        <v>5</v>
      </c>
      <c r="C3489" s="4" t="s">
        <v>10</v>
      </c>
    </row>
    <row r="3490" spans="1:8">
      <c r="A3490" t="n">
        <v>25977</v>
      </c>
      <c r="B3490" s="68" t="n">
        <v>54</v>
      </c>
      <c r="C3490" s="7" t="n">
        <v>20</v>
      </c>
    </row>
    <row r="3491" spans="1:8">
      <c r="A3491" t="s">
        <v>4</v>
      </c>
      <c r="B3491" s="4" t="s">
        <v>5</v>
      </c>
      <c r="C3491" s="4" t="s">
        <v>10</v>
      </c>
      <c r="D3491" s="4" t="s">
        <v>20</v>
      </c>
      <c r="E3491" s="4" t="s">
        <v>20</v>
      </c>
      <c r="F3491" s="4" t="s">
        <v>14</v>
      </c>
    </row>
    <row r="3492" spans="1:8">
      <c r="A3492" t="n">
        <v>25980</v>
      </c>
      <c r="B3492" s="56" t="n">
        <v>52</v>
      </c>
      <c r="C3492" s="7" t="n">
        <v>21</v>
      </c>
      <c r="D3492" s="7" t="n">
        <v>135.699996948242</v>
      </c>
      <c r="E3492" s="7" t="n">
        <v>2.5</v>
      </c>
      <c r="F3492" s="7" t="n">
        <v>0</v>
      </c>
    </row>
    <row r="3493" spans="1:8">
      <c r="A3493" t="s">
        <v>4</v>
      </c>
      <c r="B3493" s="4" t="s">
        <v>5</v>
      </c>
      <c r="C3493" s="4" t="s">
        <v>10</v>
      </c>
      <c r="D3493" s="4" t="s">
        <v>14</v>
      </c>
      <c r="E3493" s="4" t="s">
        <v>6</v>
      </c>
      <c r="F3493" s="4" t="s">
        <v>20</v>
      </c>
      <c r="G3493" s="4" t="s">
        <v>20</v>
      </c>
      <c r="H3493" s="4" t="s">
        <v>20</v>
      </c>
    </row>
    <row r="3494" spans="1:8">
      <c r="A3494" t="n">
        <v>25992</v>
      </c>
      <c r="B3494" s="50" t="n">
        <v>48</v>
      </c>
      <c r="C3494" s="7" t="n">
        <v>20</v>
      </c>
      <c r="D3494" s="7" t="n">
        <v>0</v>
      </c>
      <c r="E3494" s="7" t="s">
        <v>209</v>
      </c>
      <c r="F3494" s="7" t="n">
        <v>-1</v>
      </c>
      <c r="G3494" s="7" t="n">
        <v>1</v>
      </c>
      <c r="H3494" s="7" t="n">
        <v>0</v>
      </c>
    </row>
    <row r="3495" spans="1:8">
      <c r="A3495" t="s">
        <v>4</v>
      </c>
      <c r="B3495" s="4" t="s">
        <v>5</v>
      </c>
      <c r="C3495" s="4" t="s">
        <v>10</v>
      </c>
    </row>
    <row r="3496" spans="1:8">
      <c r="A3496" t="n">
        <v>26021</v>
      </c>
      <c r="B3496" s="31" t="n">
        <v>16</v>
      </c>
      <c r="C3496" s="7" t="n">
        <v>500</v>
      </c>
    </row>
    <row r="3497" spans="1:8">
      <c r="A3497" t="s">
        <v>4</v>
      </c>
      <c r="B3497" s="4" t="s">
        <v>5</v>
      </c>
      <c r="C3497" s="4" t="s">
        <v>14</v>
      </c>
      <c r="D3497" s="4" t="s">
        <v>10</v>
      </c>
      <c r="E3497" s="4" t="s">
        <v>6</v>
      </c>
    </row>
    <row r="3498" spans="1:8">
      <c r="A3498" t="n">
        <v>26024</v>
      </c>
      <c r="B3498" s="38" t="n">
        <v>51</v>
      </c>
      <c r="C3498" s="7" t="n">
        <v>4</v>
      </c>
      <c r="D3498" s="7" t="n">
        <v>20</v>
      </c>
      <c r="E3498" s="7" t="s">
        <v>137</v>
      </c>
    </row>
    <row r="3499" spans="1:8">
      <c r="A3499" t="s">
        <v>4</v>
      </c>
      <c r="B3499" s="4" t="s">
        <v>5</v>
      </c>
      <c r="C3499" s="4" t="s">
        <v>10</v>
      </c>
    </row>
    <row r="3500" spans="1:8">
      <c r="A3500" t="n">
        <v>26037</v>
      </c>
      <c r="B3500" s="31" t="n">
        <v>16</v>
      </c>
      <c r="C3500" s="7" t="n">
        <v>0</v>
      </c>
    </row>
    <row r="3501" spans="1:8">
      <c r="A3501" t="s">
        <v>4</v>
      </c>
      <c r="B3501" s="4" t="s">
        <v>5</v>
      </c>
      <c r="C3501" s="4" t="s">
        <v>10</v>
      </c>
      <c r="D3501" s="4" t="s">
        <v>14</v>
      </c>
      <c r="E3501" s="4" t="s">
        <v>9</v>
      </c>
      <c r="F3501" s="4" t="s">
        <v>79</v>
      </c>
      <c r="G3501" s="4" t="s">
        <v>14</v>
      </c>
      <c r="H3501" s="4" t="s">
        <v>14</v>
      </c>
      <c r="I3501" s="4" t="s">
        <v>14</v>
      </c>
      <c r="J3501" s="4" t="s">
        <v>9</v>
      </c>
      <c r="K3501" s="4" t="s">
        <v>79</v>
      </c>
      <c r="L3501" s="4" t="s">
        <v>14</v>
      </c>
      <c r="M3501" s="4" t="s">
        <v>14</v>
      </c>
      <c r="N3501" s="4" t="s">
        <v>14</v>
      </c>
      <c r="O3501" s="4" t="s">
        <v>9</v>
      </c>
      <c r="P3501" s="4" t="s">
        <v>79</v>
      </c>
      <c r="Q3501" s="4" t="s">
        <v>14</v>
      </c>
      <c r="R3501" s="4" t="s">
        <v>14</v>
      </c>
    </row>
    <row r="3502" spans="1:8">
      <c r="A3502" t="n">
        <v>26040</v>
      </c>
      <c r="B3502" s="47" t="n">
        <v>26</v>
      </c>
      <c r="C3502" s="7" t="n">
        <v>20</v>
      </c>
      <c r="D3502" s="7" t="n">
        <v>17</v>
      </c>
      <c r="E3502" s="7" t="n">
        <v>43370</v>
      </c>
      <c r="F3502" s="7" t="s">
        <v>272</v>
      </c>
      <c r="G3502" s="7" t="n">
        <v>2</v>
      </c>
      <c r="H3502" s="7" t="n">
        <v>3</v>
      </c>
      <c r="I3502" s="7" t="n">
        <v>17</v>
      </c>
      <c r="J3502" s="7" t="n">
        <v>43371</v>
      </c>
      <c r="K3502" s="7" t="s">
        <v>273</v>
      </c>
      <c r="L3502" s="7" t="n">
        <v>2</v>
      </c>
      <c r="M3502" s="7" t="n">
        <v>3</v>
      </c>
      <c r="N3502" s="7" t="n">
        <v>17</v>
      </c>
      <c r="O3502" s="7" t="n">
        <v>43372</v>
      </c>
      <c r="P3502" s="7" t="s">
        <v>274</v>
      </c>
      <c r="Q3502" s="7" t="n">
        <v>2</v>
      </c>
      <c r="R3502" s="7" t="n">
        <v>0</v>
      </c>
    </row>
    <row r="3503" spans="1:8">
      <c r="A3503" t="s">
        <v>4</v>
      </c>
      <c r="B3503" s="4" t="s">
        <v>5</v>
      </c>
    </row>
    <row r="3504" spans="1:8">
      <c r="A3504" t="n">
        <v>26248</v>
      </c>
      <c r="B3504" s="48" t="n">
        <v>28</v>
      </c>
    </row>
    <row r="3505" spans="1:18">
      <c r="A3505" t="s">
        <v>4</v>
      </c>
      <c r="B3505" s="4" t="s">
        <v>5</v>
      </c>
      <c r="C3505" s="4" t="s">
        <v>10</v>
      </c>
      <c r="D3505" s="4" t="s">
        <v>14</v>
      </c>
    </row>
    <row r="3506" spans="1:18">
      <c r="A3506" t="n">
        <v>26249</v>
      </c>
      <c r="B3506" s="51" t="n">
        <v>89</v>
      </c>
      <c r="C3506" s="7" t="n">
        <v>65533</v>
      </c>
      <c r="D3506" s="7" t="n">
        <v>1</v>
      </c>
    </row>
    <row r="3507" spans="1:18">
      <c r="A3507" t="s">
        <v>4</v>
      </c>
      <c r="B3507" s="4" t="s">
        <v>5</v>
      </c>
      <c r="C3507" s="4" t="s">
        <v>14</v>
      </c>
      <c r="D3507" s="4" t="s">
        <v>10</v>
      </c>
      <c r="E3507" s="4" t="s">
        <v>20</v>
      </c>
      <c r="F3507" s="4" t="s">
        <v>10</v>
      </c>
      <c r="G3507" s="4" t="s">
        <v>9</v>
      </c>
      <c r="H3507" s="4" t="s">
        <v>9</v>
      </c>
      <c r="I3507" s="4" t="s">
        <v>10</v>
      </c>
      <c r="J3507" s="4" t="s">
        <v>10</v>
      </c>
      <c r="K3507" s="4" t="s">
        <v>9</v>
      </c>
      <c r="L3507" s="4" t="s">
        <v>9</v>
      </c>
      <c r="M3507" s="4" t="s">
        <v>9</v>
      </c>
      <c r="N3507" s="4" t="s">
        <v>9</v>
      </c>
      <c r="O3507" s="4" t="s">
        <v>6</v>
      </c>
    </row>
    <row r="3508" spans="1:18">
      <c r="A3508" t="n">
        <v>26253</v>
      </c>
      <c r="B3508" s="14" t="n">
        <v>50</v>
      </c>
      <c r="C3508" s="7" t="n">
        <v>0</v>
      </c>
      <c r="D3508" s="7" t="n">
        <v>8203</v>
      </c>
      <c r="E3508" s="7" t="n">
        <v>0.699999988079071</v>
      </c>
      <c r="F3508" s="7" t="n">
        <v>500</v>
      </c>
      <c r="G3508" s="7" t="n">
        <v>0</v>
      </c>
      <c r="H3508" s="7" t="n">
        <v>0</v>
      </c>
      <c r="I3508" s="7" t="n">
        <v>0</v>
      </c>
      <c r="J3508" s="7" t="n">
        <v>65533</v>
      </c>
      <c r="K3508" s="7" t="n">
        <v>0</v>
      </c>
      <c r="L3508" s="7" t="n">
        <v>0</v>
      </c>
      <c r="M3508" s="7" t="n">
        <v>0</v>
      </c>
      <c r="N3508" s="7" t="n">
        <v>0</v>
      </c>
      <c r="O3508" s="7" t="s">
        <v>13</v>
      </c>
    </row>
    <row r="3509" spans="1:18">
      <c r="A3509" t="s">
        <v>4</v>
      </c>
      <c r="B3509" s="4" t="s">
        <v>5</v>
      </c>
      <c r="C3509" s="4" t="s">
        <v>14</v>
      </c>
      <c r="D3509" s="4" t="s">
        <v>10</v>
      </c>
      <c r="E3509" s="4" t="s">
        <v>20</v>
      </c>
      <c r="F3509" s="4" t="s">
        <v>10</v>
      </c>
      <c r="G3509" s="4" t="s">
        <v>9</v>
      </c>
      <c r="H3509" s="4" t="s">
        <v>9</v>
      </c>
      <c r="I3509" s="4" t="s">
        <v>10</v>
      </c>
      <c r="J3509" s="4" t="s">
        <v>10</v>
      </c>
      <c r="K3509" s="4" t="s">
        <v>9</v>
      </c>
      <c r="L3509" s="4" t="s">
        <v>9</v>
      </c>
      <c r="M3509" s="4" t="s">
        <v>9</v>
      </c>
      <c r="N3509" s="4" t="s">
        <v>9</v>
      </c>
      <c r="O3509" s="4" t="s">
        <v>6</v>
      </c>
    </row>
    <row r="3510" spans="1:18">
      <c r="A3510" t="n">
        <v>26292</v>
      </c>
      <c r="B3510" s="14" t="n">
        <v>50</v>
      </c>
      <c r="C3510" s="7" t="n">
        <v>0</v>
      </c>
      <c r="D3510" s="7" t="n">
        <v>8121</v>
      </c>
      <c r="E3510" s="7" t="n">
        <v>0.699999988079071</v>
      </c>
      <c r="F3510" s="7" t="n">
        <v>500</v>
      </c>
      <c r="G3510" s="7" t="n">
        <v>0</v>
      </c>
      <c r="H3510" s="7" t="n">
        <v>0</v>
      </c>
      <c r="I3510" s="7" t="n">
        <v>0</v>
      </c>
      <c r="J3510" s="7" t="n">
        <v>65533</v>
      </c>
      <c r="K3510" s="7" t="n">
        <v>0</v>
      </c>
      <c r="L3510" s="7" t="n">
        <v>0</v>
      </c>
      <c r="M3510" s="7" t="n">
        <v>0</v>
      </c>
      <c r="N3510" s="7" t="n">
        <v>0</v>
      </c>
      <c r="O3510" s="7" t="s">
        <v>13</v>
      </c>
    </row>
    <row r="3511" spans="1:18">
      <c r="A3511" t="s">
        <v>4</v>
      </c>
      <c r="B3511" s="4" t="s">
        <v>5</v>
      </c>
      <c r="C3511" s="4" t="s">
        <v>14</v>
      </c>
      <c r="D3511" s="4" t="s">
        <v>10</v>
      </c>
      <c r="E3511" s="4" t="s">
        <v>9</v>
      </c>
      <c r="F3511" s="4" t="s">
        <v>10</v>
      </c>
    </row>
    <row r="3512" spans="1:18">
      <c r="A3512" t="n">
        <v>26331</v>
      </c>
      <c r="B3512" s="14" t="n">
        <v>50</v>
      </c>
      <c r="C3512" s="7" t="n">
        <v>3</v>
      </c>
      <c r="D3512" s="7" t="n">
        <v>8121</v>
      </c>
      <c r="E3512" s="7" t="n">
        <v>0</v>
      </c>
      <c r="F3512" s="7" t="n">
        <v>500</v>
      </c>
    </row>
    <row r="3513" spans="1:18">
      <c r="A3513" t="s">
        <v>4</v>
      </c>
      <c r="B3513" s="4" t="s">
        <v>5</v>
      </c>
      <c r="C3513" s="4" t="s">
        <v>14</v>
      </c>
      <c r="D3513" s="4" t="s">
        <v>10</v>
      </c>
      <c r="E3513" s="4" t="s">
        <v>9</v>
      </c>
      <c r="F3513" s="4" t="s">
        <v>10</v>
      </c>
    </row>
    <row r="3514" spans="1:18">
      <c r="A3514" t="n">
        <v>26341</v>
      </c>
      <c r="B3514" s="14" t="n">
        <v>50</v>
      </c>
      <c r="C3514" s="7" t="n">
        <v>3</v>
      </c>
      <c r="D3514" s="7" t="n">
        <v>8148</v>
      </c>
      <c r="E3514" s="7" t="n">
        <v>0</v>
      </c>
      <c r="F3514" s="7" t="n">
        <v>500</v>
      </c>
    </row>
    <row r="3515" spans="1:18">
      <c r="A3515" t="s">
        <v>4</v>
      </c>
      <c r="B3515" s="4" t="s">
        <v>5</v>
      </c>
      <c r="C3515" s="4" t="s">
        <v>14</v>
      </c>
      <c r="D3515" s="4" t="s">
        <v>10</v>
      </c>
      <c r="E3515" s="4" t="s">
        <v>20</v>
      </c>
    </row>
    <row r="3516" spans="1:18">
      <c r="A3516" t="n">
        <v>26351</v>
      </c>
      <c r="B3516" s="24" t="n">
        <v>58</v>
      </c>
      <c r="C3516" s="7" t="n">
        <v>101</v>
      </c>
      <c r="D3516" s="7" t="n">
        <v>500</v>
      </c>
      <c r="E3516" s="7" t="n">
        <v>1</v>
      </c>
    </row>
    <row r="3517" spans="1:18">
      <c r="A3517" t="s">
        <v>4</v>
      </c>
      <c r="B3517" s="4" t="s">
        <v>5</v>
      </c>
      <c r="C3517" s="4" t="s">
        <v>14</v>
      </c>
      <c r="D3517" s="4" t="s">
        <v>10</v>
      </c>
    </row>
    <row r="3518" spans="1:18">
      <c r="A3518" t="n">
        <v>26359</v>
      </c>
      <c r="B3518" s="24" t="n">
        <v>58</v>
      </c>
      <c r="C3518" s="7" t="n">
        <v>254</v>
      </c>
      <c r="D3518" s="7" t="n">
        <v>0</v>
      </c>
    </row>
    <row r="3519" spans="1:18">
      <c r="A3519" t="s">
        <v>4</v>
      </c>
      <c r="B3519" s="4" t="s">
        <v>5</v>
      </c>
      <c r="C3519" s="4" t="s">
        <v>14</v>
      </c>
      <c r="D3519" s="4" t="s">
        <v>14</v>
      </c>
      <c r="E3519" s="4" t="s">
        <v>20</v>
      </c>
      <c r="F3519" s="4" t="s">
        <v>20</v>
      </c>
      <c r="G3519" s="4" t="s">
        <v>20</v>
      </c>
      <c r="H3519" s="4" t="s">
        <v>10</v>
      </c>
    </row>
    <row r="3520" spans="1:18">
      <c r="A3520" t="n">
        <v>26363</v>
      </c>
      <c r="B3520" s="43" t="n">
        <v>45</v>
      </c>
      <c r="C3520" s="7" t="n">
        <v>2</v>
      </c>
      <c r="D3520" s="7" t="n">
        <v>3</v>
      </c>
      <c r="E3520" s="7" t="n">
        <v>0.0799999982118607</v>
      </c>
      <c r="F3520" s="7" t="n">
        <v>-198.970001220703</v>
      </c>
      <c r="G3520" s="7" t="n">
        <v>-0.400000005960464</v>
      </c>
      <c r="H3520" s="7" t="n">
        <v>0</v>
      </c>
    </row>
    <row r="3521" spans="1:15">
      <c r="A3521" t="s">
        <v>4</v>
      </c>
      <c r="B3521" s="4" t="s">
        <v>5</v>
      </c>
      <c r="C3521" s="4" t="s">
        <v>14</v>
      </c>
      <c r="D3521" s="4" t="s">
        <v>14</v>
      </c>
      <c r="E3521" s="4" t="s">
        <v>20</v>
      </c>
      <c r="F3521" s="4" t="s">
        <v>20</v>
      </c>
      <c r="G3521" s="4" t="s">
        <v>20</v>
      </c>
      <c r="H3521" s="4" t="s">
        <v>10</v>
      </c>
      <c r="I3521" s="4" t="s">
        <v>14</v>
      </c>
    </row>
    <row r="3522" spans="1:15">
      <c r="A3522" t="n">
        <v>26380</v>
      </c>
      <c r="B3522" s="43" t="n">
        <v>45</v>
      </c>
      <c r="C3522" s="7" t="n">
        <v>4</v>
      </c>
      <c r="D3522" s="7" t="n">
        <v>3</v>
      </c>
      <c r="E3522" s="7" t="n">
        <v>348.059997558594</v>
      </c>
      <c r="F3522" s="7" t="n">
        <v>316.279998779297</v>
      </c>
      <c r="G3522" s="7" t="n">
        <v>0</v>
      </c>
      <c r="H3522" s="7" t="n">
        <v>0</v>
      </c>
      <c r="I3522" s="7" t="n">
        <v>0</v>
      </c>
    </row>
    <row r="3523" spans="1:15">
      <c r="A3523" t="s">
        <v>4</v>
      </c>
      <c r="B3523" s="4" t="s">
        <v>5</v>
      </c>
      <c r="C3523" s="4" t="s">
        <v>14</v>
      </c>
      <c r="D3523" s="4" t="s">
        <v>14</v>
      </c>
      <c r="E3523" s="4" t="s">
        <v>20</v>
      </c>
      <c r="F3523" s="4" t="s">
        <v>10</v>
      </c>
    </row>
    <row r="3524" spans="1:15">
      <c r="A3524" t="n">
        <v>26398</v>
      </c>
      <c r="B3524" s="43" t="n">
        <v>45</v>
      </c>
      <c r="C3524" s="7" t="n">
        <v>5</v>
      </c>
      <c r="D3524" s="7" t="n">
        <v>3</v>
      </c>
      <c r="E3524" s="7" t="n">
        <v>1.5</v>
      </c>
      <c r="F3524" s="7" t="n">
        <v>0</v>
      </c>
    </row>
    <row r="3525" spans="1:15">
      <c r="A3525" t="s">
        <v>4</v>
      </c>
      <c r="B3525" s="4" t="s">
        <v>5</v>
      </c>
      <c r="C3525" s="4" t="s">
        <v>14</v>
      </c>
      <c r="D3525" s="4" t="s">
        <v>14</v>
      </c>
      <c r="E3525" s="4" t="s">
        <v>20</v>
      </c>
      <c r="F3525" s="4" t="s">
        <v>10</v>
      </c>
    </row>
    <row r="3526" spans="1:15">
      <c r="A3526" t="n">
        <v>26407</v>
      </c>
      <c r="B3526" s="43" t="n">
        <v>45</v>
      </c>
      <c r="C3526" s="7" t="n">
        <v>11</v>
      </c>
      <c r="D3526" s="7" t="n">
        <v>3</v>
      </c>
      <c r="E3526" s="7" t="n">
        <v>38.2999992370605</v>
      </c>
      <c r="F3526" s="7" t="n">
        <v>0</v>
      </c>
    </row>
    <row r="3527" spans="1:15">
      <c r="A3527" t="s">
        <v>4</v>
      </c>
      <c r="B3527" s="4" t="s">
        <v>5</v>
      </c>
      <c r="C3527" s="4" t="s">
        <v>10</v>
      </c>
      <c r="D3527" s="4" t="s">
        <v>9</v>
      </c>
    </row>
    <row r="3528" spans="1:15">
      <c r="A3528" t="n">
        <v>26416</v>
      </c>
      <c r="B3528" s="57" t="n">
        <v>44</v>
      </c>
      <c r="C3528" s="7" t="n">
        <v>0</v>
      </c>
      <c r="D3528" s="7" t="n">
        <v>128</v>
      </c>
    </row>
    <row r="3529" spans="1:15">
      <c r="A3529" t="s">
        <v>4</v>
      </c>
      <c r="B3529" s="4" t="s">
        <v>5</v>
      </c>
      <c r="C3529" s="4" t="s">
        <v>10</v>
      </c>
      <c r="D3529" s="4" t="s">
        <v>9</v>
      </c>
    </row>
    <row r="3530" spans="1:15">
      <c r="A3530" t="n">
        <v>26423</v>
      </c>
      <c r="B3530" s="57" t="n">
        <v>44</v>
      </c>
      <c r="C3530" s="7" t="n">
        <v>0</v>
      </c>
      <c r="D3530" s="7" t="n">
        <v>32</v>
      </c>
    </row>
    <row r="3531" spans="1:15">
      <c r="A3531" t="s">
        <v>4</v>
      </c>
      <c r="B3531" s="4" t="s">
        <v>5</v>
      </c>
      <c r="C3531" s="4" t="s">
        <v>10</v>
      </c>
      <c r="D3531" s="4" t="s">
        <v>20</v>
      </c>
      <c r="E3531" s="4" t="s">
        <v>20</v>
      </c>
      <c r="F3531" s="4" t="s">
        <v>20</v>
      </c>
      <c r="G3531" s="4" t="s">
        <v>20</v>
      </c>
    </row>
    <row r="3532" spans="1:15">
      <c r="A3532" t="n">
        <v>26430</v>
      </c>
      <c r="B3532" s="35" t="n">
        <v>46</v>
      </c>
      <c r="C3532" s="7" t="n">
        <v>0</v>
      </c>
      <c r="D3532" s="7" t="n">
        <v>0</v>
      </c>
      <c r="E3532" s="7" t="n">
        <v>-200</v>
      </c>
      <c r="F3532" s="7" t="n">
        <v>-0.419999986886978</v>
      </c>
      <c r="G3532" s="7" t="n">
        <v>0</v>
      </c>
    </row>
    <row r="3533" spans="1:15">
      <c r="A3533" t="s">
        <v>4</v>
      </c>
      <c r="B3533" s="4" t="s">
        <v>5</v>
      </c>
      <c r="C3533" s="4" t="s">
        <v>10</v>
      </c>
      <c r="D3533" s="4" t="s">
        <v>14</v>
      </c>
      <c r="E3533" s="4" t="s">
        <v>6</v>
      </c>
      <c r="F3533" s="4" t="s">
        <v>20</v>
      </c>
      <c r="G3533" s="4" t="s">
        <v>20</v>
      </c>
      <c r="H3533" s="4" t="s">
        <v>20</v>
      </c>
    </row>
    <row r="3534" spans="1:15">
      <c r="A3534" t="n">
        <v>26449</v>
      </c>
      <c r="B3534" s="50" t="n">
        <v>48</v>
      </c>
      <c r="C3534" s="7" t="n">
        <v>0</v>
      </c>
      <c r="D3534" s="7" t="n">
        <v>0</v>
      </c>
      <c r="E3534" s="7" t="s">
        <v>194</v>
      </c>
      <c r="F3534" s="7" t="n">
        <v>0</v>
      </c>
      <c r="G3534" s="7" t="n">
        <v>1</v>
      </c>
      <c r="H3534" s="7" t="n">
        <v>0</v>
      </c>
    </row>
    <row r="3535" spans="1:15">
      <c r="A3535" t="s">
        <v>4</v>
      </c>
      <c r="B3535" s="4" t="s">
        <v>5</v>
      </c>
      <c r="C3535" s="4" t="s">
        <v>14</v>
      </c>
      <c r="D3535" s="4" t="s">
        <v>10</v>
      </c>
      <c r="E3535" s="4" t="s">
        <v>6</v>
      </c>
      <c r="F3535" s="4" t="s">
        <v>6</v>
      </c>
      <c r="G3535" s="4" t="s">
        <v>6</v>
      </c>
      <c r="H3535" s="4" t="s">
        <v>6</v>
      </c>
    </row>
    <row r="3536" spans="1:15">
      <c r="A3536" t="n">
        <v>26475</v>
      </c>
      <c r="B3536" s="38" t="n">
        <v>51</v>
      </c>
      <c r="C3536" s="7" t="n">
        <v>3</v>
      </c>
      <c r="D3536" s="7" t="n">
        <v>0</v>
      </c>
      <c r="E3536" s="7" t="s">
        <v>159</v>
      </c>
      <c r="F3536" s="7" t="s">
        <v>125</v>
      </c>
      <c r="G3536" s="7" t="s">
        <v>57</v>
      </c>
      <c r="H3536" s="7" t="s">
        <v>58</v>
      </c>
    </row>
    <row r="3537" spans="1:9">
      <c r="A3537" t="s">
        <v>4</v>
      </c>
      <c r="B3537" s="4" t="s">
        <v>5</v>
      </c>
      <c r="C3537" s="4" t="s">
        <v>10</v>
      </c>
      <c r="D3537" s="4" t="s">
        <v>20</v>
      </c>
      <c r="E3537" s="4" t="s">
        <v>20</v>
      </c>
      <c r="F3537" s="4" t="s">
        <v>20</v>
      </c>
      <c r="G3537" s="4" t="s">
        <v>10</v>
      </c>
      <c r="H3537" s="4" t="s">
        <v>10</v>
      </c>
    </row>
    <row r="3538" spans="1:9">
      <c r="A3538" t="n">
        <v>26488</v>
      </c>
      <c r="B3538" s="53" t="n">
        <v>60</v>
      </c>
      <c r="C3538" s="7" t="n">
        <v>0</v>
      </c>
      <c r="D3538" s="7" t="n">
        <v>0</v>
      </c>
      <c r="E3538" s="7" t="n">
        <v>-15</v>
      </c>
      <c r="F3538" s="7" t="n">
        <v>0</v>
      </c>
      <c r="G3538" s="7" t="n">
        <v>0</v>
      </c>
      <c r="H3538" s="7" t="n">
        <v>0</v>
      </c>
    </row>
    <row r="3539" spans="1:9">
      <c r="A3539" t="s">
        <v>4</v>
      </c>
      <c r="B3539" s="4" t="s">
        <v>5</v>
      </c>
      <c r="C3539" s="4" t="s">
        <v>14</v>
      </c>
      <c r="D3539" s="4" t="s">
        <v>10</v>
      </c>
      <c r="E3539" s="4" t="s">
        <v>10</v>
      </c>
      <c r="F3539" s="4" t="s">
        <v>9</v>
      </c>
      <c r="G3539" s="4" t="s">
        <v>9</v>
      </c>
      <c r="H3539" s="4" t="s">
        <v>9</v>
      </c>
    </row>
    <row r="3540" spans="1:9">
      <c r="A3540" t="n">
        <v>26507</v>
      </c>
      <c r="B3540" s="69" t="n">
        <v>97</v>
      </c>
      <c r="C3540" s="7" t="n">
        <v>6</v>
      </c>
      <c r="D3540" s="7" t="n">
        <v>0</v>
      </c>
      <c r="E3540" s="7" t="n">
        <v>0</v>
      </c>
      <c r="F3540" s="7" t="n">
        <v>1084227584</v>
      </c>
      <c r="G3540" s="7" t="n">
        <v>1084227584</v>
      </c>
      <c r="H3540" s="7" t="n">
        <v>1084227584</v>
      </c>
    </row>
    <row r="3541" spans="1:9">
      <c r="A3541" t="s">
        <v>4</v>
      </c>
      <c r="B3541" s="4" t="s">
        <v>5</v>
      </c>
      <c r="C3541" s="4" t="s">
        <v>14</v>
      </c>
      <c r="D3541" s="4" t="s">
        <v>14</v>
      </c>
      <c r="E3541" s="4" t="s">
        <v>9</v>
      </c>
      <c r="F3541" s="4" t="s">
        <v>14</v>
      </c>
      <c r="G3541" s="4" t="s">
        <v>14</v>
      </c>
    </row>
    <row r="3542" spans="1:9">
      <c r="A3542" t="n">
        <v>26525</v>
      </c>
      <c r="B3542" s="70" t="n">
        <v>8</v>
      </c>
      <c r="C3542" s="7" t="n">
        <v>5</v>
      </c>
      <c r="D3542" s="7" t="n">
        <v>0</v>
      </c>
      <c r="E3542" s="7" t="n">
        <v>7</v>
      </c>
      <c r="F3542" s="7" t="n">
        <v>19</v>
      </c>
      <c r="G3542" s="7" t="n">
        <v>1</v>
      </c>
    </row>
    <row r="3543" spans="1:9">
      <c r="A3543" t="s">
        <v>4</v>
      </c>
      <c r="B3543" s="4" t="s">
        <v>5</v>
      </c>
      <c r="C3543" s="4" t="s">
        <v>14</v>
      </c>
      <c r="D3543" s="4" t="s">
        <v>10</v>
      </c>
    </row>
    <row r="3544" spans="1:9">
      <c r="A3544" t="n">
        <v>26534</v>
      </c>
      <c r="B3544" s="24" t="n">
        <v>58</v>
      </c>
      <c r="C3544" s="7" t="n">
        <v>255</v>
      </c>
      <c r="D3544" s="7" t="n">
        <v>0</v>
      </c>
    </row>
    <row r="3545" spans="1:9">
      <c r="A3545" t="s">
        <v>4</v>
      </c>
      <c r="B3545" s="4" t="s">
        <v>5</v>
      </c>
      <c r="C3545" s="4" t="s">
        <v>10</v>
      </c>
    </row>
    <row r="3546" spans="1:9">
      <c r="A3546" t="n">
        <v>26538</v>
      </c>
      <c r="B3546" s="31" t="n">
        <v>16</v>
      </c>
      <c r="C3546" s="7" t="n">
        <v>1000</v>
      </c>
    </row>
    <row r="3547" spans="1:9">
      <c r="A3547" t="s">
        <v>4</v>
      </c>
      <c r="B3547" s="4" t="s">
        <v>5</v>
      </c>
      <c r="C3547" s="4" t="s">
        <v>14</v>
      </c>
      <c r="D3547" s="4" t="s">
        <v>10</v>
      </c>
      <c r="E3547" s="4" t="s">
        <v>6</v>
      </c>
      <c r="F3547" s="4" t="s">
        <v>6</v>
      </c>
      <c r="G3547" s="4" t="s">
        <v>6</v>
      </c>
      <c r="H3547" s="4" t="s">
        <v>6</v>
      </c>
    </row>
    <row r="3548" spans="1:9">
      <c r="A3548" t="n">
        <v>26541</v>
      </c>
      <c r="B3548" s="38" t="n">
        <v>51</v>
      </c>
      <c r="C3548" s="7" t="n">
        <v>3</v>
      </c>
      <c r="D3548" s="7" t="n">
        <v>0</v>
      </c>
      <c r="E3548" s="7" t="s">
        <v>125</v>
      </c>
      <c r="F3548" s="7" t="s">
        <v>275</v>
      </c>
      <c r="G3548" s="7" t="s">
        <v>57</v>
      </c>
      <c r="H3548" s="7" t="s">
        <v>58</v>
      </c>
    </row>
    <row r="3549" spans="1:9">
      <c r="A3549" t="s">
        <v>4</v>
      </c>
      <c r="B3549" s="4" t="s">
        <v>5</v>
      </c>
      <c r="C3549" s="4" t="s">
        <v>10</v>
      </c>
    </row>
    <row r="3550" spans="1:9">
      <c r="A3550" t="n">
        <v>26554</v>
      </c>
      <c r="B3550" s="31" t="n">
        <v>16</v>
      </c>
      <c r="C3550" s="7" t="n">
        <v>1000</v>
      </c>
    </row>
    <row r="3551" spans="1:9">
      <c r="A3551" t="s">
        <v>4</v>
      </c>
      <c r="B3551" s="4" t="s">
        <v>5</v>
      </c>
      <c r="C3551" s="4" t="s">
        <v>14</v>
      </c>
      <c r="D3551" s="4" t="s">
        <v>10</v>
      </c>
      <c r="E3551" s="4" t="s">
        <v>6</v>
      </c>
    </row>
    <row r="3552" spans="1:9">
      <c r="A3552" t="n">
        <v>26557</v>
      </c>
      <c r="B3552" s="38" t="n">
        <v>51</v>
      </c>
      <c r="C3552" s="7" t="n">
        <v>4</v>
      </c>
      <c r="D3552" s="7" t="n">
        <v>0</v>
      </c>
      <c r="E3552" s="7" t="s">
        <v>276</v>
      </c>
    </row>
    <row r="3553" spans="1:8">
      <c r="A3553" t="s">
        <v>4</v>
      </c>
      <c r="B3553" s="4" t="s">
        <v>5</v>
      </c>
      <c r="C3553" s="4" t="s">
        <v>10</v>
      </c>
    </row>
    <row r="3554" spans="1:8">
      <c r="A3554" t="n">
        <v>26571</v>
      </c>
      <c r="B3554" s="31" t="n">
        <v>16</v>
      </c>
      <c r="C3554" s="7" t="n">
        <v>0</v>
      </c>
    </row>
    <row r="3555" spans="1:8">
      <c r="A3555" t="s">
        <v>4</v>
      </c>
      <c r="B3555" s="4" t="s">
        <v>5</v>
      </c>
      <c r="C3555" s="4" t="s">
        <v>10</v>
      </c>
      <c r="D3555" s="4" t="s">
        <v>14</v>
      </c>
      <c r="E3555" s="4" t="s">
        <v>9</v>
      </c>
      <c r="F3555" s="4" t="s">
        <v>79</v>
      </c>
      <c r="G3555" s="4" t="s">
        <v>14</v>
      </c>
      <c r="H3555" s="4" t="s">
        <v>14</v>
      </c>
    </row>
    <row r="3556" spans="1:8">
      <c r="A3556" t="n">
        <v>26574</v>
      </c>
      <c r="B3556" s="47" t="n">
        <v>26</v>
      </c>
      <c r="C3556" s="7" t="n">
        <v>0</v>
      </c>
      <c r="D3556" s="7" t="n">
        <v>17</v>
      </c>
      <c r="E3556" s="7" t="n">
        <v>53195</v>
      </c>
      <c r="F3556" s="7" t="s">
        <v>277</v>
      </c>
      <c r="G3556" s="7" t="n">
        <v>2</v>
      </c>
      <c r="H3556" s="7" t="n">
        <v>0</v>
      </c>
    </row>
    <row r="3557" spans="1:8">
      <c r="A3557" t="s">
        <v>4</v>
      </c>
      <c r="B3557" s="4" t="s">
        <v>5</v>
      </c>
      <c r="C3557" s="4" t="s">
        <v>10</v>
      </c>
    </row>
    <row r="3558" spans="1:8">
      <c r="A3558" t="n">
        <v>26632</v>
      </c>
      <c r="B3558" s="31" t="n">
        <v>16</v>
      </c>
      <c r="C3558" s="7" t="n">
        <v>3000</v>
      </c>
    </row>
    <row r="3559" spans="1:8">
      <c r="A3559" t="s">
        <v>4</v>
      </c>
      <c r="B3559" s="4" t="s">
        <v>5</v>
      </c>
      <c r="C3559" s="4" t="s">
        <v>14</v>
      </c>
      <c r="D3559" s="4" t="s">
        <v>10</v>
      </c>
      <c r="E3559" s="4" t="s">
        <v>6</v>
      </c>
      <c r="F3559" s="4" t="s">
        <v>6</v>
      </c>
      <c r="G3559" s="4" t="s">
        <v>6</v>
      </c>
      <c r="H3559" s="4" t="s">
        <v>6</v>
      </c>
    </row>
    <row r="3560" spans="1:8">
      <c r="A3560" t="n">
        <v>26635</v>
      </c>
      <c r="B3560" s="38" t="n">
        <v>51</v>
      </c>
      <c r="C3560" s="7" t="n">
        <v>3</v>
      </c>
      <c r="D3560" s="7" t="n">
        <v>0</v>
      </c>
      <c r="E3560" s="7" t="s">
        <v>142</v>
      </c>
      <c r="F3560" s="7" t="s">
        <v>278</v>
      </c>
      <c r="G3560" s="7" t="s">
        <v>57</v>
      </c>
      <c r="H3560" s="7" t="s">
        <v>58</v>
      </c>
    </row>
    <row r="3561" spans="1:8">
      <c r="A3561" t="s">
        <v>4</v>
      </c>
      <c r="B3561" s="4" t="s">
        <v>5</v>
      </c>
    </row>
    <row r="3562" spans="1:8">
      <c r="A3562" t="n">
        <v>26656</v>
      </c>
      <c r="B3562" s="48" t="n">
        <v>28</v>
      </c>
    </row>
    <row r="3563" spans="1:8">
      <c r="A3563" t="s">
        <v>4</v>
      </c>
      <c r="B3563" s="4" t="s">
        <v>5</v>
      </c>
      <c r="C3563" s="4" t="s">
        <v>14</v>
      </c>
      <c r="D3563" s="4" t="s">
        <v>10</v>
      </c>
      <c r="E3563" s="4" t="s">
        <v>6</v>
      </c>
      <c r="F3563" s="4" t="s">
        <v>6</v>
      </c>
      <c r="G3563" s="4" t="s">
        <v>6</v>
      </c>
      <c r="H3563" s="4" t="s">
        <v>6</v>
      </c>
    </row>
    <row r="3564" spans="1:8">
      <c r="A3564" t="n">
        <v>26657</v>
      </c>
      <c r="B3564" s="38" t="n">
        <v>51</v>
      </c>
      <c r="C3564" s="7" t="n">
        <v>3</v>
      </c>
      <c r="D3564" s="7" t="n">
        <v>0</v>
      </c>
      <c r="E3564" s="7" t="s">
        <v>142</v>
      </c>
      <c r="F3564" s="7" t="s">
        <v>58</v>
      </c>
      <c r="G3564" s="7" t="s">
        <v>57</v>
      </c>
      <c r="H3564" s="7" t="s">
        <v>58</v>
      </c>
    </row>
    <row r="3565" spans="1:8">
      <c r="A3565" t="s">
        <v>4</v>
      </c>
      <c r="B3565" s="4" t="s">
        <v>5</v>
      </c>
      <c r="C3565" s="4" t="s">
        <v>14</v>
      </c>
      <c r="D3565" s="4" t="s">
        <v>14</v>
      </c>
      <c r="E3565" s="4" t="s">
        <v>20</v>
      </c>
      <c r="F3565" s="4" t="s">
        <v>20</v>
      </c>
      <c r="G3565" s="4" t="s">
        <v>20</v>
      </c>
      <c r="H3565" s="4" t="s">
        <v>10</v>
      </c>
    </row>
    <row r="3566" spans="1:8">
      <c r="A3566" t="n">
        <v>26670</v>
      </c>
      <c r="B3566" s="43" t="n">
        <v>45</v>
      </c>
      <c r="C3566" s="7" t="n">
        <v>2</v>
      </c>
      <c r="D3566" s="7" t="n">
        <v>3</v>
      </c>
      <c r="E3566" s="7" t="n">
        <v>0.0799999982118607</v>
      </c>
      <c r="F3566" s="7" t="n">
        <v>-198.940002441406</v>
      </c>
      <c r="G3566" s="7" t="n">
        <v>-0.400000005960464</v>
      </c>
      <c r="H3566" s="7" t="n">
        <v>1500</v>
      </c>
    </row>
    <row r="3567" spans="1:8">
      <c r="A3567" t="s">
        <v>4</v>
      </c>
      <c r="B3567" s="4" t="s">
        <v>5</v>
      </c>
      <c r="C3567" s="4" t="s">
        <v>14</v>
      </c>
      <c r="D3567" s="4" t="s">
        <v>14</v>
      </c>
      <c r="E3567" s="4" t="s">
        <v>20</v>
      </c>
      <c r="F3567" s="4" t="s">
        <v>20</v>
      </c>
      <c r="G3567" s="4" t="s">
        <v>20</v>
      </c>
      <c r="H3567" s="4" t="s">
        <v>10</v>
      </c>
      <c r="I3567" s="4" t="s">
        <v>14</v>
      </c>
    </row>
    <row r="3568" spans="1:8">
      <c r="A3568" t="n">
        <v>26687</v>
      </c>
      <c r="B3568" s="43" t="n">
        <v>45</v>
      </c>
      <c r="C3568" s="7" t="n">
        <v>4</v>
      </c>
      <c r="D3568" s="7" t="n">
        <v>3</v>
      </c>
      <c r="E3568" s="7" t="n">
        <v>348.059997558594</v>
      </c>
      <c r="F3568" s="7" t="n">
        <v>316.279998779297</v>
      </c>
      <c r="G3568" s="7" t="n">
        <v>0</v>
      </c>
      <c r="H3568" s="7" t="n">
        <v>1500</v>
      </c>
      <c r="I3568" s="7" t="n">
        <v>0</v>
      </c>
    </row>
    <row r="3569" spans="1:9">
      <c r="A3569" t="s">
        <v>4</v>
      </c>
      <c r="B3569" s="4" t="s">
        <v>5</v>
      </c>
      <c r="C3569" s="4" t="s">
        <v>14</v>
      </c>
      <c r="D3569" s="4" t="s">
        <v>14</v>
      </c>
      <c r="E3569" s="4" t="s">
        <v>20</v>
      </c>
      <c r="F3569" s="4" t="s">
        <v>10</v>
      </c>
    </row>
    <row r="3570" spans="1:9">
      <c r="A3570" t="n">
        <v>26705</v>
      </c>
      <c r="B3570" s="43" t="n">
        <v>45</v>
      </c>
      <c r="C3570" s="7" t="n">
        <v>5</v>
      </c>
      <c r="D3570" s="7" t="n">
        <v>3</v>
      </c>
      <c r="E3570" s="7" t="n">
        <v>1.29999995231628</v>
      </c>
      <c r="F3570" s="7" t="n">
        <v>1500</v>
      </c>
    </row>
    <row r="3571" spans="1:9">
      <c r="A3571" t="s">
        <v>4</v>
      </c>
      <c r="B3571" s="4" t="s">
        <v>5</v>
      </c>
      <c r="C3571" s="4" t="s">
        <v>14</v>
      </c>
      <c r="D3571" s="4" t="s">
        <v>14</v>
      </c>
      <c r="E3571" s="4" t="s">
        <v>20</v>
      </c>
      <c r="F3571" s="4" t="s">
        <v>10</v>
      </c>
    </row>
    <row r="3572" spans="1:9">
      <c r="A3572" t="n">
        <v>26714</v>
      </c>
      <c r="B3572" s="43" t="n">
        <v>45</v>
      </c>
      <c r="C3572" s="7" t="n">
        <v>11</v>
      </c>
      <c r="D3572" s="7" t="n">
        <v>3</v>
      </c>
      <c r="E3572" s="7" t="n">
        <v>38.2999992370605</v>
      </c>
      <c r="F3572" s="7" t="n">
        <v>1500</v>
      </c>
    </row>
    <row r="3573" spans="1:9">
      <c r="A3573" t="s">
        <v>4</v>
      </c>
      <c r="B3573" s="4" t="s">
        <v>5</v>
      </c>
      <c r="C3573" s="4" t="s">
        <v>14</v>
      </c>
      <c r="D3573" s="4" t="s">
        <v>10</v>
      </c>
    </row>
    <row r="3574" spans="1:9">
      <c r="A3574" t="n">
        <v>26723</v>
      </c>
      <c r="B3574" s="43" t="n">
        <v>45</v>
      </c>
      <c r="C3574" s="7" t="n">
        <v>7</v>
      </c>
      <c r="D3574" s="7" t="n">
        <v>255</v>
      </c>
    </row>
    <row r="3575" spans="1:9">
      <c r="A3575" t="s">
        <v>4</v>
      </c>
      <c r="B3575" s="4" t="s">
        <v>5</v>
      </c>
      <c r="C3575" s="4" t="s">
        <v>14</v>
      </c>
      <c r="D3575" s="4" t="s">
        <v>10</v>
      </c>
      <c r="E3575" s="4" t="s">
        <v>6</v>
      </c>
    </row>
    <row r="3576" spans="1:9">
      <c r="A3576" t="n">
        <v>26727</v>
      </c>
      <c r="B3576" s="38" t="n">
        <v>51</v>
      </c>
      <c r="C3576" s="7" t="n">
        <v>4</v>
      </c>
      <c r="D3576" s="7" t="n">
        <v>0</v>
      </c>
      <c r="E3576" s="7" t="s">
        <v>143</v>
      </c>
    </row>
    <row r="3577" spans="1:9">
      <c r="A3577" t="s">
        <v>4</v>
      </c>
      <c r="B3577" s="4" t="s">
        <v>5</v>
      </c>
      <c r="C3577" s="4" t="s">
        <v>10</v>
      </c>
    </row>
    <row r="3578" spans="1:9">
      <c r="A3578" t="n">
        <v>26740</v>
      </c>
      <c r="B3578" s="31" t="n">
        <v>16</v>
      </c>
      <c r="C3578" s="7" t="n">
        <v>0</v>
      </c>
    </row>
    <row r="3579" spans="1:9">
      <c r="A3579" t="s">
        <v>4</v>
      </c>
      <c r="B3579" s="4" t="s">
        <v>5</v>
      </c>
      <c r="C3579" s="4" t="s">
        <v>10</v>
      </c>
      <c r="D3579" s="4" t="s">
        <v>14</v>
      </c>
      <c r="E3579" s="4" t="s">
        <v>9</v>
      </c>
      <c r="F3579" s="4" t="s">
        <v>79</v>
      </c>
      <c r="G3579" s="4" t="s">
        <v>14</v>
      </c>
      <c r="H3579" s="4" t="s">
        <v>14</v>
      </c>
    </row>
    <row r="3580" spans="1:9">
      <c r="A3580" t="n">
        <v>26743</v>
      </c>
      <c r="B3580" s="47" t="n">
        <v>26</v>
      </c>
      <c r="C3580" s="7" t="n">
        <v>0</v>
      </c>
      <c r="D3580" s="7" t="n">
        <v>17</v>
      </c>
      <c r="E3580" s="7" t="n">
        <v>53196</v>
      </c>
      <c r="F3580" s="7" t="s">
        <v>279</v>
      </c>
      <c r="G3580" s="7" t="n">
        <v>2</v>
      </c>
      <c r="H3580" s="7" t="n">
        <v>0</v>
      </c>
    </row>
    <row r="3581" spans="1:9">
      <c r="A3581" t="s">
        <v>4</v>
      </c>
      <c r="B3581" s="4" t="s">
        <v>5</v>
      </c>
    </row>
    <row r="3582" spans="1:9">
      <c r="A3582" t="n">
        <v>26837</v>
      </c>
      <c r="B3582" s="48" t="n">
        <v>28</v>
      </c>
    </row>
    <row r="3583" spans="1:9">
      <c r="A3583" t="s">
        <v>4</v>
      </c>
      <c r="B3583" s="4" t="s">
        <v>5</v>
      </c>
      <c r="C3583" s="4" t="s">
        <v>10</v>
      </c>
      <c r="D3583" s="4" t="s">
        <v>14</v>
      </c>
    </row>
    <row r="3584" spans="1:9">
      <c r="A3584" t="n">
        <v>26838</v>
      </c>
      <c r="B3584" s="51" t="n">
        <v>89</v>
      </c>
      <c r="C3584" s="7" t="n">
        <v>65533</v>
      </c>
      <c r="D3584" s="7" t="n">
        <v>1</v>
      </c>
    </row>
    <row r="3585" spans="1:8">
      <c r="A3585" t="s">
        <v>4</v>
      </c>
      <c r="B3585" s="4" t="s">
        <v>5</v>
      </c>
      <c r="C3585" s="4" t="s">
        <v>14</v>
      </c>
      <c r="D3585" s="4" t="s">
        <v>10</v>
      </c>
      <c r="E3585" s="4" t="s">
        <v>14</v>
      </c>
    </row>
    <row r="3586" spans="1:8">
      <c r="A3586" t="n">
        <v>26842</v>
      </c>
      <c r="B3586" s="13" t="n">
        <v>49</v>
      </c>
      <c r="C3586" s="7" t="n">
        <v>1</v>
      </c>
      <c r="D3586" s="7" t="n">
        <v>3000</v>
      </c>
      <c r="E3586" s="7" t="n">
        <v>0</v>
      </c>
    </row>
    <row r="3587" spans="1:8">
      <c r="A3587" t="s">
        <v>4</v>
      </c>
      <c r="B3587" s="4" t="s">
        <v>5</v>
      </c>
      <c r="C3587" s="4" t="s">
        <v>14</v>
      </c>
      <c r="D3587" s="4" t="s">
        <v>10</v>
      </c>
      <c r="E3587" s="4" t="s">
        <v>10</v>
      </c>
    </row>
    <row r="3588" spans="1:8">
      <c r="A3588" t="n">
        <v>26847</v>
      </c>
      <c r="B3588" s="14" t="n">
        <v>50</v>
      </c>
      <c r="C3588" s="7" t="n">
        <v>1</v>
      </c>
      <c r="D3588" s="7" t="n">
        <v>8203</v>
      </c>
      <c r="E3588" s="7" t="n">
        <v>2000</v>
      </c>
    </row>
    <row r="3589" spans="1:8">
      <c r="A3589" t="s">
        <v>4</v>
      </c>
      <c r="B3589" s="4" t="s">
        <v>5</v>
      </c>
      <c r="C3589" s="4" t="s">
        <v>14</v>
      </c>
      <c r="D3589" s="4" t="s">
        <v>10</v>
      </c>
      <c r="E3589" s="4" t="s">
        <v>10</v>
      </c>
    </row>
    <row r="3590" spans="1:8">
      <c r="A3590" t="n">
        <v>26853</v>
      </c>
      <c r="B3590" s="14" t="n">
        <v>50</v>
      </c>
      <c r="C3590" s="7" t="n">
        <v>1</v>
      </c>
      <c r="D3590" s="7" t="n">
        <v>8121</v>
      </c>
      <c r="E3590" s="7" t="n">
        <v>2000</v>
      </c>
    </row>
    <row r="3591" spans="1:8">
      <c r="A3591" t="s">
        <v>4</v>
      </c>
      <c r="B3591" s="4" t="s">
        <v>5</v>
      </c>
      <c r="C3591" s="4" t="s">
        <v>14</v>
      </c>
      <c r="D3591" s="4" t="s">
        <v>14</v>
      </c>
      <c r="E3591" s="4" t="s">
        <v>20</v>
      </c>
      <c r="F3591" s="4" t="s">
        <v>10</v>
      </c>
    </row>
    <row r="3592" spans="1:8">
      <c r="A3592" t="n">
        <v>26859</v>
      </c>
      <c r="B3592" s="43" t="n">
        <v>45</v>
      </c>
      <c r="C3592" s="7" t="n">
        <v>5</v>
      </c>
      <c r="D3592" s="7" t="n">
        <v>3</v>
      </c>
      <c r="E3592" s="7" t="n">
        <v>1.25</v>
      </c>
      <c r="F3592" s="7" t="n">
        <v>2000</v>
      </c>
    </row>
    <row r="3593" spans="1:8">
      <c r="A3593" t="s">
        <v>4</v>
      </c>
      <c r="B3593" s="4" t="s">
        <v>5</v>
      </c>
      <c r="C3593" s="4" t="s">
        <v>14</v>
      </c>
      <c r="D3593" s="4" t="s">
        <v>10</v>
      </c>
      <c r="E3593" s="4" t="s">
        <v>20</v>
      </c>
    </row>
    <row r="3594" spans="1:8">
      <c r="A3594" t="n">
        <v>26868</v>
      </c>
      <c r="B3594" s="24" t="n">
        <v>58</v>
      </c>
      <c r="C3594" s="7" t="n">
        <v>0</v>
      </c>
      <c r="D3594" s="7" t="n">
        <v>1000</v>
      </c>
      <c r="E3594" s="7" t="n">
        <v>1</v>
      </c>
    </row>
    <row r="3595" spans="1:8">
      <c r="A3595" t="s">
        <v>4</v>
      </c>
      <c r="B3595" s="4" t="s">
        <v>5</v>
      </c>
      <c r="C3595" s="4" t="s">
        <v>14</v>
      </c>
      <c r="D3595" s="4" t="s">
        <v>10</v>
      </c>
    </row>
    <row r="3596" spans="1:8">
      <c r="A3596" t="n">
        <v>26876</v>
      </c>
      <c r="B3596" s="24" t="n">
        <v>58</v>
      </c>
      <c r="C3596" s="7" t="n">
        <v>255</v>
      </c>
      <c r="D3596" s="7" t="n">
        <v>0</v>
      </c>
    </row>
    <row r="3597" spans="1:8">
      <c r="A3597" t="s">
        <v>4</v>
      </c>
      <c r="B3597" s="4" t="s">
        <v>5</v>
      </c>
      <c r="C3597" s="4" t="s">
        <v>14</v>
      </c>
    </row>
    <row r="3598" spans="1:8">
      <c r="A3598" t="n">
        <v>26880</v>
      </c>
      <c r="B3598" s="32" t="n">
        <v>116</v>
      </c>
      <c r="C3598" s="7" t="n">
        <v>0</v>
      </c>
    </row>
    <row r="3599" spans="1:8">
      <c r="A3599" t="s">
        <v>4</v>
      </c>
      <c r="B3599" s="4" t="s">
        <v>5</v>
      </c>
      <c r="C3599" s="4" t="s">
        <v>14</v>
      </c>
      <c r="D3599" s="4" t="s">
        <v>10</v>
      </c>
    </row>
    <row r="3600" spans="1:8">
      <c r="A3600" t="n">
        <v>26882</v>
      </c>
      <c r="B3600" s="32" t="n">
        <v>116</v>
      </c>
      <c r="C3600" s="7" t="n">
        <v>2</v>
      </c>
      <c r="D3600" s="7" t="n">
        <v>1</v>
      </c>
    </row>
    <row r="3601" spans="1:6">
      <c r="A3601" t="s">
        <v>4</v>
      </c>
      <c r="B3601" s="4" t="s">
        <v>5</v>
      </c>
      <c r="C3601" s="4" t="s">
        <v>14</v>
      </c>
      <c r="D3601" s="4" t="s">
        <v>9</v>
      </c>
    </row>
    <row r="3602" spans="1:6">
      <c r="A3602" t="n">
        <v>26886</v>
      </c>
      <c r="B3602" s="32" t="n">
        <v>116</v>
      </c>
      <c r="C3602" s="7" t="n">
        <v>5</v>
      </c>
      <c r="D3602" s="7" t="n">
        <v>1117782016</v>
      </c>
    </row>
    <row r="3603" spans="1:6">
      <c r="A3603" t="s">
        <v>4</v>
      </c>
      <c r="B3603" s="4" t="s">
        <v>5</v>
      </c>
      <c r="C3603" s="4" t="s">
        <v>14</v>
      </c>
      <c r="D3603" s="4" t="s">
        <v>10</v>
      </c>
    </row>
    <row r="3604" spans="1:6">
      <c r="A3604" t="n">
        <v>26892</v>
      </c>
      <c r="B3604" s="32" t="n">
        <v>116</v>
      </c>
      <c r="C3604" s="7" t="n">
        <v>6</v>
      </c>
      <c r="D3604" s="7" t="n">
        <v>1</v>
      </c>
    </row>
    <row r="3605" spans="1:6">
      <c r="A3605" t="s">
        <v>4</v>
      </c>
      <c r="B3605" s="4" t="s">
        <v>5</v>
      </c>
      <c r="C3605" s="4" t="s">
        <v>14</v>
      </c>
      <c r="D3605" s="4" t="s">
        <v>10</v>
      </c>
      <c r="E3605" s="4" t="s">
        <v>10</v>
      </c>
      <c r="F3605" s="4" t="s">
        <v>9</v>
      </c>
      <c r="G3605" s="4" t="s">
        <v>9</v>
      </c>
      <c r="H3605" s="4" t="s">
        <v>9</v>
      </c>
    </row>
    <row r="3606" spans="1:6">
      <c r="A3606" t="n">
        <v>26896</v>
      </c>
      <c r="B3606" s="69" t="n">
        <v>97</v>
      </c>
      <c r="C3606" s="7" t="n">
        <v>7</v>
      </c>
      <c r="D3606" s="7" t="n">
        <v>0</v>
      </c>
      <c r="E3606" s="7" t="n">
        <v>0</v>
      </c>
      <c r="F3606" s="7" t="n">
        <v>0</v>
      </c>
      <c r="G3606" s="7" t="n">
        <v>0</v>
      </c>
      <c r="H3606" s="7" t="n">
        <v>0</v>
      </c>
    </row>
    <row r="3607" spans="1:6">
      <c r="A3607" t="s">
        <v>4</v>
      </c>
      <c r="B3607" s="4" t="s">
        <v>5</v>
      </c>
      <c r="C3607" s="4" t="s">
        <v>14</v>
      </c>
      <c r="D3607" s="4" t="s">
        <v>14</v>
      </c>
      <c r="E3607" s="4" t="s">
        <v>9</v>
      </c>
      <c r="F3607" s="4" t="s">
        <v>14</v>
      </c>
      <c r="G3607" s="4" t="s">
        <v>14</v>
      </c>
    </row>
    <row r="3608" spans="1:6">
      <c r="A3608" t="n">
        <v>26914</v>
      </c>
      <c r="B3608" s="70" t="n">
        <v>8</v>
      </c>
      <c r="C3608" s="7" t="n">
        <v>5</v>
      </c>
      <c r="D3608" s="7" t="n">
        <v>0</v>
      </c>
      <c r="E3608" s="7" t="n">
        <v>0</v>
      </c>
      <c r="F3608" s="7" t="n">
        <v>19</v>
      </c>
      <c r="G3608" s="7" t="n">
        <v>1</v>
      </c>
    </row>
    <row r="3609" spans="1:6">
      <c r="A3609" t="s">
        <v>4</v>
      </c>
      <c r="B3609" s="4" t="s">
        <v>5</v>
      </c>
      <c r="C3609" s="4" t="s">
        <v>10</v>
      </c>
    </row>
    <row r="3610" spans="1:6">
      <c r="A3610" t="n">
        <v>26923</v>
      </c>
      <c r="B3610" s="31" t="n">
        <v>16</v>
      </c>
      <c r="C3610" s="7" t="n">
        <v>1000</v>
      </c>
    </row>
    <row r="3611" spans="1:6">
      <c r="A3611" t="s">
        <v>4</v>
      </c>
      <c r="B3611" s="4" t="s">
        <v>5</v>
      </c>
      <c r="C3611" s="4" t="s">
        <v>14</v>
      </c>
      <c r="D3611" s="4" t="s">
        <v>14</v>
      </c>
      <c r="E3611" s="4" t="s">
        <v>20</v>
      </c>
      <c r="F3611" s="4" t="s">
        <v>20</v>
      </c>
      <c r="G3611" s="4" t="s">
        <v>20</v>
      </c>
      <c r="H3611" s="4" t="s">
        <v>10</v>
      </c>
    </row>
    <row r="3612" spans="1:6">
      <c r="A3612" t="n">
        <v>26926</v>
      </c>
      <c r="B3612" s="43" t="n">
        <v>45</v>
      </c>
      <c r="C3612" s="7" t="n">
        <v>2</v>
      </c>
      <c r="D3612" s="7" t="n">
        <v>3</v>
      </c>
      <c r="E3612" s="7" t="n">
        <v>164.220001220703</v>
      </c>
      <c r="F3612" s="7" t="n">
        <v>-141.369995117188</v>
      </c>
      <c r="G3612" s="7" t="n">
        <v>-0.319999992847443</v>
      </c>
      <c r="H3612" s="7" t="n">
        <v>0</v>
      </c>
    </row>
    <row r="3613" spans="1:6">
      <c r="A3613" t="s">
        <v>4</v>
      </c>
      <c r="B3613" s="4" t="s">
        <v>5</v>
      </c>
      <c r="C3613" s="4" t="s">
        <v>14</v>
      </c>
      <c r="D3613" s="4" t="s">
        <v>14</v>
      </c>
      <c r="E3613" s="4" t="s">
        <v>20</v>
      </c>
      <c r="F3613" s="4" t="s">
        <v>20</v>
      </c>
      <c r="G3613" s="4" t="s">
        <v>20</v>
      </c>
      <c r="H3613" s="4" t="s">
        <v>10</v>
      </c>
      <c r="I3613" s="4" t="s">
        <v>14</v>
      </c>
    </row>
    <row r="3614" spans="1:6">
      <c r="A3614" t="n">
        <v>26943</v>
      </c>
      <c r="B3614" s="43" t="n">
        <v>45</v>
      </c>
      <c r="C3614" s="7" t="n">
        <v>4</v>
      </c>
      <c r="D3614" s="7" t="n">
        <v>3</v>
      </c>
      <c r="E3614" s="7" t="n">
        <v>2.65000009536743</v>
      </c>
      <c r="F3614" s="7" t="n">
        <v>92.9300003051758</v>
      </c>
      <c r="G3614" s="7" t="n">
        <v>0</v>
      </c>
      <c r="H3614" s="7" t="n">
        <v>0</v>
      </c>
      <c r="I3614" s="7" t="n">
        <v>0</v>
      </c>
    </row>
    <row r="3615" spans="1:6">
      <c r="A3615" t="s">
        <v>4</v>
      </c>
      <c r="B3615" s="4" t="s">
        <v>5</v>
      </c>
      <c r="C3615" s="4" t="s">
        <v>14</v>
      </c>
      <c r="D3615" s="4" t="s">
        <v>14</v>
      </c>
      <c r="E3615" s="4" t="s">
        <v>20</v>
      </c>
      <c r="F3615" s="4" t="s">
        <v>10</v>
      </c>
    </row>
    <row r="3616" spans="1:6">
      <c r="A3616" t="n">
        <v>26961</v>
      </c>
      <c r="B3616" s="43" t="n">
        <v>45</v>
      </c>
      <c r="C3616" s="7" t="n">
        <v>5</v>
      </c>
      <c r="D3616" s="7" t="n">
        <v>3</v>
      </c>
      <c r="E3616" s="7" t="n">
        <v>6.80000019073486</v>
      </c>
      <c r="F3616" s="7" t="n">
        <v>0</v>
      </c>
    </row>
    <row r="3617" spans="1:9">
      <c r="A3617" t="s">
        <v>4</v>
      </c>
      <c r="B3617" s="4" t="s">
        <v>5</v>
      </c>
      <c r="C3617" s="4" t="s">
        <v>14</v>
      </c>
      <c r="D3617" s="4" t="s">
        <v>14</v>
      </c>
      <c r="E3617" s="4" t="s">
        <v>20</v>
      </c>
      <c r="F3617" s="4" t="s">
        <v>10</v>
      </c>
    </row>
    <row r="3618" spans="1:9">
      <c r="A3618" t="n">
        <v>26970</v>
      </c>
      <c r="B3618" s="43" t="n">
        <v>45</v>
      </c>
      <c r="C3618" s="7" t="n">
        <v>11</v>
      </c>
      <c r="D3618" s="7" t="n">
        <v>3</v>
      </c>
      <c r="E3618" s="7" t="n">
        <v>37.7000007629395</v>
      </c>
      <c r="F3618" s="7" t="n">
        <v>0</v>
      </c>
    </row>
    <row r="3619" spans="1:9">
      <c r="A3619" t="s">
        <v>4</v>
      </c>
      <c r="B3619" s="4" t="s">
        <v>5</v>
      </c>
      <c r="C3619" s="4" t="s">
        <v>14</v>
      </c>
      <c r="D3619" s="4" t="s">
        <v>14</v>
      </c>
      <c r="E3619" s="4" t="s">
        <v>20</v>
      </c>
      <c r="F3619" s="4" t="s">
        <v>20</v>
      </c>
      <c r="G3619" s="4" t="s">
        <v>20</v>
      </c>
      <c r="H3619" s="4" t="s">
        <v>10</v>
      </c>
    </row>
    <row r="3620" spans="1:9">
      <c r="A3620" t="n">
        <v>26979</v>
      </c>
      <c r="B3620" s="43" t="n">
        <v>45</v>
      </c>
      <c r="C3620" s="7" t="n">
        <v>2</v>
      </c>
      <c r="D3620" s="7" t="n">
        <v>3</v>
      </c>
      <c r="E3620" s="7" t="n">
        <v>164.220001220703</v>
      </c>
      <c r="F3620" s="7" t="n">
        <v>-141.369995117188</v>
      </c>
      <c r="G3620" s="7" t="n">
        <v>-0.319999992847443</v>
      </c>
      <c r="H3620" s="7" t="n">
        <v>5000</v>
      </c>
    </row>
    <row r="3621" spans="1:9">
      <c r="A3621" t="s">
        <v>4</v>
      </c>
      <c r="B3621" s="4" t="s">
        <v>5</v>
      </c>
      <c r="C3621" s="4" t="s">
        <v>14</v>
      </c>
      <c r="D3621" s="4" t="s">
        <v>14</v>
      </c>
      <c r="E3621" s="4" t="s">
        <v>20</v>
      </c>
      <c r="F3621" s="4" t="s">
        <v>20</v>
      </c>
      <c r="G3621" s="4" t="s">
        <v>20</v>
      </c>
      <c r="H3621" s="4" t="s">
        <v>10</v>
      </c>
      <c r="I3621" s="4" t="s">
        <v>14</v>
      </c>
    </row>
    <row r="3622" spans="1:9">
      <c r="A3622" t="n">
        <v>26996</v>
      </c>
      <c r="B3622" s="43" t="n">
        <v>45</v>
      </c>
      <c r="C3622" s="7" t="n">
        <v>4</v>
      </c>
      <c r="D3622" s="7" t="n">
        <v>3</v>
      </c>
      <c r="E3622" s="7" t="n">
        <v>2.65000009536743</v>
      </c>
      <c r="F3622" s="7" t="n">
        <v>91.2799987792969</v>
      </c>
      <c r="G3622" s="7" t="n">
        <v>0</v>
      </c>
      <c r="H3622" s="7" t="n">
        <v>5000</v>
      </c>
      <c r="I3622" s="7" t="n">
        <v>0</v>
      </c>
    </row>
    <row r="3623" spans="1:9">
      <c r="A3623" t="s">
        <v>4</v>
      </c>
      <c r="B3623" s="4" t="s">
        <v>5</v>
      </c>
      <c r="C3623" s="4" t="s">
        <v>14</v>
      </c>
      <c r="D3623" s="4" t="s">
        <v>14</v>
      </c>
      <c r="E3623" s="4" t="s">
        <v>20</v>
      </c>
      <c r="F3623" s="4" t="s">
        <v>10</v>
      </c>
    </row>
    <row r="3624" spans="1:9">
      <c r="A3624" t="n">
        <v>27014</v>
      </c>
      <c r="B3624" s="43" t="n">
        <v>45</v>
      </c>
      <c r="C3624" s="7" t="n">
        <v>5</v>
      </c>
      <c r="D3624" s="7" t="n">
        <v>3</v>
      </c>
      <c r="E3624" s="7" t="n">
        <v>2.59999990463257</v>
      </c>
      <c r="F3624" s="7" t="n">
        <v>5000</v>
      </c>
    </row>
    <row r="3625" spans="1:9">
      <c r="A3625" t="s">
        <v>4</v>
      </c>
      <c r="B3625" s="4" t="s">
        <v>5</v>
      </c>
      <c r="C3625" s="4" t="s">
        <v>14</v>
      </c>
      <c r="D3625" s="4" t="s">
        <v>14</v>
      </c>
      <c r="E3625" s="4" t="s">
        <v>20</v>
      </c>
      <c r="F3625" s="4" t="s">
        <v>10</v>
      </c>
    </row>
    <row r="3626" spans="1:9">
      <c r="A3626" t="n">
        <v>27023</v>
      </c>
      <c r="B3626" s="43" t="n">
        <v>45</v>
      </c>
      <c r="C3626" s="7" t="n">
        <v>11</v>
      </c>
      <c r="D3626" s="7" t="n">
        <v>3</v>
      </c>
      <c r="E3626" s="7" t="n">
        <v>37.7000007629395</v>
      </c>
      <c r="F3626" s="7" t="n">
        <v>5000</v>
      </c>
    </row>
    <row r="3627" spans="1:9">
      <c r="A3627" t="s">
        <v>4</v>
      </c>
      <c r="B3627" s="4" t="s">
        <v>5</v>
      </c>
      <c r="C3627" s="4" t="s">
        <v>10</v>
      </c>
      <c r="D3627" s="4" t="s">
        <v>20</v>
      </c>
      <c r="E3627" s="4" t="s">
        <v>20</v>
      </c>
      <c r="F3627" s="4" t="s">
        <v>20</v>
      </c>
      <c r="G3627" s="4" t="s">
        <v>20</v>
      </c>
    </row>
    <row r="3628" spans="1:9">
      <c r="A3628" t="n">
        <v>27032</v>
      </c>
      <c r="B3628" s="35" t="n">
        <v>46</v>
      </c>
      <c r="C3628" s="7" t="n">
        <v>7033</v>
      </c>
      <c r="D3628" s="7" t="n">
        <v>187.479995727539</v>
      </c>
      <c r="E3628" s="7" t="n">
        <v>-144</v>
      </c>
      <c r="F3628" s="7" t="n">
        <v>-0.0299999993294477</v>
      </c>
      <c r="G3628" s="7" t="n">
        <v>270</v>
      </c>
    </row>
    <row r="3629" spans="1:9">
      <c r="A3629" t="s">
        <v>4</v>
      </c>
      <c r="B3629" s="4" t="s">
        <v>5</v>
      </c>
      <c r="C3629" s="4" t="s">
        <v>10</v>
      </c>
      <c r="D3629" s="4" t="s">
        <v>20</v>
      </c>
      <c r="E3629" s="4" t="s">
        <v>20</v>
      </c>
      <c r="F3629" s="4" t="s">
        <v>20</v>
      </c>
      <c r="G3629" s="4" t="s">
        <v>20</v>
      </c>
    </row>
    <row r="3630" spans="1:9">
      <c r="A3630" t="n">
        <v>27051</v>
      </c>
      <c r="B3630" s="35" t="n">
        <v>46</v>
      </c>
      <c r="C3630" s="7" t="n">
        <v>7031</v>
      </c>
      <c r="D3630" s="7" t="n">
        <v>189.190002441406</v>
      </c>
      <c r="E3630" s="7" t="n">
        <v>-140.809997558594</v>
      </c>
      <c r="F3630" s="7" t="n">
        <v>4.53999996185303</v>
      </c>
      <c r="G3630" s="7" t="n">
        <v>253.300003051758</v>
      </c>
    </row>
    <row r="3631" spans="1:9">
      <c r="A3631" t="s">
        <v>4</v>
      </c>
      <c r="B3631" s="4" t="s">
        <v>5</v>
      </c>
      <c r="C3631" s="4" t="s">
        <v>10</v>
      </c>
      <c r="D3631" s="4" t="s">
        <v>20</v>
      </c>
      <c r="E3631" s="4" t="s">
        <v>20</v>
      </c>
      <c r="F3631" s="4" t="s">
        <v>20</v>
      </c>
      <c r="G3631" s="4" t="s">
        <v>10</v>
      </c>
      <c r="H3631" s="4" t="s">
        <v>10</v>
      </c>
    </row>
    <row r="3632" spans="1:9">
      <c r="A3632" t="n">
        <v>27070</v>
      </c>
      <c r="B3632" s="53" t="n">
        <v>60</v>
      </c>
      <c r="C3632" s="7" t="n">
        <v>0</v>
      </c>
      <c r="D3632" s="7" t="n">
        <v>0</v>
      </c>
      <c r="E3632" s="7" t="n">
        <v>0</v>
      </c>
      <c r="F3632" s="7" t="n">
        <v>0</v>
      </c>
      <c r="G3632" s="7" t="n">
        <v>0</v>
      </c>
      <c r="H3632" s="7" t="n">
        <v>0</v>
      </c>
    </row>
    <row r="3633" spans="1:9">
      <c r="A3633" t="s">
        <v>4</v>
      </c>
      <c r="B3633" s="4" t="s">
        <v>5</v>
      </c>
      <c r="C3633" s="4" t="s">
        <v>10</v>
      </c>
      <c r="D3633" s="4" t="s">
        <v>10</v>
      </c>
      <c r="E3633" s="4" t="s">
        <v>10</v>
      </c>
    </row>
    <row r="3634" spans="1:9">
      <c r="A3634" t="n">
        <v>27089</v>
      </c>
      <c r="B3634" s="49" t="n">
        <v>61</v>
      </c>
      <c r="C3634" s="7" t="n">
        <v>0</v>
      </c>
      <c r="D3634" s="7" t="n">
        <v>65533</v>
      </c>
      <c r="E3634" s="7" t="n">
        <v>0</v>
      </c>
    </row>
    <row r="3635" spans="1:9">
      <c r="A3635" t="s">
        <v>4</v>
      </c>
      <c r="B3635" s="4" t="s">
        <v>5</v>
      </c>
      <c r="C3635" s="4" t="s">
        <v>14</v>
      </c>
      <c r="D3635" s="4" t="s">
        <v>10</v>
      </c>
      <c r="E3635" s="4" t="s">
        <v>6</v>
      </c>
      <c r="F3635" s="4" t="s">
        <v>6</v>
      </c>
      <c r="G3635" s="4" t="s">
        <v>6</v>
      </c>
      <c r="H3635" s="4" t="s">
        <v>6</v>
      </c>
    </row>
    <row r="3636" spans="1:9">
      <c r="A3636" t="n">
        <v>27096</v>
      </c>
      <c r="B3636" s="38" t="n">
        <v>51</v>
      </c>
      <c r="C3636" s="7" t="n">
        <v>3</v>
      </c>
      <c r="D3636" s="7" t="n">
        <v>0</v>
      </c>
      <c r="E3636" s="7" t="s">
        <v>58</v>
      </c>
      <c r="F3636" s="7" t="s">
        <v>58</v>
      </c>
      <c r="G3636" s="7" t="s">
        <v>57</v>
      </c>
      <c r="H3636" s="7" t="s">
        <v>58</v>
      </c>
    </row>
    <row r="3637" spans="1:9">
      <c r="A3637" t="s">
        <v>4</v>
      </c>
      <c r="B3637" s="4" t="s">
        <v>5</v>
      </c>
      <c r="C3637" s="4" t="s">
        <v>10</v>
      </c>
      <c r="D3637" s="4" t="s">
        <v>14</v>
      </c>
      <c r="E3637" s="4" t="s">
        <v>6</v>
      </c>
      <c r="F3637" s="4" t="s">
        <v>20</v>
      </c>
      <c r="G3637" s="4" t="s">
        <v>20</v>
      </c>
      <c r="H3637" s="4" t="s">
        <v>20</v>
      </c>
    </row>
    <row r="3638" spans="1:9">
      <c r="A3638" t="n">
        <v>27109</v>
      </c>
      <c r="B3638" s="50" t="n">
        <v>48</v>
      </c>
      <c r="C3638" s="7" t="n">
        <v>0</v>
      </c>
      <c r="D3638" s="7" t="n">
        <v>0</v>
      </c>
      <c r="E3638" s="7" t="s">
        <v>95</v>
      </c>
      <c r="F3638" s="7" t="n">
        <v>0</v>
      </c>
      <c r="G3638" s="7" t="n">
        <v>1</v>
      </c>
      <c r="H3638" s="7" t="n">
        <v>0</v>
      </c>
    </row>
    <row r="3639" spans="1:9">
      <c r="A3639" t="s">
        <v>4</v>
      </c>
      <c r="B3639" s="4" t="s">
        <v>5</v>
      </c>
      <c r="C3639" s="4" t="s">
        <v>10</v>
      </c>
      <c r="D3639" s="4" t="s">
        <v>10</v>
      </c>
      <c r="E3639" s="4" t="s">
        <v>10</v>
      </c>
    </row>
    <row r="3640" spans="1:9">
      <c r="A3640" t="n">
        <v>27135</v>
      </c>
      <c r="B3640" s="49" t="n">
        <v>61</v>
      </c>
      <c r="C3640" s="7" t="n">
        <v>21</v>
      </c>
      <c r="D3640" s="7" t="n">
        <v>65533</v>
      </c>
      <c r="E3640" s="7" t="n">
        <v>0</v>
      </c>
    </row>
    <row r="3641" spans="1:9">
      <c r="A3641" t="s">
        <v>4</v>
      </c>
      <c r="B3641" s="4" t="s">
        <v>5</v>
      </c>
      <c r="C3641" s="4" t="s">
        <v>10</v>
      </c>
      <c r="D3641" s="4" t="s">
        <v>20</v>
      </c>
      <c r="E3641" s="4" t="s">
        <v>20</v>
      </c>
      <c r="F3641" s="4" t="s">
        <v>14</v>
      </c>
    </row>
    <row r="3642" spans="1:9">
      <c r="A3642" t="n">
        <v>27142</v>
      </c>
      <c r="B3642" s="56" t="n">
        <v>52</v>
      </c>
      <c r="C3642" s="7" t="n">
        <v>20</v>
      </c>
      <c r="D3642" s="7" t="n">
        <v>270</v>
      </c>
      <c r="E3642" s="7" t="n">
        <v>0</v>
      </c>
      <c r="F3642" s="7" t="n">
        <v>0</v>
      </c>
    </row>
    <row r="3643" spans="1:9">
      <c r="A3643" t="s">
        <v>4</v>
      </c>
      <c r="B3643" s="4" t="s">
        <v>5</v>
      </c>
      <c r="C3643" s="4" t="s">
        <v>10</v>
      </c>
      <c r="D3643" s="4" t="s">
        <v>20</v>
      </c>
      <c r="E3643" s="4" t="s">
        <v>20</v>
      </c>
      <c r="F3643" s="4" t="s">
        <v>14</v>
      </c>
    </row>
    <row r="3644" spans="1:9">
      <c r="A3644" t="n">
        <v>27154</v>
      </c>
      <c r="B3644" s="56" t="n">
        <v>52</v>
      </c>
      <c r="C3644" s="7" t="n">
        <v>21</v>
      </c>
      <c r="D3644" s="7" t="n">
        <v>270</v>
      </c>
      <c r="E3644" s="7" t="n">
        <v>0</v>
      </c>
      <c r="F3644" s="7" t="n">
        <v>0</v>
      </c>
    </row>
    <row r="3645" spans="1:9">
      <c r="A3645" t="s">
        <v>4</v>
      </c>
      <c r="B3645" s="4" t="s">
        <v>5</v>
      </c>
      <c r="C3645" s="4" t="s">
        <v>10</v>
      </c>
      <c r="D3645" s="4" t="s">
        <v>10</v>
      </c>
      <c r="E3645" s="4" t="s">
        <v>20</v>
      </c>
      <c r="F3645" s="4" t="s">
        <v>20</v>
      </c>
      <c r="G3645" s="4" t="s">
        <v>20</v>
      </c>
      <c r="H3645" s="4" t="s">
        <v>20</v>
      </c>
      <c r="I3645" s="4" t="s">
        <v>14</v>
      </c>
      <c r="J3645" s="4" t="s">
        <v>10</v>
      </c>
    </row>
    <row r="3646" spans="1:9">
      <c r="A3646" t="n">
        <v>27166</v>
      </c>
      <c r="B3646" s="42" t="n">
        <v>55</v>
      </c>
      <c r="C3646" s="7" t="n">
        <v>20</v>
      </c>
      <c r="D3646" s="7" t="n">
        <v>65533</v>
      </c>
      <c r="E3646" s="7" t="n">
        <v>115.26000213623</v>
      </c>
      <c r="F3646" s="7" t="n">
        <v>-144</v>
      </c>
      <c r="G3646" s="7" t="n">
        <v>-0.540000021457672</v>
      </c>
      <c r="H3646" s="7" t="n">
        <v>4.5</v>
      </c>
      <c r="I3646" s="7" t="n">
        <v>2</v>
      </c>
      <c r="J3646" s="7" t="n">
        <v>0</v>
      </c>
    </row>
    <row r="3647" spans="1:9">
      <c r="A3647" t="s">
        <v>4</v>
      </c>
      <c r="B3647" s="4" t="s">
        <v>5</v>
      </c>
      <c r="C3647" s="4" t="s">
        <v>10</v>
      </c>
    </row>
    <row r="3648" spans="1:9">
      <c r="A3648" t="n">
        <v>27190</v>
      </c>
      <c r="B3648" s="31" t="n">
        <v>16</v>
      </c>
      <c r="C3648" s="7" t="n">
        <v>200</v>
      </c>
    </row>
    <row r="3649" spans="1:10">
      <c r="A3649" t="s">
        <v>4</v>
      </c>
      <c r="B3649" s="4" t="s">
        <v>5</v>
      </c>
      <c r="C3649" s="4" t="s">
        <v>10</v>
      </c>
      <c r="D3649" s="4" t="s">
        <v>10</v>
      </c>
      <c r="E3649" s="4" t="s">
        <v>20</v>
      </c>
      <c r="F3649" s="4" t="s">
        <v>20</v>
      </c>
      <c r="G3649" s="4" t="s">
        <v>20</v>
      </c>
      <c r="H3649" s="4" t="s">
        <v>20</v>
      </c>
      <c r="I3649" s="4" t="s">
        <v>14</v>
      </c>
      <c r="J3649" s="4" t="s">
        <v>10</v>
      </c>
    </row>
    <row r="3650" spans="1:10">
      <c r="A3650" t="n">
        <v>27193</v>
      </c>
      <c r="B3650" s="42" t="n">
        <v>55</v>
      </c>
      <c r="C3650" s="7" t="n">
        <v>21</v>
      </c>
      <c r="D3650" s="7" t="n">
        <v>65533</v>
      </c>
      <c r="E3650" s="7" t="n">
        <v>115.26000213623</v>
      </c>
      <c r="F3650" s="7" t="n">
        <v>-144</v>
      </c>
      <c r="G3650" s="7" t="n">
        <v>0.540000021457672</v>
      </c>
      <c r="H3650" s="7" t="n">
        <v>4.5</v>
      </c>
      <c r="I3650" s="7" t="n">
        <v>2</v>
      </c>
      <c r="J3650" s="7" t="n">
        <v>0</v>
      </c>
    </row>
    <row r="3651" spans="1:10">
      <c r="A3651" t="s">
        <v>4</v>
      </c>
      <c r="B3651" s="4" t="s">
        <v>5</v>
      </c>
      <c r="C3651" s="4" t="s">
        <v>14</v>
      </c>
      <c r="D3651" s="4" t="s">
        <v>10</v>
      </c>
      <c r="E3651" s="4" t="s">
        <v>9</v>
      </c>
      <c r="F3651" s="4" t="s">
        <v>10</v>
      </c>
    </row>
    <row r="3652" spans="1:10">
      <c r="A3652" t="n">
        <v>27217</v>
      </c>
      <c r="B3652" s="14" t="n">
        <v>50</v>
      </c>
      <c r="C3652" s="7" t="n">
        <v>3</v>
      </c>
      <c r="D3652" s="7" t="n">
        <v>8121</v>
      </c>
      <c r="E3652" s="7" t="n">
        <v>1056964608</v>
      </c>
      <c r="F3652" s="7" t="n">
        <v>1000</v>
      </c>
    </row>
    <row r="3653" spans="1:10">
      <c r="A3653" t="s">
        <v>4</v>
      </c>
      <c r="B3653" s="4" t="s">
        <v>5</v>
      </c>
      <c r="C3653" s="4" t="s">
        <v>14</v>
      </c>
      <c r="D3653" s="4" t="s">
        <v>10</v>
      </c>
      <c r="E3653" s="4" t="s">
        <v>9</v>
      </c>
      <c r="F3653" s="4" t="s">
        <v>10</v>
      </c>
    </row>
    <row r="3654" spans="1:10">
      <c r="A3654" t="n">
        <v>27227</v>
      </c>
      <c r="B3654" s="14" t="n">
        <v>50</v>
      </c>
      <c r="C3654" s="7" t="n">
        <v>3</v>
      </c>
      <c r="D3654" s="7" t="n">
        <v>8148</v>
      </c>
      <c r="E3654" s="7" t="n">
        <v>1050253722</v>
      </c>
      <c r="F3654" s="7" t="n">
        <v>1000</v>
      </c>
    </row>
    <row r="3655" spans="1:10">
      <c r="A3655" t="s">
        <v>4</v>
      </c>
      <c r="B3655" s="4" t="s">
        <v>5</v>
      </c>
      <c r="C3655" s="4" t="s">
        <v>14</v>
      </c>
      <c r="D3655" s="4" t="s">
        <v>10</v>
      </c>
      <c r="E3655" s="4" t="s">
        <v>20</v>
      </c>
    </row>
    <row r="3656" spans="1:10">
      <c r="A3656" t="n">
        <v>27237</v>
      </c>
      <c r="B3656" s="24" t="n">
        <v>58</v>
      </c>
      <c r="C3656" s="7" t="n">
        <v>100</v>
      </c>
      <c r="D3656" s="7" t="n">
        <v>1000</v>
      </c>
      <c r="E3656" s="7" t="n">
        <v>1</v>
      </c>
    </row>
    <row r="3657" spans="1:10">
      <c r="A3657" t="s">
        <v>4</v>
      </c>
      <c r="B3657" s="4" t="s">
        <v>5</v>
      </c>
      <c r="C3657" s="4" t="s">
        <v>14</v>
      </c>
      <c r="D3657" s="4" t="s">
        <v>10</v>
      </c>
    </row>
    <row r="3658" spans="1:10">
      <c r="A3658" t="n">
        <v>27245</v>
      </c>
      <c r="B3658" s="24" t="n">
        <v>58</v>
      </c>
      <c r="C3658" s="7" t="n">
        <v>255</v>
      </c>
      <c r="D3658" s="7" t="n">
        <v>0</v>
      </c>
    </row>
    <row r="3659" spans="1:10">
      <c r="A3659" t="s">
        <v>4</v>
      </c>
      <c r="B3659" s="4" t="s">
        <v>5</v>
      </c>
      <c r="C3659" s="4" t="s">
        <v>6</v>
      </c>
      <c r="D3659" s="4" t="s">
        <v>10</v>
      </c>
    </row>
    <row r="3660" spans="1:10">
      <c r="A3660" t="n">
        <v>27249</v>
      </c>
      <c r="B3660" s="39" t="n">
        <v>29</v>
      </c>
      <c r="C3660" s="7" t="s">
        <v>47</v>
      </c>
      <c r="D3660" s="7" t="n">
        <v>0</v>
      </c>
    </row>
    <row r="3661" spans="1:10">
      <c r="A3661" t="s">
        <v>4</v>
      </c>
      <c r="B3661" s="4" t="s">
        <v>5</v>
      </c>
      <c r="C3661" s="4" t="s">
        <v>6</v>
      </c>
      <c r="D3661" s="4" t="s">
        <v>10</v>
      </c>
    </row>
    <row r="3662" spans="1:10">
      <c r="A3662" t="n">
        <v>27257</v>
      </c>
      <c r="B3662" s="39" t="n">
        <v>29</v>
      </c>
      <c r="C3662" s="7" t="s">
        <v>49</v>
      </c>
      <c r="D3662" s="7" t="n">
        <v>22</v>
      </c>
    </row>
    <row r="3663" spans="1:10">
      <c r="A3663" t="s">
        <v>4</v>
      </c>
      <c r="B3663" s="4" t="s">
        <v>5</v>
      </c>
      <c r="C3663" s="4" t="s">
        <v>6</v>
      </c>
      <c r="D3663" s="4" t="s">
        <v>10</v>
      </c>
    </row>
    <row r="3664" spans="1:10">
      <c r="A3664" t="n">
        <v>27267</v>
      </c>
      <c r="B3664" s="39" t="n">
        <v>29</v>
      </c>
      <c r="C3664" s="7" t="s">
        <v>51</v>
      </c>
      <c r="D3664" s="7" t="n">
        <v>7031</v>
      </c>
    </row>
    <row r="3665" spans="1:10">
      <c r="A3665" t="s">
        <v>4</v>
      </c>
      <c r="B3665" s="4" t="s">
        <v>5</v>
      </c>
      <c r="C3665" s="4" t="s">
        <v>14</v>
      </c>
      <c r="D3665" s="4" t="s">
        <v>10</v>
      </c>
    </row>
    <row r="3666" spans="1:10">
      <c r="A3666" t="n">
        <v>27285</v>
      </c>
      <c r="B3666" s="43" t="n">
        <v>45</v>
      </c>
      <c r="C3666" s="7" t="n">
        <v>7</v>
      </c>
      <c r="D3666" s="7" t="n">
        <v>255</v>
      </c>
    </row>
    <row r="3667" spans="1:10">
      <c r="A3667" t="s">
        <v>4</v>
      </c>
      <c r="B3667" s="4" t="s">
        <v>5</v>
      </c>
      <c r="C3667" s="4" t="s">
        <v>14</v>
      </c>
      <c r="D3667" s="4" t="s">
        <v>14</v>
      </c>
    </row>
    <row r="3668" spans="1:10">
      <c r="A3668" t="n">
        <v>27289</v>
      </c>
      <c r="B3668" s="13" t="n">
        <v>49</v>
      </c>
      <c r="C3668" s="7" t="n">
        <v>2</v>
      </c>
      <c r="D3668" s="7" t="n">
        <v>0</v>
      </c>
    </row>
    <row r="3669" spans="1:10">
      <c r="A3669" t="s">
        <v>4</v>
      </c>
      <c r="B3669" s="4" t="s">
        <v>5</v>
      </c>
      <c r="C3669" s="4" t="s">
        <v>14</v>
      </c>
      <c r="D3669" s="4" t="s">
        <v>10</v>
      </c>
      <c r="E3669" s="4" t="s">
        <v>9</v>
      </c>
      <c r="F3669" s="4" t="s">
        <v>10</v>
      </c>
      <c r="G3669" s="4" t="s">
        <v>9</v>
      </c>
      <c r="H3669" s="4" t="s">
        <v>14</v>
      </c>
    </row>
    <row r="3670" spans="1:10">
      <c r="A3670" t="n">
        <v>27292</v>
      </c>
      <c r="B3670" s="13" t="n">
        <v>49</v>
      </c>
      <c r="C3670" s="7" t="n">
        <v>0</v>
      </c>
      <c r="D3670" s="7" t="n">
        <v>522</v>
      </c>
      <c r="E3670" s="7" t="n">
        <v>1065353216</v>
      </c>
      <c r="F3670" s="7" t="n">
        <v>0</v>
      </c>
      <c r="G3670" s="7" t="n">
        <v>0</v>
      </c>
      <c r="H3670" s="7" t="n">
        <v>0</v>
      </c>
    </row>
    <row r="3671" spans="1:10">
      <c r="A3671" t="s">
        <v>4</v>
      </c>
      <c r="B3671" s="4" t="s">
        <v>5</v>
      </c>
      <c r="C3671" s="4" t="s">
        <v>14</v>
      </c>
      <c r="D3671" s="4" t="s">
        <v>10</v>
      </c>
      <c r="E3671" s="4" t="s">
        <v>20</v>
      </c>
    </row>
    <row r="3672" spans="1:10">
      <c r="A3672" t="n">
        <v>27307</v>
      </c>
      <c r="B3672" s="24" t="n">
        <v>58</v>
      </c>
      <c r="C3672" s="7" t="n">
        <v>101</v>
      </c>
      <c r="D3672" s="7" t="n">
        <v>500</v>
      </c>
      <c r="E3672" s="7" t="n">
        <v>1</v>
      </c>
    </row>
    <row r="3673" spans="1:10">
      <c r="A3673" t="s">
        <v>4</v>
      </c>
      <c r="B3673" s="4" t="s">
        <v>5</v>
      </c>
      <c r="C3673" s="4" t="s">
        <v>14</v>
      </c>
      <c r="D3673" s="4" t="s">
        <v>10</v>
      </c>
    </row>
    <row r="3674" spans="1:10">
      <c r="A3674" t="n">
        <v>27315</v>
      </c>
      <c r="B3674" s="24" t="n">
        <v>58</v>
      </c>
      <c r="C3674" s="7" t="n">
        <v>254</v>
      </c>
      <c r="D3674" s="7" t="n">
        <v>0</v>
      </c>
    </row>
    <row r="3675" spans="1:10">
      <c r="A3675" t="s">
        <v>4</v>
      </c>
      <c r="B3675" s="4" t="s">
        <v>5</v>
      </c>
      <c r="C3675" s="4" t="s">
        <v>14</v>
      </c>
    </row>
    <row r="3676" spans="1:10">
      <c r="A3676" t="n">
        <v>27319</v>
      </c>
      <c r="B3676" s="32" t="n">
        <v>116</v>
      </c>
      <c r="C3676" s="7" t="n">
        <v>0</v>
      </c>
    </row>
    <row r="3677" spans="1:10">
      <c r="A3677" t="s">
        <v>4</v>
      </c>
      <c r="B3677" s="4" t="s">
        <v>5</v>
      </c>
      <c r="C3677" s="4" t="s">
        <v>14</v>
      </c>
      <c r="D3677" s="4" t="s">
        <v>10</v>
      </c>
    </row>
    <row r="3678" spans="1:10">
      <c r="A3678" t="n">
        <v>27321</v>
      </c>
      <c r="B3678" s="32" t="n">
        <v>116</v>
      </c>
      <c r="C3678" s="7" t="n">
        <v>2</v>
      </c>
      <c r="D3678" s="7" t="n">
        <v>1</v>
      </c>
    </row>
    <row r="3679" spans="1:10">
      <c r="A3679" t="s">
        <v>4</v>
      </c>
      <c r="B3679" s="4" t="s">
        <v>5</v>
      </c>
      <c r="C3679" s="4" t="s">
        <v>14</v>
      </c>
      <c r="D3679" s="4" t="s">
        <v>9</v>
      </c>
    </row>
    <row r="3680" spans="1:10">
      <c r="A3680" t="n">
        <v>27325</v>
      </c>
      <c r="B3680" s="32" t="n">
        <v>116</v>
      </c>
      <c r="C3680" s="7" t="n">
        <v>5</v>
      </c>
      <c r="D3680" s="7" t="n">
        <v>1103626240</v>
      </c>
    </row>
    <row r="3681" spans="1:8">
      <c r="A3681" t="s">
        <v>4</v>
      </c>
      <c r="B3681" s="4" t="s">
        <v>5</v>
      </c>
      <c r="C3681" s="4" t="s">
        <v>14</v>
      </c>
      <c r="D3681" s="4" t="s">
        <v>10</v>
      </c>
    </row>
    <row r="3682" spans="1:8">
      <c r="A3682" t="n">
        <v>27331</v>
      </c>
      <c r="B3682" s="32" t="n">
        <v>116</v>
      </c>
      <c r="C3682" s="7" t="n">
        <v>6</v>
      </c>
      <c r="D3682" s="7" t="n">
        <v>1</v>
      </c>
    </row>
    <row r="3683" spans="1:8">
      <c r="A3683" t="s">
        <v>4</v>
      </c>
      <c r="B3683" s="4" t="s">
        <v>5</v>
      </c>
      <c r="C3683" s="4" t="s">
        <v>14</v>
      </c>
      <c r="D3683" s="4" t="s">
        <v>14</v>
      </c>
      <c r="E3683" s="4" t="s">
        <v>20</v>
      </c>
      <c r="F3683" s="4" t="s">
        <v>20</v>
      </c>
      <c r="G3683" s="4" t="s">
        <v>20</v>
      </c>
      <c r="H3683" s="4" t="s">
        <v>10</v>
      </c>
    </row>
    <row r="3684" spans="1:8">
      <c r="A3684" t="n">
        <v>27335</v>
      </c>
      <c r="B3684" s="43" t="n">
        <v>45</v>
      </c>
      <c r="C3684" s="7" t="n">
        <v>2</v>
      </c>
      <c r="D3684" s="7" t="n">
        <v>3</v>
      </c>
      <c r="E3684" s="7" t="n">
        <v>183.279998779297</v>
      </c>
      <c r="F3684" s="7" t="n">
        <v>-139.729995727539</v>
      </c>
      <c r="G3684" s="7" t="n">
        <v>-1.0900000333786</v>
      </c>
      <c r="H3684" s="7" t="n">
        <v>0</v>
      </c>
    </row>
    <row r="3685" spans="1:8">
      <c r="A3685" t="s">
        <v>4</v>
      </c>
      <c r="B3685" s="4" t="s">
        <v>5</v>
      </c>
      <c r="C3685" s="4" t="s">
        <v>14</v>
      </c>
      <c r="D3685" s="4" t="s">
        <v>14</v>
      </c>
      <c r="E3685" s="4" t="s">
        <v>20</v>
      </c>
      <c r="F3685" s="4" t="s">
        <v>20</v>
      </c>
      <c r="G3685" s="4" t="s">
        <v>20</v>
      </c>
      <c r="H3685" s="4" t="s">
        <v>10</v>
      </c>
      <c r="I3685" s="4" t="s">
        <v>14</v>
      </c>
    </row>
    <row r="3686" spans="1:8">
      <c r="A3686" t="n">
        <v>27352</v>
      </c>
      <c r="B3686" s="43" t="n">
        <v>45</v>
      </c>
      <c r="C3686" s="7" t="n">
        <v>4</v>
      </c>
      <c r="D3686" s="7" t="n">
        <v>3</v>
      </c>
      <c r="E3686" s="7" t="n">
        <v>7.26999998092651</v>
      </c>
      <c r="F3686" s="7" t="n">
        <v>251.850006103516</v>
      </c>
      <c r="G3686" s="7" t="n">
        <v>0</v>
      </c>
      <c r="H3686" s="7" t="n">
        <v>0</v>
      </c>
      <c r="I3686" s="7" t="n">
        <v>0</v>
      </c>
    </row>
    <row r="3687" spans="1:8">
      <c r="A3687" t="s">
        <v>4</v>
      </c>
      <c r="B3687" s="4" t="s">
        <v>5</v>
      </c>
      <c r="C3687" s="4" t="s">
        <v>14</v>
      </c>
      <c r="D3687" s="4" t="s">
        <v>14</v>
      </c>
      <c r="E3687" s="4" t="s">
        <v>20</v>
      </c>
      <c r="F3687" s="4" t="s">
        <v>10</v>
      </c>
    </row>
    <row r="3688" spans="1:8">
      <c r="A3688" t="n">
        <v>27370</v>
      </c>
      <c r="B3688" s="43" t="n">
        <v>45</v>
      </c>
      <c r="C3688" s="7" t="n">
        <v>5</v>
      </c>
      <c r="D3688" s="7" t="n">
        <v>3</v>
      </c>
      <c r="E3688" s="7" t="n">
        <v>4.40000009536743</v>
      </c>
      <c r="F3688" s="7" t="n">
        <v>0</v>
      </c>
    </row>
    <row r="3689" spans="1:8">
      <c r="A3689" t="s">
        <v>4</v>
      </c>
      <c r="B3689" s="4" t="s">
        <v>5</v>
      </c>
      <c r="C3689" s="4" t="s">
        <v>14</v>
      </c>
      <c r="D3689" s="4" t="s">
        <v>14</v>
      </c>
      <c r="E3689" s="4" t="s">
        <v>20</v>
      </c>
      <c r="F3689" s="4" t="s">
        <v>10</v>
      </c>
    </row>
    <row r="3690" spans="1:8">
      <c r="A3690" t="n">
        <v>27379</v>
      </c>
      <c r="B3690" s="43" t="n">
        <v>45</v>
      </c>
      <c r="C3690" s="7" t="n">
        <v>11</v>
      </c>
      <c r="D3690" s="7" t="n">
        <v>3</v>
      </c>
      <c r="E3690" s="7" t="n">
        <v>37.7000007629395</v>
      </c>
      <c r="F3690" s="7" t="n">
        <v>0</v>
      </c>
    </row>
    <row r="3691" spans="1:8">
      <c r="A3691" t="s">
        <v>4</v>
      </c>
      <c r="B3691" s="4" t="s">
        <v>5</v>
      </c>
      <c r="C3691" s="4" t="s">
        <v>10</v>
      </c>
      <c r="D3691" s="4" t="s">
        <v>14</v>
      </c>
    </row>
    <row r="3692" spans="1:8">
      <c r="A3692" t="n">
        <v>27388</v>
      </c>
      <c r="B3692" s="46" t="n">
        <v>56</v>
      </c>
      <c r="C3692" s="7" t="n">
        <v>20</v>
      </c>
      <c r="D3692" s="7" t="n">
        <v>1</v>
      </c>
    </row>
    <row r="3693" spans="1:8">
      <c r="A3693" t="s">
        <v>4</v>
      </c>
      <c r="B3693" s="4" t="s">
        <v>5</v>
      </c>
      <c r="C3693" s="4" t="s">
        <v>10</v>
      </c>
      <c r="D3693" s="4" t="s">
        <v>14</v>
      </c>
    </row>
    <row r="3694" spans="1:8">
      <c r="A3694" t="n">
        <v>27392</v>
      </c>
      <c r="B3694" s="46" t="n">
        <v>56</v>
      </c>
      <c r="C3694" s="7" t="n">
        <v>21</v>
      </c>
      <c r="D3694" s="7" t="n">
        <v>1</v>
      </c>
    </row>
    <row r="3695" spans="1:8">
      <c r="A3695" t="s">
        <v>4</v>
      </c>
      <c r="B3695" s="4" t="s">
        <v>5</v>
      </c>
      <c r="C3695" s="4" t="s">
        <v>10</v>
      </c>
      <c r="D3695" s="4" t="s">
        <v>9</v>
      </c>
    </row>
    <row r="3696" spans="1:8">
      <c r="A3696" t="n">
        <v>27396</v>
      </c>
      <c r="B3696" s="37" t="n">
        <v>43</v>
      </c>
      <c r="C3696" s="7" t="n">
        <v>20</v>
      </c>
      <c r="D3696" s="7" t="n">
        <v>128</v>
      </c>
    </row>
    <row r="3697" spans="1:9">
      <c r="A3697" t="s">
        <v>4</v>
      </c>
      <c r="B3697" s="4" t="s">
        <v>5</v>
      </c>
      <c r="C3697" s="4" t="s">
        <v>10</v>
      </c>
      <c r="D3697" s="4" t="s">
        <v>9</v>
      </c>
    </row>
    <row r="3698" spans="1:9">
      <c r="A3698" t="n">
        <v>27403</v>
      </c>
      <c r="B3698" s="37" t="n">
        <v>43</v>
      </c>
      <c r="C3698" s="7" t="n">
        <v>20</v>
      </c>
      <c r="D3698" s="7" t="n">
        <v>32</v>
      </c>
    </row>
    <row r="3699" spans="1:9">
      <c r="A3699" t="s">
        <v>4</v>
      </c>
      <c r="B3699" s="4" t="s">
        <v>5</v>
      </c>
      <c r="C3699" s="4" t="s">
        <v>10</v>
      </c>
      <c r="D3699" s="4" t="s">
        <v>9</v>
      </c>
    </row>
    <row r="3700" spans="1:9">
      <c r="A3700" t="n">
        <v>27410</v>
      </c>
      <c r="B3700" s="37" t="n">
        <v>43</v>
      </c>
      <c r="C3700" s="7" t="n">
        <v>21</v>
      </c>
      <c r="D3700" s="7" t="n">
        <v>128</v>
      </c>
    </row>
    <row r="3701" spans="1:9">
      <c r="A3701" t="s">
        <v>4</v>
      </c>
      <c r="B3701" s="4" t="s">
        <v>5</v>
      </c>
      <c r="C3701" s="4" t="s">
        <v>10</v>
      </c>
      <c r="D3701" s="4" t="s">
        <v>9</v>
      </c>
    </row>
    <row r="3702" spans="1:9">
      <c r="A3702" t="n">
        <v>27417</v>
      </c>
      <c r="B3702" s="37" t="n">
        <v>43</v>
      </c>
      <c r="C3702" s="7" t="n">
        <v>21</v>
      </c>
      <c r="D3702" s="7" t="n">
        <v>32</v>
      </c>
    </row>
    <row r="3703" spans="1:9">
      <c r="A3703" t="s">
        <v>4</v>
      </c>
      <c r="B3703" s="4" t="s">
        <v>5</v>
      </c>
      <c r="C3703" s="4" t="s">
        <v>10</v>
      </c>
      <c r="D3703" s="4" t="s">
        <v>9</v>
      </c>
      <c r="E3703" s="4" t="s">
        <v>9</v>
      </c>
      <c r="F3703" s="4" t="s">
        <v>9</v>
      </c>
      <c r="G3703" s="4" t="s">
        <v>9</v>
      </c>
      <c r="H3703" s="4" t="s">
        <v>10</v>
      </c>
      <c r="I3703" s="4" t="s">
        <v>14</v>
      </c>
    </row>
    <row r="3704" spans="1:9">
      <c r="A3704" t="n">
        <v>27424</v>
      </c>
      <c r="B3704" s="58" t="n">
        <v>66</v>
      </c>
      <c r="C3704" s="7" t="n">
        <v>0</v>
      </c>
      <c r="D3704" s="7" t="n">
        <v>1065353216</v>
      </c>
      <c r="E3704" s="7" t="n">
        <v>1065353216</v>
      </c>
      <c r="F3704" s="7" t="n">
        <v>1065353216</v>
      </c>
      <c r="G3704" s="7" t="n">
        <v>0</v>
      </c>
      <c r="H3704" s="7" t="n">
        <v>0</v>
      </c>
      <c r="I3704" s="7" t="n">
        <v>3</v>
      </c>
    </row>
    <row r="3705" spans="1:9">
      <c r="A3705" t="s">
        <v>4</v>
      </c>
      <c r="B3705" s="4" t="s">
        <v>5</v>
      </c>
      <c r="C3705" s="4" t="s">
        <v>10</v>
      </c>
      <c r="D3705" s="4" t="s">
        <v>20</v>
      </c>
      <c r="E3705" s="4" t="s">
        <v>20</v>
      </c>
      <c r="F3705" s="4" t="s">
        <v>20</v>
      </c>
      <c r="G3705" s="4" t="s">
        <v>20</v>
      </c>
    </row>
    <row r="3706" spans="1:9">
      <c r="A3706" t="n">
        <v>27446</v>
      </c>
      <c r="B3706" s="35" t="n">
        <v>46</v>
      </c>
      <c r="C3706" s="7" t="n">
        <v>0</v>
      </c>
      <c r="D3706" s="7" t="n">
        <v>187.089996337891</v>
      </c>
      <c r="E3706" s="7" t="n">
        <v>-142.509994506836</v>
      </c>
      <c r="F3706" s="7" t="n">
        <v>-0.0700000002980232</v>
      </c>
      <c r="G3706" s="7" t="n">
        <v>270</v>
      </c>
    </row>
    <row r="3707" spans="1:9">
      <c r="A3707" t="s">
        <v>4</v>
      </c>
      <c r="B3707" s="4" t="s">
        <v>5</v>
      </c>
      <c r="C3707" s="4" t="s">
        <v>14</v>
      </c>
      <c r="D3707" s="4" t="s">
        <v>10</v>
      </c>
      <c r="E3707" s="4" t="s">
        <v>6</v>
      </c>
      <c r="F3707" s="4" t="s">
        <v>6</v>
      </c>
      <c r="G3707" s="4" t="s">
        <v>6</v>
      </c>
      <c r="H3707" s="4" t="s">
        <v>6</v>
      </c>
    </row>
    <row r="3708" spans="1:9">
      <c r="A3708" t="n">
        <v>27465</v>
      </c>
      <c r="B3708" s="38" t="n">
        <v>51</v>
      </c>
      <c r="C3708" s="7" t="n">
        <v>3</v>
      </c>
      <c r="D3708" s="7" t="n">
        <v>22</v>
      </c>
      <c r="E3708" s="7" t="s">
        <v>58</v>
      </c>
      <c r="F3708" s="7" t="s">
        <v>58</v>
      </c>
      <c r="G3708" s="7" t="s">
        <v>57</v>
      </c>
      <c r="H3708" s="7" t="s">
        <v>58</v>
      </c>
    </row>
    <row r="3709" spans="1:9">
      <c r="A3709" t="s">
        <v>4</v>
      </c>
      <c r="B3709" s="4" t="s">
        <v>5</v>
      </c>
      <c r="C3709" s="4" t="s">
        <v>14</v>
      </c>
      <c r="D3709" s="4" t="s">
        <v>10</v>
      </c>
      <c r="E3709" s="4" t="s">
        <v>6</v>
      </c>
      <c r="F3709" s="4" t="s">
        <v>6</v>
      </c>
      <c r="G3709" s="4" t="s">
        <v>6</v>
      </c>
      <c r="H3709" s="4" t="s">
        <v>6</v>
      </c>
    </row>
    <row r="3710" spans="1:9">
      <c r="A3710" t="n">
        <v>27478</v>
      </c>
      <c r="B3710" s="38" t="n">
        <v>51</v>
      </c>
      <c r="C3710" s="7" t="n">
        <v>3</v>
      </c>
      <c r="D3710" s="7" t="n">
        <v>0</v>
      </c>
      <c r="E3710" s="7" t="s">
        <v>82</v>
      </c>
      <c r="F3710" s="7" t="s">
        <v>58</v>
      </c>
      <c r="G3710" s="7" t="s">
        <v>57</v>
      </c>
      <c r="H3710" s="7" t="s">
        <v>58</v>
      </c>
    </row>
    <row r="3711" spans="1:9">
      <c r="A3711" t="s">
        <v>4</v>
      </c>
      <c r="B3711" s="4" t="s">
        <v>5</v>
      </c>
      <c r="C3711" s="4" t="s">
        <v>14</v>
      </c>
      <c r="D3711" s="4" t="s">
        <v>10</v>
      </c>
    </row>
    <row r="3712" spans="1:9">
      <c r="A3712" t="n">
        <v>27491</v>
      </c>
      <c r="B3712" s="24" t="n">
        <v>58</v>
      </c>
      <c r="C3712" s="7" t="n">
        <v>255</v>
      </c>
      <c r="D3712" s="7" t="n">
        <v>0</v>
      </c>
    </row>
    <row r="3713" spans="1:9">
      <c r="A3713" t="s">
        <v>4</v>
      </c>
      <c r="B3713" s="4" t="s">
        <v>5</v>
      </c>
      <c r="C3713" s="4" t="s">
        <v>14</v>
      </c>
      <c r="D3713" s="4" t="s">
        <v>14</v>
      </c>
      <c r="E3713" s="4" t="s">
        <v>20</v>
      </c>
      <c r="F3713" s="4" t="s">
        <v>20</v>
      </c>
      <c r="G3713" s="4" t="s">
        <v>20</v>
      </c>
      <c r="H3713" s="4" t="s">
        <v>10</v>
      </c>
    </row>
    <row r="3714" spans="1:9">
      <c r="A3714" t="n">
        <v>27495</v>
      </c>
      <c r="B3714" s="43" t="n">
        <v>45</v>
      </c>
      <c r="C3714" s="7" t="n">
        <v>2</v>
      </c>
      <c r="D3714" s="7" t="n">
        <v>3</v>
      </c>
      <c r="E3714" s="7" t="n">
        <v>185.830001831055</v>
      </c>
      <c r="F3714" s="7" t="n">
        <v>-141.919998168945</v>
      </c>
      <c r="G3714" s="7" t="n">
        <v>-0.600000023841858</v>
      </c>
      <c r="H3714" s="7" t="n">
        <v>3500</v>
      </c>
    </row>
    <row r="3715" spans="1:9">
      <c r="A3715" t="s">
        <v>4</v>
      </c>
      <c r="B3715" s="4" t="s">
        <v>5</v>
      </c>
      <c r="C3715" s="4" t="s">
        <v>14</v>
      </c>
      <c r="D3715" s="4" t="s">
        <v>14</v>
      </c>
      <c r="E3715" s="4" t="s">
        <v>20</v>
      </c>
      <c r="F3715" s="4" t="s">
        <v>20</v>
      </c>
      <c r="G3715" s="4" t="s">
        <v>20</v>
      </c>
      <c r="H3715" s="4" t="s">
        <v>10</v>
      </c>
      <c r="I3715" s="4" t="s">
        <v>14</v>
      </c>
    </row>
    <row r="3716" spans="1:9">
      <c r="A3716" t="n">
        <v>27512</v>
      </c>
      <c r="B3716" s="43" t="n">
        <v>45</v>
      </c>
      <c r="C3716" s="7" t="n">
        <v>4</v>
      </c>
      <c r="D3716" s="7" t="n">
        <v>3</v>
      </c>
      <c r="E3716" s="7" t="n">
        <v>354.170013427734</v>
      </c>
      <c r="F3716" s="7" t="n">
        <v>251.850006103516</v>
      </c>
      <c r="G3716" s="7" t="n">
        <v>0</v>
      </c>
      <c r="H3716" s="7" t="n">
        <v>3500</v>
      </c>
      <c r="I3716" s="7" t="n">
        <v>1</v>
      </c>
    </row>
    <row r="3717" spans="1:9">
      <c r="A3717" t="s">
        <v>4</v>
      </c>
      <c r="B3717" s="4" t="s">
        <v>5</v>
      </c>
      <c r="C3717" s="4" t="s">
        <v>14</v>
      </c>
      <c r="D3717" s="4" t="s">
        <v>14</v>
      </c>
      <c r="E3717" s="4" t="s">
        <v>20</v>
      </c>
      <c r="F3717" s="4" t="s">
        <v>10</v>
      </c>
    </row>
    <row r="3718" spans="1:9">
      <c r="A3718" t="n">
        <v>27530</v>
      </c>
      <c r="B3718" s="43" t="n">
        <v>45</v>
      </c>
      <c r="C3718" s="7" t="n">
        <v>5</v>
      </c>
      <c r="D3718" s="7" t="n">
        <v>3</v>
      </c>
      <c r="E3718" s="7" t="n">
        <v>4.40000009536743</v>
      </c>
      <c r="F3718" s="7" t="n">
        <v>3500</v>
      </c>
    </row>
    <row r="3719" spans="1:9">
      <c r="A3719" t="s">
        <v>4</v>
      </c>
      <c r="B3719" s="4" t="s">
        <v>5</v>
      </c>
      <c r="C3719" s="4" t="s">
        <v>14</v>
      </c>
      <c r="D3719" s="4" t="s">
        <v>14</v>
      </c>
      <c r="E3719" s="4" t="s">
        <v>20</v>
      </c>
      <c r="F3719" s="4" t="s">
        <v>10</v>
      </c>
    </row>
    <row r="3720" spans="1:9">
      <c r="A3720" t="n">
        <v>27539</v>
      </c>
      <c r="B3720" s="43" t="n">
        <v>45</v>
      </c>
      <c r="C3720" s="7" t="n">
        <v>11</v>
      </c>
      <c r="D3720" s="7" t="n">
        <v>3</v>
      </c>
      <c r="E3720" s="7" t="n">
        <v>37.7000007629395</v>
      </c>
      <c r="F3720" s="7" t="n">
        <v>3500</v>
      </c>
    </row>
    <row r="3721" spans="1:9">
      <c r="A3721" t="s">
        <v>4</v>
      </c>
      <c r="B3721" s="4" t="s">
        <v>5</v>
      </c>
      <c r="C3721" s="4" t="s">
        <v>10</v>
      </c>
      <c r="D3721" s="4" t="s">
        <v>14</v>
      </c>
      <c r="E3721" s="4" t="s">
        <v>6</v>
      </c>
      <c r="F3721" s="4" t="s">
        <v>20</v>
      </c>
      <c r="G3721" s="4" t="s">
        <v>20</v>
      </c>
      <c r="H3721" s="4" t="s">
        <v>20</v>
      </c>
    </row>
    <row r="3722" spans="1:9">
      <c r="A3722" t="n">
        <v>27548</v>
      </c>
      <c r="B3722" s="50" t="n">
        <v>48</v>
      </c>
      <c r="C3722" s="7" t="n">
        <v>7033</v>
      </c>
      <c r="D3722" s="7" t="n">
        <v>0</v>
      </c>
      <c r="E3722" s="7" t="s">
        <v>205</v>
      </c>
      <c r="F3722" s="7" t="n">
        <v>-1</v>
      </c>
      <c r="G3722" s="7" t="n">
        <v>1</v>
      </c>
      <c r="H3722" s="7" t="n">
        <v>0</v>
      </c>
    </row>
    <row r="3723" spans="1:9">
      <c r="A3723" t="s">
        <v>4</v>
      </c>
      <c r="B3723" s="4" t="s">
        <v>5</v>
      </c>
      <c r="C3723" s="4" t="s">
        <v>14</v>
      </c>
      <c r="D3723" s="4" t="s">
        <v>10</v>
      </c>
    </row>
    <row r="3724" spans="1:9">
      <c r="A3724" t="n">
        <v>27575</v>
      </c>
      <c r="B3724" s="43" t="n">
        <v>45</v>
      </c>
      <c r="C3724" s="7" t="n">
        <v>7</v>
      </c>
      <c r="D3724" s="7" t="n">
        <v>255</v>
      </c>
    </row>
    <row r="3725" spans="1:9">
      <c r="A3725" t="s">
        <v>4</v>
      </c>
      <c r="B3725" s="4" t="s">
        <v>5</v>
      </c>
      <c r="C3725" s="4" t="s">
        <v>14</v>
      </c>
      <c r="D3725" s="4" t="s">
        <v>10</v>
      </c>
      <c r="E3725" s="4" t="s">
        <v>20</v>
      </c>
      <c r="F3725" s="4" t="s">
        <v>10</v>
      </c>
      <c r="G3725" s="4" t="s">
        <v>9</v>
      </c>
      <c r="H3725" s="4" t="s">
        <v>9</v>
      </c>
      <c r="I3725" s="4" t="s">
        <v>10</v>
      </c>
      <c r="J3725" s="4" t="s">
        <v>10</v>
      </c>
      <c r="K3725" s="4" t="s">
        <v>9</v>
      </c>
      <c r="L3725" s="4" t="s">
        <v>9</v>
      </c>
      <c r="M3725" s="4" t="s">
        <v>9</v>
      </c>
      <c r="N3725" s="4" t="s">
        <v>9</v>
      </c>
      <c r="O3725" s="4" t="s">
        <v>6</v>
      </c>
    </row>
    <row r="3726" spans="1:9">
      <c r="A3726" t="n">
        <v>27579</v>
      </c>
      <c r="B3726" s="14" t="n">
        <v>50</v>
      </c>
      <c r="C3726" s="7" t="n">
        <v>0</v>
      </c>
      <c r="D3726" s="7" t="n">
        <v>4407</v>
      </c>
      <c r="E3726" s="7" t="n">
        <v>1</v>
      </c>
      <c r="F3726" s="7" t="n">
        <v>0</v>
      </c>
      <c r="G3726" s="7" t="n">
        <v>0</v>
      </c>
      <c r="H3726" s="7" t="n">
        <v>0</v>
      </c>
      <c r="I3726" s="7" t="n">
        <v>0</v>
      </c>
      <c r="J3726" s="7" t="n">
        <v>65533</v>
      </c>
      <c r="K3726" s="7" t="n">
        <v>0</v>
      </c>
      <c r="L3726" s="7" t="n">
        <v>0</v>
      </c>
      <c r="M3726" s="7" t="n">
        <v>0</v>
      </c>
      <c r="N3726" s="7" t="n">
        <v>0</v>
      </c>
      <c r="O3726" s="7" t="s">
        <v>13</v>
      </c>
    </row>
    <row r="3727" spans="1:9">
      <c r="A3727" t="s">
        <v>4</v>
      </c>
      <c r="B3727" s="4" t="s">
        <v>5</v>
      </c>
      <c r="C3727" s="4" t="s">
        <v>14</v>
      </c>
      <c r="D3727" s="4" t="s">
        <v>10</v>
      </c>
      <c r="E3727" s="4" t="s">
        <v>10</v>
      </c>
      <c r="F3727" s="4" t="s">
        <v>10</v>
      </c>
      <c r="G3727" s="4" t="s">
        <v>10</v>
      </c>
      <c r="H3727" s="4" t="s">
        <v>10</v>
      </c>
      <c r="I3727" s="4" t="s">
        <v>6</v>
      </c>
      <c r="J3727" s="4" t="s">
        <v>20</v>
      </c>
      <c r="K3727" s="4" t="s">
        <v>20</v>
      </c>
      <c r="L3727" s="4" t="s">
        <v>20</v>
      </c>
      <c r="M3727" s="4" t="s">
        <v>9</v>
      </c>
      <c r="N3727" s="4" t="s">
        <v>9</v>
      </c>
      <c r="O3727" s="4" t="s">
        <v>20</v>
      </c>
      <c r="P3727" s="4" t="s">
        <v>20</v>
      </c>
      <c r="Q3727" s="4" t="s">
        <v>20</v>
      </c>
      <c r="R3727" s="4" t="s">
        <v>20</v>
      </c>
      <c r="S3727" s="4" t="s">
        <v>14</v>
      </c>
    </row>
    <row r="3728" spans="1:9">
      <c r="A3728" t="n">
        <v>27618</v>
      </c>
      <c r="B3728" s="34" t="n">
        <v>39</v>
      </c>
      <c r="C3728" s="7" t="n">
        <v>12</v>
      </c>
      <c r="D3728" s="7" t="n">
        <v>65533</v>
      </c>
      <c r="E3728" s="7" t="n">
        <v>207</v>
      </c>
      <c r="F3728" s="7" t="n">
        <v>0</v>
      </c>
      <c r="G3728" s="7" t="n">
        <v>0</v>
      </c>
      <c r="H3728" s="7" t="n">
        <v>259</v>
      </c>
      <c r="I3728" s="7" t="s">
        <v>13</v>
      </c>
      <c r="J3728" s="7" t="n">
        <v>0</v>
      </c>
      <c r="K3728" s="7" t="n">
        <v>0.800000011920929</v>
      </c>
      <c r="L3728" s="7" t="n">
        <v>0</v>
      </c>
      <c r="M3728" s="7" t="n">
        <v>0</v>
      </c>
      <c r="N3728" s="7" t="n">
        <v>0</v>
      </c>
      <c r="O3728" s="7" t="n">
        <v>0</v>
      </c>
      <c r="P3728" s="7" t="n">
        <v>1.39999997615814</v>
      </c>
      <c r="Q3728" s="7" t="n">
        <v>1.39999997615814</v>
      </c>
      <c r="R3728" s="7" t="n">
        <v>1.39999997615814</v>
      </c>
      <c r="S3728" s="7" t="n">
        <v>100</v>
      </c>
    </row>
    <row r="3729" spans="1:19">
      <c r="A3729" t="s">
        <v>4</v>
      </c>
      <c r="B3729" s="4" t="s">
        <v>5</v>
      </c>
      <c r="C3729" s="4" t="s">
        <v>10</v>
      </c>
      <c r="D3729" s="4" t="s">
        <v>20</v>
      </c>
      <c r="E3729" s="4" t="s">
        <v>20</v>
      </c>
      <c r="F3729" s="4" t="s">
        <v>20</v>
      </c>
      <c r="G3729" s="4" t="s">
        <v>20</v>
      </c>
    </row>
    <row r="3730" spans="1:19">
      <c r="A3730" t="n">
        <v>27668</v>
      </c>
      <c r="B3730" s="64" t="n">
        <v>131</v>
      </c>
      <c r="C3730" s="7" t="n">
        <v>0</v>
      </c>
      <c r="D3730" s="7" t="n">
        <v>1</v>
      </c>
      <c r="E3730" s="7" t="n">
        <v>0.100000001490116</v>
      </c>
      <c r="F3730" s="7" t="n">
        <v>2</v>
      </c>
      <c r="G3730" s="7" t="n">
        <v>0.25</v>
      </c>
    </row>
    <row r="3731" spans="1:19">
      <c r="A3731" t="s">
        <v>4</v>
      </c>
      <c r="B3731" s="4" t="s">
        <v>5</v>
      </c>
      <c r="C3731" s="4" t="s">
        <v>10</v>
      </c>
      <c r="D3731" s="4" t="s">
        <v>10</v>
      </c>
      <c r="E3731" s="4" t="s">
        <v>20</v>
      </c>
      <c r="F3731" s="4" t="s">
        <v>20</v>
      </c>
      <c r="G3731" s="4" t="s">
        <v>20</v>
      </c>
      <c r="H3731" s="4" t="s">
        <v>20</v>
      </c>
      <c r="I3731" s="4" t="s">
        <v>14</v>
      </c>
      <c r="J3731" s="4" t="s">
        <v>10</v>
      </c>
    </row>
    <row r="3732" spans="1:19">
      <c r="A3732" t="n">
        <v>27687</v>
      </c>
      <c r="B3732" s="42" t="n">
        <v>55</v>
      </c>
      <c r="C3732" s="7" t="n">
        <v>0</v>
      </c>
      <c r="D3732" s="7" t="n">
        <v>65533</v>
      </c>
      <c r="E3732" s="7" t="n">
        <v>183.270004272461</v>
      </c>
      <c r="F3732" s="7" t="n">
        <v>-144</v>
      </c>
      <c r="G3732" s="7" t="n">
        <v>-0.0900000035762787</v>
      </c>
      <c r="H3732" s="7" t="n">
        <v>4</v>
      </c>
      <c r="I3732" s="7" t="n">
        <v>0</v>
      </c>
      <c r="J3732" s="7" t="n">
        <v>1</v>
      </c>
    </row>
    <row r="3733" spans="1:19">
      <c r="A3733" t="s">
        <v>4</v>
      </c>
      <c r="B3733" s="4" t="s">
        <v>5</v>
      </c>
      <c r="C3733" s="4" t="s">
        <v>14</v>
      </c>
      <c r="D3733" s="4" t="s">
        <v>14</v>
      </c>
      <c r="E3733" s="4" t="s">
        <v>20</v>
      </c>
      <c r="F3733" s="4" t="s">
        <v>20</v>
      </c>
      <c r="G3733" s="4" t="s">
        <v>20</v>
      </c>
      <c r="H3733" s="4" t="s">
        <v>10</v>
      </c>
    </row>
    <row r="3734" spans="1:19">
      <c r="A3734" t="n">
        <v>27711</v>
      </c>
      <c r="B3734" s="43" t="n">
        <v>45</v>
      </c>
      <c r="C3734" s="7" t="n">
        <v>2</v>
      </c>
      <c r="D3734" s="7" t="n">
        <v>3</v>
      </c>
      <c r="E3734" s="7" t="n">
        <v>183.130004882813</v>
      </c>
      <c r="F3734" s="7" t="n">
        <v>-142.910003662109</v>
      </c>
      <c r="G3734" s="7" t="n">
        <v>-0.200000002980232</v>
      </c>
      <c r="H3734" s="7" t="n">
        <v>3000</v>
      </c>
    </row>
    <row r="3735" spans="1:19">
      <c r="A3735" t="s">
        <v>4</v>
      </c>
      <c r="B3735" s="4" t="s">
        <v>5</v>
      </c>
      <c r="C3735" s="4" t="s">
        <v>14</v>
      </c>
      <c r="D3735" s="4" t="s">
        <v>14</v>
      </c>
      <c r="E3735" s="4" t="s">
        <v>20</v>
      </c>
      <c r="F3735" s="4" t="s">
        <v>20</v>
      </c>
      <c r="G3735" s="4" t="s">
        <v>20</v>
      </c>
      <c r="H3735" s="4" t="s">
        <v>10</v>
      </c>
      <c r="I3735" s="4" t="s">
        <v>14</v>
      </c>
    </row>
    <row r="3736" spans="1:19">
      <c r="A3736" t="n">
        <v>27728</v>
      </c>
      <c r="B3736" s="43" t="n">
        <v>45</v>
      </c>
      <c r="C3736" s="7" t="n">
        <v>4</v>
      </c>
      <c r="D3736" s="7" t="n">
        <v>3</v>
      </c>
      <c r="E3736" s="7" t="n">
        <v>2.03999996185303</v>
      </c>
      <c r="F3736" s="7" t="n">
        <v>247.100006103516</v>
      </c>
      <c r="G3736" s="7" t="n">
        <v>0</v>
      </c>
      <c r="H3736" s="7" t="n">
        <v>3000</v>
      </c>
      <c r="I3736" s="7" t="n">
        <v>0</v>
      </c>
    </row>
    <row r="3737" spans="1:19">
      <c r="A3737" t="s">
        <v>4</v>
      </c>
      <c r="B3737" s="4" t="s">
        <v>5</v>
      </c>
      <c r="C3737" s="4" t="s">
        <v>14</v>
      </c>
      <c r="D3737" s="4" t="s">
        <v>14</v>
      </c>
      <c r="E3737" s="4" t="s">
        <v>20</v>
      </c>
      <c r="F3737" s="4" t="s">
        <v>10</v>
      </c>
    </row>
    <row r="3738" spans="1:19">
      <c r="A3738" t="n">
        <v>27746</v>
      </c>
      <c r="B3738" s="43" t="n">
        <v>45</v>
      </c>
      <c r="C3738" s="7" t="n">
        <v>5</v>
      </c>
      <c r="D3738" s="7" t="n">
        <v>3</v>
      </c>
      <c r="E3738" s="7" t="n">
        <v>3.09999990463257</v>
      </c>
      <c r="F3738" s="7" t="n">
        <v>3000</v>
      </c>
    </row>
    <row r="3739" spans="1:19">
      <c r="A3739" t="s">
        <v>4</v>
      </c>
      <c r="B3739" s="4" t="s">
        <v>5</v>
      </c>
      <c r="C3739" s="4" t="s">
        <v>14</v>
      </c>
      <c r="D3739" s="4" t="s">
        <v>14</v>
      </c>
      <c r="E3739" s="4" t="s">
        <v>20</v>
      </c>
      <c r="F3739" s="4" t="s">
        <v>10</v>
      </c>
    </row>
    <row r="3740" spans="1:19">
      <c r="A3740" t="n">
        <v>27755</v>
      </c>
      <c r="B3740" s="43" t="n">
        <v>45</v>
      </c>
      <c r="C3740" s="7" t="n">
        <v>11</v>
      </c>
      <c r="D3740" s="7" t="n">
        <v>3</v>
      </c>
      <c r="E3740" s="7" t="n">
        <v>37.7000007629395</v>
      </c>
      <c r="F3740" s="7" t="n">
        <v>3000</v>
      </c>
    </row>
    <row r="3741" spans="1:19">
      <c r="A3741" t="s">
        <v>4</v>
      </c>
      <c r="B3741" s="4" t="s">
        <v>5</v>
      </c>
      <c r="C3741" s="4" t="s">
        <v>10</v>
      </c>
      <c r="D3741" s="4" t="s">
        <v>14</v>
      </c>
    </row>
    <row r="3742" spans="1:19">
      <c r="A3742" t="n">
        <v>27764</v>
      </c>
      <c r="B3742" s="46" t="n">
        <v>56</v>
      </c>
      <c r="C3742" s="7" t="n">
        <v>0</v>
      </c>
      <c r="D3742" s="7" t="n">
        <v>0</v>
      </c>
    </row>
    <row r="3743" spans="1:19">
      <c r="A3743" t="s">
        <v>4</v>
      </c>
      <c r="B3743" s="4" t="s">
        <v>5</v>
      </c>
      <c r="C3743" s="4" t="s">
        <v>14</v>
      </c>
      <c r="D3743" s="4" t="s">
        <v>10</v>
      </c>
      <c r="E3743" s="4" t="s">
        <v>20</v>
      </c>
      <c r="F3743" s="4" t="s">
        <v>10</v>
      </c>
      <c r="G3743" s="4" t="s">
        <v>9</v>
      </c>
      <c r="H3743" s="4" t="s">
        <v>9</v>
      </c>
      <c r="I3743" s="4" t="s">
        <v>10</v>
      </c>
      <c r="J3743" s="4" t="s">
        <v>10</v>
      </c>
      <c r="K3743" s="4" t="s">
        <v>9</v>
      </c>
      <c r="L3743" s="4" t="s">
        <v>9</v>
      </c>
      <c r="M3743" s="4" t="s">
        <v>9</v>
      </c>
      <c r="N3743" s="4" t="s">
        <v>9</v>
      </c>
      <c r="O3743" s="4" t="s">
        <v>6</v>
      </c>
    </row>
    <row r="3744" spans="1:19">
      <c r="A3744" t="n">
        <v>27768</v>
      </c>
      <c r="B3744" s="14" t="n">
        <v>50</v>
      </c>
      <c r="C3744" s="7" t="n">
        <v>0</v>
      </c>
      <c r="D3744" s="7" t="n">
        <v>13256</v>
      </c>
      <c r="E3744" s="7" t="n">
        <v>1</v>
      </c>
      <c r="F3744" s="7" t="n">
        <v>0</v>
      </c>
      <c r="G3744" s="7" t="n">
        <v>0</v>
      </c>
      <c r="H3744" s="7" t="n">
        <v>0</v>
      </c>
      <c r="I3744" s="7" t="n">
        <v>0</v>
      </c>
      <c r="J3744" s="7" t="n">
        <v>65533</v>
      </c>
      <c r="K3744" s="7" t="n">
        <v>0</v>
      </c>
      <c r="L3744" s="7" t="n">
        <v>0</v>
      </c>
      <c r="M3744" s="7" t="n">
        <v>0</v>
      </c>
      <c r="N3744" s="7" t="n">
        <v>0</v>
      </c>
      <c r="O3744" s="7" t="s">
        <v>13</v>
      </c>
    </row>
    <row r="3745" spans="1:15">
      <c r="A3745" t="s">
        <v>4</v>
      </c>
      <c r="B3745" s="4" t="s">
        <v>5</v>
      </c>
      <c r="C3745" s="4" t="s">
        <v>10</v>
      </c>
      <c r="D3745" s="4" t="s">
        <v>14</v>
      </c>
      <c r="E3745" s="4" t="s">
        <v>6</v>
      </c>
      <c r="F3745" s="4" t="s">
        <v>20</v>
      </c>
      <c r="G3745" s="4" t="s">
        <v>20</v>
      </c>
      <c r="H3745" s="4" t="s">
        <v>20</v>
      </c>
    </row>
    <row r="3746" spans="1:15">
      <c r="A3746" t="n">
        <v>27807</v>
      </c>
      <c r="B3746" s="50" t="n">
        <v>48</v>
      </c>
      <c r="C3746" s="7" t="n">
        <v>0</v>
      </c>
      <c r="D3746" s="7" t="n">
        <v>0</v>
      </c>
      <c r="E3746" s="7" t="s">
        <v>280</v>
      </c>
      <c r="F3746" s="7" t="n">
        <v>0</v>
      </c>
      <c r="G3746" s="7" t="n">
        <v>1</v>
      </c>
      <c r="H3746" s="7" t="n">
        <v>0</v>
      </c>
    </row>
    <row r="3747" spans="1:15">
      <c r="A3747" t="s">
        <v>4</v>
      </c>
      <c r="B3747" s="4" t="s">
        <v>5</v>
      </c>
      <c r="C3747" s="4" t="s">
        <v>14</v>
      </c>
      <c r="D3747" s="4" t="s">
        <v>10</v>
      </c>
      <c r="E3747" s="4" t="s">
        <v>14</v>
      </c>
    </row>
    <row r="3748" spans="1:15">
      <c r="A3748" t="n">
        <v>27832</v>
      </c>
      <c r="B3748" s="34" t="n">
        <v>39</v>
      </c>
      <c r="C3748" s="7" t="n">
        <v>14</v>
      </c>
      <c r="D3748" s="7" t="n">
        <v>65533</v>
      </c>
      <c r="E3748" s="7" t="n">
        <v>100</v>
      </c>
    </row>
    <row r="3749" spans="1:15">
      <c r="A3749" t="s">
        <v>4</v>
      </c>
      <c r="B3749" s="4" t="s">
        <v>5</v>
      </c>
      <c r="C3749" s="4" t="s">
        <v>14</v>
      </c>
      <c r="D3749" s="4" t="s">
        <v>10</v>
      </c>
      <c r="E3749" s="4" t="s">
        <v>10</v>
      </c>
      <c r="F3749" s="4" t="s">
        <v>10</v>
      </c>
      <c r="G3749" s="4" t="s">
        <v>10</v>
      </c>
      <c r="H3749" s="4" t="s">
        <v>10</v>
      </c>
      <c r="I3749" s="4" t="s">
        <v>6</v>
      </c>
      <c r="J3749" s="4" t="s">
        <v>20</v>
      </c>
      <c r="K3749" s="4" t="s">
        <v>20</v>
      </c>
      <c r="L3749" s="4" t="s">
        <v>20</v>
      </c>
      <c r="M3749" s="4" t="s">
        <v>9</v>
      </c>
      <c r="N3749" s="4" t="s">
        <v>9</v>
      </c>
      <c r="O3749" s="4" t="s">
        <v>20</v>
      </c>
      <c r="P3749" s="4" t="s">
        <v>20</v>
      </c>
      <c r="Q3749" s="4" t="s">
        <v>20</v>
      </c>
      <c r="R3749" s="4" t="s">
        <v>20</v>
      </c>
      <c r="S3749" s="4" t="s">
        <v>14</v>
      </c>
    </row>
    <row r="3750" spans="1:15">
      <c r="A3750" t="n">
        <v>27837</v>
      </c>
      <c r="B3750" s="34" t="n">
        <v>39</v>
      </c>
      <c r="C3750" s="7" t="n">
        <v>12</v>
      </c>
      <c r="D3750" s="7" t="n">
        <v>65533</v>
      </c>
      <c r="E3750" s="7" t="n">
        <v>206</v>
      </c>
      <c r="F3750" s="7" t="n">
        <v>0</v>
      </c>
      <c r="G3750" s="7" t="n">
        <v>0</v>
      </c>
      <c r="H3750" s="7" t="n">
        <v>259</v>
      </c>
      <c r="I3750" s="7" t="s">
        <v>13</v>
      </c>
      <c r="J3750" s="7" t="n">
        <v>0</v>
      </c>
      <c r="K3750" s="7" t="n">
        <v>1</v>
      </c>
      <c r="L3750" s="7" t="n">
        <v>0</v>
      </c>
      <c r="M3750" s="7" t="n">
        <v>0</v>
      </c>
      <c r="N3750" s="7" t="n">
        <v>0</v>
      </c>
      <c r="O3750" s="7" t="n">
        <v>0</v>
      </c>
      <c r="P3750" s="7" t="n">
        <v>1</v>
      </c>
      <c r="Q3750" s="7" t="n">
        <v>1</v>
      </c>
      <c r="R3750" s="7" t="n">
        <v>1</v>
      </c>
      <c r="S3750" s="7" t="n">
        <v>255</v>
      </c>
    </row>
    <row r="3751" spans="1:15">
      <c r="A3751" t="s">
        <v>4</v>
      </c>
      <c r="B3751" s="4" t="s">
        <v>5</v>
      </c>
      <c r="C3751" s="4" t="s">
        <v>10</v>
      </c>
      <c r="D3751" s="4" t="s">
        <v>9</v>
      </c>
      <c r="E3751" s="4" t="s">
        <v>9</v>
      </c>
      <c r="F3751" s="4" t="s">
        <v>9</v>
      </c>
      <c r="G3751" s="4" t="s">
        <v>9</v>
      </c>
      <c r="H3751" s="4" t="s">
        <v>10</v>
      </c>
      <c r="I3751" s="4" t="s">
        <v>14</v>
      </c>
    </row>
    <row r="3752" spans="1:15">
      <c r="A3752" t="n">
        <v>27887</v>
      </c>
      <c r="B3752" s="58" t="n">
        <v>66</v>
      </c>
      <c r="C3752" s="7" t="n">
        <v>0</v>
      </c>
      <c r="D3752" s="7" t="n">
        <v>1065353216</v>
      </c>
      <c r="E3752" s="7" t="n">
        <v>1065353216</v>
      </c>
      <c r="F3752" s="7" t="n">
        <v>1065353216</v>
      </c>
      <c r="G3752" s="7" t="n">
        <v>1065353216</v>
      </c>
      <c r="H3752" s="7" t="n">
        <v>1000</v>
      </c>
      <c r="I3752" s="7" t="n">
        <v>3</v>
      </c>
    </row>
    <row r="3753" spans="1:15">
      <c r="A3753" t="s">
        <v>4</v>
      </c>
      <c r="B3753" s="4" t="s">
        <v>5</v>
      </c>
      <c r="C3753" s="4" t="s">
        <v>14</v>
      </c>
      <c r="D3753" s="4" t="s">
        <v>10</v>
      </c>
    </row>
    <row r="3754" spans="1:15">
      <c r="A3754" t="n">
        <v>27909</v>
      </c>
      <c r="B3754" s="43" t="n">
        <v>45</v>
      </c>
      <c r="C3754" s="7" t="n">
        <v>7</v>
      </c>
      <c r="D3754" s="7" t="n">
        <v>255</v>
      </c>
    </row>
    <row r="3755" spans="1:15">
      <c r="A3755" t="s">
        <v>4</v>
      </c>
      <c r="B3755" s="4" t="s">
        <v>5</v>
      </c>
      <c r="C3755" s="4" t="s">
        <v>10</v>
      </c>
    </row>
    <row r="3756" spans="1:15">
      <c r="A3756" t="n">
        <v>27913</v>
      </c>
      <c r="B3756" s="31" t="n">
        <v>16</v>
      </c>
      <c r="C3756" s="7" t="n">
        <v>1000</v>
      </c>
    </row>
    <row r="3757" spans="1:15">
      <c r="A3757" t="s">
        <v>4</v>
      </c>
      <c r="B3757" s="4" t="s">
        <v>5</v>
      </c>
      <c r="C3757" s="4" t="s">
        <v>14</v>
      </c>
      <c r="D3757" s="4" t="s">
        <v>10</v>
      </c>
      <c r="E3757" s="4" t="s">
        <v>20</v>
      </c>
    </row>
    <row r="3758" spans="1:15">
      <c r="A3758" t="n">
        <v>27916</v>
      </c>
      <c r="B3758" s="24" t="n">
        <v>58</v>
      </c>
      <c r="C3758" s="7" t="n">
        <v>101</v>
      </c>
      <c r="D3758" s="7" t="n">
        <v>500</v>
      </c>
      <c r="E3758" s="7" t="n">
        <v>1</v>
      </c>
    </row>
    <row r="3759" spans="1:15">
      <c r="A3759" t="s">
        <v>4</v>
      </c>
      <c r="B3759" s="4" t="s">
        <v>5</v>
      </c>
      <c r="C3759" s="4" t="s">
        <v>14</v>
      </c>
      <c r="D3759" s="4" t="s">
        <v>10</v>
      </c>
    </row>
    <row r="3760" spans="1:15">
      <c r="A3760" t="n">
        <v>27924</v>
      </c>
      <c r="B3760" s="24" t="n">
        <v>58</v>
      </c>
      <c r="C3760" s="7" t="n">
        <v>254</v>
      </c>
      <c r="D3760" s="7" t="n">
        <v>0</v>
      </c>
    </row>
    <row r="3761" spans="1:19">
      <c r="A3761" t="s">
        <v>4</v>
      </c>
      <c r="B3761" s="4" t="s">
        <v>5</v>
      </c>
      <c r="C3761" s="4" t="s">
        <v>14</v>
      </c>
      <c r="D3761" s="4" t="s">
        <v>14</v>
      </c>
      <c r="E3761" s="4" t="s">
        <v>20</v>
      </c>
      <c r="F3761" s="4" t="s">
        <v>20</v>
      </c>
      <c r="G3761" s="4" t="s">
        <v>20</v>
      </c>
      <c r="H3761" s="4" t="s">
        <v>10</v>
      </c>
    </row>
    <row r="3762" spans="1:19">
      <c r="A3762" t="n">
        <v>27928</v>
      </c>
      <c r="B3762" s="43" t="n">
        <v>45</v>
      </c>
      <c r="C3762" s="7" t="n">
        <v>2</v>
      </c>
      <c r="D3762" s="7" t="n">
        <v>3</v>
      </c>
      <c r="E3762" s="7" t="n">
        <v>183.110000610352</v>
      </c>
      <c r="F3762" s="7" t="n">
        <v>-142.669998168945</v>
      </c>
      <c r="G3762" s="7" t="n">
        <v>-0.100000001490116</v>
      </c>
      <c r="H3762" s="7" t="n">
        <v>0</v>
      </c>
    </row>
    <row r="3763" spans="1:19">
      <c r="A3763" t="s">
        <v>4</v>
      </c>
      <c r="B3763" s="4" t="s">
        <v>5</v>
      </c>
      <c r="C3763" s="4" t="s">
        <v>14</v>
      </c>
      <c r="D3763" s="4" t="s">
        <v>14</v>
      </c>
      <c r="E3763" s="4" t="s">
        <v>20</v>
      </c>
      <c r="F3763" s="4" t="s">
        <v>20</v>
      </c>
      <c r="G3763" s="4" t="s">
        <v>20</v>
      </c>
      <c r="H3763" s="4" t="s">
        <v>10</v>
      </c>
      <c r="I3763" s="4" t="s">
        <v>14</v>
      </c>
    </row>
    <row r="3764" spans="1:19">
      <c r="A3764" t="n">
        <v>27945</v>
      </c>
      <c r="B3764" s="43" t="n">
        <v>45</v>
      </c>
      <c r="C3764" s="7" t="n">
        <v>4</v>
      </c>
      <c r="D3764" s="7" t="n">
        <v>3</v>
      </c>
      <c r="E3764" s="7" t="n">
        <v>359.450012207031</v>
      </c>
      <c r="F3764" s="7" t="n">
        <v>299.649993896484</v>
      </c>
      <c r="G3764" s="7" t="n">
        <v>0</v>
      </c>
      <c r="H3764" s="7" t="n">
        <v>0</v>
      </c>
      <c r="I3764" s="7" t="n">
        <v>0</v>
      </c>
    </row>
    <row r="3765" spans="1:19">
      <c r="A3765" t="s">
        <v>4</v>
      </c>
      <c r="B3765" s="4" t="s">
        <v>5</v>
      </c>
      <c r="C3765" s="4" t="s">
        <v>14</v>
      </c>
      <c r="D3765" s="4" t="s">
        <v>14</v>
      </c>
      <c r="E3765" s="4" t="s">
        <v>20</v>
      </c>
      <c r="F3765" s="4" t="s">
        <v>10</v>
      </c>
    </row>
    <row r="3766" spans="1:19">
      <c r="A3766" t="n">
        <v>27963</v>
      </c>
      <c r="B3766" s="43" t="n">
        <v>45</v>
      </c>
      <c r="C3766" s="7" t="n">
        <v>5</v>
      </c>
      <c r="D3766" s="7" t="n">
        <v>3</v>
      </c>
      <c r="E3766" s="7" t="n">
        <v>1.5</v>
      </c>
      <c r="F3766" s="7" t="n">
        <v>0</v>
      </c>
    </row>
    <row r="3767" spans="1:19">
      <c r="A3767" t="s">
        <v>4</v>
      </c>
      <c r="B3767" s="4" t="s">
        <v>5</v>
      </c>
      <c r="C3767" s="4" t="s">
        <v>14</v>
      </c>
      <c r="D3767" s="4" t="s">
        <v>14</v>
      </c>
      <c r="E3767" s="4" t="s">
        <v>20</v>
      </c>
      <c r="F3767" s="4" t="s">
        <v>10</v>
      </c>
    </row>
    <row r="3768" spans="1:19">
      <c r="A3768" t="n">
        <v>27972</v>
      </c>
      <c r="B3768" s="43" t="n">
        <v>45</v>
      </c>
      <c r="C3768" s="7" t="n">
        <v>11</v>
      </c>
      <c r="D3768" s="7" t="n">
        <v>3</v>
      </c>
      <c r="E3768" s="7" t="n">
        <v>37.7000007629395</v>
      </c>
      <c r="F3768" s="7" t="n">
        <v>0</v>
      </c>
    </row>
    <row r="3769" spans="1:19">
      <c r="A3769" t="s">
        <v>4</v>
      </c>
      <c r="B3769" s="4" t="s">
        <v>5</v>
      </c>
      <c r="C3769" s="4" t="s">
        <v>10</v>
      </c>
      <c r="D3769" s="4" t="s">
        <v>20</v>
      </c>
      <c r="E3769" s="4" t="s">
        <v>20</v>
      </c>
      <c r="F3769" s="4" t="s">
        <v>20</v>
      </c>
      <c r="G3769" s="4" t="s">
        <v>20</v>
      </c>
    </row>
    <row r="3770" spans="1:19">
      <c r="A3770" t="n">
        <v>27981</v>
      </c>
      <c r="B3770" s="35" t="n">
        <v>46</v>
      </c>
      <c r="C3770" s="7" t="n">
        <v>7031</v>
      </c>
      <c r="D3770" s="7" t="n">
        <v>184</v>
      </c>
      <c r="E3770" s="7" t="n">
        <v>-141.5</v>
      </c>
      <c r="F3770" s="7" t="n">
        <v>1.24000000953674</v>
      </c>
      <c r="G3770" s="7" t="n">
        <v>247.800003051758</v>
      </c>
    </row>
    <row r="3771" spans="1:19">
      <c r="A3771" t="s">
        <v>4</v>
      </c>
      <c r="B3771" s="4" t="s">
        <v>5</v>
      </c>
      <c r="C3771" s="4" t="s">
        <v>14</v>
      </c>
      <c r="D3771" s="4" t="s">
        <v>10</v>
      </c>
    </row>
    <row r="3772" spans="1:19">
      <c r="A3772" t="n">
        <v>28000</v>
      </c>
      <c r="B3772" s="24" t="n">
        <v>58</v>
      </c>
      <c r="C3772" s="7" t="n">
        <v>255</v>
      </c>
      <c r="D3772" s="7" t="n">
        <v>0</v>
      </c>
    </row>
    <row r="3773" spans="1:19">
      <c r="A3773" t="s">
        <v>4</v>
      </c>
      <c r="B3773" s="4" t="s">
        <v>5</v>
      </c>
      <c r="C3773" s="4" t="s">
        <v>14</v>
      </c>
      <c r="D3773" s="4" t="s">
        <v>10</v>
      </c>
      <c r="E3773" s="4" t="s">
        <v>20</v>
      </c>
      <c r="F3773" s="4" t="s">
        <v>10</v>
      </c>
      <c r="G3773" s="4" t="s">
        <v>9</v>
      </c>
      <c r="H3773" s="4" t="s">
        <v>9</v>
      </c>
      <c r="I3773" s="4" t="s">
        <v>10</v>
      </c>
      <c r="J3773" s="4" t="s">
        <v>10</v>
      </c>
      <c r="K3773" s="4" t="s">
        <v>9</v>
      </c>
      <c r="L3773" s="4" t="s">
        <v>9</v>
      </c>
      <c r="M3773" s="4" t="s">
        <v>9</v>
      </c>
      <c r="N3773" s="4" t="s">
        <v>9</v>
      </c>
      <c r="O3773" s="4" t="s">
        <v>6</v>
      </c>
    </row>
    <row r="3774" spans="1:19">
      <c r="A3774" t="n">
        <v>28004</v>
      </c>
      <c r="B3774" s="14" t="n">
        <v>50</v>
      </c>
      <c r="C3774" s="7" t="n">
        <v>0</v>
      </c>
      <c r="D3774" s="7" t="n">
        <v>2072</v>
      </c>
      <c r="E3774" s="7" t="n">
        <v>1</v>
      </c>
      <c r="F3774" s="7" t="n">
        <v>0</v>
      </c>
      <c r="G3774" s="7" t="n">
        <v>0</v>
      </c>
      <c r="H3774" s="7" t="n">
        <v>0</v>
      </c>
      <c r="I3774" s="7" t="n">
        <v>0</v>
      </c>
      <c r="J3774" s="7" t="n">
        <v>65533</v>
      </c>
      <c r="K3774" s="7" t="n">
        <v>0</v>
      </c>
      <c r="L3774" s="7" t="n">
        <v>0</v>
      </c>
      <c r="M3774" s="7" t="n">
        <v>0</v>
      </c>
      <c r="N3774" s="7" t="n">
        <v>0</v>
      </c>
      <c r="O3774" s="7" t="s">
        <v>13</v>
      </c>
    </row>
    <row r="3775" spans="1:19">
      <c r="A3775" t="s">
        <v>4</v>
      </c>
      <c r="B3775" s="4" t="s">
        <v>5</v>
      </c>
      <c r="C3775" s="4" t="s">
        <v>10</v>
      </c>
    </row>
    <row r="3776" spans="1:19">
      <c r="A3776" t="n">
        <v>28043</v>
      </c>
      <c r="B3776" s="31" t="n">
        <v>16</v>
      </c>
      <c r="C3776" s="7" t="n">
        <v>1000</v>
      </c>
    </row>
    <row r="3777" spans="1:15">
      <c r="A3777" t="s">
        <v>4</v>
      </c>
      <c r="B3777" s="4" t="s">
        <v>5</v>
      </c>
      <c r="C3777" s="4" t="s">
        <v>14</v>
      </c>
      <c r="D3777" s="4" t="s">
        <v>10</v>
      </c>
      <c r="E3777" s="4" t="s">
        <v>6</v>
      </c>
      <c r="F3777" s="4" t="s">
        <v>6</v>
      </c>
      <c r="G3777" s="4" t="s">
        <v>6</v>
      </c>
      <c r="H3777" s="4" t="s">
        <v>6</v>
      </c>
    </row>
    <row r="3778" spans="1:15">
      <c r="A3778" t="n">
        <v>28046</v>
      </c>
      <c r="B3778" s="38" t="n">
        <v>51</v>
      </c>
      <c r="C3778" s="7" t="n">
        <v>3</v>
      </c>
      <c r="D3778" s="7" t="n">
        <v>0</v>
      </c>
      <c r="E3778" s="7" t="s">
        <v>159</v>
      </c>
      <c r="F3778" s="7" t="s">
        <v>125</v>
      </c>
      <c r="G3778" s="7" t="s">
        <v>57</v>
      </c>
      <c r="H3778" s="7" t="s">
        <v>58</v>
      </c>
    </row>
    <row r="3779" spans="1:15">
      <c r="A3779" t="s">
        <v>4</v>
      </c>
      <c r="B3779" s="4" t="s">
        <v>5</v>
      </c>
      <c r="C3779" s="4" t="s">
        <v>10</v>
      </c>
      <c r="D3779" s="4" t="s">
        <v>14</v>
      </c>
      <c r="E3779" s="4" t="s">
        <v>20</v>
      </c>
      <c r="F3779" s="4" t="s">
        <v>10</v>
      </c>
    </row>
    <row r="3780" spans="1:15">
      <c r="A3780" t="n">
        <v>28059</v>
      </c>
      <c r="B3780" s="55" t="n">
        <v>59</v>
      </c>
      <c r="C3780" s="7" t="n">
        <v>0</v>
      </c>
      <c r="D3780" s="7" t="n">
        <v>13</v>
      </c>
      <c r="E3780" s="7" t="n">
        <v>0.150000005960464</v>
      </c>
      <c r="F3780" s="7" t="n">
        <v>0</v>
      </c>
    </row>
    <row r="3781" spans="1:15">
      <c r="A3781" t="s">
        <v>4</v>
      </c>
      <c r="B3781" s="4" t="s">
        <v>5</v>
      </c>
      <c r="C3781" s="4" t="s">
        <v>10</v>
      </c>
    </row>
    <row r="3782" spans="1:15">
      <c r="A3782" t="n">
        <v>28069</v>
      </c>
      <c r="B3782" s="31" t="n">
        <v>16</v>
      </c>
      <c r="C3782" s="7" t="n">
        <v>1000</v>
      </c>
    </row>
    <row r="3783" spans="1:15">
      <c r="A3783" t="s">
        <v>4</v>
      </c>
      <c r="B3783" s="4" t="s">
        <v>5</v>
      </c>
      <c r="C3783" s="4" t="s">
        <v>14</v>
      </c>
      <c r="D3783" s="4" t="s">
        <v>10</v>
      </c>
      <c r="E3783" s="4" t="s">
        <v>6</v>
      </c>
      <c r="F3783" s="4" t="s">
        <v>6</v>
      </c>
      <c r="G3783" s="4" t="s">
        <v>6</v>
      </c>
      <c r="H3783" s="4" t="s">
        <v>6</v>
      </c>
    </row>
    <row r="3784" spans="1:15">
      <c r="A3784" t="n">
        <v>28072</v>
      </c>
      <c r="B3784" s="38" t="n">
        <v>51</v>
      </c>
      <c r="C3784" s="7" t="n">
        <v>3</v>
      </c>
      <c r="D3784" s="7" t="n">
        <v>0</v>
      </c>
      <c r="E3784" s="7" t="s">
        <v>55</v>
      </c>
      <c r="F3784" s="7" t="s">
        <v>58</v>
      </c>
      <c r="G3784" s="7" t="s">
        <v>57</v>
      </c>
      <c r="H3784" s="7" t="s">
        <v>58</v>
      </c>
    </row>
    <row r="3785" spans="1:15">
      <c r="A3785" t="s">
        <v>4</v>
      </c>
      <c r="B3785" s="4" t="s">
        <v>5</v>
      </c>
      <c r="C3785" s="4" t="s">
        <v>14</v>
      </c>
      <c r="D3785" s="4" t="s">
        <v>10</v>
      </c>
      <c r="E3785" s="4" t="s">
        <v>20</v>
      </c>
      <c r="F3785" s="4" t="s">
        <v>10</v>
      </c>
      <c r="G3785" s="4" t="s">
        <v>9</v>
      </c>
      <c r="H3785" s="4" t="s">
        <v>9</v>
      </c>
      <c r="I3785" s="4" t="s">
        <v>10</v>
      </c>
      <c r="J3785" s="4" t="s">
        <v>10</v>
      </c>
      <c r="K3785" s="4" t="s">
        <v>9</v>
      </c>
      <c r="L3785" s="4" t="s">
        <v>9</v>
      </c>
      <c r="M3785" s="4" t="s">
        <v>9</v>
      </c>
      <c r="N3785" s="4" t="s">
        <v>9</v>
      </c>
      <c r="O3785" s="4" t="s">
        <v>6</v>
      </c>
    </row>
    <row r="3786" spans="1:15">
      <c r="A3786" t="n">
        <v>28085</v>
      </c>
      <c r="B3786" s="14" t="n">
        <v>50</v>
      </c>
      <c r="C3786" s="7" t="n">
        <v>0</v>
      </c>
      <c r="D3786" s="7" t="n">
        <v>2082</v>
      </c>
      <c r="E3786" s="7" t="n">
        <v>0.600000023841858</v>
      </c>
      <c r="F3786" s="7" t="n">
        <v>0</v>
      </c>
      <c r="G3786" s="7" t="n">
        <v>0</v>
      </c>
      <c r="H3786" s="7" t="n">
        <v>0</v>
      </c>
      <c r="I3786" s="7" t="n">
        <v>0</v>
      </c>
      <c r="J3786" s="7" t="n">
        <v>65533</v>
      </c>
      <c r="K3786" s="7" t="n">
        <v>0</v>
      </c>
      <c r="L3786" s="7" t="n">
        <v>0</v>
      </c>
      <c r="M3786" s="7" t="n">
        <v>0</v>
      </c>
      <c r="N3786" s="7" t="n">
        <v>0</v>
      </c>
      <c r="O3786" s="7" t="s">
        <v>13</v>
      </c>
    </row>
    <row r="3787" spans="1:15">
      <c r="A3787" t="s">
        <v>4</v>
      </c>
      <c r="B3787" s="4" t="s">
        <v>5</v>
      </c>
      <c r="C3787" s="4" t="s">
        <v>10</v>
      </c>
      <c r="D3787" s="4" t="s">
        <v>14</v>
      </c>
      <c r="E3787" s="4" t="s">
        <v>6</v>
      </c>
      <c r="F3787" s="4" t="s">
        <v>20</v>
      </c>
      <c r="G3787" s="4" t="s">
        <v>20</v>
      </c>
      <c r="H3787" s="4" t="s">
        <v>20</v>
      </c>
    </row>
    <row r="3788" spans="1:15">
      <c r="A3788" t="n">
        <v>28124</v>
      </c>
      <c r="B3788" s="50" t="n">
        <v>48</v>
      </c>
      <c r="C3788" s="7" t="n">
        <v>0</v>
      </c>
      <c r="D3788" s="7" t="n">
        <v>0</v>
      </c>
      <c r="E3788" s="7" t="s">
        <v>281</v>
      </c>
      <c r="F3788" s="7" t="n">
        <v>-1</v>
      </c>
      <c r="G3788" s="7" t="n">
        <v>1</v>
      </c>
      <c r="H3788" s="7" t="n">
        <v>0</v>
      </c>
    </row>
    <row r="3789" spans="1:15">
      <c r="A3789" t="s">
        <v>4</v>
      </c>
      <c r="B3789" s="4" t="s">
        <v>5</v>
      </c>
      <c r="C3789" s="4" t="s">
        <v>10</v>
      </c>
      <c r="D3789" s="4" t="s">
        <v>14</v>
      </c>
      <c r="E3789" s="4" t="s">
        <v>6</v>
      </c>
      <c r="F3789" s="4" t="s">
        <v>20</v>
      </c>
      <c r="G3789" s="4" t="s">
        <v>20</v>
      </c>
      <c r="H3789" s="4" t="s">
        <v>20</v>
      </c>
    </row>
    <row r="3790" spans="1:15">
      <c r="A3790" t="n">
        <v>28156</v>
      </c>
      <c r="B3790" s="50" t="n">
        <v>48</v>
      </c>
      <c r="C3790" s="7" t="n">
        <v>0</v>
      </c>
      <c r="D3790" s="7" t="n">
        <v>0</v>
      </c>
      <c r="E3790" s="7" t="s">
        <v>192</v>
      </c>
      <c r="F3790" s="7" t="n">
        <v>-1</v>
      </c>
      <c r="G3790" s="7" t="n">
        <v>1</v>
      </c>
      <c r="H3790" s="7" t="n">
        <v>0</v>
      </c>
    </row>
    <row r="3791" spans="1:15">
      <c r="A3791" t="s">
        <v>4</v>
      </c>
      <c r="B3791" s="4" t="s">
        <v>5</v>
      </c>
      <c r="C3791" s="4" t="s">
        <v>10</v>
      </c>
    </row>
    <row r="3792" spans="1:15">
      <c r="A3792" t="n">
        <v>28182</v>
      </c>
      <c r="B3792" s="31" t="n">
        <v>16</v>
      </c>
      <c r="C3792" s="7" t="n">
        <v>500</v>
      </c>
    </row>
    <row r="3793" spans="1:15">
      <c r="A3793" t="s">
        <v>4</v>
      </c>
      <c r="B3793" s="4" t="s">
        <v>5</v>
      </c>
      <c r="C3793" s="4" t="s">
        <v>14</v>
      </c>
      <c r="D3793" s="4" t="s">
        <v>10</v>
      </c>
      <c r="E3793" s="4" t="s">
        <v>10</v>
      </c>
    </row>
    <row r="3794" spans="1:15">
      <c r="A3794" t="n">
        <v>28185</v>
      </c>
      <c r="B3794" s="14" t="n">
        <v>50</v>
      </c>
      <c r="C3794" s="7" t="n">
        <v>1</v>
      </c>
      <c r="D3794" s="7" t="n">
        <v>2072</v>
      </c>
      <c r="E3794" s="7" t="n">
        <v>0</v>
      </c>
    </row>
    <row r="3795" spans="1:15">
      <c r="A3795" t="s">
        <v>4</v>
      </c>
      <c r="B3795" s="4" t="s">
        <v>5</v>
      </c>
      <c r="C3795" s="4" t="s">
        <v>14</v>
      </c>
      <c r="D3795" s="4" t="s">
        <v>10</v>
      </c>
      <c r="E3795" s="4" t="s">
        <v>20</v>
      </c>
      <c r="F3795" s="4" t="s">
        <v>10</v>
      </c>
      <c r="G3795" s="4" t="s">
        <v>9</v>
      </c>
      <c r="H3795" s="4" t="s">
        <v>9</v>
      </c>
      <c r="I3795" s="4" t="s">
        <v>10</v>
      </c>
      <c r="J3795" s="4" t="s">
        <v>10</v>
      </c>
      <c r="K3795" s="4" t="s">
        <v>9</v>
      </c>
      <c r="L3795" s="4" t="s">
        <v>9</v>
      </c>
      <c r="M3795" s="4" t="s">
        <v>9</v>
      </c>
      <c r="N3795" s="4" t="s">
        <v>9</v>
      </c>
      <c r="O3795" s="4" t="s">
        <v>6</v>
      </c>
    </row>
    <row r="3796" spans="1:15">
      <c r="A3796" t="n">
        <v>28191</v>
      </c>
      <c r="B3796" s="14" t="n">
        <v>50</v>
      </c>
      <c r="C3796" s="7" t="n">
        <v>0</v>
      </c>
      <c r="D3796" s="7" t="n">
        <v>2073</v>
      </c>
      <c r="E3796" s="7" t="n">
        <v>0.800000011920929</v>
      </c>
      <c r="F3796" s="7" t="n">
        <v>0</v>
      </c>
      <c r="G3796" s="7" t="n">
        <v>0</v>
      </c>
      <c r="H3796" s="7" t="n">
        <v>0</v>
      </c>
      <c r="I3796" s="7" t="n">
        <v>0</v>
      </c>
      <c r="J3796" s="7" t="n">
        <v>65533</v>
      </c>
      <c r="K3796" s="7" t="n">
        <v>0</v>
      </c>
      <c r="L3796" s="7" t="n">
        <v>0</v>
      </c>
      <c r="M3796" s="7" t="n">
        <v>0</v>
      </c>
      <c r="N3796" s="7" t="n">
        <v>0</v>
      </c>
      <c r="O3796" s="7" t="s">
        <v>13</v>
      </c>
    </row>
    <row r="3797" spans="1:15">
      <c r="A3797" t="s">
        <v>4</v>
      </c>
      <c r="B3797" s="4" t="s">
        <v>5</v>
      </c>
      <c r="C3797" s="4" t="s">
        <v>10</v>
      </c>
    </row>
    <row r="3798" spans="1:15">
      <c r="A3798" t="n">
        <v>28230</v>
      </c>
      <c r="B3798" s="31" t="n">
        <v>16</v>
      </c>
      <c r="C3798" s="7" t="n">
        <v>1500</v>
      </c>
    </row>
    <row r="3799" spans="1:15">
      <c r="A3799" t="s">
        <v>4</v>
      </c>
      <c r="B3799" s="4" t="s">
        <v>5</v>
      </c>
      <c r="C3799" s="4" t="s">
        <v>14</v>
      </c>
      <c r="D3799" s="4" t="s">
        <v>20</v>
      </c>
      <c r="E3799" s="4" t="s">
        <v>10</v>
      </c>
      <c r="F3799" s="4" t="s">
        <v>14</v>
      </c>
    </row>
    <row r="3800" spans="1:15">
      <c r="A3800" t="n">
        <v>28233</v>
      </c>
      <c r="B3800" s="13" t="n">
        <v>49</v>
      </c>
      <c r="C3800" s="7" t="n">
        <v>3</v>
      </c>
      <c r="D3800" s="7" t="n">
        <v>0.699999988079071</v>
      </c>
      <c r="E3800" s="7" t="n">
        <v>500</v>
      </c>
      <c r="F3800" s="7" t="n">
        <v>0</v>
      </c>
    </row>
    <row r="3801" spans="1:15">
      <c r="A3801" t="s">
        <v>4</v>
      </c>
      <c r="B3801" s="4" t="s">
        <v>5</v>
      </c>
      <c r="C3801" s="4" t="s">
        <v>14</v>
      </c>
      <c r="D3801" s="4" t="s">
        <v>10</v>
      </c>
      <c r="E3801" s="4" t="s">
        <v>6</v>
      </c>
    </row>
    <row r="3802" spans="1:15">
      <c r="A3802" t="n">
        <v>28242</v>
      </c>
      <c r="B3802" s="38" t="n">
        <v>51</v>
      </c>
      <c r="C3802" s="7" t="n">
        <v>4</v>
      </c>
      <c r="D3802" s="7" t="n">
        <v>0</v>
      </c>
      <c r="E3802" s="7" t="s">
        <v>163</v>
      </c>
    </row>
    <row r="3803" spans="1:15">
      <c r="A3803" t="s">
        <v>4</v>
      </c>
      <c r="B3803" s="4" t="s">
        <v>5</v>
      </c>
      <c r="C3803" s="4" t="s">
        <v>10</v>
      </c>
    </row>
    <row r="3804" spans="1:15">
      <c r="A3804" t="n">
        <v>28256</v>
      </c>
      <c r="B3804" s="31" t="n">
        <v>16</v>
      </c>
      <c r="C3804" s="7" t="n">
        <v>0</v>
      </c>
    </row>
    <row r="3805" spans="1:15">
      <c r="A3805" t="s">
        <v>4</v>
      </c>
      <c r="B3805" s="4" t="s">
        <v>5</v>
      </c>
      <c r="C3805" s="4" t="s">
        <v>10</v>
      </c>
      <c r="D3805" s="4" t="s">
        <v>14</v>
      </c>
      <c r="E3805" s="4" t="s">
        <v>9</v>
      </c>
      <c r="F3805" s="4" t="s">
        <v>79</v>
      </c>
      <c r="G3805" s="4" t="s">
        <v>14</v>
      </c>
      <c r="H3805" s="4" t="s">
        <v>14</v>
      </c>
    </row>
    <row r="3806" spans="1:15">
      <c r="A3806" t="n">
        <v>28259</v>
      </c>
      <c r="B3806" s="47" t="n">
        <v>26</v>
      </c>
      <c r="C3806" s="7" t="n">
        <v>0</v>
      </c>
      <c r="D3806" s="7" t="n">
        <v>17</v>
      </c>
      <c r="E3806" s="7" t="n">
        <v>53197</v>
      </c>
      <c r="F3806" s="7" t="s">
        <v>282</v>
      </c>
      <c r="G3806" s="7" t="n">
        <v>2</v>
      </c>
      <c r="H3806" s="7" t="n">
        <v>0</v>
      </c>
    </row>
    <row r="3807" spans="1:15">
      <c r="A3807" t="s">
        <v>4</v>
      </c>
      <c r="B3807" s="4" t="s">
        <v>5</v>
      </c>
    </row>
    <row r="3808" spans="1:15">
      <c r="A3808" t="n">
        <v>28304</v>
      </c>
      <c r="B3808" s="48" t="n">
        <v>28</v>
      </c>
    </row>
    <row r="3809" spans="1:15">
      <c r="A3809" t="s">
        <v>4</v>
      </c>
      <c r="B3809" s="4" t="s">
        <v>5</v>
      </c>
      <c r="C3809" s="4" t="s">
        <v>14</v>
      </c>
      <c r="D3809" s="4" t="s">
        <v>10</v>
      </c>
      <c r="E3809" s="4" t="s">
        <v>10</v>
      </c>
      <c r="F3809" s="4" t="s">
        <v>14</v>
      </c>
    </row>
    <row r="3810" spans="1:15">
      <c r="A3810" t="n">
        <v>28305</v>
      </c>
      <c r="B3810" s="52" t="n">
        <v>25</v>
      </c>
      <c r="C3810" s="7" t="n">
        <v>1</v>
      </c>
      <c r="D3810" s="7" t="n">
        <v>80</v>
      </c>
      <c r="E3810" s="7" t="n">
        <v>80</v>
      </c>
      <c r="F3810" s="7" t="n">
        <v>0</v>
      </c>
    </row>
    <row r="3811" spans="1:15">
      <c r="A3811" t="s">
        <v>4</v>
      </c>
      <c r="B3811" s="4" t="s">
        <v>5</v>
      </c>
      <c r="C3811" s="4" t="s">
        <v>6</v>
      </c>
      <c r="D3811" s="4" t="s">
        <v>10</v>
      </c>
    </row>
    <row r="3812" spans="1:15">
      <c r="A3812" t="n">
        <v>28312</v>
      </c>
      <c r="B3812" s="39" t="n">
        <v>29</v>
      </c>
      <c r="C3812" s="7" t="s">
        <v>283</v>
      </c>
      <c r="D3812" s="7" t="n">
        <v>65533</v>
      </c>
    </row>
    <row r="3813" spans="1:15">
      <c r="A3813" t="s">
        <v>4</v>
      </c>
      <c r="B3813" s="4" t="s">
        <v>5</v>
      </c>
      <c r="C3813" s="4" t="s">
        <v>14</v>
      </c>
      <c r="D3813" s="4" t="s">
        <v>10</v>
      </c>
      <c r="E3813" s="4" t="s">
        <v>6</v>
      </c>
    </row>
    <row r="3814" spans="1:15">
      <c r="A3814" t="n">
        <v>28330</v>
      </c>
      <c r="B3814" s="38" t="n">
        <v>51</v>
      </c>
      <c r="C3814" s="7" t="n">
        <v>4</v>
      </c>
      <c r="D3814" s="7" t="n">
        <v>20</v>
      </c>
      <c r="E3814" s="7" t="s">
        <v>103</v>
      </c>
    </row>
    <row r="3815" spans="1:15">
      <c r="A3815" t="s">
        <v>4</v>
      </c>
      <c r="B3815" s="4" t="s">
        <v>5</v>
      </c>
      <c r="C3815" s="4" t="s">
        <v>10</v>
      </c>
    </row>
    <row r="3816" spans="1:15">
      <c r="A3816" t="n">
        <v>28343</v>
      </c>
      <c r="B3816" s="31" t="n">
        <v>16</v>
      </c>
      <c r="C3816" s="7" t="n">
        <v>0</v>
      </c>
    </row>
    <row r="3817" spans="1:15">
      <c r="A3817" t="s">
        <v>4</v>
      </c>
      <c r="B3817" s="4" t="s">
        <v>5</v>
      </c>
      <c r="C3817" s="4" t="s">
        <v>10</v>
      </c>
      <c r="D3817" s="4" t="s">
        <v>14</v>
      </c>
      <c r="E3817" s="4" t="s">
        <v>9</v>
      </c>
      <c r="F3817" s="4" t="s">
        <v>79</v>
      </c>
      <c r="G3817" s="4" t="s">
        <v>14</v>
      </c>
      <c r="H3817" s="4" t="s">
        <v>14</v>
      </c>
    </row>
    <row r="3818" spans="1:15">
      <c r="A3818" t="n">
        <v>28346</v>
      </c>
      <c r="B3818" s="47" t="n">
        <v>26</v>
      </c>
      <c r="C3818" s="7" t="n">
        <v>20</v>
      </c>
      <c r="D3818" s="7" t="n">
        <v>17</v>
      </c>
      <c r="E3818" s="7" t="n">
        <v>32318</v>
      </c>
      <c r="F3818" s="7" t="s">
        <v>284</v>
      </c>
      <c r="G3818" s="7" t="n">
        <v>2</v>
      </c>
      <c r="H3818" s="7" t="n">
        <v>0</v>
      </c>
    </row>
    <row r="3819" spans="1:15">
      <c r="A3819" t="s">
        <v>4</v>
      </c>
      <c r="B3819" s="4" t="s">
        <v>5</v>
      </c>
    </row>
    <row r="3820" spans="1:15">
      <c r="A3820" t="n">
        <v>28394</v>
      </c>
      <c r="B3820" s="48" t="n">
        <v>28</v>
      </c>
    </row>
    <row r="3821" spans="1:15">
      <c r="A3821" t="s">
        <v>4</v>
      </c>
      <c r="B3821" s="4" t="s">
        <v>5</v>
      </c>
      <c r="C3821" s="4" t="s">
        <v>6</v>
      </c>
      <c r="D3821" s="4" t="s">
        <v>10</v>
      </c>
    </row>
    <row r="3822" spans="1:15">
      <c r="A3822" t="n">
        <v>28395</v>
      </c>
      <c r="B3822" s="39" t="n">
        <v>29</v>
      </c>
      <c r="C3822" s="7" t="s">
        <v>13</v>
      </c>
      <c r="D3822" s="7" t="n">
        <v>65533</v>
      </c>
    </row>
    <row r="3823" spans="1:15">
      <c r="A3823" t="s">
        <v>4</v>
      </c>
      <c r="B3823" s="4" t="s">
        <v>5</v>
      </c>
      <c r="C3823" s="4" t="s">
        <v>14</v>
      </c>
      <c r="D3823" s="4" t="s">
        <v>10</v>
      </c>
      <c r="E3823" s="4" t="s">
        <v>10</v>
      </c>
      <c r="F3823" s="4" t="s">
        <v>14</v>
      </c>
    </row>
    <row r="3824" spans="1:15">
      <c r="A3824" t="n">
        <v>28399</v>
      </c>
      <c r="B3824" s="52" t="n">
        <v>25</v>
      </c>
      <c r="C3824" s="7" t="n">
        <v>1</v>
      </c>
      <c r="D3824" s="7" t="n">
        <v>65535</v>
      </c>
      <c r="E3824" s="7" t="n">
        <v>65535</v>
      </c>
      <c r="F3824" s="7" t="n">
        <v>0</v>
      </c>
    </row>
    <row r="3825" spans="1:8">
      <c r="A3825" t="s">
        <v>4</v>
      </c>
      <c r="B3825" s="4" t="s">
        <v>5</v>
      </c>
      <c r="C3825" s="4" t="s">
        <v>14</v>
      </c>
      <c r="D3825" s="4" t="s">
        <v>14</v>
      </c>
      <c r="E3825" s="4" t="s">
        <v>20</v>
      </c>
      <c r="F3825" s="4" t="s">
        <v>20</v>
      </c>
      <c r="G3825" s="4" t="s">
        <v>20</v>
      </c>
      <c r="H3825" s="4" t="s">
        <v>10</v>
      </c>
    </row>
    <row r="3826" spans="1:8">
      <c r="A3826" t="n">
        <v>28406</v>
      </c>
      <c r="B3826" s="43" t="n">
        <v>45</v>
      </c>
      <c r="C3826" s="7" t="n">
        <v>2</v>
      </c>
      <c r="D3826" s="7" t="n">
        <v>3</v>
      </c>
      <c r="E3826" s="7" t="n">
        <v>183.210006713867</v>
      </c>
      <c r="F3826" s="7" t="n">
        <v>-142.740005493164</v>
      </c>
      <c r="G3826" s="7" t="n">
        <v>0.259999990463257</v>
      </c>
      <c r="H3826" s="7" t="n">
        <v>4000</v>
      </c>
    </row>
    <row r="3827" spans="1:8">
      <c r="A3827" t="s">
        <v>4</v>
      </c>
      <c r="B3827" s="4" t="s">
        <v>5</v>
      </c>
      <c r="C3827" s="4" t="s">
        <v>14</v>
      </c>
      <c r="D3827" s="4" t="s">
        <v>14</v>
      </c>
      <c r="E3827" s="4" t="s">
        <v>20</v>
      </c>
      <c r="F3827" s="4" t="s">
        <v>20</v>
      </c>
      <c r="G3827" s="4" t="s">
        <v>20</v>
      </c>
      <c r="H3827" s="4" t="s">
        <v>10</v>
      </c>
      <c r="I3827" s="4" t="s">
        <v>14</v>
      </c>
    </row>
    <row r="3828" spans="1:8">
      <c r="A3828" t="n">
        <v>28423</v>
      </c>
      <c r="B3828" s="43" t="n">
        <v>45</v>
      </c>
      <c r="C3828" s="7" t="n">
        <v>4</v>
      </c>
      <c r="D3828" s="7" t="n">
        <v>3</v>
      </c>
      <c r="E3828" s="7" t="n">
        <v>355.290008544922</v>
      </c>
      <c r="F3828" s="7" t="n">
        <v>289.170013427734</v>
      </c>
      <c r="G3828" s="7" t="n">
        <v>0</v>
      </c>
      <c r="H3828" s="7" t="n">
        <v>4000</v>
      </c>
      <c r="I3828" s="7" t="n">
        <v>0</v>
      </c>
    </row>
    <row r="3829" spans="1:8">
      <c r="A3829" t="s">
        <v>4</v>
      </c>
      <c r="B3829" s="4" t="s">
        <v>5</v>
      </c>
      <c r="C3829" s="4" t="s">
        <v>14</v>
      </c>
      <c r="D3829" s="4" t="s">
        <v>14</v>
      </c>
      <c r="E3829" s="4" t="s">
        <v>20</v>
      </c>
      <c r="F3829" s="4" t="s">
        <v>10</v>
      </c>
    </row>
    <row r="3830" spans="1:8">
      <c r="A3830" t="n">
        <v>28441</v>
      </c>
      <c r="B3830" s="43" t="n">
        <v>45</v>
      </c>
      <c r="C3830" s="7" t="n">
        <v>5</v>
      </c>
      <c r="D3830" s="7" t="n">
        <v>3</v>
      </c>
      <c r="E3830" s="7" t="n">
        <v>2.40000009536743</v>
      </c>
      <c r="F3830" s="7" t="n">
        <v>4000</v>
      </c>
    </row>
    <row r="3831" spans="1:8">
      <c r="A3831" t="s">
        <v>4</v>
      </c>
      <c r="B3831" s="4" t="s">
        <v>5</v>
      </c>
      <c r="C3831" s="4" t="s">
        <v>14</v>
      </c>
      <c r="D3831" s="4" t="s">
        <v>14</v>
      </c>
      <c r="E3831" s="4" t="s">
        <v>20</v>
      </c>
      <c r="F3831" s="4" t="s">
        <v>10</v>
      </c>
    </row>
    <row r="3832" spans="1:8">
      <c r="A3832" t="n">
        <v>28450</v>
      </c>
      <c r="B3832" s="43" t="n">
        <v>45</v>
      </c>
      <c r="C3832" s="7" t="n">
        <v>11</v>
      </c>
      <c r="D3832" s="7" t="n">
        <v>3</v>
      </c>
      <c r="E3832" s="7" t="n">
        <v>37.7000007629395</v>
      </c>
      <c r="F3832" s="7" t="n">
        <v>4000</v>
      </c>
    </row>
    <row r="3833" spans="1:8">
      <c r="A3833" t="s">
        <v>4</v>
      </c>
      <c r="B3833" s="4" t="s">
        <v>5</v>
      </c>
      <c r="C3833" s="4" t="s">
        <v>10</v>
      </c>
    </row>
    <row r="3834" spans="1:8">
      <c r="A3834" t="n">
        <v>28459</v>
      </c>
      <c r="B3834" s="31" t="n">
        <v>16</v>
      </c>
      <c r="C3834" s="7" t="n">
        <v>1000</v>
      </c>
    </row>
    <row r="3835" spans="1:8">
      <c r="A3835" t="s">
        <v>4</v>
      </c>
      <c r="B3835" s="4" t="s">
        <v>5</v>
      </c>
      <c r="C3835" s="4" t="s">
        <v>14</v>
      </c>
      <c r="D3835" s="4" t="s">
        <v>10</v>
      </c>
      <c r="E3835" s="4" t="s">
        <v>6</v>
      </c>
      <c r="F3835" s="4" t="s">
        <v>6</v>
      </c>
      <c r="G3835" s="4" t="s">
        <v>6</v>
      </c>
      <c r="H3835" s="4" t="s">
        <v>6</v>
      </c>
    </row>
    <row r="3836" spans="1:8">
      <c r="A3836" t="n">
        <v>28462</v>
      </c>
      <c r="B3836" s="38" t="n">
        <v>51</v>
      </c>
      <c r="C3836" s="7" t="n">
        <v>3</v>
      </c>
      <c r="D3836" s="7" t="n">
        <v>0</v>
      </c>
      <c r="E3836" s="7" t="s">
        <v>226</v>
      </c>
      <c r="F3836" s="7" t="s">
        <v>58</v>
      </c>
      <c r="G3836" s="7" t="s">
        <v>57</v>
      </c>
      <c r="H3836" s="7" t="s">
        <v>58</v>
      </c>
    </row>
    <row r="3837" spans="1:8">
      <c r="A3837" t="s">
        <v>4</v>
      </c>
      <c r="B3837" s="4" t="s">
        <v>5</v>
      </c>
      <c r="C3837" s="4" t="s">
        <v>14</v>
      </c>
      <c r="D3837" s="4" t="s">
        <v>10</v>
      </c>
      <c r="E3837" s="4" t="s">
        <v>6</v>
      </c>
      <c r="F3837" s="4" t="s">
        <v>6</v>
      </c>
      <c r="G3837" s="4" t="s">
        <v>6</v>
      </c>
      <c r="H3837" s="4" t="s">
        <v>6</v>
      </c>
    </row>
    <row r="3838" spans="1:8">
      <c r="A3838" t="n">
        <v>28475</v>
      </c>
      <c r="B3838" s="38" t="n">
        <v>51</v>
      </c>
      <c r="C3838" s="7" t="n">
        <v>3</v>
      </c>
      <c r="D3838" s="7" t="n">
        <v>22</v>
      </c>
      <c r="E3838" s="7" t="s">
        <v>226</v>
      </c>
      <c r="F3838" s="7" t="s">
        <v>58</v>
      </c>
      <c r="G3838" s="7" t="s">
        <v>57</v>
      </c>
      <c r="H3838" s="7" t="s">
        <v>58</v>
      </c>
    </row>
    <row r="3839" spans="1:8">
      <c r="A3839" t="s">
        <v>4</v>
      </c>
      <c r="B3839" s="4" t="s">
        <v>5</v>
      </c>
      <c r="C3839" s="4" t="s">
        <v>14</v>
      </c>
      <c r="D3839" s="4" t="s">
        <v>10</v>
      </c>
      <c r="E3839" s="4" t="s">
        <v>20</v>
      </c>
      <c r="F3839" s="4" t="s">
        <v>10</v>
      </c>
      <c r="G3839" s="4" t="s">
        <v>9</v>
      </c>
      <c r="H3839" s="4" t="s">
        <v>9</v>
      </c>
      <c r="I3839" s="4" t="s">
        <v>10</v>
      </c>
      <c r="J3839" s="4" t="s">
        <v>10</v>
      </c>
      <c r="K3839" s="4" t="s">
        <v>9</v>
      </c>
      <c r="L3839" s="4" t="s">
        <v>9</v>
      </c>
      <c r="M3839" s="4" t="s">
        <v>9</v>
      </c>
      <c r="N3839" s="4" t="s">
        <v>9</v>
      </c>
      <c r="O3839" s="4" t="s">
        <v>6</v>
      </c>
    </row>
    <row r="3840" spans="1:8">
      <c r="A3840" t="n">
        <v>28488</v>
      </c>
      <c r="B3840" s="14" t="n">
        <v>50</v>
      </c>
      <c r="C3840" s="7" t="n">
        <v>0</v>
      </c>
      <c r="D3840" s="7" t="n">
        <v>5314</v>
      </c>
      <c r="E3840" s="7" t="n">
        <v>0.699999988079071</v>
      </c>
      <c r="F3840" s="7" t="n">
        <v>0</v>
      </c>
      <c r="G3840" s="7" t="n">
        <v>0</v>
      </c>
      <c r="H3840" s="7" t="n">
        <v>0</v>
      </c>
      <c r="I3840" s="7" t="n">
        <v>0</v>
      </c>
      <c r="J3840" s="7" t="n">
        <v>65533</v>
      </c>
      <c r="K3840" s="7" t="n">
        <v>0</v>
      </c>
      <c r="L3840" s="7" t="n">
        <v>0</v>
      </c>
      <c r="M3840" s="7" t="n">
        <v>0</v>
      </c>
      <c r="N3840" s="7" t="n">
        <v>0</v>
      </c>
      <c r="O3840" s="7" t="s">
        <v>13</v>
      </c>
    </row>
    <row r="3841" spans="1:15">
      <c r="A3841" t="s">
        <v>4</v>
      </c>
      <c r="B3841" s="4" t="s">
        <v>5</v>
      </c>
      <c r="C3841" s="4" t="s">
        <v>10</v>
      </c>
      <c r="D3841" s="4" t="s">
        <v>10</v>
      </c>
      <c r="E3841" s="4" t="s">
        <v>20</v>
      </c>
      <c r="F3841" s="4" t="s">
        <v>20</v>
      </c>
      <c r="G3841" s="4" t="s">
        <v>20</v>
      </c>
      <c r="H3841" s="4" t="s">
        <v>20</v>
      </c>
      <c r="I3841" s="4" t="s">
        <v>14</v>
      </c>
      <c r="J3841" s="4" t="s">
        <v>10</v>
      </c>
    </row>
    <row r="3842" spans="1:15">
      <c r="A3842" t="n">
        <v>28527</v>
      </c>
      <c r="B3842" s="42" t="n">
        <v>55</v>
      </c>
      <c r="C3842" s="7" t="n">
        <v>7031</v>
      </c>
      <c r="D3842" s="7" t="n">
        <v>65533</v>
      </c>
      <c r="E3842" s="7" t="n">
        <v>184</v>
      </c>
      <c r="F3842" s="7" t="n">
        <v>-144</v>
      </c>
      <c r="G3842" s="7" t="n">
        <v>1.24000000953674</v>
      </c>
      <c r="H3842" s="7" t="n">
        <v>1.20000004768372</v>
      </c>
      <c r="I3842" s="7" t="n">
        <v>0</v>
      </c>
      <c r="J3842" s="7" t="n">
        <v>1</v>
      </c>
    </row>
    <row r="3843" spans="1:15">
      <c r="A3843" t="s">
        <v>4</v>
      </c>
      <c r="B3843" s="4" t="s">
        <v>5</v>
      </c>
      <c r="C3843" s="4" t="s">
        <v>10</v>
      </c>
      <c r="D3843" s="4" t="s">
        <v>14</v>
      </c>
    </row>
    <row r="3844" spans="1:15">
      <c r="A3844" t="n">
        <v>28551</v>
      </c>
      <c r="B3844" s="46" t="n">
        <v>56</v>
      </c>
      <c r="C3844" s="7" t="n">
        <v>7031</v>
      </c>
      <c r="D3844" s="7" t="n">
        <v>0</v>
      </c>
    </row>
    <row r="3845" spans="1:15">
      <c r="A3845" t="s">
        <v>4</v>
      </c>
      <c r="B3845" s="4" t="s">
        <v>5</v>
      </c>
      <c r="C3845" s="4" t="s">
        <v>10</v>
      </c>
      <c r="D3845" s="4" t="s">
        <v>14</v>
      </c>
      <c r="E3845" s="4" t="s">
        <v>6</v>
      </c>
      <c r="F3845" s="4" t="s">
        <v>20</v>
      </c>
      <c r="G3845" s="4" t="s">
        <v>20</v>
      </c>
      <c r="H3845" s="4" t="s">
        <v>20</v>
      </c>
    </row>
    <row r="3846" spans="1:15">
      <c r="A3846" t="n">
        <v>28555</v>
      </c>
      <c r="B3846" s="50" t="n">
        <v>48</v>
      </c>
      <c r="C3846" s="7" t="n">
        <v>7031</v>
      </c>
      <c r="D3846" s="7" t="n">
        <v>0</v>
      </c>
      <c r="E3846" s="7" t="s">
        <v>207</v>
      </c>
      <c r="F3846" s="7" t="n">
        <v>-1</v>
      </c>
      <c r="G3846" s="7" t="n">
        <v>1</v>
      </c>
      <c r="H3846" s="7" t="n">
        <v>0</v>
      </c>
    </row>
    <row r="3847" spans="1:15">
      <c r="A3847" t="s">
        <v>4</v>
      </c>
      <c r="B3847" s="4" t="s">
        <v>5</v>
      </c>
      <c r="C3847" s="4" t="s">
        <v>10</v>
      </c>
      <c r="D3847" s="4" t="s">
        <v>14</v>
      </c>
      <c r="E3847" s="4" t="s">
        <v>6</v>
      </c>
      <c r="F3847" s="4" t="s">
        <v>20</v>
      </c>
      <c r="G3847" s="4" t="s">
        <v>20</v>
      </c>
      <c r="H3847" s="4" t="s">
        <v>20</v>
      </c>
    </row>
    <row r="3848" spans="1:15">
      <c r="A3848" t="n">
        <v>28581</v>
      </c>
      <c r="B3848" s="50" t="n">
        <v>48</v>
      </c>
      <c r="C3848" s="7" t="n">
        <v>22</v>
      </c>
      <c r="D3848" s="7" t="n">
        <v>0</v>
      </c>
      <c r="E3848" s="7" t="s">
        <v>207</v>
      </c>
      <c r="F3848" s="7" t="n">
        <v>-1</v>
      </c>
      <c r="G3848" s="7" t="n">
        <v>1</v>
      </c>
      <c r="H3848" s="7" t="n">
        <v>0</v>
      </c>
    </row>
    <row r="3849" spans="1:15">
      <c r="A3849" t="s">
        <v>4</v>
      </c>
      <c r="B3849" s="4" t="s">
        <v>5</v>
      </c>
      <c r="C3849" s="4" t="s">
        <v>10</v>
      </c>
    </row>
    <row r="3850" spans="1:15">
      <c r="A3850" t="n">
        <v>28607</v>
      </c>
      <c r="B3850" s="31" t="n">
        <v>16</v>
      </c>
      <c r="C3850" s="7" t="n">
        <v>400</v>
      </c>
    </row>
    <row r="3851" spans="1:15">
      <c r="A3851" t="s">
        <v>4</v>
      </c>
      <c r="B3851" s="4" t="s">
        <v>5</v>
      </c>
      <c r="C3851" s="4" t="s">
        <v>14</v>
      </c>
      <c r="D3851" s="4" t="s">
        <v>10</v>
      </c>
      <c r="E3851" s="4" t="s">
        <v>20</v>
      </c>
      <c r="F3851" s="4" t="s">
        <v>10</v>
      </c>
      <c r="G3851" s="4" t="s">
        <v>9</v>
      </c>
      <c r="H3851" s="4" t="s">
        <v>9</v>
      </c>
      <c r="I3851" s="4" t="s">
        <v>10</v>
      </c>
      <c r="J3851" s="4" t="s">
        <v>10</v>
      </c>
      <c r="K3851" s="4" t="s">
        <v>9</v>
      </c>
      <c r="L3851" s="4" t="s">
        <v>9</v>
      </c>
      <c r="M3851" s="4" t="s">
        <v>9</v>
      </c>
      <c r="N3851" s="4" t="s">
        <v>9</v>
      </c>
      <c r="O3851" s="4" t="s">
        <v>6</v>
      </c>
    </row>
    <row r="3852" spans="1:15">
      <c r="A3852" t="n">
        <v>28610</v>
      </c>
      <c r="B3852" s="14" t="n">
        <v>50</v>
      </c>
      <c r="C3852" s="7" t="n">
        <v>0</v>
      </c>
      <c r="D3852" s="7" t="n">
        <v>2032</v>
      </c>
      <c r="E3852" s="7" t="n">
        <v>0.5</v>
      </c>
      <c r="F3852" s="7" t="n">
        <v>0</v>
      </c>
      <c r="G3852" s="7" t="n">
        <v>0</v>
      </c>
      <c r="H3852" s="7" t="n">
        <v>0</v>
      </c>
      <c r="I3852" s="7" t="n">
        <v>0</v>
      </c>
      <c r="J3852" s="7" t="n">
        <v>65533</v>
      </c>
      <c r="K3852" s="7" t="n">
        <v>0</v>
      </c>
      <c r="L3852" s="7" t="n">
        <v>0</v>
      </c>
      <c r="M3852" s="7" t="n">
        <v>0</v>
      </c>
      <c r="N3852" s="7" t="n">
        <v>0</v>
      </c>
      <c r="O3852" s="7" t="s">
        <v>13</v>
      </c>
    </row>
    <row r="3853" spans="1:15">
      <c r="A3853" t="s">
        <v>4</v>
      </c>
      <c r="B3853" s="4" t="s">
        <v>5</v>
      </c>
      <c r="C3853" s="4" t="s">
        <v>10</v>
      </c>
      <c r="D3853" s="4" t="s">
        <v>14</v>
      </c>
      <c r="E3853" s="4" t="s">
        <v>6</v>
      </c>
    </row>
    <row r="3854" spans="1:15">
      <c r="A3854" t="n">
        <v>28649</v>
      </c>
      <c r="B3854" s="66" t="n">
        <v>86</v>
      </c>
      <c r="C3854" s="7" t="n">
        <v>22</v>
      </c>
      <c r="D3854" s="7" t="n">
        <v>0</v>
      </c>
      <c r="E3854" s="7" t="s">
        <v>13</v>
      </c>
    </row>
    <row r="3855" spans="1:15">
      <c r="A3855" t="s">
        <v>4</v>
      </c>
      <c r="B3855" s="4" t="s">
        <v>5</v>
      </c>
      <c r="C3855" s="4" t="s">
        <v>14</v>
      </c>
      <c r="D3855" s="4" t="s">
        <v>10</v>
      </c>
      <c r="E3855" s="4" t="s">
        <v>10</v>
      </c>
      <c r="F3855" s="4" t="s">
        <v>6</v>
      </c>
      <c r="G3855" s="4" t="s">
        <v>6</v>
      </c>
    </row>
    <row r="3856" spans="1:15">
      <c r="A3856" t="n">
        <v>28654</v>
      </c>
      <c r="B3856" s="67" t="n">
        <v>128</v>
      </c>
      <c r="C3856" s="7" t="n">
        <v>1</v>
      </c>
      <c r="D3856" s="7" t="n">
        <v>22</v>
      </c>
      <c r="E3856" s="7" t="n">
        <v>7031</v>
      </c>
      <c r="F3856" s="7" t="s">
        <v>13</v>
      </c>
      <c r="G3856" s="7" t="s">
        <v>13</v>
      </c>
    </row>
    <row r="3857" spans="1:15">
      <c r="A3857" t="s">
        <v>4</v>
      </c>
      <c r="B3857" s="4" t="s">
        <v>5</v>
      </c>
      <c r="C3857" s="4" t="s">
        <v>10</v>
      </c>
      <c r="D3857" s="4" t="s">
        <v>20</v>
      </c>
      <c r="E3857" s="4" t="s">
        <v>20</v>
      </c>
      <c r="F3857" s="4" t="s">
        <v>20</v>
      </c>
      <c r="G3857" s="4" t="s">
        <v>20</v>
      </c>
    </row>
    <row r="3858" spans="1:15">
      <c r="A3858" t="n">
        <v>28662</v>
      </c>
      <c r="B3858" s="35" t="n">
        <v>46</v>
      </c>
      <c r="C3858" s="7" t="n">
        <v>22</v>
      </c>
      <c r="D3858" s="7" t="n">
        <v>184</v>
      </c>
      <c r="E3858" s="7" t="n">
        <v>-144</v>
      </c>
      <c r="F3858" s="7" t="n">
        <v>1.24000000953674</v>
      </c>
      <c r="G3858" s="7" t="n">
        <v>247.800003051758</v>
      </c>
    </row>
    <row r="3859" spans="1:15">
      <c r="A3859" t="s">
        <v>4</v>
      </c>
      <c r="B3859" s="4" t="s">
        <v>5</v>
      </c>
      <c r="C3859" s="4" t="s">
        <v>10</v>
      </c>
      <c r="D3859" s="4" t="s">
        <v>10</v>
      </c>
      <c r="E3859" s="4" t="s">
        <v>20</v>
      </c>
      <c r="F3859" s="4" t="s">
        <v>20</v>
      </c>
      <c r="G3859" s="4" t="s">
        <v>20</v>
      </c>
      <c r="H3859" s="4" t="s">
        <v>20</v>
      </c>
      <c r="I3859" s="4" t="s">
        <v>14</v>
      </c>
      <c r="J3859" s="4" t="s">
        <v>10</v>
      </c>
    </row>
    <row r="3860" spans="1:15">
      <c r="A3860" t="n">
        <v>28681</v>
      </c>
      <c r="B3860" s="42" t="n">
        <v>55</v>
      </c>
      <c r="C3860" s="7" t="n">
        <v>22</v>
      </c>
      <c r="D3860" s="7" t="n">
        <v>65024</v>
      </c>
      <c r="E3860" s="7" t="n">
        <v>0</v>
      </c>
      <c r="F3860" s="7" t="n">
        <v>0</v>
      </c>
      <c r="G3860" s="7" t="n">
        <v>1</v>
      </c>
      <c r="H3860" s="7" t="n">
        <v>0</v>
      </c>
      <c r="I3860" s="7" t="n">
        <v>1</v>
      </c>
      <c r="J3860" s="7" t="n">
        <v>0</v>
      </c>
    </row>
    <row r="3861" spans="1:15">
      <c r="A3861" t="s">
        <v>4</v>
      </c>
      <c r="B3861" s="4" t="s">
        <v>5</v>
      </c>
      <c r="C3861" s="4" t="s">
        <v>10</v>
      </c>
      <c r="D3861" s="4" t="s">
        <v>6</v>
      </c>
      <c r="E3861" s="4" t="s">
        <v>14</v>
      </c>
      <c r="F3861" s="4" t="s">
        <v>14</v>
      </c>
      <c r="G3861" s="4" t="s">
        <v>14</v>
      </c>
      <c r="H3861" s="4" t="s">
        <v>14</v>
      </c>
      <c r="I3861" s="4" t="s">
        <v>14</v>
      </c>
      <c r="J3861" s="4" t="s">
        <v>20</v>
      </c>
      <c r="K3861" s="4" t="s">
        <v>20</v>
      </c>
      <c r="L3861" s="4" t="s">
        <v>20</v>
      </c>
      <c r="M3861" s="4" t="s">
        <v>20</v>
      </c>
      <c r="N3861" s="4" t="s">
        <v>14</v>
      </c>
    </row>
    <row r="3862" spans="1:15">
      <c r="A3862" t="n">
        <v>28705</v>
      </c>
      <c r="B3862" s="71" t="n">
        <v>34</v>
      </c>
      <c r="C3862" s="7" t="n">
        <v>22</v>
      </c>
      <c r="D3862" s="7" t="s">
        <v>285</v>
      </c>
      <c r="E3862" s="7" t="n">
        <v>1</v>
      </c>
      <c r="F3862" s="7" t="n">
        <v>1</v>
      </c>
      <c r="G3862" s="7" t="n">
        <v>0</v>
      </c>
      <c r="H3862" s="7" t="n">
        <v>0</v>
      </c>
      <c r="I3862" s="7" t="n">
        <v>0</v>
      </c>
      <c r="J3862" s="7" t="n">
        <v>0</v>
      </c>
      <c r="K3862" s="7" t="n">
        <v>-1</v>
      </c>
      <c r="L3862" s="7" t="n">
        <v>-1</v>
      </c>
      <c r="M3862" s="7" t="n">
        <v>-1</v>
      </c>
      <c r="N3862" s="7" t="n">
        <v>0</v>
      </c>
    </row>
    <row r="3863" spans="1:15">
      <c r="A3863" t="s">
        <v>4</v>
      </c>
      <c r="B3863" s="4" t="s">
        <v>5</v>
      </c>
      <c r="C3863" s="4" t="s">
        <v>10</v>
      </c>
      <c r="D3863" s="4" t="s">
        <v>6</v>
      </c>
      <c r="E3863" s="4" t="s">
        <v>14</v>
      </c>
      <c r="F3863" s="4" t="s">
        <v>14</v>
      </c>
      <c r="G3863" s="4" t="s">
        <v>14</v>
      </c>
      <c r="H3863" s="4" t="s">
        <v>14</v>
      </c>
      <c r="I3863" s="4" t="s">
        <v>14</v>
      </c>
      <c r="J3863" s="4" t="s">
        <v>20</v>
      </c>
      <c r="K3863" s="4" t="s">
        <v>20</v>
      </c>
      <c r="L3863" s="4" t="s">
        <v>20</v>
      </c>
      <c r="M3863" s="4" t="s">
        <v>20</v>
      </c>
      <c r="N3863" s="4" t="s">
        <v>14</v>
      </c>
    </row>
    <row r="3864" spans="1:15">
      <c r="A3864" t="n">
        <v>28735</v>
      </c>
      <c r="B3864" s="71" t="n">
        <v>34</v>
      </c>
      <c r="C3864" s="7" t="n">
        <v>7031</v>
      </c>
      <c r="D3864" s="7" t="s">
        <v>285</v>
      </c>
      <c r="E3864" s="7" t="n">
        <v>1</v>
      </c>
      <c r="F3864" s="7" t="n">
        <v>1</v>
      </c>
      <c r="G3864" s="7" t="n">
        <v>0</v>
      </c>
      <c r="H3864" s="7" t="n">
        <v>0</v>
      </c>
      <c r="I3864" s="7" t="n">
        <v>0</v>
      </c>
      <c r="J3864" s="7" t="n">
        <v>0.200000002980232</v>
      </c>
      <c r="K3864" s="7" t="n">
        <v>-1</v>
      </c>
      <c r="L3864" s="7" t="n">
        <v>-1</v>
      </c>
      <c r="M3864" s="7" t="n">
        <v>-1</v>
      </c>
      <c r="N3864" s="7" t="n">
        <v>0</v>
      </c>
    </row>
    <row r="3865" spans="1:15">
      <c r="A3865" t="s">
        <v>4</v>
      </c>
      <c r="B3865" s="4" t="s">
        <v>5</v>
      </c>
      <c r="C3865" s="4" t="s">
        <v>10</v>
      </c>
      <c r="D3865" s="4" t="s">
        <v>10</v>
      </c>
      <c r="E3865" s="4" t="s">
        <v>10</v>
      </c>
    </row>
    <row r="3866" spans="1:15">
      <c r="A3866" t="n">
        <v>28765</v>
      </c>
      <c r="B3866" s="49" t="n">
        <v>61</v>
      </c>
      <c r="C3866" s="7" t="n">
        <v>22</v>
      </c>
      <c r="D3866" s="7" t="n">
        <v>0</v>
      </c>
      <c r="E3866" s="7" t="n">
        <v>1000</v>
      </c>
    </row>
    <row r="3867" spans="1:15">
      <c r="A3867" t="s">
        <v>4</v>
      </c>
      <c r="B3867" s="4" t="s">
        <v>5</v>
      </c>
      <c r="C3867" s="4" t="s">
        <v>14</v>
      </c>
      <c r="D3867" s="4" t="s">
        <v>10</v>
      </c>
      <c r="E3867" s="4" t="s">
        <v>6</v>
      </c>
      <c r="F3867" s="4" t="s">
        <v>6</v>
      </c>
      <c r="G3867" s="4" t="s">
        <v>6</v>
      </c>
      <c r="H3867" s="4" t="s">
        <v>6</v>
      </c>
    </row>
    <row r="3868" spans="1:15">
      <c r="A3868" t="n">
        <v>28772</v>
      </c>
      <c r="B3868" s="38" t="n">
        <v>51</v>
      </c>
      <c r="C3868" s="7" t="n">
        <v>3</v>
      </c>
      <c r="D3868" s="7" t="n">
        <v>22</v>
      </c>
      <c r="E3868" s="7" t="s">
        <v>58</v>
      </c>
      <c r="F3868" s="7" t="s">
        <v>58</v>
      </c>
      <c r="G3868" s="7" t="s">
        <v>57</v>
      </c>
      <c r="H3868" s="7" t="s">
        <v>58</v>
      </c>
    </row>
    <row r="3869" spans="1:15">
      <c r="A3869" t="s">
        <v>4</v>
      </c>
      <c r="B3869" s="4" t="s">
        <v>5</v>
      </c>
      <c r="C3869" s="4" t="s">
        <v>10</v>
      </c>
    </row>
    <row r="3870" spans="1:15">
      <c r="A3870" t="n">
        <v>28785</v>
      </c>
      <c r="B3870" s="31" t="n">
        <v>16</v>
      </c>
      <c r="C3870" s="7" t="n">
        <v>500</v>
      </c>
    </row>
    <row r="3871" spans="1:15">
      <c r="A3871" t="s">
        <v>4</v>
      </c>
      <c r="B3871" s="4" t="s">
        <v>5</v>
      </c>
      <c r="C3871" s="4" t="s">
        <v>10</v>
      </c>
      <c r="D3871" s="4" t="s">
        <v>14</v>
      </c>
      <c r="E3871" s="4" t="s">
        <v>6</v>
      </c>
      <c r="F3871" s="4" t="s">
        <v>20</v>
      </c>
      <c r="G3871" s="4" t="s">
        <v>20</v>
      </c>
      <c r="H3871" s="4" t="s">
        <v>20</v>
      </c>
    </row>
    <row r="3872" spans="1:15">
      <c r="A3872" t="n">
        <v>28788</v>
      </c>
      <c r="B3872" s="50" t="n">
        <v>48</v>
      </c>
      <c r="C3872" s="7" t="n">
        <v>7031</v>
      </c>
      <c r="D3872" s="7" t="n">
        <v>0</v>
      </c>
      <c r="E3872" s="7" t="s">
        <v>286</v>
      </c>
      <c r="F3872" s="7" t="n">
        <v>-1</v>
      </c>
      <c r="G3872" s="7" t="n">
        <v>1</v>
      </c>
      <c r="H3872" s="7" t="n">
        <v>0</v>
      </c>
    </row>
    <row r="3873" spans="1:14">
      <c r="A3873" t="s">
        <v>4</v>
      </c>
      <c r="B3873" s="4" t="s">
        <v>5</v>
      </c>
      <c r="C3873" s="4" t="s">
        <v>14</v>
      </c>
      <c r="D3873" s="4" t="s">
        <v>10</v>
      </c>
      <c r="E3873" s="4" t="s">
        <v>6</v>
      </c>
    </row>
    <row r="3874" spans="1:14">
      <c r="A3874" t="n">
        <v>28822</v>
      </c>
      <c r="B3874" s="38" t="n">
        <v>51</v>
      </c>
      <c r="C3874" s="7" t="n">
        <v>4</v>
      </c>
      <c r="D3874" s="7" t="n">
        <v>0</v>
      </c>
      <c r="E3874" s="7" t="s">
        <v>163</v>
      </c>
    </row>
    <row r="3875" spans="1:14">
      <c r="A3875" t="s">
        <v>4</v>
      </c>
      <c r="B3875" s="4" t="s">
        <v>5</v>
      </c>
      <c r="C3875" s="4" t="s">
        <v>10</v>
      </c>
    </row>
    <row r="3876" spans="1:14">
      <c r="A3876" t="n">
        <v>28836</v>
      </c>
      <c r="B3876" s="31" t="n">
        <v>16</v>
      </c>
      <c r="C3876" s="7" t="n">
        <v>0</v>
      </c>
    </row>
    <row r="3877" spans="1:14">
      <c r="A3877" t="s">
        <v>4</v>
      </c>
      <c r="B3877" s="4" t="s">
        <v>5</v>
      </c>
      <c r="C3877" s="4" t="s">
        <v>10</v>
      </c>
      <c r="D3877" s="4" t="s">
        <v>14</v>
      </c>
      <c r="E3877" s="4" t="s">
        <v>9</v>
      </c>
      <c r="F3877" s="4" t="s">
        <v>79</v>
      </c>
      <c r="G3877" s="4" t="s">
        <v>14</v>
      </c>
      <c r="H3877" s="4" t="s">
        <v>14</v>
      </c>
      <c r="I3877" s="4" t="s">
        <v>14</v>
      </c>
      <c r="J3877" s="4" t="s">
        <v>9</v>
      </c>
      <c r="K3877" s="4" t="s">
        <v>79</v>
      </c>
      <c r="L3877" s="4" t="s">
        <v>14</v>
      </c>
      <c r="M3877" s="4" t="s">
        <v>14</v>
      </c>
    </row>
    <row r="3878" spans="1:14">
      <c r="A3878" t="n">
        <v>28839</v>
      </c>
      <c r="B3878" s="47" t="n">
        <v>26</v>
      </c>
      <c r="C3878" s="7" t="n">
        <v>0</v>
      </c>
      <c r="D3878" s="7" t="n">
        <v>17</v>
      </c>
      <c r="E3878" s="7" t="n">
        <v>53198</v>
      </c>
      <c r="F3878" s="7" t="s">
        <v>287</v>
      </c>
      <c r="G3878" s="7" t="n">
        <v>2</v>
      </c>
      <c r="H3878" s="7" t="n">
        <v>3</v>
      </c>
      <c r="I3878" s="7" t="n">
        <v>17</v>
      </c>
      <c r="J3878" s="7" t="n">
        <v>53199</v>
      </c>
      <c r="K3878" s="7" t="s">
        <v>288</v>
      </c>
      <c r="L3878" s="7" t="n">
        <v>2</v>
      </c>
      <c r="M3878" s="7" t="n">
        <v>0</v>
      </c>
    </row>
    <row r="3879" spans="1:14">
      <c r="A3879" t="s">
        <v>4</v>
      </c>
      <c r="B3879" s="4" t="s">
        <v>5</v>
      </c>
      <c r="C3879" s="4" t="s">
        <v>14</v>
      </c>
      <c r="D3879" s="4" t="s">
        <v>10</v>
      </c>
    </row>
    <row r="3880" spans="1:14">
      <c r="A3880" t="n">
        <v>28953</v>
      </c>
      <c r="B3880" s="43" t="n">
        <v>45</v>
      </c>
      <c r="C3880" s="7" t="n">
        <v>7</v>
      </c>
      <c r="D3880" s="7" t="n">
        <v>255</v>
      </c>
    </row>
    <row r="3881" spans="1:14">
      <c r="A3881" t="s">
        <v>4</v>
      </c>
      <c r="B3881" s="4" t="s">
        <v>5</v>
      </c>
      <c r="C3881" s="4" t="s">
        <v>14</v>
      </c>
      <c r="D3881" s="4" t="s">
        <v>14</v>
      </c>
      <c r="E3881" s="4" t="s">
        <v>20</v>
      </c>
      <c r="F3881" s="4" t="s">
        <v>20</v>
      </c>
      <c r="G3881" s="4" t="s">
        <v>20</v>
      </c>
      <c r="H3881" s="4" t="s">
        <v>10</v>
      </c>
    </row>
    <row r="3882" spans="1:14">
      <c r="A3882" t="n">
        <v>28957</v>
      </c>
      <c r="B3882" s="43" t="n">
        <v>45</v>
      </c>
      <c r="C3882" s="7" t="n">
        <v>2</v>
      </c>
      <c r="D3882" s="7" t="n">
        <v>3</v>
      </c>
      <c r="E3882" s="7" t="n">
        <v>183.380004882813</v>
      </c>
      <c r="F3882" s="7" t="n">
        <v>-142.820007324219</v>
      </c>
      <c r="G3882" s="7" t="n">
        <v>0.0900000035762787</v>
      </c>
      <c r="H3882" s="7" t="n">
        <v>50000</v>
      </c>
    </row>
    <row r="3883" spans="1:14">
      <c r="A3883" t="s">
        <v>4</v>
      </c>
      <c r="B3883" s="4" t="s">
        <v>5</v>
      </c>
      <c r="C3883" s="4" t="s">
        <v>14</v>
      </c>
      <c r="D3883" s="4" t="s">
        <v>14</v>
      </c>
      <c r="E3883" s="4" t="s">
        <v>20</v>
      </c>
      <c r="F3883" s="4" t="s">
        <v>20</v>
      </c>
      <c r="G3883" s="4" t="s">
        <v>20</v>
      </c>
      <c r="H3883" s="4" t="s">
        <v>10</v>
      </c>
      <c r="I3883" s="4" t="s">
        <v>14</v>
      </c>
    </row>
    <row r="3884" spans="1:14">
      <c r="A3884" t="n">
        <v>28974</v>
      </c>
      <c r="B3884" s="43" t="n">
        <v>45</v>
      </c>
      <c r="C3884" s="7" t="n">
        <v>4</v>
      </c>
      <c r="D3884" s="7" t="n">
        <v>3</v>
      </c>
      <c r="E3884" s="7" t="n">
        <v>368.290008544922</v>
      </c>
      <c r="F3884" s="7" t="n">
        <v>254.490005493164</v>
      </c>
      <c r="G3884" s="7" t="n">
        <v>0</v>
      </c>
      <c r="H3884" s="7" t="n">
        <v>50000</v>
      </c>
      <c r="I3884" s="7" t="n">
        <v>1</v>
      </c>
    </row>
    <row r="3885" spans="1:14">
      <c r="A3885" t="s">
        <v>4</v>
      </c>
      <c r="B3885" s="4" t="s">
        <v>5</v>
      </c>
      <c r="C3885" s="4" t="s">
        <v>14</v>
      </c>
      <c r="D3885" s="4" t="s">
        <v>14</v>
      </c>
      <c r="E3885" s="4" t="s">
        <v>20</v>
      </c>
      <c r="F3885" s="4" t="s">
        <v>10</v>
      </c>
    </row>
    <row r="3886" spans="1:14">
      <c r="A3886" t="n">
        <v>28992</v>
      </c>
      <c r="B3886" s="43" t="n">
        <v>45</v>
      </c>
      <c r="C3886" s="7" t="n">
        <v>5</v>
      </c>
      <c r="D3886" s="7" t="n">
        <v>3</v>
      </c>
      <c r="E3886" s="7" t="n">
        <v>2.40000009536743</v>
      </c>
      <c r="F3886" s="7" t="n">
        <v>50000</v>
      </c>
    </row>
    <row r="3887" spans="1:14">
      <c r="A3887" t="s">
        <v>4</v>
      </c>
      <c r="B3887" s="4" t="s">
        <v>5</v>
      </c>
    </row>
    <row r="3888" spans="1:14">
      <c r="A3888" t="n">
        <v>29001</v>
      </c>
      <c r="B3888" s="48" t="n">
        <v>28</v>
      </c>
    </row>
    <row r="3889" spans="1:13">
      <c r="A3889" t="s">
        <v>4</v>
      </c>
      <c r="B3889" s="4" t="s">
        <v>5</v>
      </c>
      <c r="C3889" s="4" t="s">
        <v>14</v>
      </c>
      <c r="D3889" s="4" t="s">
        <v>14</v>
      </c>
      <c r="E3889" s="4" t="s">
        <v>14</v>
      </c>
      <c r="F3889" s="4" t="s">
        <v>14</v>
      </c>
    </row>
    <row r="3890" spans="1:13">
      <c r="A3890" t="n">
        <v>29002</v>
      </c>
      <c r="B3890" s="22" t="n">
        <v>14</v>
      </c>
      <c r="C3890" s="7" t="n">
        <v>0</v>
      </c>
      <c r="D3890" s="7" t="n">
        <v>128</v>
      </c>
      <c r="E3890" s="7" t="n">
        <v>0</v>
      </c>
      <c r="F3890" s="7" t="n">
        <v>0</v>
      </c>
    </row>
    <row r="3891" spans="1:13">
      <c r="A3891" t="s">
        <v>4</v>
      </c>
      <c r="B3891" s="4" t="s">
        <v>5</v>
      </c>
      <c r="C3891" s="4" t="s">
        <v>14</v>
      </c>
      <c r="D3891" s="4" t="s">
        <v>10</v>
      </c>
      <c r="E3891" s="4" t="s">
        <v>10</v>
      </c>
      <c r="F3891" s="4" t="s">
        <v>14</v>
      </c>
    </row>
    <row r="3892" spans="1:13">
      <c r="A3892" t="n">
        <v>29007</v>
      </c>
      <c r="B3892" s="52" t="n">
        <v>25</v>
      </c>
      <c r="C3892" s="7" t="n">
        <v>1</v>
      </c>
      <c r="D3892" s="7" t="n">
        <v>50</v>
      </c>
      <c r="E3892" s="7" t="n">
        <v>80</v>
      </c>
      <c r="F3892" s="7" t="n">
        <v>0</v>
      </c>
    </row>
    <row r="3893" spans="1:13">
      <c r="A3893" t="s">
        <v>4</v>
      </c>
      <c r="B3893" s="4" t="s">
        <v>5</v>
      </c>
      <c r="C3893" s="4" t="s">
        <v>6</v>
      </c>
      <c r="D3893" s="4" t="s">
        <v>10</v>
      </c>
    </row>
    <row r="3894" spans="1:13">
      <c r="A3894" t="n">
        <v>29014</v>
      </c>
      <c r="B3894" s="39" t="n">
        <v>29</v>
      </c>
      <c r="C3894" s="7" t="s">
        <v>283</v>
      </c>
      <c r="D3894" s="7" t="n">
        <v>65533</v>
      </c>
    </row>
    <row r="3895" spans="1:13">
      <c r="A3895" t="s">
        <v>4</v>
      </c>
      <c r="B3895" s="4" t="s">
        <v>5</v>
      </c>
      <c r="C3895" s="4" t="s">
        <v>14</v>
      </c>
      <c r="D3895" s="4" t="s">
        <v>10</v>
      </c>
      <c r="E3895" s="4" t="s">
        <v>6</v>
      </c>
    </row>
    <row r="3896" spans="1:13">
      <c r="A3896" t="n">
        <v>29032</v>
      </c>
      <c r="B3896" s="38" t="n">
        <v>51</v>
      </c>
      <c r="C3896" s="7" t="n">
        <v>4</v>
      </c>
      <c r="D3896" s="7" t="n">
        <v>20</v>
      </c>
      <c r="E3896" s="7" t="s">
        <v>103</v>
      </c>
    </row>
    <row r="3897" spans="1:13">
      <c r="A3897" t="s">
        <v>4</v>
      </c>
      <c r="B3897" s="4" t="s">
        <v>5</v>
      </c>
      <c r="C3897" s="4" t="s">
        <v>10</v>
      </c>
    </row>
    <row r="3898" spans="1:13">
      <c r="A3898" t="n">
        <v>29045</v>
      </c>
      <c r="B3898" s="31" t="n">
        <v>16</v>
      </c>
      <c r="C3898" s="7" t="n">
        <v>0</v>
      </c>
    </row>
    <row r="3899" spans="1:13">
      <c r="A3899" t="s">
        <v>4</v>
      </c>
      <c r="B3899" s="4" t="s">
        <v>5</v>
      </c>
      <c r="C3899" s="4" t="s">
        <v>10</v>
      </c>
      <c r="D3899" s="4" t="s">
        <v>14</v>
      </c>
      <c r="E3899" s="4" t="s">
        <v>9</v>
      </c>
      <c r="F3899" s="4" t="s">
        <v>79</v>
      </c>
      <c r="G3899" s="4" t="s">
        <v>14</v>
      </c>
      <c r="H3899" s="4" t="s">
        <v>14</v>
      </c>
      <c r="I3899" s="4" t="s">
        <v>14</v>
      </c>
      <c r="J3899" s="4" t="s">
        <v>9</v>
      </c>
      <c r="K3899" s="4" t="s">
        <v>79</v>
      </c>
      <c r="L3899" s="4" t="s">
        <v>14</v>
      </c>
      <c r="M3899" s="4" t="s">
        <v>14</v>
      </c>
      <c r="N3899" s="4" t="s">
        <v>14</v>
      </c>
      <c r="O3899" s="4" t="s">
        <v>9</v>
      </c>
      <c r="P3899" s="4" t="s">
        <v>79</v>
      </c>
      <c r="Q3899" s="4" t="s">
        <v>14</v>
      </c>
      <c r="R3899" s="4" t="s">
        <v>14</v>
      </c>
    </row>
    <row r="3900" spans="1:13">
      <c r="A3900" t="n">
        <v>29048</v>
      </c>
      <c r="B3900" s="47" t="n">
        <v>26</v>
      </c>
      <c r="C3900" s="7" t="n">
        <v>20</v>
      </c>
      <c r="D3900" s="7" t="n">
        <v>17</v>
      </c>
      <c r="E3900" s="7" t="n">
        <v>32319</v>
      </c>
      <c r="F3900" s="7" t="s">
        <v>289</v>
      </c>
      <c r="G3900" s="7" t="n">
        <v>2</v>
      </c>
      <c r="H3900" s="7" t="n">
        <v>3</v>
      </c>
      <c r="I3900" s="7" t="n">
        <v>17</v>
      </c>
      <c r="J3900" s="7" t="n">
        <v>32320</v>
      </c>
      <c r="K3900" s="7" t="s">
        <v>290</v>
      </c>
      <c r="L3900" s="7" t="n">
        <v>2</v>
      </c>
      <c r="M3900" s="7" t="n">
        <v>3</v>
      </c>
      <c r="N3900" s="7" t="n">
        <v>17</v>
      </c>
      <c r="O3900" s="7" t="n">
        <v>32321</v>
      </c>
      <c r="P3900" s="7" t="s">
        <v>291</v>
      </c>
      <c r="Q3900" s="7" t="n">
        <v>2</v>
      </c>
      <c r="R3900" s="7" t="n">
        <v>0</v>
      </c>
    </row>
    <row r="3901" spans="1:13">
      <c r="A3901" t="s">
        <v>4</v>
      </c>
      <c r="B3901" s="4" t="s">
        <v>5</v>
      </c>
    </row>
    <row r="3902" spans="1:13">
      <c r="A3902" t="n">
        <v>29246</v>
      </c>
      <c r="B3902" s="48" t="n">
        <v>28</v>
      </c>
    </row>
    <row r="3903" spans="1:13">
      <c r="A3903" t="s">
        <v>4</v>
      </c>
      <c r="B3903" s="4" t="s">
        <v>5</v>
      </c>
      <c r="C3903" s="4" t="s">
        <v>6</v>
      </c>
      <c r="D3903" s="4" t="s">
        <v>10</v>
      </c>
    </row>
    <row r="3904" spans="1:13">
      <c r="A3904" t="n">
        <v>29247</v>
      </c>
      <c r="B3904" s="39" t="n">
        <v>29</v>
      </c>
      <c r="C3904" s="7" t="s">
        <v>13</v>
      </c>
      <c r="D3904" s="7" t="n">
        <v>65533</v>
      </c>
    </row>
    <row r="3905" spans="1:18">
      <c r="A3905" t="s">
        <v>4</v>
      </c>
      <c r="B3905" s="4" t="s">
        <v>5</v>
      </c>
      <c r="C3905" s="4" t="s">
        <v>14</v>
      </c>
      <c r="D3905" s="4" t="s">
        <v>10</v>
      </c>
      <c r="E3905" s="4" t="s">
        <v>10</v>
      </c>
      <c r="F3905" s="4" t="s">
        <v>14</v>
      </c>
    </row>
    <row r="3906" spans="1:18">
      <c r="A3906" t="n">
        <v>29251</v>
      </c>
      <c r="B3906" s="52" t="n">
        <v>25</v>
      </c>
      <c r="C3906" s="7" t="n">
        <v>1</v>
      </c>
      <c r="D3906" s="7" t="n">
        <v>65535</v>
      </c>
      <c r="E3906" s="7" t="n">
        <v>65535</v>
      </c>
      <c r="F3906" s="7" t="n">
        <v>0</v>
      </c>
    </row>
    <row r="3907" spans="1:18">
      <c r="A3907" t="s">
        <v>4</v>
      </c>
      <c r="B3907" s="4" t="s">
        <v>5</v>
      </c>
      <c r="C3907" s="4" t="s">
        <v>9</v>
      </c>
    </row>
    <row r="3908" spans="1:18">
      <c r="A3908" t="n">
        <v>29258</v>
      </c>
      <c r="B3908" s="54" t="n">
        <v>15</v>
      </c>
      <c r="C3908" s="7" t="n">
        <v>32768</v>
      </c>
    </row>
    <row r="3909" spans="1:18">
      <c r="A3909" t="s">
        <v>4</v>
      </c>
      <c r="B3909" s="4" t="s">
        <v>5</v>
      </c>
      <c r="C3909" s="4" t="s">
        <v>14</v>
      </c>
      <c r="D3909" s="4" t="s">
        <v>10</v>
      </c>
      <c r="E3909" s="4" t="s">
        <v>6</v>
      </c>
    </row>
    <row r="3910" spans="1:18">
      <c r="A3910" t="n">
        <v>29263</v>
      </c>
      <c r="B3910" s="38" t="n">
        <v>51</v>
      </c>
      <c r="C3910" s="7" t="n">
        <v>4</v>
      </c>
      <c r="D3910" s="7" t="n">
        <v>0</v>
      </c>
      <c r="E3910" s="7" t="s">
        <v>89</v>
      </c>
    </row>
    <row r="3911" spans="1:18">
      <c r="A3911" t="s">
        <v>4</v>
      </c>
      <c r="B3911" s="4" t="s">
        <v>5</v>
      </c>
      <c r="C3911" s="4" t="s">
        <v>10</v>
      </c>
    </row>
    <row r="3912" spans="1:18">
      <c r="A3912" t="n">
        <v>29277</v>
      </c>
      <c r="B3912" s="31" t="n">
        <v>16</v>
      </c>
      <c r="C3912" s="7" t="n">
        <v>0</v>
      </c>
    </row>
    <row r="3913" spans="1:18">
      <c r="A3913" t="s">
        <v>4</v>
      </c>
      <c r="B3913" s="4" t="s">
        <v>5</v>
      </c>
      <c r="C3913" s="4" t="s">
        <v>10</v>
      </c>
      <c r="D3913" s="4" t="s">
        <v>14</v>
      </c>
      <c r="E3913" s="4" t="s">
        <v>9</v>
      </c>
      <c r="F3913" s="4" t="s">
        <v>79</v>
      </c>
      <c r="G3913" s="4" t="s">
        <v>14</v>
      </c>
      <c r="H3913" s="4" t="s">
        <v>14</v>
      </c>
      <c r="I3913" s="4" t="s">
        <v>14</v>
      </c>
      <c r="J3913" s="4" t="s">
        <v>9</v>
      </c>
      <c r="K3913" s="4" t="s">
        <v>79</v>
      </c>
      <c r="L3913" s="4" t="s">
        <v>14</v>
      </c>
      <c r="M3913" s="4" t="s">
        <v>14</v>
      </c>
    </row>
    <row r="3914" spans="1:18">
      <c r="A3914" t="n">
        <v>29280</v>
      </c>
      <c r="B3914" s="47" t="n">
        <v>26</v>
      </c>
      <c r="C3914" s="7" t="n">
        <v>0</v>
      </c>
      <c r="D3914" s="7" t="n">
        <v>17</v>
      </c>
      <c r="E3914" s="7" t="n">
        <v>53200</v>
      </c>
      <c r="F3914" s="7" t="s">
        <v>292</v>
      </c>
      <c r="G3914" s="7" t="n">
        <v>2</v>
      </c>
      <c r="H3914" s="7" t="n">
        <v>3</v>
      </c>
      <c r="I3914" s="7" t="n">
        <v>17</v>
      </c>
      <c r="J3914" s="7" t="n">
        <v>53201</v>
      </c>
      <c r="K3914" s="7" t="s">
        <v>293</v>
      </c>
      <c r="L3914" s="7" t="n">
        <v>2</v>
      </c>
      <c r="M3914" s="7" t="n">
        <v>0</v>
      </c>
    </row>
    <row r="3915" spans="1:18">
      <c r="A3915" t="s">
        <v>4</v>
      </c>
      <c r="B3915" s="4" t="s">
        <v>5</v>
      </c>
    </row>
    <row r="3916" spans="1:18">
      <c r="A3916" t="n">
        <v>29360</v>
      </c>
      <c r="B3916" s="48" t="n">
        <v>28</v>
      </c>
    </row>
    <row r="3917" spans="1:18">
      <c r="A3917" t="s">
        <v>4</v>
      </c>
      <c r="B3917" s="4" t="s">
        <v>5</v>
      </c>
      <c r="C3917" s="4" t="s">
        <v>14</v>
      </c>
      <c r="D3917" s="4" t="s">
        <v>14</v>
      </c>
      <c r="E3917" s="4" t="s">
        <v>14</v>
      </c>
      <c r="F3917" s="4" t="s">
        <v>14</v>
      </c>
    </row>
    <row r="3918" spans="1:18">
      <c r="A3918" t="n">
        <v>29361</v>
      </c>
      <c r="B3918" s="22" t="n">
        <v>14</v>
      </c>
      <c r="C3918" s="7" t="n">
        <v>0</v>
      </c>
      <c r="D3918" s="7" t="n">
        <v>128</v>
      </c>
      <c r="E3918" s="7" t="n">
        <v>0</v>
      </c>
      <c r="F3918" s="7" t="n">
        <v>0</v>
      </c>
    </row>
    <row r="3919" spans="1:18">
      <c r="A3919" t="s">
        <v>4</v>
      </c>
      <c r="B3919" s="4" t="s">
        <v>5</v>
      </c>
      <c r="C3919" s="4" t="s">
        <v>14</v>
      </c>
      <c r="D3919" s="4" t="s">
        <v>10</v>
      </c>
      <c r="E3919" s="4" t="s">
        <v>10</v>
      </c>
      <c r="F3919" s="4" t="s">
        <v>14</v>
      </c>
    </row>
    <row r="3920" spans="1:18">
      <c r="A3920" t="n">
        <v>29366</v>
      </c>
      <c r="B3920" s="52" t="n">
        <v>25</v>
      </c>
      <c r="C3920" s="7" t="n">
        <v>1</v>
      </c>
      <c r="D3920" s="7" t="n">
        <v>50</v>
      </c>
      <c r="E3920" s="7" t="n">
        <v>50</v>
      </c>
      <c r="F3920" s="7" t="n">
        <v>0</v>
      </c>
    </row>
    <row r="3921" spans="1:13">
      <c r="A3921" t="s">
        <v>4</v>
      </c>
      <c r="B3921" s="4" t="s">
        <v>5</v>
      </c>
      <c r="C3921" s="4" t="s">
        <v>6</v>
      </c>
      <c r="D3921" s="4" t="s">
        <v>10</v>
      </c>
    </row>
    <row r="3922" spans="1:13">
      <c r="A3922" t="n">
        <v>29373</v>
      </c>
      <c r="B3922" s="39" t="n">
        <v>29</v>
      </c>
      <c r="C3922" s="7" t="s">
        <v>294</v>
      </c>
      <c r="D3922" s="7" t="n">
        <v>65533</v>
      </c>
    </row>
    <row r="3923" spans="1:13">
      <c r="A3923" t="s">
        <v>4</v>
      </c>
      <c r="B3923" s="4" t="s">
        <v>5</v>
      </c>
      <c r="C3923" s="4" t="s">
        <v>14</v>
      </c>
      <c r="D3923" s="4" t="s">
        <v>10</v>
      </c>
      <c r="E3923" s="4" t="s">
        <v>6</v>
      </c>
    </row>
    <row r="3924" spans="1:13">
      <c r="A3924" t="n">
        <v>29392</v>
      </c>
      <c r="B3924" s="38" t="n">
        <v>51</v>
      </c>
      <c r="C3924" s="7" t="n">
        <v>4</v>
      </c>
      <c r="D3924" s="7" t="n">
        <v>20</v>
      </c>
      <c r="E3924" s="7" t="s">
        <v>103</v>
      </c>
    </row>
    <row r="3925" spans="1:13">
      <c r="A3925" t="s">
        <v>4</v>
      </c>
      <c r="B3925" s="4" t="s">
        <v>5</v>
      </c>
      <c r="C3925" s="4" t="s">
        <v>10</v>
      </c>
    </row>
    <row r="3926" spans="1:13">
      <c r="A3926" t="n">
        <v>29405</v>
      </c>
      <c r="B3926" s="31" t="n">
        <v>16</v>
      </c>
      <c r="C3926" s="7" t="n">
        <v>0</v>
      </c>
    </row>
    <row r="3927" spans="1:13">
      <c r="A3927" t="s">
        <v>4</v>
      </c>
      <c r="B3927" s="4" t="s">
        <v>5</v>
      </c>
      <c r="C3927" s="4" t="s">
        <v>10</v>
      </c>
      <c r="D3927" s="4" t="s">
        <v>14</v>
      </c>
      <c r="E3927" s="4" t="s">
        <v>9</v>
      </c>
      <c r="F3927" s="4" t="s">
        <v>79</v>
      </c>
      <c r="G3927" s="4" t="s">
        <v>14</v>
      </c>
      <c r="H3927" s="4" t="s">
        <v>14</v>
      </c>
      <c r="I3927" s="4" t="s">
        <v>14</v>
      </c>
      <c r="J3927" s="4" t="s">
        <v>9</v>
      </c>
      <c r="K3927" s="4" t="s">
        <v>79</v>
      </c>
      <c r="L3927" s="4" t="s">
        <v>14</v>
      </c>
      <c r="M3927" s="4" t="s">
        <v>14</v>
      </c>
    </row>
    <row r="3928" spans="1:13">
      <c r="A3928" t="n">
        <v>29408</v>
      </c>
      <c r="B3928" s="47" t="n">
        <v>26</v>
      </c>
      <c r="C3928" s="7" t="n">
        <v>20</v>
      </c>
      <c r="D3928" s="7" t="n">
        <v>17</v>
      </c>
      <c r="E3928" s="7" t="n">
        <v>32322</v>
      </c>
      <c r="F3928" s="7" t="s">
        <v>295</v>
      </c>
      <c r="G3928" s="7" t="n">
        <v>2</v>
      </c>
      <c r="H3928" s="7" t="n">
        <v>3</v>
      </c>
      <c r="I3928" s="7" t="n">
        <v>17</v>
      </c>
      <c r="J3928" s="7" t="n">
        <v>32323</v>
      </c>
      <c r="K3928" s="7" t="s">
        <v>296</v>
      </c>
      <c r="L3928" s="7" t="n">
        <v>2</v>
      </c>
      <c r="M3928" s="7" t="n">
        <v>0</v>
      </c>
    </row>
    <row r="3929" spans="1:13">
      <c r="A3929" t="s">
        <v>4</v>
      </c>
      <c r="B3929" s="4" t="s">
        <v>5</v>
      </c>
    </row>
    <row r="3930" spans="1:13">
      <c r="A3930" t="n">
        <v>29609</v>
      </c>
      <c r="B3930" s="48" t="n">
        <v>28</v>
      </c>
    </row>
    <row r="3931" spans="1:13">
      <c r="A3931" t="s">
        <v>4</v>
      </c>
      <c r="B3931" s="4" t="s">
        <v>5</v>
      </c>
      <c r="C3931" s="4" t="s">
        <v>6</v>
      </c>
      <c r="D3931" s="4" t="s">
        <v>10</v>
      </c>
    </row>
    <row r="3932" spans="1:13">
      <c r="A3932" t="n">
        <v>29610</v>
      </c>
      <c r="B3932" s="39" t="n">
        <v>29</v>
      </c>
      <c r="C3932" s="7" t="s">
        <v>13</v>
      </c>
      <c r="D3932" s="7" t="n">
        <v>65533</v>
      </c>
    </row>
    <row r="3933" spans="1:13">
      <c r="A3933" t="s">
        <v>4</v>
      </c>
      <c r="B3933" s="4" t="s">
        <v>5</v>
      </c>
      <c r="C3933" s="4" t="s">
        <v>14</v>
      </c>
      <c r="D3933" s="4" t="s">
        <v>10</v>
      </c>
      <c r="E3933" s="4" t="s">
        <v>10</v>
      </c>
      <c r="F3933" s="4" t="s">
        <v>14</v>
      </c>
    </row>
    <row r="3934" spans="1:13">
      <c r="A3934" t="n">
        <v>29614</v>
      </c>
      <c r="B3934" s="52" t="n">
        <v>25</v>
      </c>
      <c r="C3934" s="7" t="n">
        <v>1</v>
      </c>
      <c r="D3934" s="7" t="n">
        <v>65535</v>
      </c>
      <c r="E3934" s="7" t="n">
        <v>65535</v>
      </c>
      <c r="F3934" s="7" t="n">
        <v>0</v>
      </c>
    </row>
    <row r="3935" spans="1:13">
      <c r="A3935" t="s">
        <v>4</v>
      </c>
      <c r="B3935" s="4" t="s">
        <v>5</v>
      </c>
      <c r="C3935" s="4" t="s">
        <v>10</v>
      </c>
      <c r="D3935" s="4" t="s">
        <v>14</v>
      </c>
    </row>
    <row r="3936" spans="1:13">
      <c r="A3936" t="n">
        <v>29621</v>
      </c>
      <c r="B3936" s="51" t="n">
        <v>89</v>
      </c>
      <c r="C3936" s="7" t="n">
        <v>65533</v>
      </c>
      <c r="D3936" s="7" t="n">
        <v>1</v>
      </c>
    </row>
    <row r="3937" spans="1:13">
      <c r="A3937" t="s">
        <v>4</v>
      </c>
      <c r="B3937" s="4" t="s">
        <v>5</v>
      </c>
      <c r="C3937" s="4" t="s">
        <v>9</v>
      </c>
    </row>
    <row r="3938" spans="1:13">
      <c r="A3938" t="n">
        <v>29625</v>
      </c>
      <c r="B3938" s="54" t="n">
        <v>15</v>
      </c>
      <c r="C3938" s="7" t="n">
        <v>32768</v>
      </c>
    </row>
    <row r="3939" spans="1:13">
      <c r="A3939" t="s">
        <v>4</v>
      </c>
      <c r="B3939" s="4" t="s">
        <v>5</v>
      </c>
      <c r="C3939" s="4" t="s">
        <v>14</v>
      </c>
      <c r="D3939" s="4" t="s">
        <v>10</v>
      </c>
      <c r="E3939" s="4" t="s">
        <v>20</v>
      </c>
    </row>
    <row r="3940" spans="1:13">
      <c r="A3940" t="n">
        <v>29630</v>
      </c>
      <c r="B3940" s="24" t="n">
        <v>58</v>
      </c>
      <c r="C3940" s="7" t="n">
        <v>0</v>
      </c>
      <c r="D3940" s="7" t="n">
        <v>1000</v>
      </c>
      <c r="E3940" s="7" t="n">
        <v>1</v>
      </c>
    </row>
    <row r="3941" spans="1:13">
      <c r="A3941" t="s">
        <v>4</v>
      </c>
      <c r="B3941" s="4" t="s">
        <v>5</v>
      </c>
      <c r="C3941" s="4" t="s">
        <v>14</v>
      </c>
      <c r="D3941" s="4" t="s">
        <v>10</v>
      </c>
    </row>
    <row r="3942" spans="1:13">
      <c r="A3942" t="n">
        <v>29638</v>
      </c>
      <c r="B3942" s="24" t="n">
        <v>58</v>
      </c>
      <c r="C3942" s="7" t="n">
        <v>255</v>
      </c>
      <c r="D3942" s="7" t="n">
        <v>0</v>
      </c>
    </row>
    <row r="3943" spans="1:13">
      <c r="A3943" t="s">
        <v>4</v>
      </c>
      <c r="B3943" s="4" t="s">
        <v>5</v>
      </c>
      <c r="C3943" s="4" t="s">
        <v>14</v>
      </c>
      <c r="D3943" s="4" t="s">
        <v>14</v>
      </c>
      <c r="E3943" s="4" t="s">
        <v>20</v>
      </c>
      <c r="F3943" s="4" t="s">
        <v>20</v>
      </c>
      <c r="G3943" s="4" t="s">
        <v>20</v>
      </c>
      <c r="H3943" s="4" t="s">
        <v>10</v>
      </c>
    </row>
    <row r="3944" spans="1:13">
      <c r="A3944" t="n">
        <v>29642</v>
      </c>
      <c r="B3944" s="43" t="n">
        <v>45</v>
      </c>
      <c r="C3944" s="7" t="n">
        <v>2</v>
      </c>
      <c r="D3944" s="7" t="n">
        <v>3</v>
      </c>
      <c r="E3944" s="7" t="n">
        <v>109.410003662109</v>
      </c>
      <c r="F3944" s="7" t="n">
        <v>-142.729995727539</v>
      </c>
      <c r="G3944" s="7" t="n">
        <v>-50.1699981689453</v>
      </c>
      <c r="H3944" s="7" t="n">
        <v>0</v>
      </c>
    </row>
    <row r="3945" spans="1:13">
      <c r="A3945" t="s">
        <v>4</v>
      </c>
      <c r="B3945" s="4" t="s">
        <v>5</v>
      </c>
      <c r="C3945" s="4" t="s">
        <v>14</v>
      </c>
      <c r="D3945" s="4" t="s">
        <v>14</v>
      </c>
      <c r="E3945" s="4" t="s">
        <v>20</v>
      </c>
      <c r="F3945" s="4" t="s">
        <v>20</v>
      </c>
      <c r="G3945" s="4" t="s">
        <v>20</v>
      </c>
      <c r="H3945" s="4" t="s">
        <v>10</v>
      </c>
      <c r="I3945" s="4" t="s">
        <v>14</v>
      </c>
    </row>
    <row r="3946" spans="1:13">
      <c r="A3946" t="n">
        <v>29659</v>
      </c>
      <c r="B3946" s="43" t="n">
        <v>45</v>
      </c>
      <c r="C3946" s="7" t="n">
        <v>4</v>
      </c>
      <c r="D3946" s="7" t="n">
        <v>3</v>
      </c>
      <c r="E3946" s="7" t="n">
        <v>4.73999977111816</v>
      </c>
      <c r="F3946" s="7" t="n">
        <v>257.959991455078</v>
      </c>
      <c r="G3946" s="7" t="n">
        <v>2</v>
      </c>
      <c r="H3946" s="7" t="n">
        <v>0</v>
      </c>
      <c r="I3946" s="7" t="n">
        <v>0</v>
      </c>
    </row>
    <row r="3947" spans="1:13">
      <c r="A3947" t="s">
        <v>4</v>
      </c>
      <c r="B3947" s="4" t="s">
        <v>5</v>
      </c>
      <c r="C3947" s="4" t="s">
        <v>14</v>
      </c>
      <c r="D3947" s="4" t="s">
        <v>14</v>
      </c>
      <c r="E3947" s="4" t="s">
        <v>20</v>
      </c>
      <c r="F3947" s="4" t="s">
        <v>10</v>
      </c>
    </row>
    <row r="3948" spans="1:13">
      <c r="A3948" t="n">
        <v>29677</v>
      </c>
      <c r="B3948" s="43" t="n">
        <v>45</v>
      </c>
      <c r="C3948" s="7" t="n">
        <v>5</v>
      </c>
      <c r="D3948" s="7" t="n">
        <v>3</v>
      </c>
      <c r="E3948" s="7" t="n">
        <v>2.40000009536743</v>
      </c>
      <c r="F3948" s="7" t="n">
        <v>0</v>
      </c>
    </row>
    <row r="3949" spans="1:13">
      <c r="A3949" t="s">
        <v>4</v>
      </c>
      <c r="B3949" s="4" t="s">
        <v>5</v>
      </c>
      <c r="C3949" s="4" t="s">
        <v>14</v>
      </c>
      <c r="D3949" s="4" t="s">
        <v>14</v>
      </c>
      <c r="E3949" s="4" t="s">
        <v>20</v>
      </c>
      <c r="F3949" s="4" t="s">
        <v>10</v>
      </c>
    </row>
    <row r="3950" spans="1:13">
      <c r="A3950" t="n">
        <v>29686</v>
      </c>
      <c r="B3950" s="43" t="n">
        <v>45</v>
      </c>
      <c r="C3950" s="7" t="n">
        <v>11</v>
      </c>
      <c r="D3950" s="7" t="n">
        <v>3</v>
      </c>
      <c r="E3950" s="7" t="n">
        <v>37.7000007629395</v>
      </c>
      <c r="F3950" s="7" t="n">
        <v>0</v>
      </c>
    </row>
    <row r="3951" spans="1:13">
      <c r="A3951" t="s">
        <v>4</v>
      </c>
      <c r="B3951" s="4" t="s">
        <v>5</v>
      </c>
      <c r="C3951" s="4" t="s">
        <v>14</v>
      </c>
      <c r="D3951" s="4" t="s">
        <v>14</v>
      </c>
      <c r="E3951" s="4" t="s">
        <v>20</v>
      </c>
      <c r="F3951" s="4" t="s">
        <v>20</v>
      </c>
      <c r="G3951" s="4" t="s">
        <v>20</v>
      </c>
      <c r="H3951" s="4" t="s">
        <v>10</v>
      </c>
    </row>
    <row r="3952" spans="1:13">
      <c r="A3952" t="n">
        <v>29695</v>
      </c>
      <c r="B3952" s="43" t="n">
        <v>45</v>
      </c>
      <c r="C3952" s="7" t="n">
        <v>2</v>
      </c>
      <c r="D3952" s="7" t="n">
        <v>3</v>
      </c>
      <c r="E3952" s="7" t="n">
        <v>111.319999694824</v>
      </c>
      <c r="F3952" s="7" t="n">
        <v>-142.729995727539</v>
      </c>
      <c r="G3952" s="7" t="n">
        <v>-49.9900016784668</v>
      </c>
      <c r="H3952" s="7" t="n">
        <v>3000</v>
      </c>
    </row>
    <row r="3953" spans="1:9">
      <c r="A3953" t="s">
        <v>4</v>
      </c>
      <c r="B3953" s="4" t="s">
        <v>5</v>
      </c>
      <c r="C3953" s="4" t="s">
        <v>14</v>
      </c>
      <c r="D3953" s="4" t="s">
        <v>14</v>
      </c>
      <c r="E3953" s="4" t="s">
        <v>20</v>
      </c>
      <c r="F3953" s="4" t="s">
        <v>20</v>
      </c>
      <c r="G3953" s="4" t="s">
        <v>20</v>
      </c>
      <c r="H3953" s="4" t="s">
        <v>10</v>
      </c>
      <c r="I3953" s="4" t="s">
        <v>14</v>
      </c>
    </row>
    <row r="3954" spans="1:9">
      <c r="A3954" t="n">
        <v>29712</v>
      </c>
      <c r="B3954" s="43" t="n">
        <v>45</v>
      </c>
      <c r="C3954" s="7" t="n">
        <v>4</v>
      </c>
      <c r="D3954" s="7" t="n">
        <v>3</v>
      </c>
      <c r="E3954" s="7" t="n">
        <v>4.73999977111816</v>
      </c>
      <c r="F3954" s="7" t="n">
        <v>250.419998168945</v>
      </c>
      <c r="G3954" s="7" t="n">
        <v>2</v>
      </c>
      <c r="H3954" s="7" t="n">
        <v>3000</v>
      </c>
      <c r="I3954" s="7" t="n">
        <v>1</v>
      </c>
    </row>
    <row r="3955" spans="1:9">
      <c r="A3955" t="s">
        <v>4</v>
      </c>
      <c r="B3955" s="4" t="s">
        <v>5</v>
      </c>
      <c r="C3955" s="4" t="s">
        <v>14</v>
      </c>
      <c r="D3955" s="4" t="s">
        <v>14</v>
      </c>
      <c r="E3955" s="4" t="s">
        <v>20</v>
      </c>
      <c r="F3955" s="4" t="s">
        <v>10</v>
      </c>
    </row>
    <row r="3956" spans="1:9">
      <c r="A3956" t="n">
        <v>29730</v>
      </c>
      <c r="B3956" s="43" t="n">
        <v>45</v>
      </c>
      <c r="C3956" s="7" t="n">
        <v>5</v>
      </c>
      <c r="D3956" s="7" t="n">
        <v>3</v>
      </c>
      <c r="E3956" s="7" t="n">
        <v>2.40000009536743</v>
      </c>
      <c r="F3956" s="7" t="n">
        <v>3000</v>
      </c>
    </row>
    <row r="3957" spans="1:9">
      <c r="A3957" t="s">
        <v>4</v>
      </c>
      <c r="B3957" s="4" t="s">
        <v>5</v>
      </c>
      <c r="C3957" s="4" t="s">
        <v>14</v>
      </c>
      <c r="D3957" s="4" t="s">
        <v>14</v>
      </c>
      <c r="E3957" s="4" t="s">
        <v>20</v>
      </c>
      <c r="F3957" s="4" t="s">
        <v>10</v>
      </c>
    </row>
    <row r="3958" spans="1:9">
      <c r="A3958" t="n">
        <v>29739</v>
      </c>
      <c r="B3958" s="43" t="n">
        <v>45</v>
      </c>
      <c r="C3958" s="7" t="n">
        <v>11</v>
      </c>
      <c r="D3958" s="7" t="n">
        <v>3</v>
      </c>
      <c r="E3958" s="7" t="n">
        <v>37.7000007629395</v>
      </c>
      <c r="F3958" s="7" t="n">
        <v>3000</v>
      </c>
    </row>
    <row r="3959" spans="1:9">
      <c r="A3959" t="s">
        <v>4</v>
      </c>
      <c r="B3959" s="4" t="s">
        <v>5</v>
      </c>
      <c r="C3959" s="4" t="s">
        <v>10</v>
      </c>
      <c r="D3959" s="4" t="s">
        <v>9</v>
      </c>
    </row>
    <row r="3960" spans="1:9">
      <c r="A3960" t="n">
        <v>29748</v>
      </c>
      <c r="B3960" s="57" t="n">
        <v>44</v>
      </c>
      <c r="C3960" s="7" t="n">
        <v>20</v>
      </c>
      <c r="D3960" s="7" t="n">
        <v>128</v>
      </c>
    </row>
    <row r="3961" spans="1:9">
      <c r="A3961" t="s">
        <v>4</v>
      </c>
      <c r="B3961" s="4" t="s">
        <v>5</v>
      </c>
      <c r="C3961" s="4" t="s">
        <v>10</v>
      </c>
      <c r="D3961" s="4" t="s">
        <v>9</v>
      </c>
    </row>
    <row r="3962" spans="1:9">
      <c r="A3962" t="n">
        <v>29755</v>
      </c>
      <c r="B3962" s="57" t="n">
        <v>44</v>
      </c>
      <c r="C3962" s="7" t="n">
        <v>20</v>
      </c>
      <c r="D3962" s="7" t="n">
        <v>32</v>
      </c>
    </row>
    <row r="3963" spans="1:9">
      <c r="A3963" t="s">
        <v>4</v>
      </c>
      <c r="B3963" s="4" t="s">
        <v>5</v>
      </c>
      <c r="C3963" s="4" t="s">
        <v>10</v>
      </c>
      <c r="D3963" s="4" t="s">
        <v>9</v>
      </c>
    </row>
    <row r="3964" spans="1:9">
      <c r="A3964" t="n">
        <v>29762</v>
      </c>
      <c r="B3964" s="57" t="n">
        <v>44</v>
      </c>
      <c r="C3964" s="7" t="n">
        <v>21</v>
      </c>
      <c r="D3964" s="7" t="n">
        <v>128</v>
      </c>
    </row>
    <row r="3965" spans="1:9">
      <c r="A3965" t="s">
        <v>4</v>
      </c>
      <c r="B3965" s="4" t="s">
        <v>5</v>
      </c>
      <c r="C3965" s="4" t="s">
        <v>10</v>
      </c>
      <c r="D3965" s="4" t="s">
        <v>9</v>
      </c>
    </row>
    <row r="3966" spans="1:9">
      <c r="A3966" t="n">
        <v>29769</v>
      </c>
      <c r="B3966" s="57" t="n">
        <v>44</v>
      </c>
      <c r="C3966" s="7" t="n">
        <v>21</v>
      </c>
      <c r="D3966" s="7" t="n">
        <v>32</v>
      </c>
    </row>
    <row r="3967" spans="1:9">
      <c r="A3967" t="s">
        <v>4</v>
      </c>
      <c r="B3967" s="4" t="s">
        <v>5</v>
      </c>
      <c r="C3967" s="4" t="s">
        <v>10</v>
      </c>
      <c r="D3967" s="4" t="s">
        <v>20</v>
      </c>
      <c r="E3967" s="4" t="s">
        <v>20</v>
      </c>
      <c r="F3967" s="4" t="s">
        <v>20</v>
      </c>
      <c r="G3967" s="4" t="s">
        <v>20</v>
      </c>
    </row>
    <row r="3968" spans="1:9">
      <c r="A3968" t="n">
        <v>29776</v>
      </c>
      <c r="B3968" s="35" t="n">
        <v>46</v>
      </c>
      <c r="C3968" s="7" t="n">
        <v>20</v>
      </c>
      <c r="D3968" s="7" t="n">
        <v>111.360000610352</v>
      </c>
      <c r="E3968" s="7" t="n">
        <v>-144</v>
      </c>
      <c r="F3968" s="7" t="n">
        <v>-50.5800018310547</v>
      </c>
      <c r="G3968" s="7" t="n">
        <v>270</v>
      </c>
    </row>
    <row r="3969" spans="1:9">
      <c r="A3969" t="s">
        <v>4</v>
      </c>
      <c r="B3969" s="4" t="s">
        <v>5</v>
      </c>
      <c r="C3969" s="4" t="s">
        <v>10</v>
      </c>
      <c r="D3969" s="4" t="s">
        <v>20</v>
      </c>
      <c r="E3969" s="4" t="s">
        <v>20</v>
      </c>
      <c r="F3969" s="4" t="s">
        <v>20</v>
      </c>
      <c r="G3969" s="4" t="s">
        <v>20</v>
      </c>
    </row>
    <row r="3970" spans="1:9">
      <c r="A3970" t="n">
        <v>29795</v>
      </c>
      <c r="B3970" s="35" t="n">
        <v>46</v>
      </c>
      <c r="C3970" s="7" t="n">
        <v>21</v>
      </c>
      <c r="D3970" s="7" t="n">
        <v>111.5</v>
      </c>
      <c r="E3970" s="7" t="n">
        <v>-144</v>
      </c>
      <c r="F3970" s="7" t="n">
        <v>-49.6399993896484</v>
      </c>
      <c r="G3970" s="7" t="n">
        <v>270</v>
      </c>
    </row>
    <row r="3971" spans="1:9">
      <c r="A3971" t="s">
        <v>4</v>
      </c>
      <c r="B3971" s="4" t="s">
        <v>5</v>
      </c>
      <c r="C3971" s="4" t="s">
        <v>10</v>
      </c>
      <c r="D3971" s="4" t="s">
        <v>14</v>
      </c>
      <c r="E3971" s="4" t="s">
        <v>14</v>
      </c>
      <c r="F3971" s="4" t="s">
        <v>6</v>
      </c>
    </row>
    <row r="3972" spans="1:9">
      <c r="A3972" t="n">
        <v>29814</v>
      </c>
      <c r="B3972" s="25" t="n">
        <v>47</v>
      </c>
      <c r="C3972" s="7" t="n">
        <v>20</v>
      </c>
      <c r="D3972" s="7" t="n">
        <v>0</v>
      </c>
      <c r="E3972" s="7" t="n">
        <v>0</v>
      </c>
      <c r="F3972" s="7" t="s">
        <v>297</v>
      </c>
    </row>
    <row r="3973" spans="1:9">
      <c r="A3973" t="s">
        <v>4</v>
      </c>
      <c r="B3973" s="4" t="s">
        <v>5</v>
      </c>
      <c r="C3973" s="4" t="s">
        <v>10</v>
      </c>
    </row>
    <row r="3974" spans="1:9">
      <c r="A3974" t="n">
        <v>29827</v>
      </c>
      <c r="B3974" s="31" t="n">
        <v>16</v>
      </c>
      <c r="C3974" s="7" t="n">
        <v>200</v>
      </c>
    </row>
    <row r="3975" spans="1:9">
      <c r="A3975" t="s">
        <v>4</v>
      </c>
      <c r="B3975" s="4" t="s">
        <v>5</v>
      </c>
      <c r="C3975" s="4" t="s">
        <v>10</v>
      </c>
      <c r="D3975" s="4" t="s">
        <v>14</v>
      </c>
      <c r="E3975" s="4" t="s">
        <v>14</v>
      </c>
      <c r="F3975" s="4" t="s">
        <v>6</v>
      </c>
    </row>
    <row r="3976" spans="1:9">
      <c r="A3976" t="n">
        <v>29830</v>
      </c>
      <c r="B3976" s="25" t="n">
        <v>47</v>
      </c>
      <c r="C3976" s="7" t="n">
        <v>21</v>
      </c>
      <c r="D3976" s="7" t="n">
        <v>0</v>
      </c>
      <c r="E3976" s="7" t="n">
        <v>0</v>
      </c>
      <c r="F3976" s="7" t="s">
        <v>297</v>
      </c>
    </row>
    <row r="3977" spans="1:9">
      <c r="A3977" t="s">
        <v>4</v>
      </c>
      <c r="B3977" s="4" t="s">
        <v>5</v>
      </c>
      <c r="C3977" s="4" t="s">
        <v>14</v>
      </c>
      <c r="D3977" s="4" t="s">
        <v>10</v>
      </c>
      <c r="E3977" s="4" t="s">
        <v>6</v>
      </c>
      <c r="F3977" s="4" t="s">
        <v>6</v>
      </c>
      <c r="G3977" s="4" t="s">
        <v>6</v>
      </c>
      <c r="H3977" s="4" t="s">
        <v>6</v>
      </c>
    </row>
    <row r="3978" spans="1:9">
      <c r="A3978" t="n">
        <v>29843</v>
      </c>
      <c r="B3978" s="38" t="n">
        <v>51</v>
      </c>
      <c r="C3978" s="7" t="n">
        <v>3</v>
      </c>
      <c r="D3978" s="7" t="n">
        <v>20</v>
      </c>
      <c r="E3978" s="7" t="s">
        <v>55</v>
      </c>
      <c r="F3978" s="7" t="s">
        <v>56</v>
      </c>
      <c r="G3978" s="7" t="s">
        <v>57</v>
      </c>
      <c r="H3978" s="7" t="s">
        <v>58</v>
      </c>
    </row>
    <row r="3979" spans="1:9">
      <c r="A3979" t="s">
        <v>4</v>
      </c>
      <c r="B3979" s="4" t="s">
        <v>5</v>
      </c>
      <c r="C3979" s="4" t="s">
        <v>14</v>
      </c>
      <c r="D3979" s="4" t="s">
        <v>10</v>
      </c>
      <c r="E3979" s="4" t="s">
        <v>6</v>
      </c>
      <c r="F3979" s="4" t="s">
        <v>6</v>
      </c>
      <c r="G3979" s="4" t="s">
        <v>6</v>
      </c>
      <c r="H3979" s="4" t="s">
        <v>6</v>
      </c>
    </row>
    <row r="3980" spans="1:9">
      <c r="A3980" t="n">
        <v>29856</v>
      </c>
      <c r="B3980" s="38" t="n">
        <v>51</v>
      </c>
      <c r="C3980" s="7" t="n">
        <v>3</v>
      </c>
      <c r="D3980" s="7" t="n">
        <v>21</v>
      </c>
      <c r="E3980" s="7" t="s">
        <v>125</v>
      </c>
      <c r="F3980" s="7" t="s">
        <v>58</v>
      </c>
      <c r="G3980" s="7" t="s">
        <v>57</v>
      </c>
      <c r="H3980" s="7" t="s">
        <v>58</v>
      </c>
    </row>
    <row r="3981" spans="1:9">
      <c r="A3981" t="s">
        <v>4</v>
      </c>
      <c r="B3981" s="4" t="s">
        <v>5</v>
      </c>
      <c r="C3981" s="4" t="s">
        <v>20</v>
      </c>
      <c r="D3981" s="4" t="s">
        <v>20</v>
      </c>
      <c r="E3981" s="4" t="s">
        <v>20</v>
      </c>
      <c r="F3981" s="4" t="s">
        <v>20</v>
      </c>
      <c r="G3981" s="4" t="s">
        <v>20</v>
      </c>
      <c r="H3981" s="4" t="s">
        <v>10</v>
      </c>
    </row>
    <row r="3982" spans="1:9">
      <c r="A3982" t="n">
        <v>29869</v>
      </c>
      <c r="B3982" s="72" t="n">
        <v>71</v>
      </c>
      <c r="C3982" s="7" t="n">
        <v>0</v>
      </c>
      <c r="D3982" s="7" t="n">
        <v>0</v>
      </c>
      <c r="E3982" s="7" t="n">
        <v>0</v>
      </c>
      <c r="F3982" s="7" t="n">
        <v>200</v>
      </c>
      <c r="G3982" s="7" t="n">
        <v>250</v>
      </c>
      <c r="H3982" s="7" t="n">
        <v>0</v>
      </c>
    </row>
    <row r="3983" spans="1:9">
      <c r="A3983" t="s">
        <v>4</v>
      </c>
      <c r="B3983" s="4" t="s">
        <v>5</v>
      </c>
      <c r="C3983" s="4" t="s">
        <v>14</v>
      </c>
      <c r="D3983" s="4" t="s">
        <v>10</v>
      </c>
      <c r="E3983" s="4" t="s">
        <v>20</v>
      </c>
    </row>
    <row r="3984" spans="1:9">
      <c r="A3984" t="n">
        <v>29892</v>
      </c>
      <c r="B3984" s="24" t="n">
        <v>58</v>
      </c>
      <c r="C3984" s="7" t="n">
        <v>100</v>
      </c>
      <c r="D3984" s="7" t="n">
        <v>1000</v>
      </c>
      <c r="E3984" s="7" t="n">
        <v>1</v>
      </c>
    </row>
    <row r="3985" spans="1:8">
      <c r="A3985" t="s">
        <v>4</v>
      </c>
      <c r="B3985" s="4" t="s">
        <v>5</v>
      </c>
      <c r="C3985" s="4" t="s">
        <v>14</v>
      </c>
      <c r="D3985" s="4" t="s">
        <v>10</v>
      </c>
    </row>
    <row r="3986" spans="1:8">
      <c r="A3986" t="n">
        <v>29900</v>
      </c>
      <c r="B3986" s="24" t="n">
        <v>58</v>
      </c>
      <c r="C3986" s="7" t="n">
        <v>255</v>
      </c>
      <c r="D3986" s="7" t="n">
        <v>0</v>
      </c>
    </row>
    <row r="3987" spans="1:8">
      <c r="A3987" t="s">
        <v>4</v>
      </c>
      <c r="B3987" s="4" t="s">
        <v>5</v>
      </c>
      <c r="C3987" s="4" t="s">
        <v>14</v>
      </c>
      <c r="D3987" s="4" t="s">
        <v>10</v>
      </c>
    </row>
    <row r="3988" spans="1:8">
      <c r="A3988" t="n">
        <v>29904</v>
      </c>
      <c r="B3988" s="43" t="n">
        <v>45</v>
      </c>
      <c r="C3988" s="7" t="n">
        <v>7</v>
      </c>
      <c r="D3988" s="7" t="n">
        <v>255</v>
      </c>
    </row>
    <row r="3989" spans="1:8">
      <c r="A3989" t="s">
        <v>4</v>
      </c>
      <c r="B3989" s="4" t="s">
        <v>5</v>
      </c>
      <c r="C3989" s="4" t="s">
        <v>14</v>
      </c>
      <c r="D3989" s="4" t="s">
        <v>14</v>
      </c>
      <c r="E3989" s="4" t="s">
        <v>20</v>
      </c>
      <c r="F3989" s="4" t="s">
        <v>20</v>
      </c>
      <c r="G3989" s="4" t="s">
        <v>20</v>
      </c>
      <c r="H3989" s="4" t="s">
        <v>10</v>
      </c>
    </row>
    <row r="3990" spans="1:8">
      <c r="A3990" t="n">
        <v>29908</v>
      </c>
      <c r="B3990" s="43" t="n">
        <v>45</v>
      </c>
      <c r="C3990" s="7" t="n">
        <v>2</v>
      </c>
      <c r="D3990" s="7" t="n">
        <v>3</v>
      </c>
      <c r="E3990" s="7" t="n">
        <v>111.330001831055</v>
      </c>
      <c r="F3990" s="7" t="n">
        <v>-142.729995727539</v>
      </c>
      <c r="G3990" s="7" t="n">
        <v>-50.060001373291</v>
      </c>
      <c r="H3990" s="7" t="n">
        <v>20000</v>
      </c>
    </row>
    <row r="3991" spans="1:8">
      <c r="A3991" t="s">
        <v>4</v>
      </c>
      <c r="B3991" s="4" t="s">
        <v>5</v>
      </c>
      <c r="C3991" s="4" t="s">
        <v>14</v>
      </c>
      <c r="D3991" s="4" t="s">
        <v>14</v>
      </c>
      <c r="E3991" s="4" t="s">
        <v>20</v>
      </c>
      <c r="F3991" s="4" t="s">
        <v>20</v>
      </c>
      <c r="G3991" s="4" t="s">
        <v>20</v>
      </c>
      <c r="H3991" s="4" t="s">
        <v>10</v>
      </c>
      <c r="I3991" s="4" t="s">
        <v>14</v>
      </c>
    </row>
    <row r="3992" spans="1:8">
      <c r="A3992" t="n">
        <v>29925</v>
      </c>
      <c r="B3992" s="43" t="n">
        <v>45</v>
      </c>
      <c r="C3992" s="7" t="n">
        <v>4</v>
      </c>
      <c r="D3992" s="7" t="n">
        <v>3</v>
      </c>
      <c r="E3992" s="7" t="n">
        <v>4.73999977111816</v>
      </c>
      <c r="F3992" s="7" t="n">
        <v>269.309997558594</v>
      </c>
      <c r="G3992" s="7" t="n">
        <v>2</v>
      </c>
      <c r="H3992" s="7" t="n">
        <v>20000</v>
      </c>
      <c r="I3992" s="7" t="n">
        <v>1</v>
      </c>
    </row>
    <row r="3993" spans="1:8">
      <c r="A3993" t="s">
        <v>4</v>
      </c>
      <c r="B3993" s="4" t="s">
        <v>5</v>
      </c>
      <c r="C3993" s="4" t="s">
        <v>14</v>
      </c>
      <c r="D3993" s="4" t="s">
        <v>14</v>
      </c>
      <c r="E3993" s="4" t="s">
        <v>20</v>
      </c>
      <c r="F3993" s="4" t="s">
        <v>10</v>
      </c>
    </row>
    <row r="3994" spans="1:8">
      <c r="A3994" t="n">
        <v>29943</v>
      </c>
      <c r="B3994" s="43" t="n">
        <v>45</v>
      </c>
      <c r="C3994" s="7" t="n">
        <v>5</v>
      </c>
      <c r="D3994" s="7" t="n">
        <v>3</v>
      </c>
      <c r="E3994" s="7" t="n">
        <v>2.40000009536743</v>
      </c>
      <c r="F3994" s="7" t="n">
        <v>20000</v>
      </c>
    </row>
    <row r="3995" spans="1:8">
      <c r="A3995" t="s">
        <v>4</v>
      </c>
      <c r="B3995" s="4" t="s">
        <v>5</v>
      </c>
      <c r="C3995" s="4" t="s">
        <v>14</v>
      </c>
      <c r="D3995" s="4" t="s">
        <v>14</v>
      </c>
      <c r="E3995" s="4" t="s">
        <v>20</v>
      </c>
      <c r="F3995" s="4" t="s">
        <v>10</v>
      </c>
    </row>
    <row r="3996" spans="1:8">
      <c r="A3996" t="n">
        <v>29952</v>
      </c>
      <c r="B3996" s="43" t="n">
        <v>45</v>
      </c>
      <c r="C3996" s="7" t="n">
        <v>11</v>
      </c>
      <c r="D3996" s="7" t="n">
        <v>3</v>
      </c>
      <c r="E3996" s="7" t="n">
        <v>37.7000007629395</v>
      </c>
      <c r="F3996" s="7" t="n">
        <v>20000</v>
      </c>
    </row>
    <row r="3997" spans="1:8">
      <c r="A3997" t="s">
        <v>4</v>
      </c>
      <c r="B3997" s="4" t="s">
        <v>5</v>
      </c>
      <c r="C3997" s="4" t="s">
        <v>10</v>
      </c>
      <c r="D3997" s="4" t="s">
        <v>10</v>
      </c>
      <c r="E3997" s="4" t="s">
        <v>10</v>
      </c>
    </row>
    <row r="3998" spans="1:8">
      <c r="A3998" t="n">
        <v>29961</v>
      </c>
      <c r="B3998" s="49" t="n">
        <v>61</v>
      </c>
      <c r="C3998" s="7" t="n">
        <v>21</v>
      </c>
      <c r="D3998" s="7" t="n">
        <v>20</v>
      </c>
      <c r="E3998" s="7" t="n">
        <v>1000</v>
      </c>
    </row>
    <row r="3999" spans="1:8">
      <c r="A3999" t="s">
        <v>4</v>
      </c>
      <c r="B3999" s="4" t="s">
        <v>5</v>
      </c>
      <c r="C3999" s="4" t="s">
        <v>14</v>
      </c>
      <c r="D3999" s="4" t="s">
        <v>10</v>
      </c>
      <c r="E3999" s="4" t="s">
        <v>6</v>
      </c>
    </row>
    <row r="4000" spans="1:8">
      <c r="A4000" t="n">
        <v>29968</v>
      </c>
      <c r="B4000" s="38" t="n">
        <v>51</v>
      </c>
      <c r="C4000" s="7" t="n">
        <v>4</v>
      </c>
      <c r="D4000" s="7" t="n">
        <v>21</v>
      </c>
      <c r="E4000" s="7" t="s">
        <v>89</v>
      </c>
    </row>
    <row r="4001" spans="1:9">
      <c r="A4001" t="s">
        <v>4</v>
      </c>
      <c r="B4001" s="4" t="s">
        <v>5</v>
      </c>
      <c r="C4001" s="4" t="s">
        <v>10</v>
      </c>
    </row>
    <row r="4002" spans="1:9">
      <c r="A4002" t="n">
        <v>29982</v>
      </c>
      <c r="B4002" s="31" t="n">
        <v>16</v>
      </c>
      <c r="C4002" s="7" t="n">
        <v>0</v>
      </c>
    </row>
    <row r="4003" spans="1:9">
      <c r="A4003" t="s">
        <v>4</v>
      </c>
      <c r="B4003" s="4" t="s">
        <v>5</v>
      </c>
      <c r="C4003" s="4" t="s">
        <v>10</v>
      </c>
      <c r="D4003" s="4" t="s">
        <v>14</v>
      </c>
      <c r="E4003" s="4" t="s">
        <v>9</v>
      </c>
      <c r="F4003" s="4" t="s">
        <v>79</v>
      </c>
      <c r="G4003" s="4" t="s">
        <v>14</v>
      </c>
      <c r="H4003" s="4" t="s">
        <v>14</v>
      </c>
      <c r="I4003" s="4" t="s">
        <v>14</v>
      </c>
      <c r="J4003" s="4" t="s">
        <v>9</v>
      </c>
      <c r="K4003" s="4" t="s">
        <v>79</v>
      </c>
      <c r="L4003" s="4" t="s">
        <v>14</v>
      </c>
      <c r="M4003" s="4" t="s">
        <v>14</v>
      </c>
    </row>
    <row r="4004" spans="1:9">
      <c r="A4004" t="n">
        <v>29985</v>
      </c>
      <c r="B4004" s="47" t="n">
        <v>26</v>
      </c>
      <c r="C4004" s="7" t="n">
        <v>21</v>
      </c>
      <c r="D4004" s="7" t="n">
        <v>17</v>
      </c>
      <c r="E4004" s="7" t="n">
        <v>44339</v>
      </c>
      <c r="F4004" s="7" t="s">
        <v>298</v>
      </c>
      <c r="G4004" s="7" t="n">
        <v>2</v>
      </c>
      <c r="H4004" s="7" t="n">
        <v>3</v>
      </c>
      <c r="I4004" s="7" t="n">
        <v>17</v>
      </c>
      <c r="J4004" s="7" t="n">
        <v>44340</v>
      </c>
      <c r="K4004" s="7" t="s">
        <v>299</v>
      </c>
      <c r="L4004" s="7" t="n">
        <v>2</v>
      </c>
      <c r="M4004" s="7" t="n">
        <v>0</v>
      </c>
    </row>
    <row r="4005" spans="1:9">
      <c r="A4005" t="s">
        <v>4</v>
      </c>
      <c r="B4005" s="4" t="s">
        <v>5</v>
      </c>
    </row>
    <row r="4006" spans="1:9">
      <c r="A4006" t="n">
        <v>30137</v>
      </c>
      <c r="B4006" s="48" t="n">
        <v>28</v>
      </c>
    </row>
    <row r="4007" spans="1:9">
      <c r="A4007" t="s">
        <v>4</v>
      </c>
      <c r="B4007" s="4" t="s">
        <v>5</v>
      </c>
      <c r="C4007" s="4" t="s">
        <v>10</v>
      </c>
      <c r="D4007" s="4" t="s">
        <v>10</v>
      </c>
      <c r="E4007" s="4" t="s">
        <v>10</v>
      </c>
    </row>
    <row r="4008" spans="1:9">
      <c r="A4008" t="n">
        <v>30138</v>
      </c>
      <c r="B4008" s="49" t="n">
        <v>61</v>
      </c>
      <c r="C4008" s="7" t="n">
        <v>20</v>
      </c>
      <c r="D4008" s="7" t="n">
        <v>21</v>
      </c>
      <c r="E4008" s="7" t="n">
        <v>1000</v>
      </c>
    </row>
    <row r="4009" spans="1:9">
      <c r="A4009" t="s">
        <v>4</v>
      </c>
      <c r="B4009" s="4" t="s">
        <v>5</v>
      </c>
      <c r="C4009" s="4" t="s">
        <v>14</v>
      </c>
      <c r="D4009" s="4" t="s">
        <v>10</v>
      </c>
      <c r="E4009" s="4" t="s">
        <v>6</v>
      </c>
    </row>
    <row r="4010" spans="1:9">
      <c r="A4010" t="n">
        <v>30145</v>
      </c>
      <c r="B4010" s="38" t="n">
        <v>51</v>
      </c>
      <c r="C4010" s="7" t="n">
        <v>4</v>
      </c>
      <c r="D4010" s="7" t="n">
        <v>20</v>
      </c>
      <c r="E4010" s="7" t="s">
        <v>83</v>
      </c>
    </row>
    <row r="4011" spans="1:9">
      <c r="A4011" t="s">
        <v>4</v>
      </c>
      <c r="B4011" s="4" t="s">
        <v>5</v>
      </c>
      <c r="C4011" s="4" t="s">
        <v>10</v>
      </c>
    </row>
    <row r="4012" spans="1:9">
      <c r="A4012" t="n">
        <v>30158</v>
      </c>
      <c r="B4012" s="31" t="n">
        <v>16</v>
      </c>
      <c r="C4012" s="7" t="n">
        <v>0</v>
      </c>
    </row>
    <row r="4013" spans="1:9">
      <c r="A4013" t="s">
        <v>4</v>
      </c>
      <c r="B4013" s="4" t="s">
        <v>5</v>
      </c>
      <c r="C4013" s="4" t="s">
        <v>10</v>
      </c>
      <c r="D4013" s="4" t="s">
        <v>14</v>
      </c>
      <c r="E4013" s="4" t="s">
        <v>9</v>
      </c>
      <c r="F4013" s="4" t="s">
        <v>79</v>
      </c>
      <c r="G4013" s="4" t="s">
        <v>14</v>
      </c>
      <c r="H4013" s="4" t="s">
        <v>14</v>
      </c>
      <c r="I4013" s="4" t="s">
        <v>14</v>
      </c>
      <c r="J4013" s="4" t="s">
        <v>9</v>
      </c>
      <c r="K4013" s="4" t="s">
        <v>79</v>
      </c>
      <c r="L4013" s="4" t="s">
        <v>14</v>
      </c>
      <c r="M4013" s="4" t="s">
        <v>14</v>
      </c>
      <c r="N4013" s="4" t="s">
        <v>14</v>
      </c>
      <c r="O4013" s="4" t="s">
        <v>9</v>
      </c>
      <c r="P4013" s="4" t="s">
        <v>79</v>
      </c>
      <c r="Q4013" s="4" t="s">
        <v>14</v>
      </c>
      <c r="R4013" s="4" t="s">
        <v>14</v>
      </c>
    </row>
    <row r="4014" spans="1:9">
      <c r="A4014" t="n">
        <v>30161</v>
      </c>
      <c r="B4014" s="47" t="n">
        <v>26</v>
      </c>
      <c r="C4014" s="7" t="n">
        <v>20</v>
      </c>
      <c r="D4014" s="7" t="n">
        <v>17</v>
      </c>
      <c r="E4014" s="7" t="n">
        <v>43373</v>
      </c>
      <c r="F4014" s="7" t="s">
        <v>300</v>
      </c>
      <c r="G4014" s="7" t="n">
        <v>2</v>
      </c>
      <c r="H4014" s="7" t="n">
        <v>3</v>
      </c>
      <c r="I4014" s="7" t="n">
        <v>17</v>
      </c>
      <c r="J4014" s="7" t="n">
        <v>43374</v>
      </c>
      <c r="K4014" s="7" t="s">
        <v>301</v>
      </c>
      <c r="L4014" s="7" t="n">
        <v>2</v>
      </c>
      <c r="M4014" s="7" t="n">
        <v>3</v>
      </c>
      <c r="N4014" s="7" t="n">
        <v>17</v>
      </c>
      <c r="O4014" s="7" t="n">
        <v>43375</v>
      </c>
      <c r="P4014" s="7" t="s">
        <v>302</v>
      </c>
      <c r="Q4014" s="7" t="n">
        <v>2</v>
      </c>
      <c r="R4014" s="7" t="n">
        <v>0</v>
      </c>
    </row>
    <row r="4015" spans="1:9">
      <c r="A4015" t="s">
        <v>4</v>
      </c>
      <c r="B4015" s="4" t="s">
        <v>5</v>
      </c>
    </row>
    <row r="4016" spans="1:9">
      <c r="A4016" t="n">
        <v>30434</v>
      </c>
      <c r="B4016" s="48" t="n">
        <v>28</v>
      </c>
    </row>
    <row r="4017" spans="1:18">
      <c r="A4017" t="s">
        <v>4</v>
      </c>
      <c r="B4017" s="4" t="s">
        <v>5</v>
      </c>
      <c r="C4017" s="4" t="s">
        <v>14</v>
      </c>
      <c r="D4017" s="4" t="s">
        <v>10</v>
      </c>
      <c r="E4017" s="4" t="s">
        <v>6</v>
      </c>
    </row>
    <row r="4018" spans="1:18">
      <c r="A4018" t="n">
        <v>30435</v>
      </c>
      <c r="B4018" s="38" t="n">
        <v>51</v>
      </c>
      <c r="C4018" s="7" t="n">
        <v>4</v>
      </c>
      <c r="D4018" s="7" t="n">
        <v>21</v>
      </c>
      <c r="E4018" s="7" t="s">
        <v>143</v>
      </c>
    </row>
    <row r="4019" spans="1:18">
      <c r="A4019" t="s">
        <v>4</v>
      </c>
      <c r="B4019" s="4" t="s">
        <v>5</v>
      </c>
      <c r="C4019" s="4" t="s">
        <v>10</v>
      </c>
    </row>
    <row r="4020" spans="1:18">
      <c r="A4020" t="n">
        <v>30448</v>
      </c>
      <c r="B4020" s="31" t="n">
        <v>16</v>
      </c>
      <c r="C4020" s="7" t="n">
        <v>0</v>
      </c>
    </row>
    <row r="4021" spans="1:18">
      <c r="A4021" t="s">
        <v>4</v>
      </c>
      <c r="B4021" s="4" t="s">
        <v>5</v>
      </c>
      <c r="C4021" s="4" t="s">
        <v>10</v>
      </c>
      <c r="D4021" s="4" t="s">
        <v>14</v>
      </c>
      <c r="E4021" s="4" t="s">
        <v>9</v>
      </c>
      <c r="F4021" s="4" t="s">
        <v>79</v>
      </c>
      <c r="G4021" s="4" t="s">
        <v>14</v>
      </c>
      <c r="H4021" s="4" t="s">
        <v>14</v>
      </c>
      <c r="I4021" s="4" t="s">
        <v>14</v>
      </c>
      <c r="J4021" s="4" t="s">
        <v>9</v>
      </c>
      <c r="K4021" s="4" t="s">
        <v>79</v>
      </c>
      <c r="L4021" s="4" t="s">
        <v>14</v>
      </c>
      <c r="M4021" s="4" t="s">
        <v>14</v>
      </c>
    </row>
    <row r="4022" spans="1:18">
      <c r="A4022" t="n">
        <v>30451</v>
      </c>
      <c r="B4022" s="47" t="n">
        <v>26</v>
      </c>
      <c r="C4022" s="7" t="n">
        <v>21</v>
      </c>
      <c r="D4022" s="7" t="n">
        <v>17</v>
      </c>
      <c r="E4022" s="7" t="n">
        <v>44341</v>
      </c>
      <c r="F4022" s="7" t="s">
        <v>303</v>
      </c>
      <c r="G4022" s="7" t="n">
        <v>2</v>
      </c>
      <c r="H4022" s="7" t="n">
        <v>3</v>
      </c>
      <c r="I4022" s="7" t="n">
        <v>17</v>
      </c>
      <c r="J4022" s="7" t="n">
        <v>44342</v>
      </c>
      <c r="K4022" s="7" t="s">
        <v>304</v>
      </c>
      <c r="L4022" s="7" t="n">
        <v>2</v>
      </c>
      <c r="M4022" s="7" t="n">
        <v>0</v>
      </c>
    </row>
    <row r="4023" spans="1:18">
      <c r="A4023" t="s">
        <v>4</v>
      </c>
      <c r="B4023" s="4" t="s">
        <v>5</v>
      </c>
    </row>
    <row r="4024" spans="1:18">
      <c r="A4024" t="n">
        <v>30579</v>
      </c>
      <c r="B4024" s="48" t="n">
        <v>28</v>
      </c>
    </row>
    <row r="4025" spans="1:18">
      <c r="A4025" t="s">
        <v>4</v>
      </c>
      <c r="B4025" s="4" t="s">
        <v>5</v>
      </c>
      <c r="C4025" s="4" t="s">
        <v>14</v>
      </c>
      <c r="D4025" s="4" t="s">
        <v>10</v>
      </c>
      <c r="E4025" s="4" t="s">
        <v>6</v>
      </c>
    </row>
    <row r="4026" spans="1:18">
      <c r="A4026" t="n">
        <v>30580</v>
      </c>
      <c r="B4026" s="38" t="n">
        <v>51</v>
      </c>
      <c r="C4026" s="7" t="n">
        <v>4</v>
      </c>
      <c r="D4026" s="7" t="n">
        <v>20</v>
      </c>
      <c r="E4026" s="7" t="s">
        <v>305</v>
      </c>
    </row>
    <row r="4027" spans="1:18">
      <c r="A4027" t="s">
        <v>4</v>
      </c>
      <c r="B4027" s="4" t="s">
        <v>5</v>
      </c>
      <c r="C4027" s="4" t="s">
        <v>10</v>
      </c>
    </row>
    <row r="4028" spans="1:18">
      <c r="A4028" t="n">
        <v>30593</v>
      </c>
      <c r="B4028" s="31" t="n">
        <v>16</v>
      </c>
      <c r="C4028" s="7" t="n">
        <v>0</v>
      </c>
    </row>
    <row r="4029" spans="1:18">
      <c r="A4029" t="s">
        <v>4</v>
      </c>
      <c r="B4029" s="4" t="s">
        <v>5</v>
      </c>
      <c r="C4029" s="4" t="s">
        <v>10</v>
      </c>
      <c r="D4029" s="4" t="s">
        <v>14</v>
      </c>
      <c r="E4029" s="4" t="s">
        <v>9</v>
      </c>
      <c r="F4029" s="4" t="s">
        <v>79</v>
      </c>
      <c r="G4029" s="4" t="s">
        <v>14</v>
      </c>
      <c r="H4029" s="4" t="s">
        <v>14</v>
      </c>
      <c r="I4029" s="4" t="s">
        <v>14</v>
      </c>
      <c r="J4029" s="4" t="s">
        <v>9</v>
      </c>
      <c r="K4029" s="4" t="s">
        <v>79</v>
      </c>
      <c r="L4029" s="4" t="s">
        <v>14</v>
      </c>
      <c r="M4029" s="4" t="s">
        <v>14</v>
      </c>
    </row>
    <row r="4030" spans="1:18">
      <c r="A4030" t="n">
        <v>30596</v>
      </c>
      <c r="B4030" s="47" t="n">
        <v>26</v>
      </c>
      <c r="C4030" s="7" t="n">
        <v>20</v>
      </c>
      <c r="D4030" s="7" t="n">
        <v>17</v>
      </c>
      <c r="E4030" s="7" t="n">
        <v>43376</v>
      </c>
      <c r="F4030" s="7" t="s">
        <v>306</v>
      </c>
      <c r="G4030" s="7" t="n">
        <v>2</v>
      </c>
      <c r="H4030" s="7" t="n">
        <v>3</v>
      </c>
      <c r="I4030" s="7" t="n">
        <v>17</v>
      </c>
      <c r="J4030" s="7" t="n">
        <v>43377</v>
      </c>
      <c r="K4030" s="7" t="s">
        <v>307</v>
      </c>
      <c r="L4030" s="7" t="n">
        <v>2</v>
      </c>
      <c r="M4030" s="7" t="n">
        <v>0</v>
      </c>
    </row>
    <row r="4031" spans="1:18">
      <c r="A4031" t="s">
        <v>4</v>
      </c>
      <c r="B4031" s="4" t="s">
        <v>5</v>
      </c>
    </row>
    <row r="4032" spans="1:18">
      <c r="A4032" t="n">
        <v>30803</v>
      </c>
      <c r="B4032" s="48" t="n">
        <v>28</v>
      </c>
    </row>
    <row r="4033" spans="1:13">
      <c r="A4033" t="s">
        <v>4</v>
      </c>
      <c r="B4033" s="4" t="s">
        <v>5</v>
      </c>
      <c r="C4033" s="4" t="s">
        <v>10</v>
      </c>
      <c r="D4033" s="4" t="s">
        <v>14</v>
      </c>
    </row>
    <row r="4034" spans="1:13">
      <c r="A4034" t="n">
        <v>30804</v>
      </c>
      <c r="B4034" s="51" t="n">
        <v>89</v>
      </c>
      <c r="C4034" s="7" t="n">
        <v>65533</v>
      </c>
      <c r="D4034" s="7" t="n">
        <v>1</v>
      </c>
    </row>
    <row r="4035" spans="1:13">
      <c r="A4035" t="s">
        <v>4</v>
      </c>
      <c r="B4035" s="4" t="s">
        <v>5</v>
      </c>
      <c r="C4035" s="4" t="s">
        <v>14</v>
      </c>
      <c r="D4035" s="4" t="s">
        <v>10</v>
      </c>
      <c r="E4035" s="4" t="s">
        <v>20</v>
      </c>
    </row>
    <row r="4036" spans="1:13">
      <c r="A4036" t="n">
        <v>30808</v>
      </c>
      <c r="B4036" s="24" t="n">
        <v>58</v>
      </c>
      <c r="C4036" s="7" t="n">
        <v>101</v>
      </c>
      <c r="D4036" s="7" t="n">
        <v>500</v>
      </c>
      <c r="E4036" s="7" t="n">
        <v>1</v>
      </c>
    </row>
    <row r="4037" spans="1:13">
      <c r="A4037" t="s">
        <v>4</v>
      </c>
      <c r="B4037" s="4" t="s">
        <v>5</v>
      </c>
      <c r="C4037" s="4" t="s">
        <v>14</v>
      </c>
      <c r="D4037" s="4" t="s">
        <v>10</v>
      </c>
    </row>
    <row r="4038" spans="1:13">
      <c r="A4038" t="n">
        <v>30816</v>
      </c>
      <c r="B4038" s="24" t="n">
        <v>58</v>
      </c>
      <c r="C4038" s="7" t="n">
        <v>254</v>
      </c>
      <c r="D4038" s="7" t="n">
        <v>0</v>
      </c>
    </row>
    <row r="4039" spans="1:13">
      <c r="A4039" t="s">
        <v>4</v>
      </c>
      <c r="B4039" s="4" t="s">
        <v>5</v>
      </c>
      <c r="C4039" s="4" t="s">
        <v>14</v>
      </c>
      <c r="D4039" s="4" t="s">
        <v>14</v>
      </c>
      <c r="E4039" s="4" t="s">
        <v>20</v>
      </c>
      <c r="F4039" s="4" t="s">
        <v>20</v>
      </c>
      <c r="G4039" s="4" t="s">
        <v>20</v>
      </c>
      <c r="H4039" s="4" t="s">
        <v>10</v>
      </c>
    </row>
    <row r="4040" spans="1:13">
      <c r="A4040" t="n">
        <v>30820</v>
      </c>
      <c r="B4040" s="43" t="n">
        <v>45</v>
      </c>
      <c r="C4040" s="7" t="n">
        <v>2</v>
      </c>
      <c r="D4040" s="7" t="n">
        <v>3</v>
      </c>
      <c r="E4040" s="7" t="n">
        <v>111.339996337891</v>
      </c>
      <c r="F4040" s="7" t="n">
        <v>-142.75</v>
      </c>
      <c r="G4040" s="7" t="n">
        <v>-50.2200012207031</v>
      </c>
      <c r="H4040" s="7" t="n">
        <v>0</v>
      </c>
    </row>
    <row r="4041" spans="1:13">
      <c r="A4041" t="s">
        <v>4</v>
      </c>
      <c r="B4041" s="4" t="s">
        <v>5</v>
      </c>
      <c r="C4041" s="4" t="s">
        <v>14</v>
      </c>
      <c r="D4041" s="4" t="s">
        <v>14</v>
      </c>
      <c r="E4041" s="4" t="s">
        <v>20</v>
      </c>
      <c r="F4041" s="4" t="s">
        <v>20</v>
      </c>
      <c r="G4041" s="4" t="s">
        <v>20</v>
      </c>
      <c r="H4041" s="4" t="s">
        <v>10</v>
      </c>
      <c r="I4041" s="4" t="s">
        <v>14</v>
      </c>
    </row>
    <row r="4042" spans="1:13">
      <c r="A4042" t="n">
        <v>30837</v>
      </c>
      <c r="B4042" s="43" t="n">
        <v>45</v>
      </c>
      <c r="C4042" s="7" t="n">
        <v>4</v>
      </c>
      <c r="D4042" s="7" t="n">
        <v>3</v>
      </c>
      <c r="E4042" s="7" t="n">
        <v>0.839999973773956</v>
      </c>
      <c r="F4042" s="7" t="n">
        <v>289.290008544922</v>
      </c>
      <c r="G4042" s="7" t="n">
        <v>354</v>
      </c>
      <c r="H4042" s="7" t="n">
        <v>0</v>
      </c>
      <c r="I4042" s="7" t="n">
        <v>0</v>
      </c>
    </row>
    <row r="4043" spans="1:13">
      <c r="A4043" t="s">
        <v>4</v>
      </c>
      <c r="B4043" s="4" t="s">
        <v>5</v>
      </c>
      <c r="C4043" s="4" t="s">
        <v>14</v>
      </c>
      <c r="D4043" s="4" t="s">
        <v>14</v>
      </c>
      <c r="E4043" s="4" t="s">
        <v>20</v>
      </c>
      <c r="F4043" s="4" t="s">
        <v>10</v>
      </c>
    </row>
    <row r="4044" spans="1:13">
      <c r="A4044" t="n">
        <v>30855</v>
      </c>
      <c r="B4044" s="43" t="n">
        <v>45</v>
      </c>
      <c r="C4044" s="7" t="n">
        <v>5</v>
      </c>
      <c r="D4044" s="7" t="n">
        <v>3</v>
      </c>
      <c r="E4044" s="7" t="n">
        <v>2.40000009536743</v>
      </c>
      <c r="F4044" s="7" t="n">
        <v>0</v>
      </c>
    </row>
    <row r="4045" spans="1:13">
      <c r="A4045" t="s">
        <v>4</v>
      </c>
      <c r="B4045" s="4" t="s">
        <v>5</v>
      </c>
      <c r="C4045" s="4" t="s">
        <v>14</v>
      </c>
      <c r="D4045" s="4" t="s">
        <v>14</v>
      </c>
      <c r="E4045" s="4" t="s">
        <v>20</v>
      </c>
      <c r="F4045" s="4" t="s">
        <v>10</v>
      </c>
    </row>
    <row r="4046" spans="1:13">
      <c r="A4046" t="n">
        <v>30864</v>
      </c>
      <c r="B4046" s="43" t="n">
        <v>45</v>
      </c>
      <c r="C4046" s="7" t="n">
        <v>11</v>
      </c>
      <c r="D4046" s="7" t="n">
        <v>3</v>
      </c>
      <c r="E4046" s="7" t="n">
        <v>37.7000007629395</v>
      </c>
      <c r="F4046" s="7" t="n">
        <v>0</v>
      </c>
    </row>
    <row r="4047" spans="1:13">
      <c r="A4047" t="s">
        <v>4</v>
      </c>
      <c r="B4047" s="4" t="s">
        <v>5</v>
      </c>
      <c r="C4047" s="4" t="s">
        <v>10</v>
      </c>
      <c r="D4047" s="4" t="s">
        <v>10</v>
      </c>
      <c r="E4047" s="4" t="s">
        <v>10</v>
      </c>
    </row>
    <row r="4048" spans="1:13">
      <c r="A4048" t="n">
        <v>30873</v>
      </c>
      <c r="B4048" s="49" t="n">
        <v>61</v>
      </c>
      <c r="C4048" s="7" t="n">
        <v>20</v>
      </c>
      <c r="D4048" s="7" t="n">
        <v>65533</v>
      </c>
      <c r="E4048" s="7" t="n">
        <v>0</v>
      </c>
    </row>
    <row r="4049" spans="1:9">
      <c r="A4049" t="s">
        <v>4</v>
      </c>
      <c r="B4049" s="4" t="s">
        <v>5</v>
      </c>
      <c r="C4049" s="4" t="s">
        <v>10</v>
      </c>
      <c r="D4049" s="4" t="s">
        <v>10</v>
      </c>
      <c r="E4049" s="4" t="s">
        <v>10</v>
      </c>
    </row>
    <row r="4050" spans="1:9">
      <c r="A4050" t="n">
        <v>30880</v>
      </c>
      <c r="B4050" s="49" t="n">
        <v>61</v>
      </c>
      <c r="C4050" s="7" t="n">
        <v>21</v>
      </c>
      <c r="D4050" s="7" t="n">
        <v>65533</v>
      </c>
      <c r="E4050" s="7" t="n">
        <v>0</v>
      </c>
    </row>
    <row r="4051" spans="1:9">
      <c r="A4051" t="s">
        <v>4</v>
      </c>
      <c r="B4051" s="4" t="s">
        <v>5</v>
      </c>
      <c r="C4051" s="4" t="s">
        <v>14</v>
      </c>
      <c r="D4051" s="4" t="s">
        <v>10</v>
      </c>
      <c r="E4051" s="4" t="s">
        <v>6</v>
      </c>
      <c r="F4051" s="4" t="s">
        <v>6</v>
      </c>
      <c r="G4051" s="4" t="s">
        <v>6</v>
      </c>
      <c r="H4051" s="4" t="s">
        <v>6</v>
      </c>
    </row>
    <row r="4052" spans="1:9">
      <c r="A4052" t="n">
        <v>30887</v>
      </c>
      <c r="B4052" s="38" t="n">
        <v>51</v>
      </c>
      <c r="C4052" s="7" t="n">
        <v>3</v>
      </c>
      <c r="D4052" s="7" t="n">
        <v>20</v>
      </c>
      <c r="E4052" s="7" t="s">
        <v>58</v>
      </c>
      <c r="F4052" s="7" t="s">
        <v>58</v>
      </c>
      <c r="G4052" s="7" t="s">
        <v>57</v>
      </c>
      <c r="H4052" s="7" t="s">
        <v>58</v>
      </c>
    </row>
    <row r="4053" spans="1:9">
      <c r="A4053" t="s">
        <v>4</v>
      </c>
      <c r="B4053" s="4" t="s">
        <v>5</v>
      </c>
      <c r="C4053" s="4" t="s">
        <v>14</v>
      </c>
      <c r="D4053" s="4" t="s">
        <v>10</v>
      </c>
      <c r="E4053" s="4" t="s">
        <v>6</v>
      </c>
      <c r="F4053" s="4" t="s">
        <v>6</v>
      </c>
      <c r="G4053" s="4" t="s">
        <v>6</v>
      </c>
      <c r="H4053" s="4" t="s">
        <v>6</v>
      </c>
    </row>
    <row r="4054" spans="1:9">
      <c r="A4054" t="n">
        <v>30900</v>
      </c>
      <c r="B4054" s="38" t="n">
        <v>51</v>
      </c>
      <c r="C4054" s="7" t="n">
        <v>3</v>
      </c>
      <c r="D4054" s="7" t="n">
        <v>21</v>
      </c>
      <c r="E4054" s="7" t="s">
        <v>308</v>
      </c>
      <c r="F4054" s="7" t="s">
        <v>58</v>
      </c>
      <c r="G4054" s="7" t="s">
        <v>57</v>
      </c>
      <c r="H4054" s="7" t="s">
        <v>58</v>
      </c>
    </row>
    <row r="4055" spans="1:9">
      <c r="A4055" t="s">
        <v>4</v>
      </c>
      <c r="B4055" s="4" t="s">
        <v>5</v>
      </c>
      <c r="C4055" s="4" t="s">
        <v>14</v>
      </c>
      <c r="D4055" s="4" t="s">
        <v>10</v>
      </c>
    </row>
    <row r="4056" spans="1:9">
      <c r="A4056" t="n">
        <v>30913</v>
      </c>
      <c r="B4056" s="24" t="n">
        <v>58</v>
      </c>
      <c r="C4056" s="7" t="n">
        <v>255</v>
      </c>
      <c r="D4056" s="7" t="n">
        <v>0</v>
      </c>
    </row>
    <row r="4057" spans="1:9">
      <c r="A4057" t="s">
        <v>4</v>
      </c>
      <c r="B4057" s="4" t="s">
        <v>5</v>
      </c>
      <c r="C4057" s="4" t="s">
        <v>10</v>
      </c>
    </row>
    <row r="4058" spans="1:9">
      <c r="A4058" t="n">
        <v>30917</v>
      </c>
      <c r="B4058" s="31" t="n">
        <v>16</v>
      </c>
      <c r="C4058" s="7" t="n">
        <v>1500</v>
      </c>
    </row>
    <row r="4059" spans="1:9">
      <c r="A4059" t="s">
        <v>4</v>
      </c>
      <c r="B4059" s="4" t="s">
        <v>5</v>
      </c>
      <c r="C4059" s="4" t="s">
        <v>14</v>
      </c>
      <c r="D4059" s="4" t="s">
        <v>14</v>
      </c>
      <c r="E4059" s="4" t="s">
        <v>20</v>
      </c>
      <c r="F4059" s="4" t="s">
        <v>20</v>
      </c>
      <c r="G4059" s="4" t="s">
        <v>20</v>
      </c>
      <c r="H4059" s="4" t="s">
        <v>10</v>
      </c>
    </row>
    <row r="4060" spans="1:9">
      <c r="A4060" t="n">
        <v>30920</v>
      </c>
      <c r="B4060" s="43" t="n">
        <v>45</v>
      </c>
      <c r="C4060" s="7" t="n">
        <v>2</v>
      </c>
      <c r="D4060" s="7" t="n">
        <v>3</v>
      </c>
      <c r="E4060" s="7" t="n">
        <v>111.279998779297</v>
      </c>
      <c r="F4060" s="7" t="n">
        <v>-142.75</v>
      </c>
      <c r="G4060" s="7" t="n">
        <v>-50.4099998474121</v>
      </c>
      <c r="H4060" s="7" t="n">
        <v>20000</v>
      </c>
    </row>
    <row r="4061" spans="1:9">
      <c r="A4061" t="s">
        <v>4</v>
      </c>
      <c r="B4061" s="4" t="s">
        <v>5</v>
      </c>
      <c r="C4061" s="4" t="s">
        <v>14</v>
      </c>
      <c r="D4061" s="4" t="s">
        <v>14</v>
      </c>
      <c r="E4061" s="4" t="s">
        <v>20</v>
      </c>
      <c r="F4061" s="4" t="s">
        <v>20</v>
      </c>
      <c r="G4061" s="4" t="s">
        <v>20</v>
      </c>
      <c r="H4061" s="4" t="s">
        <v>10</v>
      </c>
      <c r="I4061" s="4" t="s">
        <v>14</v>
      </c>
    </row>
    <row r="4062" spans="1:9">
      <c r="A4062" t="n">
        <v>30937</v>
      </c>
      <c r="B4062" s="43" t="n">
        <v>45</v>
      </c>
      <c r="C4062" s="7" t="n">
        <v>4</v>
      </c>
      <c r="D4062" s="7" t="n">
        <v>3</v>
      </c>
      <c r="E4062" s="7" t="n">
        <v>1.30999994277954</v>
      </c>
      <c r="F4062" s="7" t="n">
        <v>302.470001220703</v>
      </c>
      <c r="G4062" s="7" t="n">
        <v>354</v>
      </c>
      <c r="H4062" s="7" t="n">
        <v>20000</v>
      </c>
      <c r="I4062" s="7" t="n">
        <v>1</v>
      </c>
    </row>
    <row r="4063" spans="1:9">
      <c r="A4063" t="s">
        <v>4</v>
      </c>
      <c r="B4063" s="4" t="s">
        <v>5</v>
      </c>
      <c r="C4063" s="4" t="s">
        <v>14</v>
      </c>
      <c r="D4063" s="4" t="s">
        <v>14</v>
      </c>
      <c r="E4063" s="4" t="s">
        <v>20</v>
      </c>
      <c r="F4063" s="4" t="s">
        <v>10</v>
      </c>
    </row>
    <row r="4064" spans="1:9">
      <c r="A4064" t="n">
        <v>30955</v>
      </c>
      <c r="B4064" s="43" t="n">
        <v>45</v>
      </c>
      <c r="C4064" s="7" t="n">
        <v>5</v>
      </c>
      <c r="D4064" s="7" t="n">
        <v>3</v>
      </c>
      <c r="E4064" s="7" t="n">
        <v>2.29999995231628</v>
      </c>
      <c r="F4064" s="7" t="n">
        <v>20000</v>
      </c>
    </row>
    <row r="4065" spans="1:9">
      <c r="A4065" t="s">
        <v>4</v>
      </c>
      <c r="B4065" s="4" t="s">
        <v>5</v>
      </c>
      <c r="C4065" s="4" t="s">
        <v>14</v>
      </c>
      <c r="D4065" s="4" t="s">
        <v>14</v>
      </c>
      <c r="E4065" s="4" t="s">
        <v>20</v>
      </c>
      <c r="F4065" s="4" t="s">
        <v>10</v>
      </c>
    </row>
    <row r="4066" spans="1:9">
      <c r="A4066" t="n">
        <v>30964</v>
      </c>
      <c r="B4066" s="43" t="n">
        <v>45</v>
      </c>
      <c r="C4066" s="7" t="n">
        <v>11</v>
      </c>
      <c r="D4066" s="7" t="n">
        <v>3</v>
      </c>
      <c r="E4066" s="7" t="n">
        <v>37.7000007629395</v>
      </c>
      <c r="F4066" s="7" t="n">
        <v>20000</v>
      </c>
    </row>
    <row r="4067" spans="1:9">
      <c r="A4067" t="s">
        <v>4</v>
      </c>
      <c r="B4067" s="4" t="s">
        <v>5</v>
      </c>
      <c r="C4067" s="4" t="s">
        <v>14</v>
      </c>
      <c r="D4067" s="4" t="s">
        <v>10</v>
      </c>
      <c r="E4067" s="4" t="s">
        <v>6</v>
      </c>
    </row>
    <row r="4068" spans="1:9">
      <c r="A4068" t="n">
        <v>30973</v>
      </c>
      <c r="B4068" s="38" t="n">
        <v>51</v>
      </c>
      <c r="C4068" s="7" t="n">
        <v>4</v>
      </c>
      <c r="D4068" s="7" t="n">
        <v>20</v>
      </c>
      <c r="E4068" s="7" t="s">
        <v>98</v>
      </c>
    </row>
    <row r="4069" spans="1:9">
      <c r="A4069" t="s">
        <v>4</v>
      </c>
      <c r="B4069" s="4" t="s">
        <v>5</v>
      </c>
      <c r="C4069" s="4" t="s">
        <v>10</v>
      </c>
    </row>
    <row r="4070" spans="1:9">
      <c r="A4070" t="n">
        <v>30987</v>
      </c>
      <c r="B4070" s="31" t="n">
        <v>16</v>
      </c>
      <c r="C4070" s="7" t="n">
        <v>0</v>
      </c>
    </row>
    <row r="4071" spans="1:9">
      <c r="A4071" t="s">
        <v>4</v>
      </c>
      <c r="B4071" s="4" t="s">
        <v>5</v>
      </c>
      <c r="C4071" s="4" t="s">
        <v>10</v>
      </c>
      <c r="D4071" s="4" t="s">
        <v>14</v>
      </c>
      <c r="E4071" s="4" t="s">
        <v>9</v>
      </c>
      <c r="F4071" s="4" t="s">
        <v>79</v>
      </c>
      <c r="G4071" s="4" t="s">
        <v>14</v>
      </c>
      <c r="H4071" s="4" t="s">
        <v>14</v>
      </c>
      <c r="I4071" s="4" t="s">
        <v>14</v>
      </c>
      <c r="J4071" s="4" t="s">
        <v>9</v>
      </c>
      <c r="K4071" s="4" t="s">
        <v>79</v>
      </c>
      <c r="L4071" s="4" t="s">
        <v>14</v>
      </c>
      <c r="M4071" s="4" t="s">
        <v>14</v>
      </c>
      <c r="N4071" s="4" t="s">
        <v>14</v>
      </c>
      <c r="O4071" s="4" t="s">
        <v>9</v>
      </c>
      <c r="P4071" s="4" t="s">
        <v>79</v>
      </c>
      <c r="Q4071" s="4" t="s">
        <v>14</v>
      </c>
      <c r="R4071" s="4" t="s">
        <v>14</v>
      </c>
      <c r="S4071" s="4" t="s">
        <v>14</v>
      </c>
      <c r="T4071" s="4" t="s">
        <v>9</v>
      </c>
      <c r="U4071" s="4" t="s">
        <v>79</v>
      </c>
      <c r="V4071" s="4" t="s">
        <v>14</v>
      </c>
      <c r="W4071" s="4" t="s">
        <v>14</v>
      </c>
    </row>
    <row r="4072" spans="1:9">
      <c r="A4072" t="n">
        <v>30990</v>
      </c>
      <c r="B4072" s="47" t="n">
        <v>26</v>
      </c>
      <c r="C4072" s="7" t="n">
        <v>20</v>
      </c>
      <c r="D4072" s="7" t="n">
        <v>17</v>
      </c>
      <c r="E4072" s="7" t="n">
        <v>43378</v>
      </c>
      <c r="F4072" s="7" t="s">
        <v>309</v>
      </c>
      <c r="G4072" s="7" t="n">
        <v>2</v>
      </c>
      <c r="H4072" s="7" t="n">
        <v>3</v>
      </c>
      <c r="I4072" s="7" t="n">
        <v>17</v>
      </c>
      <c r="J4072" s="7" t="n">
        <v>43379</v>
      </c>
      <c r="K4072" s="7" t="s">
        <v>310</v>
      </c>
      <c r="L4072" s="7" t="n">
        <v>2</v>
      </c>
      <c r="M4072" s="7" t="n">
        <v>3</v>
      </c>
      <c r="N4072" s="7" t="n">
        <v>17</v>
      </c>
      <c r="O4072" s="7" t="n">
        <v>43380</v>
      </c>
      <c r="P4072" s="7" t="s">
        <v>311</v>
      </c>
      <c r="Q4072" s="7" t="n">
        <v>2</v>
      </c>
      <c r="R4072" s="7" t="n">
        <v>3</v>
      </c>
      <c r="S4072" s="7" t="n">
        <v>17</v>
      </c>
      <c r="T4072" s="7" t="n">
        <v>43381</v>
      </c>
      <c r="U4072" s="7" t="s">
        <v>312</v>
      </c>
      <c r="V4072" s="7" t="n">
        <v>2</v>
      </c>
      <c r="W4072" s="7" t="n">
        <v>0</v>
      </c>
    </row>
    <row r="4073" spans="1:9">
      <c r="A4073" t="s">
        <v>4</v>
      </c>
      <c r="B4073" s="4" t="s">
        <v>5</v>
      </c>
    </row>
    <row r="4074" spans="1:9">
      <c r="A4074" t="n">
        <v>31405</v>
      </c>
      <c r="B4074" s="48" t="n">
        <v>28</v>
      </c>
    </row>
    <row r="4075" spans="1:9">
      <c r="A4075" t="s">
        <v>4</v>
      </c>
      <c r="B4075" s="4" t="s">
        <v>5</v>
      </c>
      <c r="C4075" s="4" t="s">
        <v>14</v>
      </c>
      <c r="D4075" s="4" t="s">
        <v>10</v>
      </c>
      <c r="E4075" s="4" t="s">
        <v>6</v>
      </c>
      <c r="F4075" s="4" t="s">
        <v>6</v>
      </c>
      <c r="G4075" s="4" t="s">
        <v>6</v>
      </c>
      <c r="H4075" s="4" t="s">
        <v>6</v>
      </c>
    </row>
    <row r="4076" spans="1:9">
      <c r="A4076" t="n">
        <v>31406</v>
      </c>
      <c r="B4076" s="38" t="n">
        <v>51</v>
      </c>
      <c r="C4076" s="7" t="n">
        <v>3</v>
      </c>
      <c r="D4076" s="7" t="n">
        <v>20</v>
      </c>
      <c r="E4076" s="7" t="s">
        <v>142</v>
      </c>
      <c r="F4076" s="7" t="s">
        <v>58</v>
      </c>
      <c r="G4076" s="7" t="s">
        <v>57</v>
      </c>
      <c r="H4076" s="7" t="s">
        <v>58</v>
      </c>
    </row>
    <row r="4077" spans="1:9">
      <c r="A4077" t="s">
        <v>4</v>
      </c>
      <c r="B4077" s="4" t="s">
        <v>5</v>
      </c>
      <c r="C4077" s="4" t="s">
        <v>10</v>
      </c>
      <c r="D4077" s="4" t="s">
        <v>14</v>
      </c>
      <c r="E4077" s="4" t="s">
        <v>6</v>
      </c>
      <c r="F4077" s="4" t="s">
        <v>20</v>
      </c>
      <c r="G4077" s="4" t="s">
        <v>20</v>
      </c>
      <c r="H4077" s="4" t="s">
        <v>20</v>
      </c>
    </row>
    <row r="4078" spans="1:9">
      <c r="A4078" t="n">
        <v>31419</v>
      </c>
      <c r="B4078" s="50" t="n">
        <v>48</v>
      </c>
      <c r="C4078" s="7" t="n">
        <v>20</v>
      </c>
      <c r="D4078" s="7" t="n">
        <v>0</v>
      </c>
      <c r="E4078" s="7" t="s">
        <v>210</v>
      </c>
      <c r="F4078" s="7" t="n">
        <v>-1</v>
      </c>
      <c r="G4078" s="7" t="n">
        <v>1</v>
      </c>
      <c r="H4078" s="7" t="n">
        <v>0</v>
      </c>
    </row>
    <row r="4079" spans="1:9">
      <c r="A4079" t="s">
        <v>4</v>
      </c>
      <c r="B4079" s="4" t="s">
        <v>5</v>
      </c>
      <c r="C4079" s="4" t="s">
        <v>10</v>
      </c>
      <c r="D4079" s="4" t="s">
        <v>10</v>
      </c>
      <c r="E4079" s="4" t="s">
        <v>10</v>
      </c>
    </row>
    <row r="4080" spans="1:9">
      <c r="A4080" t="n">
        <v>31445</v>
      </c>
      <c r="B4080" s="49" t="n">
        <v>61</v>
      </c>
      <c r="C4080" s="7" t="n">
        <v>20</v>
      </c>
      <c r="D4080" s="7" t="n">
        <v>21</v>
      </c>
      <c r="E4080" s="7" t="n">
        <v>1000</v>
      </c>
    </row>
    <row r="4081" spans="1:23">
      <c r="A4081" t="s">
        <v>4</v>
      </c>
      <c r="B4081" s="4" t="s">
        <v>5</v>
      </c>
      <c r="C4081" s="4" t="s">
        <v>10</v>
      </c>
    </row>
    <row r="4082" spans="1:23">
      <c r="A4082" t="n">
        <v>31452</v>
      </c>
      <c r="B4082" s="31" t="n">
        <v>16</v>
      </c>
      <c r="C4082" s="7" t="n">
        <v>1000</v>
      </c>
    </row>
    <row r="4083" spans="1:23">
      <c r="A4083" t="s">
        <v>4</v>
      </c>
      <c r="B4083" s="4" t="s">
        <v>5</v>
      </c>
      <c r="C4083" s="4" t="s">
        <v>14</v>
      </c>
      <c r="D4083" s="4" t="s">
        <v>20</v>
      </c>
      <c r="E4083" s="4" t="s">
        <v>20</v>
      </c>
      <c r="F4083" s="4" t="s">
        <v>20</v>
      </c>
    </row>
    <row r="4084" spans="1:23">
      <c r="A4084" t="n">
        <v>31455</v>
      </c>
      <c r="B4084" s="43" t="n">
        <v>45</v>
      </c>
      <c r="C4084" s="7" t="n">
        <v>9</v>
      </c>
      <c r="D4084" s="7" t="n">
        <v>0.100000001490116</v>
      </c>
      <c r="E4084" s="7" t="n">
        <v>0.100000001490116</v>
      </c>
      <c r="F4084" s="7" t="n">
        <v>0.200000002980232</v>
      </c>
    </row>
    <row r="4085" spans="1:23">
      <c r="A4085" t="s">
        <v>4</v>
      </c>
      <c r="B4085" s="4" t="s">
        <v>5</v>
      </c>
      <c r="C4085" s="4" t="s">
        <v>14</v>
      </c>
      <c r="D4085" s="4" t="s">
        <v>10</v>
      </c>
      <c r="E4085" s="4" t="s">
        <v>6</v>
      </c>
    </row>
    <row r="4086" spans="1:23">
      <c r="A4086" t="n">
        <v>31469</v>
      </c>
      <c r="B4086" s="38" t="n">
        <v>51</v>
      </c>
      <c r="C4086" s="7" t="n">
        <v>4</v>
      </c>
      <c r="D4086" s="7" t="n">
        <v>20</v>
      </c>
      <c r="E4086" s="7" t="s">
        <v>143</v>
      </c>
    </row>
    <row r="4087" spans="1:23">
      <c r="A4087" t="s">
        <v>4</v>
      </c>
      <c r="B4087" s="4" t="s">
        <v>5</v>
      </c>
      <c r="C4087" s="4" t="s">
        <v>10</v>
      </c>
    </row>
    <row r="4088" spans="1:23">
      <c r="A4088" t="n">
        <v>31482</v>
      </c>
      <c r="B4088" s="31" t="n">
        <v>16</v>
      </c>
      <c r="C4088" s="7" t="n">
        <v>0</v>
      </c>
    </row>
    <row r="4089" spans="1:23">
      <c r="A4089" t="s">
        <v>4</v>
      </c>
      <c r="B4089" s="4" t="s">
        <v>5</v>
      </c>
      <c r="C4089" s="4" t="s">
        <v>10</v>
      </c>
      <c r="D4089" s="4" t="s">
        <v>14</v>
      </c>
      <c r="E4089" s="4" t="s">
        <v>9</v>
      </c>
      <c r="F4089" s="4" t="s">
        <v>79</v>
      </c>
      <c r="G4089" s="4" t="s">
        <v>14</v>
      </c>
      <c r="H4089" s="4" t="s">
        <v>14</v>
      </c>
    </row>
    <row r="4090" spans="1:23">
      <c r="A4090" t="n">
        <v>31485</v>
      </c>
      <c r="B4090" s="47" t="n">
        <v>26</v>
      </c>
      <c r="C4090" s="7" t="n">
        <v>20</v>
      </c>
      <c r="D4090" s="7" t="n">
        <v>17</v>
      </c>
      <c r="E4090" s="7" t="n">
        <v>43382</v>
      </c>
      <c r="F4090" s="7" t="s">
        <v>313</v>
      </c>
      <c r="G4090" s="7" t="n">
        <v>2</v>
      </c>
      <c r="H4090" s="7" t="n">
        <v>0</v>
      </c>
    </row>
    <row r="4091" spans="1:23">
      <c r="A4091" t="s">
        <v>4</v>
      </c>
      <c r="B4091" s="4" t="s">
        <v>5</v>
      </c>
    </row>
    <row r="4092" spans="1:23">
      <c r="A4092" t="n">
        <v>31615</v>
      </c>
      <c r="B4092" s="48" t="n">
        <v>28</v>
      </c>
    </row>
    <row r="4093" spans="1:23">
      <c r="A4093" t="s">
        <v>4</v>
      </c>
      <c r="B4093" s="4" t="s">
        <v>5</v>
      </c>
      <c r="C4093" s="4" t="s">
        <v>10</v>
      </c>
      <c r="D4093" s="4" t="s">
        <v>10</v>
      </c>
      <c r="E4093" s="4" t="s">
        <v>10</v>
      </c>
    </row>
    <row r="4094" spans="1:23">
      <c r="A4094" t="n">
        <v>31616</v>
      </c>
      <c r="B4094" s="49" t="n">
        <v>61</v>
      </c>
      <c r="C4094" s="7" t="n">
        <v>21</v>
      </c>
      <c r="D4094" s="7" t="n">
        <v>20</v>
      </c>
      <c r="E4094" s="7" t="n">
        <v>1000</v>
      </c>
    </row>
    <row r="4095" spans="1:23">
      <c r="A4095" t="s">
        <v>4</v>
      </c>
      <c r="B4095" s="4" t="s">
        <v>5</v>
      </c>
      <c r="C4095" s="4" t="s">
        <v>10</v>
      </c>
    </row>
    <row r="4096" spans="1:23">
      <c r="A4096" t="n">
        <v>31623</v>
      </c>
      <c r="B4096" s="31" t="n">
        <v>16</v>
      </c>
      <c r="C4096" s="7" t="n">
        <v>500</v>
      </c>
    </row>
    <row r="4097" spans="1:8">
      <c r="A4097" t="s">
        <v>4</v>
      </c>
      <c r="B4097" s="4" t="s">
        <v>5</v>
      </c>
      <c r="C4097" s="4" t="s">
        <v>14</v>
      </c>
      <c r="D4097" s="4" t="s">
        <v>20</v>
      </c>
      <c r="E4097" s="4" t="s">
        <v>20</v>
      </c>
      <c r="F4097" s="4" t="s">
        <v>20</v>
      </c>
    </row>
    <row r="4098" spans="1:8">
      <c r="A4098" t="n">
        <v>31626</v>
      </c>
      <c r="B4098" s="43" t="n">
        <v>45</v>
      </c>
      <c r="C4098" s="7" t="n">
        <v>9</v>
      </c>
      <c r="D4098" s="7" t="n">
        <v>0.0299999993294477</v>
      </c>
      <c r="E4098" s="7" t="n">
        <v>0.0299999993294477</v>
      </c>
      <c r="F4098" s="7" t="n">
        <v>0.150000005960464</v>
      </c>
    </row>
    <row r="4099" spans="1:8">
      <c r="A4099" t="s">
        <v>4</v>
      </c>
      <c r="B4099" s="4" t="s">
        <v>5</v>
      </c>
      <c r="C4099" s="4" t="s">
        <v>14</v>
      </c>
      <c r="D4099" s="4" t="s">
        <v>10</v>
      </c>
      <c r="E4099" s="4" t="s">
        <v>6</v>
      </c>
    </row>
    <row r="4100" spans="1:8">
      <c r="A4100" t="n">
        <v>31640</v>
      </c>
      <c r="B4100" s="38" t="n">
        <v>51</v>
      </c>
      <c r="C4100" s="7" t="n">
        <v>4</v>
      </c>
      <c r="D4100" s="7" t="n">
        <v>21</v>
      </c>
      <c r="E4100" s="7" t="s">
        <v>314</v>
      </c>
    </row>
    <row r="4101" spans="1:8">
      <c r="A4101" t="s">
        <v>4</v>
      </c>
      <c r="B4101" s="4" t="s">
        <v>5</v>
      </c>
      <c r="C4101" s="4" t="s">
        <v>10</v>
      </c>
    </row>
    <row r="4102" spans="1:8">
      <c r="A4102" t="n">
        <v>31654</v>
      </c>
      <c r="B4102" s="31" t="n">
        <v>16</v>
      </c>
      <c r="C4102" s="7" t="n">
        <v>0</v>
      </c>
    </row>
    <row r="4103" spans="1:8">
      <c r="A4103" t="s">
        <v>4</v>
      </c>
      <c r="B4103" s="4" t="s">
        <v>5</v>
      </c>
      <c r="C4103" s="4" t="s">
        <v>10</v>
      </c>
      <c r="D4103" s="4" t="s">
        <v>14</v>
      </c>
      <c r="E4103" s="4" t="s">
        <v>9</v>
      </c>
      <c r="F4103" s="4" t="s">
        <v>79</v>
      </c>
      <c r="G4103" s="4" t="s">
        <v>14</v>
      </c>
      <c r="H4103" s="4" t="s">
        <v>14</v>
      </c>
    </row>
    <row r="4104" spans="1:8">
      <c r="A4104" t="n">
        <v>31657</v>
      </c>
      <c r="B4104" s="47" t="n">
        <v>26</v>
      </c>
      <c r="C4104" s="7" t="n">
        <v>21</v>
      </c>
      <c r="D4104" s="7" t="n">
        <v>17</v>
      </c>
      <c r="E4104" s="7" t="n">
        <v>44343</v>
      </c>
      <c r="F4104" s="7" t="s">
        <v>315</v>
      </c>
      <c r="G4104" s="7" t="n">
        <v>2</v>
      </c>
      <c r="H4104" s="7" t="n">
        <v>0</v>
      </c>
    </row>
    <row r="4105" spans="1:8">
      <c r="A4105" t="s">
        <v>4</v>
      </c>
      <c r="B4105" s="4" t="s">
        <v>5</v>
      </c>
    </row>
    <row r="4106" spans="1:8">
      <c r="A4106" t="n">
        <v>31676</v>
      </c>
      <c r="B4106" s="48" t="n">
        <v>28</v>
      </c>
    </row>
    <row r="4107" spans="1:8">
      <c r="A4107" t="s">
        <v>4</v>
      </c>
      <c r="B4107" s="4" t="s">
        <v>5</v>
      </c>
      <c r="C4107" s="4" t="s">
        <v>14</v>
      </c>
      <c r="D4107" s="4" t="s">
        <v>14</v>
      </c>
      <c r="E4107" s="4" t="s">
        <v>20</v>
      </c>
      <c r="F4107" s="4" t="s">
        <v>20</v>
      </c>
      <c r="G4107" s="4" t="s">
        <v>20</v>
      </c>
      <c r="H4107" s="4" t="s">
        <v>10</v>
      </c>
    </row>
    <row r="4108" spans="1:8">
      <c r="A4108" t="n">
        <v>31677</v>
      </c>
      <c r="B4108" s="43" t="n">
        <v>45</v>
      </c>
      <c r="C4108" s="7" t="n">
        <v>2</v>
      </c>
      <c r="D4108" s="7" t="n">
        <v>3</v>
      </c>
      <c r="E4108" s="7" t="n">
        <v>114.730003356934</v>
      </c>
      <c r="F4108" s="7" t="n">
        <v>-142.75</v>
      </c>
      <c r="G4108" s="7" t="n">
        <v>-50.2400016784668</v>
      </c>
      <c r="H4108" s="7" t="n">
        <v>3000</v>
      </c>
    </row>
    <row r="4109" spans="1:8">
      <c r="A4109" t="s">
        <v>4</v>
      </c>
      <c r="B4109" s="4" t="s">
        <v>5</v>
      </c>
      <c r="C4109" s="4" t="s">
        <v>14</v>
      </c>
      <c r="D4109" s="4" t="s">
        <v>14</v>
      </c>
      <c r="E4109" s="4" t="s">
        <v>20</v>
      </c>
      <c r="F4109" s="4" t="s">
        <v>20</v>
      </c>
      <c r="G4109" s="4" t="s">
        <v>20</v>
      </c>
      <c r="H4109" s="4" t="s">
        <v>10</v>
      </c>
      <c r="I4109" s="4" t="s">
        <v>14</v>
      </c>
    </row>
    <row r="4110" spans="1:8">
      <c r="A4110" t="n">
        <v>31694</v>
      </c>
      <c r="B4110" s="43" t="n">
        <v>45</v>
      </c>
      <c r="C4110" s="7" t="n">
        <v>4</v>
      </c>
      <c r="D4110" s="7" t="n">
        <v>3</v>
      </c>
      <c r="E4110" s="7" t="n">
        <v>1.30999994277954</v>
      </c>
      <c r="F4110" s="7" t="n">
        <v>302.470001220703</v>
      </c>
      <c r="G4110" s="7" t="n">
        <v>354</v>
      </c>
      <c r="H4110" s="7" t="n">
        <v>3000</v>
      </c>
      <c r="I4110" s="7" t="n">
        <v>1</v>
      </c>
    </row>
    <row r="4111" spans="1:8">
      <c r="A4111" t="s">
        <v>4</v>
      </c>
      <c r="B4111" s="4" t="s">
        <v>5</v>
      </c>
      <c r="C4111" s="4" t="s">
        <v>14</v>
      </c>
      <c r="D4111" s="4" t="s">
        <v>14</v>
      </c>
      <c r="E4111" s="4" t="s">
        <v>20</v>
      </c>
      <c r="F4111" s="4" t="s">
        <v>10</v>
      </c>
    </row>
    <row r="4112" spans="1:8">
      <c r="A4112" t="n">
        <v>31712</v>
      </c>
      <c r="B4112" s="43" t="n">
        <v>45</v>
      </c>
      <c r="C4112" s="7" t="n">
        <v>5</v>
      </c>
      <c r="D4112" s="7" t="n">
        <v>3</v>
      </c>
      <c r="E4112" s="7" t="n">
        <v>3.40000009536743</v>
      </c>
      <c r="F4112" s="7" t="n">
        <v>3000</v>
      </c>
    </row>
    <row r="4113" spans="1:9">
      <c r="A4113" t="s">
        <v>4</v>
      </c>
      <c r="B4113" s="4" t="s">
        <v>5</v>
      </c>
      <c r="C4113" s="4" t="s">
        <v>14</v>
      </c>
      <c r="D4113" s="4" t="s">
        <v>14</v>
      </c>
      <c r="E4113" s="4" t="s">
        <v>20</v>
      </c>
      <c r="F4113" s="4" t="s">
        <v>10</v>
      </c>
    </row>
    <row r="4114" spans="1:9">
      <c r="A4114" t="n">
        <v>31721</v>
      </c>
      <c r="B4114" s="43" t="n">
        <v>45</v>
      </c>
      <c r="C4114" s="7" t="n">
        <v>11</v>
      </c>
      <c r="D4114" s="7" t="n">
        <v>3</v>
      </c>
      <c r="E4114" s="7" t="n">
        <v>37.7000007629395</v>
      </c>
      <c r="F4114" s="7" t="n">
        <v>3000</v>
      </c>
    </row>
    <row r="4115" spans="1:9">
      <c r="A4115" t="s">
        <v>4</v>
      </c>
      <c r="B4115" s="4" t="s">
        <v>5</v>
      </c>
      <c r="C4115" s="4" t="s">
        <v>10</v>
      </c>
    </row>
    <row r="4116" spans="1:9">
      <c r="A4116" t="n">
        <v>31730</v>
      </c>
      <c r="B4116" s="31" t="n">
        <v>16</v>
      </c>
      <c r="C4116" s="7" t="n">
        <v>2000</v>
      </c>
    </row>
    <row r="4117" spans="1:9">
      <c r="A4117" t="s">
        <v>4</v>
      </c>
      <c r="B4117" s="4" t="s">
        <v>5</v>
      </c>
      <c r="C4117" s="4" t="s">
        <v>14</v>
      </c>
      <c r="D4117" s="4" t="s">
        <v>10</v>
      </c>
      <c r="E4117" s="4" t="s">
        <v>20</v>
      </c>
    </row>
    <row r="4118" spans="1:9">
      <c r="A4118" t="n">
        <v>31733</v>
      </c>
      <c r="B4118" s="24" t="n">
        <v>58</v>
      </c>
      <c r="C4118" s="7" t="n">
        <v>0</v>
      </c>
      <c r="D4118" s="7" t="n">
        <v>1000</v>
      </c>
      <c r="E4118" s="7" t="n">
        <v>1</v>
      </c>
    </row>
    <row r="4119" spans="1:9">
      <c r="A4119" t="s">
        <v>4</v>
      </c>
      <c r="B4119" s="4" t="s">
        <v>5</v>
      </c>
      <c r="C4119" s="4" t="s">
        <v>14</v>
      </c>
      <c r="D4119" s="4" t="s">
        <v>10</v>
      </c>
    </row>
    <row r="4120" spans="1:9">
      <c r="A4120" t="n">
        <v>31741</v>
      </c>
      <c r="B4120" s="24" t="n">
        <v>58</v>
      </c>
      <c r="C4120" s="7" t="n">
        <v>255</v>
      </c>
      <c r="D4120" s="7" t="n">
        <v>0</v>
      </c>
    </row>
    <row r="4121" spans="1:9">
      <c r="A4121" t="s">
        <v>4</v>
      </c>
      <c r="B4121" s="4" t="s">
        <v>5</v>
      </c>
      <c r="C4121" s="4" t="s">
        <v>20</v>
      </c>
      <c r="D4121" s="4" t="s">
        <v>20</v>
      </c>
      <c r="E4121" s="4" t="s">
        <v>20</v>
      </c>
      <c r="F4121" s="4" t="s">
        <v>20</v>
      </c>
      <c r="G4121" s="4" t="s">
        <v>20</v>
      </c>
      <c r="H4121" s="4" t="s">
        <v>10</v>
      </c>
    </row>
    <row r="4122" spans="1:9">
      <c r="A4122" t="n">
        <v>31745</v>
      </c>
      <c r="B4122" s="72" t="n">
        <v>71</v>
      </c>
      <c r="C4122" s="7" t="n">
        <v>-1</v>
      </c>
      <c r="D4122" s="7" t="n">
        <v>-1</v>
      </c>
      <c r="E4122" s="7" t="n">
        <v>-1</v>
      </c>
      <c r="F4122" s="7" t="n">
        <v>-1</v>
      </c>
      <c r="G4122" s="7" t="n">
        <v>-1</v>
      </c>
      <c r="H4122" s="7" t="n">
        <v>0</v>
      </c>
    </row>
    <row r="4123" spans="1:9">
      <c r="A4123" t="s">
        <v>4</v>
      </c>
      <c r="B4123" s="4" t="s">
        <v>5</v>
      </c>
      <c r="C4123" s="4" t="s">
        <v>14</v>
      </c>
    </row>
    <row r="4124" spans="1:9">
      <c r="A4124" t="n">
        <v>31768</v>
      </c>
      <c r="B4124" s="43" t="n">
        <v>45</v>
      </c>
      <c r="C4124" s="7" t="n">
        <v>0</v>
      </c>
    </row>
    <row r="4125" spans="1:9">
      <c r="A4125" t="s">
        <v>4</v>
      </c>
      <c r="B4125" s="4" t="s">
        <v>5</v>
      </c>
      <c r="C4125" s="4" t="s">
        <v>14</v>
      </c>
      <c r="D4125" s="4" t="s">
        <v>14</v>
      </c>
      <c r="E4125" s="4" t="s">
        <v>20</v>
      </c>
      <c r="F4125" s="4" t="s">
        <v>20</v>
      </c>
      <c r="G4125" s="4" t="s">
        <v>20</v>
      </c>
      <c r="H4125" s="4" t="s">
        <v>10</v>
      </c>
    </row>
    <row r="4126" spans="1:9">
      <c r="A4126" t="n">
        <v>31770</v>
      </c>
      <c r="B4126" s="43" t="n">
        <v>45</v>
      </c>
      <c r="C4126" s="7" t="n">
        <v>2</v>
      </c>
      <c r="D4126" s="7" t="n">
        <v>3</v>
      </c>
      <c r="E4126" s="7" t="n">
        <v>183.220001220703</v>
      </c>
      <c r="F4126" s="7" t="n">
        <v>-142.610000610352</v>
      </c>
      <c r="G4126" s="7" t="n">
        <v>0.0399999991059303</v>
      </c>
      <c r="H4126" s="7" t="n">
        <v>0</v>
      </c>
    </row>
    <row r="4127" spans="1:9">
      <c r="A4127" t="s">
        <v>4</v>
      </c>
      <c r="B4127" s="4" t="s">
        <v>5</v>
      </c>
      <c r="C4127" s="4" t="s">
        <v>14</v>
      </c>
      <c r="D4127" s="4" t="s">
        <v>14</v>
      </c>
      <c r="E4127" s="4" t="s">
        <v>20</v>
      </c>
      <c r="F4127" s="4" t="s">
        <v>20</v>
      </c>
      <c r="G4127" s="4" t="s">
        <v>20</v>
      </c>
      <c r="H4127" s="4" t="s">
        <v>10</v>
      </c>
      <c r="I4127" s="4" t="s">
        <v>14</v>
      </c>
    </row>
    <row r="4128" spans="1:9">
      <c r="A4128" t="n">
        <v>31787</v>
      </c>
      <c r="B4128" s="43" t="n">
        <v>45</v>
      </c>
      <c r="C4128" s="7" t="n">
        <v>4</v>
      </c>
      <c r="D4128" s="7" t="n">
        <v>3</v>
      </c>
      <c r="E4128" s="7" t="n">
        <v>346.950012207031</v>
      </c>
      <c r="F4128" s="7" t="n">
        <v>300.010009765625</v>
      </c>
      <c r="G4128" s="7" t="n">
        <v>0</v>
      </c>
      <c r="H4128" s="7" t="n">
        <v>0</v>
      </c>
      <c r="I4128" s="7" t="n">
        <v>0</v>
      </c>
    </row>
    <row r="4129" spans="1:9">
      <c r="A4129" t="s">
        <v>4</v>
      </c>
      <c r="B4129" s="4" t="s">
        <v>5</v>
      </c>
      <c r="C4129" s="4" t="s">
        <v>14</v>
      </c>
      <c r="D4129" s="4" t="s">
        <v>14</v>
      </c>
      <c r="E4129" s="4" t="s">
        <v>20</v>
      </c>
      <c r="F4129" s="4" t="s">
        <v>10</v>
      </c>
    </row>
    <row r="4130" spans="1:9">
      <c r="A4130" t="n">
        <v>31805</v>
      </c>
      <c r="B4130" s="43" t="n">
        <v>45</v>
      </c>
      <c r="C4130" s="7" t="n">
        <v>5</v>
      </c>
      <c r="D4130" s="7" t="n">
        <v>3</v>
      </c>
      <c r="E4130" s="7" t="n">
        <v>1.5</v>
      </c>
      <c r="F4130" s="7" t="n">
        <v>0</v>
      </c>
    </row>
    <row r="4131" spans="1:9">
      <c r="A4131" t="s">
        <v>4</v>
      </c>
      <c r="B4131" s="4" t="s">
        <v>5</v>
      </c>
      <c r="C4131" s="4" t="s">
        <v>14</v>
      </c>
      <c r="D4131" s="4" t="s">
        <v>14</v>
      </c>
      <c r="E4131" s="4" t="s">
        <v>20</v>
      </c>
      <c r="F4131" s="4" t="s">
        <v>10</v>
      </c>
    </row>
    <row r="4132" spans="1:9">
      <c r="A4132" t="n">
        <v>31814</v>
      </c>
      <c r="B4132" s="43" t="n">
        <v>45</v>
      </c>
      <c r="C4132" s="7" t="n">
        <v>11</v>
      </c>
      <c r="D4132" s="7" t="n">
        <v>3</v>
      </c>
      <c r="E4132" s="7" t="n">
        <v>34.2999992370605</v>
      </c>
      <c r="F4132" s="7" t="n">
        <v>0</v>
      </c>
    </row>
    <row r="4133" spans="1:9">
      <c r="A4133" t="s">
        <v>4</v>
      </c>
      <c r="B4133" s="4" t="s">
        <v>5</v>
      </c>
      <c r="C4133" s="4" t="s">
        <v>10</v>
      </c>
      <c r="D4133" s="4" t="s">
        <v>20</v>
      </c>
      <c r="E4133" s="4" t="s">
        <v>20</v>
      </c>
      <c r="F4133" s="4" t="s">
        <v>20</v>
      </c>
      <c r="G4133" s="4" t="s">
        <v>20</v>
      </c>
    </row>
    <row r="4134" spans="1:9">
      <c r="A4134" t="n">
        <v>31823</v>
      </c>
      <c r="B4134" s="35" t="n">
        <v>46</v>
      </c>
      <c r="C4134" s="7" t="n">
        <v>22</v>
      </c>
      <c r="D4134" s="7" t="n">
        <v>183.160003662109</v>
      </c>
      <c r="E4134" s="7" t="n">
        <v>-144</v>
      </c>
      <c r="F4134" s="7" t="n">
        <v>0.660000026226044</v>
      </c>
      <c r="G4134" s="7" t="n">
        <v>247.800003051758</v>
      </c>
    </row>
    <row r="4135" spans="1:9">
      <c r="A4135" t="s">
        <v>4</v>
      </c>
      <c r="B4135" s="4" t="s">
        <v>5</v>
      </c>
      <c r="C4135" s="4" t="s">
        <v>14</v>
      </c>
      <c r="D4135" s="4" t="s">
        <v>10</v>
      </c>
      <c r="E4135" s="4" t="s">
        <v>20</v>
      </c>
    </row>
    <row r="4136" spans="1:9">
      <c r="A4136" t="n">
        <v>31842</v>
      </c>
      <c r="B4136" s="24" t="n">
        <v>58</v>
      </c>
      <c r="C4136" s="7" t="n">
        <v>100</v>
      </c>
      <c r="D4136" s="7" t="n">
        <v>1000</v>
      </c>
      <c r="E4136" s="7" t="n">
        <v>1</v>
      </c>
    </row>
    <row r="4137" spans="1:9">
      <c r="A4137" t="s">
        <v>4</v>
      </c>
      <c r="B4137" s="4" t="s">
        <v>5</v>
      </c>
      <c r="C4137" s="4" t="s">
        <v>14</v>
      </c>
      <c r="D4137" s="4" t="s">
        <v>10</v>
      </c>
    </row>
    <row r="4138" spans="1:9">
      <c r="A4138" t="n">
        <v>31850</v>
      </c>
      <c r="B4138" s="24" t="n">
        <v>58</v>
      </c>
      <c r="C4138" s="7" t="n">
        <v>255</v>
      </c>
      <c r="D4138" s="7" t="n">
        <v>0</v>
      </c>
    </row>
    <row r="4139" spans="1:9">
      <c r="A4139" t="s">
        <v>4</v>
      </c>
      <c r="B4139" s="4" t="s">
        <v>5</v>
      </c>
      <c r="C4139" s="4" t="s">
        <v>14</v>
      </c>
      <c r="D4139" s="4" t="s">
        <v>10</v>
      </c>
      <c r="E4139" s="4" t="s">
        <v>10</v>
      </c>
      <c r="F4139" s="4" t="s">
        <v>14</v>
      </c>
    </row>
    <row r="4140" spans="1:9">
      <c r="A4140" t="n">
        <v>31854</v>
      </c>
      <c r="B4140" s="52" t="n">
        <v>25</v>
      </c>
      <c r="C4140" s="7" t="n">
        <v>1</v>
      </c>
      <c r="D4140" s="7" t="n">
        <v>80</v>
      </c>
      <c r="E4140" s="7" t="n">
        <v>80</v>
      </c>
      <c r="F4140" s="7" t="n">
        <v>0</v>
      </c>
    </row>
    <row r="4141" spans="1:9">
      <c r="A4141" t="s">
        <v>4</v>
      </c>
      <c r="B4141" s="4" t="s">
        <v>5</v>
      </c>
      <c r="C4141" s="4" t="s">
        <v>6</v>
      </c>
      <c r="D4141" s="4" t="s">
        <v>10</v>
      </c>
    </row>
    <row r="4142" spans="1:9">
      <c r="A4142" t="n">
        <v>31861</v>
      </c>
      <c r="B4142" s="39" t="n">
        <v>29</v>
      </c>
      <c r="C4142" s="7" t="s">
        <v>294</v>
      </c>
      <c r="D4142" s="7" t="n">
        <v>65533</v>
      </c>
    </row>
    <row r="4143" spans="1:9">
      <c r="A4143" t="s">
        <v>4</v>
      </c>
      <c r="B4143" s="4" t="s">
        <v>5</v>
      </c>
      <c r="C4143" s="4" t="s">
        <v>14</v>
      </c>
      <c r="D4143" s="4" t="s">
        <v>10</v>
      </c>
      <c r="E4143" s="4" t="s">
        <v>6</v>
      </c>
    </row>
    <row r="4144" spans="1:9">
      <c r="A4144" t="n">
        <v>31880</v>
      </c>
      <c r="B4144" s="38" t="n">
        <v>51</v>
      </c>
      <c r="C4144" s="7" t="n">
        <v>4</v>
      </c>
      <c r="D4144" s="7" t="n">
        <v>20</v>
      </c>
      <c r="E4144" s="7" t="s">
        <v>103</v>
      </c>
    </row>
    <row r="4145" spans="1:7">
      <c r="A4145" t="s">
        <v>4</v>
      </c>
      <c r="B4145" s="4" t="s">
        <v>5</v>
      </c>
      <c r="C4145" s="4" t="s">
        <v>10</v>
      </c>
    </row>
    <row r="4146" spans="1:7">
      <c r="A4146" t="n">
        <v>31893</v>
      </c>
      <c r="B4146" s="31" t="n">
        <v>16</v>
      </c>
      <c r="C4146" s="7" t="n">
        <v>0</v>
      </c>
    </row>
    <row r="4147" spans="1:7">
      <c r="A4147" t="s">
        <v>4</v>
      </c>
      <c r="B4147" s="4" t="s">
        <v>5</v>
      </c>
      <c r="C4147" s="4" t="s">
        <v>10</v>
      </c>
      <c r="D4147" s="4" t="s">
        <v>14</v>
      </c>
      <c r="E4147" s="4" t="s">
        <v>9</v>
      </c>
      <c r="F4147" s="4" t="s">
        <v>79</v>
      </c>
      <c r="G4147" s="4" t="s">
        <v>14</v>
      </c>
      <c r="H4147" s="4" t="s">
        <v>14</v>
      </c>
    </row>
    <row r="4148" spans="1:7">
      <c r="A4148" t="n">
        <v>31896</v>
      </c>
      <c r="B4148" s="47" t="n">
        <v>26</v>
      </c>
      <c r="C4148" s="7" t="n">
        <v>20</v>
      </c>
      <c r="D4148" s="7" t="n">
        <v>17</v>
      </c>
      <c r="E4148" s="7" t="n">
        <v>32324</v>
      </c>
      <c r="F4148" s="7" t="s">
        <v>316</v>
      </c>
      <c r="G4148" s="7" t="n">
        <v>2</v>
      </c>
      <c r="H4148" s="7" t="n">
        <v>0</v>
      </c>
    </row>
    <row r="4149" spans="1:7">
      <c r="A4149" t="s">
        <v>4</v>
      </c>
      <c r="B4149" s="4" t="s">
        <v>5</v>
      </c>
    </row>
    <row r="4150" spans="1:7">
      <c r="A4150" t="n">
        <v>31938</v>
      </c>
      <c r="B4150" s="48" t="n">
        <v>28</v>
      </c>
    </row>
    <row r="4151" spans="1:7">
      <c r="A4151" t="s">
        <v>4</v>
      </c>
      <c r="B4151" s="4" t="s">
        <v>5</v>
      </c>
      <c r="C4151" s="4" t="s">
        <v>6</v>
      </c>
      <c r="D4151" s="4" t="s">
        <v>10</v>
      </c>
    </row>
    <row r="4152" spans="1:7">
      <c r="A4152" t="n">
        <v>31939</v>
      </c>
      <c r="B4152" s="39" t="n">
        <v>29</v>
      </c>
      <c r="C4152" s="7" t="s">
        <v>13</v>
      </c>
      <c r="D4152" s="7" t="n">
        <v>65533</v>
      </c>
    </row>
    <row r="4153" spans="1:7">
      <c r="A4153" t="s">
        <v>4</v>
      </c>
      <c r="B4153" s="4" t="s">
        <v>5</v>
      </c>
      <c r="C4153" s="4" t="s">
        <v>14</v>
      </c>
      <c r="D4153" s="4" t="s">
        <v>10</v>
      </c>
      <c r="E4153" s="4" t="s">
        <v>10</v>
      </c>
      <c r="F4153" s="4" t="s">
        <v>14</v>
      </c>
    </row>
    <row r="4154" spans="1:7">
      <c r="A4154" t="n">
        <v>31943</v>
      </c>
      <c r="B4154" s="52" t="n">
        <v>25</v>
      </c>
      <c r="C4154" s="7" t="n">
        <v>1</v>
      </c>
      <c r="D4154" s="7" t="n">
        <v>65535</v>
      </c>
      <c r="E4154" s="7" t="n">
        <v>65535</v>
      </c>
      <c r="F4154" s="7" t="n">
        <v>0</v>
      </c>
    </row>
    <row r="4155" spans="1:7">
      <c r="A4155" t="s">
        <v>4</v>
      </c>
      <c r="B4155" s="4" t="s">
        <v>5</v>
      </c>
      <c r="C4155" s="4" t="s">
        <v>14</v>
      </c>
      <c r="D4155" s="4" t="s">
        <v>10</v>
      </c>
      <c r="E4155" s="4" t="s">
        <v>6</v>
      </c>
    </row>
    <row r="4156" spans="1:7">
      <c r="A4156" t="n">
        <v>31950</v>
      </c>
      <c r="B4156" s="38" t="n">
        <v>51</v>
      </c>
      <c r="C4156" s="7" t="n">
        <v>4</v>
      </c>
      <c r="D4156" s="7" t="n">
        <v>0</v>
      </c>
      <c r="E4156" s="7" t="s">
        <v>163</v>
      </c>
    </row>
    <row r="4157" spans="1:7">
      <c r="A4157" t="s">
        <v>4</v>
      </c>
      <c r="B4157" s="4" t="s">
        <v>5</v>
      </c>
      <c r="C4157" s="4" t="s">
        <v>10</v>
      </c>
    </row>
    <row r="4158" spans="1:7">
      <c r="A4158" t="n">
        <v>31964</v>
      </c>
      <c r="B4158" s="31" t="n">
        <v>16</v>
      </c>
      <c r="C4158" s="7" t="n">
        <v>0</v>
      </c>
    </row>
    <row r="4159" spans="1:7">
      <c r="A4159" t="s">
        <v>4</v>
      </c>
      <c r="B4159" s="4" t="s">
        <v>5</v>
      </c>
      <c r="C4159" s="4" t="s">
        <v>10</v>
      </c>
      <c r="D4159" s="4" t="s">
        <v>14</v>
      </c>
      <c r="E4159" s="4" t="s">
        <v>9</v>
      </c>
      <c r="F4159" s="4" t="s">
        <v>79</v>
      </c>
      <c r="G4159" s="4" t="s">
        <v>14</v>
      </c>
      <c r="H4159" s="4" t="s">
        <v>14</v>
      </c>
      <c r="I4159" s="4" t="s">
        <v>14</v>
      </c>
      <c r="J4159" s="4" t="s">
        <v>9</v>
      </c>
      <c r="K4159" s="4" t="s">
        <v>79</v>
      </c>
      <c r="L4159" s="4" t="s">
        <v>14</v>
      </c>
      <c r="M4159" s="4" t="s">
        <v>14</v>
      </c>
    </row>
    <row r="4160" spans="1:7">
      <c r="A4160" t="n">
        <v>31967</v>
      </c>
      <c r="B4160" s="47" t="n">
        <v>26</v>
      </c>
      <c r="C4160" s="7" t="n">
        <v>0</v>
      </c>
      <c r="D4160" s="7" t="n">
        <v>17</v>
      </c>
      <c r="E4160" s="7" t="n">
        <v>53202</v>
      </c>
      <c r="F4160" s="7" t="s">
        <v>317</v>
      </c>
      <c r="G4160" s="7" t="n">
        <v>2</v>
      </c>
      <c r="H4160" s="7" t="n">
        <v>3</v>
      </c>
      <c r="I4160" s="7" t="n">
        <v>17</v>
      </c>
      <c r="J4160" s="7" t="n">
        <v>53203</v>
      </c>
      <c r="K4160" s="7" t="s">
        <v>318</v>
      </c>
      <c r="L4160" s="7" t="n">
        <v>2</v>
      </c>
      <c r="M4160" s="7" t="n">
        <v>0</v>
      </c>
    </row>
    <row r="4161" spans="1:13">
      <c r="A4161" t="s">
        <v>4</v>
      </c>
      <c r="B4161" s="4" t="s">
        <v>5</v>
      </c>
    </row>
    <row r="4162" spans="1:13">
      <c r="A4162" t="n">
        <v>32085</v>
      </c>
      <c r="B4162" s="48" t="n">
        <v>28</v>
      </c>
    </row>
    <row r="4163" spans="1:13">
      <c r="A4163" t="s">
        <v>4</v>
      </c>
      <c r="B4163" s="4" t="s">
        <v>5</v>
      </c>
      <c r="C4163" s="4" t="s">
        <v>14</v>
      </c>
      <c r="D4163" s="4" t="s">
        <v>14</v>
      </c>
      <c r="E4163" s="4" t="s">
        <v>14</v>
      </c>
      <c r="F4163" s="4" t="s">
        <v>14</v>
      </c>
    </row>
    <row r="4164" spans="1:13">
      <c r="A4164" t="n">
        <v>32086</v>
      </c>
      <c r="B4164" s="22" t="n">
        <v>14</v>
      </c>
      <c r="C4164" s="7" t="n">
        <v>0</v>
      </c>
      <c r="D4164" s="7" t="n">
        <v>128</v>
      </c>
      <c r="E4164" s="7" t="n">
        <v>0</v>
      </c>
      <c r="F4164" s="7" t="n">
        <v>0</v>
      </c>
    </row>
    <row r="4165" spans="1:13">
      <c r="A4165" t="s">
        <v>4</v>
      </c>
      <c r="B4165" s="4" t="s">
        <v>5</v>
      </c>
      <c r="C4165" s="4" t="s">
        <v>14</v>
      </c>
      <c r="D4165" s="4" t="s">
        <v>10</v>
      </c>
      <c r="E4165" s="4" t="s">
        <v>10</v>
      </c>
      <c r="F4165" s="4" t="s">
        <v>14</v>
      </c>
    </row>
    <row r="4166" spans="1:13">
      <c r="A4166" t="n">
        <v>32091</v>
      </c>
      <c r="B4166" s="52" t="n">
        <v>25</v>
      </c>
      <c r="C4166" s="7" t="n">
        <v>1</v>
      </c>
      <c r="D4166" s="7" t="n">
        <v>80</v>
      </c>
      <c r="E4166" s="7" t="n">
        <v>80</v>
      </c>
      <c r="F4166" s="7" t="n">
        <v>0</v>
      </c>
    </row>
    <row r="4167" spans="1:13">
      <c r="A4167" t="s">
        <v>4</v>
      </c>
      <c r="B4167" s="4" t="s">
        <v>5</v>
      </c>
      <c r="C4167" s="4" t="s">
        <v>6</v>
      </c>
      <c r="D4167" s="4" t="s">
        <v>10</v>
      </c>
    </row>
    <row r="4168" spans="1:13">
      <c r="A4168" t="n">
        <v>32098</v>
      </c>
      <c r="B4168" s="39" t="n">
        <v>29</v>
      </c>
      <c r="C4168" s="7" t="s">
        <v>294</v>
      </c>
      <c r="D4168" s="7" t="n">
        <v>65533</v>
      </c>
    </row>
    <row r="4169" spans="1:13">
      <c r="A4169" t="s">
        <v>4</v>
      </c>
      <c r="B4169" s="4" t="s">
        <v>5</v>
      </c>
      <c r="C4169" s="4" t="s">
        <v>14</v>
      </c>
      <c r="D4169" s="4" t="s">
        <v>10</v>
      </c>
      <c r="E4169" s="4" t="s">
        <v>6</v>
      </c>
    </row>
    <row r="4170" spans="1:13">
      <c r="A4170" t="n">
        <v>32117</v>
      </c>
      <c r="B4170" s="38" t="n">
        <v>51</v>
      </c>
      <c r="C4170" s="7" t="n">
        <v>4</v>
      </c>
      <c r="D4170" s="7" t="n">
        <v>20</v>
      </c>
      <c r="E4170" s="7" t="s">
        <v>103</v>
      </c>
    </row>
    <row r="4171" spans="1:13">
      <c r="A4171" t="s">
        <v>4</v>
      </c>
      <c r="B4171" s="4" t="s">
        <v>5</v>
      </c>
      <c r="C4171" s="4" t="s">
        <v>10</v>
      </c>
    </row>
    <row r="4172" spans="1:13">
      <c r="A4172" t="n">
        <v>32130</v>
      </c>
      <c r="B4172" s="31" t="n">
        <v>16</v>
      </c>
      <c r="C4172" s="7" t="n">
        <v>0</v>
      </c>
    </row>
    <row r="4173" spans="1:13">
      <c r="A4173" t="s">
        <v>4</v>
      </c>
      <c r="B4173" s="4" t="s">
        <v>5</v>
      </c>
      <c r="C4173" s="4" t="s">
        <v>10</v>
      </c>
      <c r="D4173" s="4" t="s">
        <v>14</v>
      </c>
      <c r="E4173" s="4" t="s">
        <v>9</v>
      </c>
      <c r="F4173" s="4" t="s">
        <v>79</v>
      </c>
      <c r="G4173" s="4" t="s">
        <v>14</v>
      </c>
      <c r="H4173" s="4" t="s">
        <v>14</v>
      </c>
      <c r="I4173" s="4" t="s">
        <v>14</v>
      </c>
      <c r="J4173" s="4" t="s">
        <v>9</v>
      </c>
      <c r="K4173" s="4" t="s">
        <v>79</v>
      </c>
      <c r="L4173" s="4" t="s">
        <v>14</v>
      </c>
      <c r="M4173" s="4" t="s">
        <v>14</v>
      </c>
      <c r="N4173" s="4" t="s">
        <v>14</v>
      </c>
      <c r="O4173" s="4" t="s">
        <v>9</v>
      </c>
      <c r="P4173" s="4" t="s">
        <v>79</v>
      </c>
      <c r="Q4173" s="4" t="s">
        <v>14</v>
      </c>
      <c r="R4173" s="4" t="s">
        <v>14</v>
      </c>
    </row>
    <row r="4174" spans="1:13">
      <c r="A4174" t="n">
        <v>32133</v>
      </c>
      <c r="B4174" s="47" t="n">
        <v>26</v>
      </c>
      <c r="C4174" s="7" t="n">
        <v>20</v>
      </c>
      <c r="D4174" s="7" t="n">
        <v>17</v>
      </c>
      <c r="E4174" s="7" t="n">
        <v>32325</v>
      </c>
      <c r="F4174" s="7" t="s">
        <v>319</v>
      </c>
      <c r="G4174" s="7" t="n">
        <v>2</v>
      </c>
      <c r="H4174" s="7" t="n">
        <v>3</v>
      </c>
      <c r="I4174" s="7" t="n">
        <v>17</v>
      </c>
      <c r="J4174" s="7" t="n">
        <v>32326</v>
      </c>
      <c r="K4174" s="7" t="s">
        <v>320</v>
      </c>
      <c r="L4174" s="7" t="n">
        <v>2</v>
      </c>
      <c r="M4174" s="7" t="n">
        <v>3</v>
      </c>
      <c r="N4174" s="7" t="n">
        <v>17</v>
      </c>
      <c r="O4174" s="7" t="n">
        <v>32327</v>
      </c>
      <c r="P4174" s="7" t="s">
        <v>321</v>
      </c>
      <c r="Q4174" s="7" t="n">
        <v>2</v>
      </c>
      <c r="R4174" s="7" t="n">
        <v>0</v>
      </c>
    </row>
    <row r="4175" spans="1:13">
      <c r="A4175" t="s">
        <v>4</v>
      </c>
      <c r="B4175" s="4" t="s">
        <v>5</v>
      </c>
    </row>
    <row r="4176" spans="1:13">
      <c r="A4176" t="n">
        <v>32325</v>
      </c>
      <c r="B4176" s="48" t="n">
        <v>28</v>
      </c>
    </row>
    <row r="4177" spans="1:18">
      <c r="A4177" t="s">
        <v>4</v>
      </c>
      <c r="B4177" s="4" t="s">
        <v>5</v>
      </c>
      <c r="C4177" s="4" t="s">
        <v>6</v>
      </c>
      <c r="D4177" s="4" t="s">
        <v>10</v>
      </c>
    </row>
    <row r="4178" spans="1:18">
      <c r="A4178" t="n">
        <v>32326</v>
      </c>
      <c r="B4178" s="39" t="n">
        <v>29</v>
      </c>
      <c r="C4178" s="7" t="s">
        <v>13</v>
      </c>
      <c r="D4178" s="7" t="n">
        <v>65533</v>
      </c>
    </row>
    <row r="4179" spans="1:18">
      <c r="A4179" t="s">
        <v>4</v>
      </c>
      <c r="B4179" s="4" t="s">
        <v>5</v>
      </c>
      <c r="C4179" s="4" t="s">
        <v>14</v>
      </c>
      <c r="D4179" s="4" t="s">
        <v>10</v>
      </c>
      <c r="E4179" s="4" t="s">
        <v>10</v>
      </c>
      <c r="F4179" s="4" t="s">
        <v>14</v>
      </c>
    </row>
    <row r="4180" spans="1:18">
      <c r="A4180" t="n">
        <v>32330</v>
      </c>
      <c r="B4180" s="52" t="n">
        <v>25</v>
      </c>
      <c r="C4180" s="7" t="n">
        <v>1</v>
      </c>
      <c r="D4180" s="7" t="n">
        <v>65535</v>
      </c>
      <c r="E4180" s="7" t="n">
        <v>65535</v>
      </c>
      <c r="F4180" s="7" t="n">
        <v>0</v>
      </c>
    </row>
    <row r="4181" spans="1:18">
      <c r="A4181" t="s">
        <v>4</v>
      </c>
      <c r="B4181" s="4" t="s">
        <v>5</v>
      </c>
      <c r="C4181" s="4" t="s">
        <v>9</v>
      </c>
    </row>
    <row r="4182" spans="1:18">
      <c r="A4182" t="n">
        <v>32337</v>
      </c>
      <c r="B4182" s="54" t="n">
        <v>15</v>
      </c>
      <c r="C4182" s="7" t="n">
        <v>32768</v>
      </c>
    </row>
    <row r="4183" spans="1:18">
      <c r="A4183" t="s">
        <v>4</v>
      </c>
      <c r="B4183" s="4" t="s">
        <v>5</v>
      </c>
      <c r="C4183" s="4" t="s">
        <v>14</v>
      </c>
      <c r="D4183" s="4" t="s">
        <v>10</v>
      </c>
      <c r="E4183" s="4" t="s">
        <v>6</v>
      </c>
    </row>
    <row r="4184" spans="1:18">
      <c r="A4184" t="n">
        <v>32342</v>
      </c>
      <c r="B4184" s="38" t="n">
        <v>51</v>
      </c>
      <c r="C4184" s="7" t="n">
        <v>4</v>
      </c>
      <c r="D4184" s="7" t="n">
        <v>0</v>
      </c>
      <c r="E4184" s="7" t="s">
        <v>98</v>
      </c>
    </row>
    <row r="4185" spans="1:18">
      <c r="A4185" t="s">
        <v>4</v>
      </c>
      <c r="B4185" s="4" t="s">
        <v>5</v>
      </c>
      <c r="C4185" s="4" t="s">
        <v>10</v>
      </c>
    </row>
    <row r="4186" spans="1:18">
      <c r="A4186" t="n">
        <v>32356</v>
      </c>
      <c r="B4186" s="31" t="n">
        <v>16</v>
      </c>
      <c r="C4186" s="7" t="n">
        <v>0</v>
      </c>
    </row>
    <row r="4187" spans="1:18">
      <c r="A4187" t="s">
        <v>4</v>
      </c>
      <c r="B4187" s="4" t="s">
        <v>5</v>
      </c>
      <c r="C4187" s="4" t="s">
        <v>10</v>
      </c>
      <c r="D4187" s="4" t="s">
        <v>14</v>
      </c>
      <c r="E4187" s="4" t="s">
        <v>9</v>
      </c>
      <c r="F4187" s="4" t="s">
        <v>79</v>
      </c>
      <c r="G4187" s="4" t="s">
        <v>14</v>
      </c>
      <c r="H4187" s="4" t="s">
        <v>14</v>
      </c>
    </row>
    <row r="4188" spans="1:18">
      <c r="A4188" t="n">
        <v>32359</v>
      </c>
      <c r="B4188" s="47" t="n">
        <v>26</v>
      </c>
      <c r="C4188" s="7" t="n">
        <v>0</v>
      </c>
      <c r="D4188" s="7" t="n">
        <v>17</v>
      </c>
      <c r="E4188" s="7" t="n">
        <v>53204</v>
      </c>
      <c r="F4188" s="7" t="s">
        <v>322</v>
      </c>
      <c r="G4188" s="7" t="n">
        <v>2</v>
      </c>
      <c r="H4188" s="7" t="n">
        <v>0</v>
      </c>
    </row>
    <row r="4189" spans="1:18">
      <c r="A4189" t="s">
        <v>4</v>
      </c>
      <c r="B4189" s="4" t="s">
        <v>5</v>
      </c>
    </row>
    <row r="4190" spans="1:18">
      <c r="A4190" t="n">
        <v>32382</v>
      </c>
      <c r="B4190" s="48" t="n">
        <v>28</v>
      </c>
    </row>
    <row r="4191" spans="1:18">
      <c r="A4191" t="s">
        <v>4</v>
      </c>
      <c r="B4191" s="4" t="s">
        <v>5</v>
      </c>
      <c r="C4191" s="4" t="s">
        <v>10</v>
      </c>
      <c r="D4191" s="4" t="s">
        <v>14</v>
      </c>
      <c r="E4191" s="4" t="s">
        <v>6</v>
      </c>
      <c r="F4191" s="4" t="s">
        <v>20</v>
      </c>
      <c r="G4191" s="4" t="s">
        <v>20</v>
      </c>
      <c r="H4191" s="4" t="s">
        <v>20</v>
      </c>
    </row>
    <row r="4192" spans="1:18">
      <c r="A4192" t="n">
        <v>32383</v>
      </c>
      <c r="B4192" s="50" t="n">
        <v>48</v>
      </c>
      <c r="C4192" s="7" t="n">
        <v>0</v>
      </c>
      <c r="D4192" s="7" t="n">
        <v>0</v>
      </c>
      <c r="E4192" s="7" t="s">
        <v>193</v>
      </c>
      <c r="F4192" s="7" t="n">
        <v>0.349999994039536</v>
      </c>
      <c r="G4192" s="7" t="n">
        <v>1</v>
      </c>
      <c r="H4192" s="7" t="n">
        <v>0</v>
      </c>
    </row>
    <row r="4193" spans="1:8">
      <c r="A4193" t="s">
        <v>4</v>
      </c>
      <c r="B4193" s="4" t="s">
        <v>5</v>
      </c>
      <c r="C4193" s="4" t="s">
        <v>10</v>
      </c>
    </row>
    <row r="4194" spans="1:8">
      <c r="A4194" t="n">
        <v>32409</v>
      </c>
      <c r="B4194" s="31" t="n">
        <v>16</v>
      </c>
      <c r="C4194" s="7" t="n">
        <v>400</v>
      </c>
    </row>
    <row r="4195" spans="1:8">
      <c r="A4195" t="s">
        <v>4</v>
      </c>
      <c r="B4195" s="4" t="s">
        <v>5</v>
      </c>
      <c r="C4195" s="4" t="s">
        <v>14</v>
      </c>
      <c r="D4195" s="4" t="s">
        <v>10</v>
      </c>
      <c r="E4195" s="4" t="s">
        <v>20</v>
      </c>
      <c r="F4195" s="4" t="s">
        <v>10</v>
      </c>
      <c r="G4195" s="4" t="s">
        <v>9</v>
      </c>
      <c r="H4195" s="4" t="s">
        <v>9</v>
      </c>
      <c r="I4195" s="4" t="s">
        <v>10</v>
      </c>
      <c r="J4195" s="4" t="s">
        <v>10</v>
      </c>
      <c r="K4195" s="4" t="s">
        <v>9</v>
      </c>
      <c r="L4195" s="4" t="s">
        <v>9</v>
      </c>
      <c r="M4195" s="4" t="s">
        <v>9</v>
      </c>
      <c r="N4195" s="4" t="s">
        <v>9</v>
      </c>
      <c r="O4195" s="4" t="s">
        <v>6</v>
      </c>
    </row>
    <row r="4196" spans="1:8">
      <c r="A4196" t="n">
        <v>32412</v>
      </c>
      <c r="B4196" s="14" t="n">
        <v>50</v>
      </c>
      <c r="C4196" s="7" t="n">
        <v>0</v>
      </c>
      <c r="D4196" s="7" t="n">
        <v>2073</v>
      </c>
      <c r="E4196" s="7" t="n">
        <v>1</v>
      </c>
      <c r="F4196" s="7" t="n">
        <v>0</v>
      </c>
      <c r="G4196" s="7" t="n">
        <v>0</v>
      </c>
      <c r="H4196" s="7" t="n">
        <v>0</v>
      </c>
      <c r="I4196" s="7" t="n">
        <v>0</v>
      </c>
      <c r="J4196" s="7" t="n">
        <v>65533</v>
      </c>
      <c r="K4196" s="7" t="n">
        <v>0</v>
      </c>
      <c r="L4196" s="7" t="n">
        <v>0</v>
      </c>
      <c r="M4196" s="7" t="n">
        <v>0</v>
      </c>
      <c r="N4196" s="7" t="n">
        <v>0</v>
      </c>
      <c r="O4196" s="7" t="s">
        <v>13</v>
      </c>
    </row>
    <row r="4197" spans="1:8">
      <c r="A4197" t="s">
        <v>4</v>
      </c>
      <c r="B4197" s="4" t="s">
        <v>5</v>
      </c>
      <c r="C4197" s="4" t="s">
        <v>10</v>
      </c>
    </row>
    <row r="4198" spans="1:8">
      <c r="A4198" t="n">
        <v>32451</v>
      </c>
      <c r="B4198" s="31" t="n">
        <v>16</v>
      </c>
      <c r="C4198" s="7" t="n">
        <v>300</v>
      </c>
    </row>
    <row r="4199" spans="1:8">
      <c r="A4199" t="s">
        <v>4</v>
      </c>
      <c r="B4199" s="4" t="s">
        <v>5</v>
      </c>
      <c r="C4199" s="4" t="s">
        <v>10</v>
      </c>
      <c r="D4199" s="4" t="s">
        <v>6</v>
      </c>
      <c r="E4199" s="4" t="s">
        <v>6</v>
      </c>
      <c r="F4199" s="4" t="s">
        <v>14</v>
      </c>
    </row>
    <row r="4200" spans="1:8">
      <c r="A4200" t="n">
        <v>32454</v>
      </c>
      <c r="B4200" s="73" t="n">
        <v>108</v>
      </c>
      <c r="C4200" s="7" t="n">
        <v>65534</v>
      </c>
      <c r="D4200" s="7" t="s">
        <v>251</v>
      </c>
      <c r="E4200" s="7" t="s">
        <v>323</v>
      </c>
      <c r="F4200" s="7" t="n">
        <v>0</v>
      </c>
    </row>
    <row r="4201" spans="1:8">
      <c r="A4201" t="s">
        <v>4</v>
      </c>
      <c r="B4201" s="4" t="s">
        <v>5</v>
      </c>
      <c r="C4201" s="4" t="s">
        <v>10</v>
      </c>
    </row>
    <row r="4202" spans="1:8">
      <c r="A4202" t="n">
        <v>32476</v>
      </c>
      <c r="B4202" s="31" t="n">
        <v>16</v>
      </c>
      <c r="C4202" s="7" t="n">
        <v>1000</v>
      </c>
    </row>
    <row r="4203" spans="1:8">
      <c r="A4203" t="s">
        <v>4</v>
      </c>
      <c r="B4203" s="4" t="s">
        <v>5</v>
      </c>
      <c r="C4203" s="4" t="s">
        <v>14</v>
      </c>
      <c r="D4203" s="4" t="s">
        <v>10</v>
      </c>
      <c r="E4203" s="4" t="s">
        <v>20</v>
      </c>
    </row>
    <row r="4204" spans="1:8">
      <c r="A4204" t="n">
        <v>32479</v>
      </c>
      <c r="B4204" s="24" t="n">
        <v>58</v>
      </c>
      <c r="C4204" s="7" t="n">
        <v>101</v>
      </c>
      <c r="D4204" s="7" t="n">
        <v>500</v>
      </c>
      <c r="E4204" s="7" t="n">
        <v>1</v>
      </c>
    </row>
    <row r="4205" spans="1:8">
      <c r="A4205" t="s">
        <v>4</v>
      </c>
      <c r="B4205" s="4" t="s">
        <v>5</v>
      </c>
      <c r="C4205" s="4" t="s">
        <v>14</v>
      </c>
      <c r="D4205" s="4" t="s">
        <v>10</v>
      </c>
    </row>
    <row r="4206" spans="1:8">
      <c r="A4206" t="n">
        <v>32487</v>
      </c>
      <c r="B4206" s="24" t="n">
        <v>58</v>
      </c>
      <c r="C4206" s="7" t="n">
        <v>254</v>
      </c>
      <c r="D4206" s="7" t="n">
        <v>0</v>
      </c>
    </row>
    <row r="4207" spans="1:8">
      <c r="A4207" t="s">
        <v>4</v>
      </c>
      <c r="B4207" s="4" t="s">
        <v>5</v>
      </c>
      <c r="C4207" s="4" t="s">
        <v>14</v>
      </c>
      <c r="D4207" s="4" t="s">
        <v>14</v>
      </c>
      <c r="E4207" s="4" t="s">
        <v>20</v>
      </c>
      <c r="F4207" s="4" t="s">
        <v>20</v>
      </c>
      <c r="G4207" s="4" t="s">
        <v>20</v>
      </c>
      <c r="H4207" s="4" t="s">
        <v>10</v>
      </c>
    </row>
    <row r="4208" spans="1:8">
      <c r="A4208" t="n">
        <v>32491</v>
      </c>
      <c r="B4208" s="43" t="n">
        <v>45</v>
      </c>
      <c r="C4208" s="7" t="n">
        <v>2</v>
      </c>
      <c r="D4208" s="7" t="n">
        <v>3</v>
      </c>
      <c r="E4208" s="7" t="n">
        <v>183.25</v>
      </c>
      <c r="F4208" s="7" t="n">
        <v>-142.580001831055</v>
      </c>
      <c r="G4208" s="7" t="n">
        <v>0.159999996423721</v>
      </c>
      <c r="H4208" s="7" t="n">
        <v>0</v>
      </c>
    </row>
    <row r="4209" spans="1:15">
      <c r="A4209" t="s">
        <v>4</v>
      </c>
      <c r="B4209" s="4" t="s">
        <v>5</v>
      </c>
      <c r="C4209" s="4" t="s">
        <v>14</v>
      </c>
      <c r="D4209" s="4" t="s">
        <v>14</v>
      </c>
      <c r="E4209" s="4" t="s">
        <v>20</v>
      </c>
      <c r="F4209" s="4" t="s">
        <v>20</v>
      </c>
      <c r="G4209" s="4" t="s">
        <v>20</v>
      </c>
      <c r="H4209" s="4" t="s">
        <v>10</v>
      </c>
      <c r="I4209" s="4" t="s">
        <v>14</v>
      </c>
    </row>
    <row r="4210" spans="1:15">
      <c r="A4210" t="n">
        <v>32508</v>
      </c>
      <c r="B4210" s="43" t="n">
        <v>45</v>
      </c>
      <c r="C4210" s="7" t="n">
        <v>4</v>
      </c>
      <c r="D4210" s="7" t="n">
        <v>3</v>
      </c>
      <c r="E4210" s="7" t="n">
        <v>5.80999994277954</v>
      </c>
      <c r="F4210" s="7" t="n">
        <v>231.539993286133</v>
      </c>
      <c r="G4210" s="7" t="n">
        <v>0</v>
      </c>
      <c r="H4210" s="7" t="n">
        <v>0</v>
      </c>
      <c r="I4210" s="7" t="n">
        <v>0</v>
      </c>
    </row>
    <row r="4211" spans="1:15">
      <c r="A4211" t="s">
        <v>4</v>
      </c>
      <c r="B4211" s="4" t="s">
        <v>5</v>
      </c>
      <c r="C4211" s="4" t="s">
        <v>14</v>
      </c>
      <c r="D4211" s="4" t="s">
        <v>14</v>
      </c>
      <c r="E4211" s="4" t="s">
        <v>20</v>
      </c>
      <c r="F4211" s="4" t="s">
        <v>10</v>
      </c>
    </row>
    <row r="4212" spans="1:15">
      <c r="A4212" t="n">
        <v>32526</v>
      </c>
      <c r="B4212" s="43" t="n">
        <v>45</v>
      </c>
      <c r="C4212" s="7" t="n">
        <v>5</v>
      </c>
      <c r="D4212" s="7" t="n">
        <v>3</v>
      </c>
      <c r="E4212" s="7" t="n">
        <v>3.70000004768372</v>
      </c>
      <c r="F4212" s="7" t="n">
        <v>0</v>
      </c>
    </row>
    <row r="4213" spans="1:15">
      <c r="A4213" t="s">
        <v>4</v>
      </c>
      <c r="B4213" s="4" t="s">
        <v>5</v>
      </c>
      <c r="C4213" s="4" t="s">
        <v>14</v>
      </c>
      <c r="D4213" s="4" t="s">
        <v>14</v>
      </c>
      <c r="E4213" s="4" t="s">
        <v>20</v>
      </c>
      <c r="F4213" s="4" t="s">
        <v>10</v>
      </c>
    </row>
    <row r="4214" spans="1:15">
      <c r="A4214" t="n">
        <v>32535</v>
      </c>
      <c r="B4214" s="43" t="n">
        <v>45</v>
      </c>
      <c r="C4214" s="7" t="n">
        <v>11</v>
      </c>
      <c r="D4214" s="7" t="n">
        <v>3</v>
      </c>
      <c r="E4214" s="7" t="n">
        <v>13</v>
      </c>
      <c r="F4214" s="7" t="n">
        <v>0</v>
      </c>
    </row>
    <row r="4215" spans="1:15">
      <c r="A4215" t="s">
        <v>4</v>
      </c>
      <c r="B4215" s="4" t="s">
        <v>5</v>
      </c>
      <c r="C4215" s="4" t="s">
        <v>14</v>
      </c>
      <c r="D4215" s="4" t="s">
        <v>14</v>
      </c>
      <c r="E4215" s="4" t="s">
        <v>20</v>
      </c>
      <c r="F4215" s="4" t="s">
        <v>20</v>
      </c>
      <c r="G4215" s="4" t="s">
        <v>20</v>
      </c>
      <c r="H4215" s="4" t="s">
        <v>10</v>
      </c>
    </row>
    <row r="4216" spans="1:15">
      <c r="A4216" t="n">
        <v>32544</v>
      </c>
      <c r="B4216" s="43" t="n">
        <v>45</v>
      </c>
      <c r="C4216" s="7" t="n">
        <v>2</v>
      </c>
      <c r="D4216" s="7" t="n">
        <v>3</v>
      </c>
      <c r="E4216" s="7" t="n">
        <v>182.509994506836</v>
      </c>
      <c r="F4216" s="7" t="n">
        <v>-142.580001831055</v>
      </c>
      <c r="G4216" s="7" t="n">
        <v>0.0500000007450581</v>
      </c>
      <c r="H4216" s="7" t="n">
        <v>0</v>
      </c>
    </row>
    <row r="4217" spans="1:15">
      <c r="A4217" t="s">
        <v>4</v>
      </c>
      <c r="B4217" s="4" t="s">
        <v>5</v>
      </c>
      <c r="C4217" s="4" t="s">
        <v>14</v>
      </c>
      <c r="D4217" s="4" t="s">
        <v>14</v>
      </c>
      <c r="E4217" s="4" t="s">
        <v>20</v>
      </c>
      <c r="F4217" s="4" t="s">
        <v>20</v>
      </c>
      <c r="G4217" s="4" t="s">
        <v>20</v>
      </c>
      <c r="H4217" s="4" t="s">
        <v>10</v>
      </c>
      <c r="I4217" s="4" t="s">
        <v>14</v>
      </c>
    </row>
    <row r="4218" spans="1:15">
      <c r="A4218" t="n">
        <v>32561</v>
      </c>
      <c r="B4218" s="43" t="n">
        <v>45</v>
      </c>
      <c r="C4218" s="7" t="n">
        <v>4</v>
      </c>
      <c r="D4218" s="7" t="n">
        <v>3</v>
      </c>
      <c r="E4218" s="7" t="n">
        <v>5.48999977111816</v>
      </c>
      <c r="F4218" s="7" t="n">
        <v>245.520004272461</v>
      </c>
      <c r="G4218" s="7" t="n">
        <v>352</v>
      </c>
      <c r="H4218" s="7" t="n">
        <v>0</v>
      </c>
      <c r="I4218" s="7" t="n">
        <v>0</v>
      </c>
    </row>
    <row r="4219" spans="1:15">
      <c r="A4219" t="s">
        <v>4</v>
      </c>
      <c r="B4219" s="4" t="s">
        <v>5</v>
      </c>
      <c r="C4219" s="4" t="s">
        <v>14</v>
      </c>
      <c r="D4219" s="4" t="s">
        <v>14</v>
      </c>
      <c r="E4219" s="4" t="s">
        <v>20</v>
      </c>
      <c r="F4219" s="4" t="s">
        <v>10</v>
      </c>
    </row>
    <row r="4220" spans="1:15">
      <c r="A4220" t="n">
        <v>32579</v>
      </c>
      <c r="B4220" s="43" t="n">
        <v>45</v>
      </c>
      <c r="C4220" s="7" t="n">
        <v>5</v>
      </c>
      <c r="D4220" s="7" t="n">
        <v>3</v>
      </c>
      <c r="E4220" s="7" t="n">
        <v>3.70000004768372</v>
      </c>
      <c r="F4220" s="7" t="n">
        <v>0</v>
      </c>
    </row>
    <row r="4221" spans="1:15">
      <c r="A4221" t="s">
        <v>4</v>
      </c>
      <c r="B4221" s="4" t="s">
        <v>5</v>
      </c>
      <c r="C4221" s="4" t="s">
        <v>14</v>
      </c>
      <c r="D4221" s="4" t="s">
        <v>14</v>
      </c>
      <c r="E4221" s="4" t="s">
        <v>20</v>
      </c>
      <c r="F4221" s="4" t="s">
        <v>10</v>
      </c>
    </row>
    <row r="4222" spans="1:15">
      <c r="A4222" t="n">
        <v>32588</v>
      </c>
      <c r="B4222" s="43" t="n">
        <v>45</v>
      </c>
      <c r="C4222" s="7" t="n">
        <v>5</v>
      </c>
      <c r="D4222" s="7" t="n">
        <v>3</v>
      </c>
      <c r="E4222" s="7" t="n">
        <v>3.40000009536743</v>
      </c>
      <c r="F4222" s="7" t="n">
        <v>30000</v>
      </c>
    </row>
    <row r="4223" spans="1:15">
      <c r="A4223" t="s">
        <v>4</v>
      </c>
      <c r="B4223" s="4" t="s">
        <v>5</v>
      </c>
      <c r="C4223" s="4" t="s">
        <v>14</v>
      </c>
      <c r="D4223" s="4" t="s">
        <v>14</v>
      </c>
      <c r="E4223" s="4" t="s">
        <v>20</v>
      </c>
      <c r="F4223" s="4" t="s">
        <v>10</v>
      </c>
    </row>
    <row r="4224" spans="1:15">
      <c r="A4224" t="n">
        <v>32597</v>
      </c>
      <c r="B4224" s="43" t="n">
        <v>45</v>
      </c>
      <c r="C4224" s="7" t="n">
        <v>11</v>
      </c>
      <c r="D4224" s="7" t="n">
        <v>3</v>
      </c>
      <c r="E4224" s="7" t="n">
        <v>13</v>
      </c>
      <c r="F4224" s="7" t="n">
        <v>0</v>
      </c>
    </row>
    <row r="4225" spans="1:9">
      <c r="A4225" t="s">
        <v>4</v>
      </c>
      <c r="B4225" s="4" t="s">
        <v>5</v>
      </c>
      <c r="C4225" s="4" t="s">
        <v>10</v>
      </c>
      <c r="D4225" s="4" t="s">
        <v>20</v>
      </c>
      <c r="E4225" s="4" t="s">
        <v>20</v>
      </c>
      <c r="F4225" s="4" t="s">
        <v>20</v>
      </c>
      <c r="G4225" s="4" t="s">
        <v>20</v>
      </c>
    </row>
    <row r="4226" spans="1:9">
      <c r="A4226" t="n">
        <v>32606</v>
      </c>
      <c r="B4226" s="35" t="n">
        <v>46</v>
      </c>
      <c r="C4226" s="7" t="n">
        <v>0</v>
      </c>
      <c r="D4226" s="7" t="n">
        <v>183.270004272461</v>
      </c>
      <c r="E4226" s="7" t="n">
        <v>-144</v>
      </c>
      <c r="F4226" s="7" t="n">
        <v>-0.0900000035762787</v>
      </c>
      <c r="G4226" s="7" t="n">
        <v>287.200012207031</v>
      </c>
    </row>
    <row r="4227" spans="1:9">
      <c r="A4227" t="s">
        <v>4</v>
      </c>
      <c r="B4227" s="4" t="s">
        <v>5</v>
      </c>
      <c r="C4227" s="4" t="s">
        <v>10</v>
      </c>
      <c r="D4227" s="4" t="s">
        <v>14</v>
      </c>
      <c r="E4227" s="4" t="s">
        <v>6</v>
      </c>
      <c r="F4227" s="4" t="s">
        <v>20</v>
      </c>
      <c r="G4227" s="4" t="s">
        <v>20</v>
      </c>
      <c r="H4227" s="4" t="s">
        <v>20</v>
      </c>
    </row>
    <row r="4228" spans="1:9">
      <c r="A4228" t="n">
        <v>32625</v>
      </c>
      <c r="B4228" s="50" t="n">
        <v>48</v>
      </c>
      <c r="C4228" s="7" t="n">
        <v>0</v>
      </c>
      <c r="D4228" s="7" t="n">
        <v>0</v>
      </c>
      <c r="E4228" s="7" t="s">
        <v>324</v>
      </c>
      <c r="F4228" s="7" t="n">
        <v>0</v>
      </c>
      <c r="G4228" s="7" t="n">
        <v>1</v>
      </c>
      <c r="H4228" s="7" t="n">
        <v>0</v>
      </c>
    </row>
    <row r="4229" spans="1:9">
      <c r="A4229" t="s">
        <v>4</v>
      </c>
      <c r="B4229" s="4" t="s">
        <v>5</v>
      </c>
      <c r="C4229" s="4" t="s">
        <v>10</v>
      </c>
      <c r="D4229" s="4" t="s">
        <v>14</v>
      </c>
      <c r="E4229" s="4" t="s">
        <v>6</v>
      </c>
      <c r="F4229" s="4" t="s">
        <v>20</v>
      </c>
      <c r="G4229" s="4" t="s">
        <v>20</v>
      </c>
      <c r="H4229" s="4" t="s">
        <v>20</v>
      </c>
    </row>
    <row r="4230" spans="1:9">
      <c r="A4230" t="n">
        <v>32657</v>
      </c>
      <c r="B4230" s="50" t="n">
        <v>48</v>
      </c>
      <c r="C4230" s="7" t="n">
        <v>0</v>
      </c>
      <c r="D4230" s="7" t="n">
        <v>0</v>
      </c>
      <c r="E4230" s="7" t="s">
        <v>95</v>
      </c>
      <c r="F4230" s="7" t="n">
        <v>0</v>
      </c>
      <c r="G4230" s="7" t="n">
        <v>1</v>
      </c>
      <c r="H4230" s="7" t="n">
        <v>0</v>
      </c>
    </row>
    <row r="4231" spans="1:9">
      <c r="A4231" t="s">
        <v>4</v>
      </c>
      <c r="B4231" s="4" t="s">
        <v>5</v>
      </c>
      <c r="C4231" s="4" t="s">
        <v>10</v>
      </c>
      <c r="D4231" s="4" t="s">
        <v>14</v>
      </c>
      <c r="E4231" s="4" t="s">
        <v>6</v>
      </c>
      <c r="F4231" s="4" t="s">
        <v>20</v>
      </c>
      <c r="G4231" s="4" t="s">
        <v>20</v>
      </c>
      <c r="H4231" s="4" t="s">
        <v>20</v>
      </c>
    </row>
    <row r="4232" spans="1:9">
      <c r="A4232" t="n">
        <v>32683</v>
      </c>
      <c r="B4232" s="50" t="n">
        <v>48</v>
      </c>
      <c r="C4232" s="7" t="n">
        <v>22</v>
      </c>
      <c r="D4232" s="7" t="n">
        <v>0</v>
      </c>
      <c r="E4232" s="7" t="s">
        <v>70</v>
      </c>
      <c r="F4232" s="7" t="n">
        <v>-1</v>
      </c>
      <c r="G4232" s="7" t="n">
        <v>1</v>
      </c>
      <c r="H4232" s="7" t="n">
        <v>1.40129846432482e-45</v>
      </c>
    </row>
    <row r="4233" spans="1:9">
      <c r="A4233" t="s">
        <v>4</v>
      </c>
      <c r="B4233" s="4" t="s">
        <v>5</v>
      </c>
      <c r="C4233" s="4" t="s">
        <v>10</v>
      </c>
      <c r="D4233" s="4" t="s">
        <v>20</v>
      </c>
      <c r="E4233" s="4" t="s">
        <v>20</v>
      </c>
      <c r="F4233" s="4" t="s">
        <v>20</v>
      </c>
      <c r="G4233" s="4" t="s">
        <v>20</v>
      </c>
    </row>
    <row r="4234" spans="1:9">
      <c r="A4234" t="n">
        <v>32714</v>
      </c>
      <c r="B4234" s="35" t="n">
        <v>46</v>
      </c>
      <c r="C4234" s="7" t="n">
        <v>22</v>
      </c>
      <c r="D4234" s="7" t="n">
        <v>184</v>
      </c>
      <c r="E4234" s="7" t="n">
        <v>-144</v>
      </c>
      <c r="F4234" s="7" t="n">
        <v>1.24000000953674</v>
      </c>
      <c r="G4234" s="7" t="n">
        <v>247.800003051758</v>
      </c>
    </row>
    <row r="4235" spans="1:9">
      <c r="A4235" t="s">
        <v>4</v>
      </c>
      <c r="B4235" s="4" t="s">
        <v>5</v>
      </c>
      <c r="C4235" s="4" t="s">
        <v>14</v>
      </c>
      <c r="D4235" s="4" t="s">
        <v>10</v>
      </c>
    </row>
    <row r="4236" spans="1:9">
      <c r="A4236" t="n">
        <v>32733</v>
      </c>
      <c r="B4236" s="24" t="n">
        <v>58</v>
      </c>
      <c r="C4236" s="7" t="n">
        <v>255</v>
      </c>
      <c r="D4236" s="7" t="n">
        <v>0</v>
      </c>
    </row>
    <row r="4237" spans="1:9">
      <c r="A4237" t="s">
        <v>4</v>
      </c>
      <c r="B4237" s="4" t="s">
        <v>5</v>
      </c>
      <c r="C4237" s="4" t="s">
        <v>14</v>
      </c>
      <c r="D4237" s="4" t="s">
        <v>10</v>
      </c>
      <c r="E4237" s="4" t="s">
        <v>6</v>
      </c>
    </row>
    <row r="4238" spans="1:9">
      <c r="A4238" t="n">
        <v>32737</v>
      </c>
      <c r="B4238" s="38" t="n">
        <v>51</v>
      </c>
      <c r="C4238" s="7" t="n">
        <v>4</v>
      </c>
      <c r="D4238" s="7" t="n">
        <v>22</v>
      </c>
      <c r="E4238" s="7" t="s">
        <v>276</v>
      </c>
    </row>
    <row r="4239" spans="1:9">
      <c r="A4239" t="s">
        <v>4</v>
      </c>
      <c r="B4239" s="4" t="s">
        <v>5</v>
      </c>
      <c r="C4239" s="4" t="s">
        <v>10</v>
      </c>
    </row>
    <row r="4240" spans="1:9">
      <c r="A4240" t="n">
        <v>32751</v>
      </c>
      <c r="B4240" s="31" t="n">
        <v>16</v>
      </c>
      <c r="C4240" s="7" t="n">
        <v>0</v>
      </c>
    </row>
    <row r="4241" spans="1:8">
      <c r="A4241" t="s">
        <v>4</v>
      </c>
      <c r="B4241" s="4" t="s">
        <v>5</v>
      </c>
      <c r="C4241" s="4" t="s">
        <v>10</v>
      </c>
      <c r="D4241" s="4" t="s">
        <v>14</v>
      </c>
      <c r="E4241" s="4" t="s">
        <v>9</v>
      </c>
      <c r="F4241" s="4" t="s">
        <v>79</v>
      </c>
      <c r="G4241" s="4" t="s">
        <v>14</v>
      </c>
      <c r="H4241" s="4" t="s">
        <v>14</v>
      </c>
      <c r="I4241" s="4" t="s">
        <v>14</v>
      </c>
      <c r="J4241" s="4" t="s">
        <v>9</v>
      </c>
      <c r="K4241" s="4" t="s">
        <v>79</v>
      </c>
      <c r="L4241" s="4" t="s">
        <v>14</v>
      </c>
      <c r="M4241" s="4" t="s">
        <v>14</v>
      </c>
    </row>
    <row r="4242" spans="1:8">
      <c r="A4242" t="n">
        <v>32754</v>
      </c>
      <c r="B4242" s="47" t="n">
        <v>26</v>
      </c>
      <c r="C4242" s="7" t="n">
        <v>22</v>
      </c>
      <c r="D4242" s="7" t="n">
        <v>17</v>
      </c>
      <c r="E4242" s="7" t="n">
        <v>30418</v>
      </c>
      <c r="F4242" s="7" t="s">
        <v>325</v>
      </c>
      <c r="G4242" s="7" t="n">
        <v>2</v>
      </c>
      <c r="H4242" s="7" t="n">
        <v>3</v>
      </c>
      <c r="I4242" s="7" t="n">
        <v>17</v>
      </c>
      <c r="J4242" s="7" t="n">
        <v>30419</v>
      </c>
      <c r="K4242" s="7" t="s">
        <v>326</v>
      </c>
      <c r="L4242" s="7" t="n">
        <v>2</v>
      </c>
      <c r="M4242" s="7" t="n">
        <v>0</v>
      </c>
    </row>
    <row r="4243" spans="1:8">
      <c r="A4243" t="s">
        <v>4</v>
      </c>
      <c r="B4243" s="4" t="s">
        <v>5</v>
      </c>
    </row>
    <row r="4244" spans="1:8">
      <c r="A4244" t="n">
        <v>32882</v>
      </c>
      <c r="B4244" s="48" t="n">
        <v>28</v>
      </c>
    </row>
    <row r="4245" spans="1:8">
      <c r="A4245" t="s">
        <v>4</v>
      </c>
      <c r="B4245" s="4" t="s">
        <v>5</v>
      </c>
      <c r="C4245" s="4" t="s">
        <v>10</v>
      </c>
      <c r="D4245" s="4" t="s">
        <v>10</v>
      </c>
      <c r="E4245" s="4" t="s">
        <v>10</v>
      </c>
    </row>
    <row r="4246" spans="1:8">
      <c r="A4246" t="n">
        <v>32883</v>
      </c>
      <c r="B4246" s="49" t="n">
        <v>61</v>
      </c>
      <c r="C4246" s="7" t="n">
        <v>0</v>
      </c>
      <c r="D4246" s="7" t="n">
        <v>22</v>
      </c>
      <c r="E4246" s="7" t="n">
        <v>1000</v>
      </c>
    </row>
    <row r="4247" spans="1:8">
      <c r="A4247" t="s">
        <v>4</v>
      </c>
      <c r="B4247" s="4" t="s">
        <v>5</v>
      </c>
      <c r="C4247" s="4" t="s">
        <v>10</v>
      </c>
      <c r="D4247" s="4" t="s">
        <v>14</v>
      </c>
      <c r="E4247" s="4" t="s">
        <v>6</v>
      </c>
      <c r="F4247" s="4" t="s">
        <v>20</v>
      </c>
      <c r="G4247" s="4" t="s">
        <v>20</v>
      </c>
      <c r="H4247" s="4" t="s">
        <v>20</v>
      </c>
    </row>
    <row r="4248" spans="1:8">
      <c r="A4248" t="n">
        <v>32890</v>
      </c>
      <c r="B4248" s="50" t="n">
        <v>48</v>
      </c>
      <c r="C4248" s="7" t="n">
        <v>0</v>
      </c>
      <c r="D4248" s="7" t="n">
        <v>0</v>
      </c>
      <c r="E4248" s="7" t="s">
        <v>36</v>
      </c>
      <c r="F4248" s="7" t="n">
        <v>-1</v>
      </c>
      <c r="G4248" s="7" t="n">
        <v>1</v>
      </c>
      <c r="H4248" s="7" t="n">
        <v>0</v>
      </c>
    </row>
    <row r="4249" spans="1:8">
      <c r="A4249" t="s">
        <v>4</v>
      </c>
      <c r="B4249" s="4" t="s">
        <v>5</v>
      </c>
      <c r="C4249" s="4" t="s">
        <v>14</v>
      </c>
      <c r="D4249" s="4" t="s">
        <v>10</v>
      </c>
      <c r="E4249" s="4" t="s">
        <v>6</v>
      </c>
    </row>
    <row r="4250" spans="1:8">
      <c r="A4250" t="n">
        <v>32914</v>
      </c>
      <c r="B4250" s="38" t="n">
        <v>51</v>
      </c>
      <c r="C4250" s="7" t="n">
        <v>4</v>
      </c>
      <c r="D4250" s="7" t="n">
        <v>0</v>
      </c>
      <c r="E4250" s="7" t="s">
        <v>221</v>
      </c>
    </row>
    <row r="4251" spans="1:8">
      <c r="A4251" t="s">
        <v>4</v>
      </c>
      <c r="B4251" s="4" t="s">
        <v>5</v>
      </c>
      <c r="C4251" s="4" t="s">
        <v>10</v>
      </c>
    </row>
    <row r="4252" spans="1:8">
      <c r="A4252" t="n">
        <v>32927</v>
      </c>
      <c r="B4252" s="31" t="n">
        <v>16</v>
      </c>
      <c r="C4252" s="7" t="n">
        <v>0</v>
      </c>
    </row>
    <row r="4253" spans="1:8">
      <c r="A4253" t="s">
        <v>4</v>
      </c>
      <c r="B4253" s="4" t="s">
        <v>5</v>
      </c>
      <c r="C4253" s="4" t="s">
        <v>10</v>
      </c>
      <c r="D4253" s="4" t="s">
        <v>14</v>
      </c>
      <c r="E4253" s="4" t="s">
        <v>9</v>
      </c>
      <c r="F4253" s="4" t="s">
        <v>79</v>
      </c>
      <c r="G4253" s="4" t="s">
        <v>14</v>
      </c>
      <c r="H4253" s="4" t="s">
        <v>14</v>
      </c>
      <c r="I4253" s="4" t="s">
        <v>14</v>
      </c>
      <c r="J4253" s="4" t="s">
        <v>9</v>
      </c>
      <c r="K4253" s="4" t="s">
        <v>79</v>
      </c>
      <c r="L4253" s="4" t="s">
        <v>14</v>
      </c>
      <c r="M4253" s="4" t="s">
        <v>14</v>
      </c>
    </row>
    <row r="4254" spans="1:8">
      <c r="A4254" t="n">
        <v>32930</v>
      </c>
      <c r="B4254" s="47" t="n">
        <v>26</v>
      </c>
      <c r="C4254" s="7" t="n">
        <v>0</v>
      </c>
      <c r="D4254" s="7" t="n">
        <v>17</v>
      </c>
      <c r="E4254" s="7" t="n">
        <v>53205</v>
      </c>
      <c r="F4254" s="7" t="s">
        <v>327</v>
      </c>
      <c r="G4254" s="7" t="n">
        <v>2</v>
      </c>
      <c r="H4254" s="7" t="n">
        <v>3</v>
      </c>
      <c r="I4254" s="7" t="n">
        <v>17</v>
      </c>
      <c r="J4254" s="7" t="n">
        <v>53206</v>
      </c>
      <c r="K4254" s="7" t="s">
        <v>328</v>
      </c>
      <c r="L4254" s="7" t="n">
        <v>2</v>
      </c>
      <c r="M4254" s="7" t="n">
        <v>0</v>
      </c>
    </row>
    <row r="4255" spans="1:8">
      <c r="A4255" t="s">
        <v>4</v>
      </c>
      <c r="B4255" s="4" t="s">
        <v>5</v>
      </c>
    </row>
    <row r="4256" spans="1:8">
      <c r="A4256" t="n">
        <v>33029</v>
      </c>
      <c r="B4256" s="48" t="n">
        <v>28</v>
      </c>
    </row>
    <row r="4257" spans="1:13">
      <c r="A4257" t="s">
        <v>4</v>
      </c>
      <c r="B4257" s="4" t="s">
        <v>5</v>
      </c>
      <c r="C4257" s="4" t="s">
        <v>14</v>
      </c>
      <c r="D4257" s="4" t="s">
        <v>10</v>
      </c>
      <c r="E4257" s="4" t="s">
        <v>6</v>
      </c>
      <c r="F4257" s="4" t="s">
        <v>6</v>
      </c>
      <c r="G4257" s="4" t="s">
        <v>6</v>
      </c>
      <c r="H4257" s="4" t="s">
        <v>6</v>
      </c>
    </row>
    <row r="4258" spans="1:13">
      <c r="A4258" t="n">
        <v>33030</v>
      </c>
      <c r="B4258" s="38" t="n">
        <v>51</v>
      </c>
      <c r="C4258" s="7" t="n">
        <v>3</v>
      </c>
      <c r="D4258" s="7" t="n">
        <v>22</v>
      </c>
      <c r="E4258" s="7" t="s">
        <v>82</v>
      </c>
      <c r="F4258" s="7" t="s">
        <v>58</v>
      </c>
      <c r="G4258" s="7" t="s">
        <v>57</v>
      </c>
      <c r="H4258" s="7" t="s">
        <v>58</v>
      </c>
    </row>
    <row r="4259" spans="1:13">
      <c r="A4259" t="s">
        <v>4</v>
      </c>
      <c r="B4259" s="4" t="s">
        <v>5</v>
      </c>
      <c r="C4259" s="4" t="s">
        <v>10</v>
      </c>
      <c r="D4259" s="4" t="s">
        <v>14</v>
      </c>
      <c r="E4259" s="4" t="s">
        <v>14</v>
      </c>
      <c r="F4259" s="4" t="s">
        <v>6</v>
      </c>
    </row>
    <row r="4260" spans="1:13">
      <c r="A4260" t="n">
        <v>33043</v>
      </c>
      <c r="B4260" s="19" t="n">
        <v>20</v>
      </c>
      <c r="C4260" s="7" t="n">
        <v>22</v>
      </c>
      <c r="D4260" s="7" t="n">
        <v>2</v>
      </c>
      <c r="E4260" s="7" t="n">
        <v>10</v>
      </c>
      <c r="F4260" s="7" t="s">
        <v>329</v>
      </c>
    </row>
    <row r="4261" spans="1:13">
      <c r="A4261" t="s">
        <v>4</v>
      </c>
      <c r="B4261" s="4" t="s">
        <v>5</v>
      </c>
      <c r="C4261" s="4" t="s">
        <v>10</v>
      </c>
    </row>
    <row r="4262" spans="1:13">
      <c r="A4262" t="n">
        <v>33063</v>
      </c>
      <c r="B4262" s="31" t="n">
        <v>16</v>
      </c>
      <c r="C4262" s="7" t="n">
        <v>800</v>
      </c>
    </row>
    <row r="4263" spans="1:13">
      <c r="A4263" t="s">
        <v>4</v>
      </c>
      <c r="B4263" s="4" t="s">
        <v>5</v>
      </c>
      <c r="C4263" s="4" t="s">
        <v>14</v>
      </c>
      <c r="D4263" s="4" t="s">
        <v>10</v>
      </c>
      <c r="E4263" s="4" t="s">
        <v>6</v>
      </c>
    </row>
    <row r="4264" spans="1:13">
      <c r="A4264" t="n">
        <v>33066</v>
      </c>
      <c r="B4264" s="38" t="n">
        <v>51</v>
      </c>
      <c r="C4264" s="7" t="n">
        <v>4</v>
      </c>
      <c r="D4264" s="7" t="n">
        <v>22</v>
      </c>
      <c r="E4264" s="7" t="s">
        <v>98</v>
      </c>
    </row>
    <row r="4265" spans="1:13">
      <c r="A4265" t="s">
        <v>4</v>
      </c>
      <c r="B4265" s="4" t="s">
        <v>5</v>
      </c>
      <c r="C4265" s="4" t="s">
        <v>10</v>
      </c>
    </row>
    <row r="4266" spans="1:13">
      <c r="A4266" t="n">
        <v>33080</v>
      </c>
      <c r="B4266" s="31" t="n">
        <v>16</v>
      </c>
      <c r="C4266" s="7" t="n">
        <v>0</v>
      </c>
    </row>
    <row r="4267" spans="1:13">
      <c r="A4267" t="s">
        <v>4</v>
      </c>
      <c r="B4267" s="4" t="s">
        <v>5</v>
      </c>
      <c r="C4267" s="4" t="s">
        <v>10</v>
      </c>
      <c r="D4267" s="4" t="s">
        <v>14</v>
      </c>
      <c r="E4267" s="4" t="s">
        <v>9</v>
      </c>
      <c r="F4267" s="4" t="s">
        <v>79</v>
      </c>
      <c r="G4267" s="4" t="s">
        <v>14</v>
      </c>
      <c r="H4267" s="4" t="s">
        <v>14</v>
      </c>
      <c r="I4267" s="4" t="s">
        <v>14</v>
      </c>
      <c r="J4267" s="4" t="s">
        <v>9</v>
      </c>
      <c r="K4267" s="4" t="s">
        <v>79</v>
      </c>
      <c r="L4267" s="4" t="s">
        <v>14</v>
      </c>
      <c r="M4267" s="4" t="s">
        <v>14</v>
      </c>
      <c r="N4267" s="4" t="s">
        <v>14</v>
      </c>
      <c r="O4267" s="4" t="s">
        <v>9</v>
      </c>
      <c r="P4267" s="4" t="s">
        <v>79</v>
      </c>
      <c r="Q4267" s="4" t="s">
        <v>14</v>
      </c>
      <c r="R4267" s="4" t="s">
        <v>14</v>
      </c>
    </row>
    <row r="4268" spans="1:13">
      <c r="A4268" t="n">
        <v>33083</v>
      </c>
      <c r="B4268" s="47" t="n">
        <v>26</v>
      </c>
      <c r="C4268" s="7" t="n">
        <v>22</v>
      </c>
      <c r="D4268" s="7" t="n">
        <v>17</v>
      </c>
      <c r="E4268" s="7" t="n">
        <v>30420</v>
      </c>
      <c r="F4268" s="7" t="s">
        <v>330</v>
      </c>
      <c r="G4268" s="7" t="n">
        <v>2</v>
      </c>
      <c r="H4268" s="7" t="n">
        <v>3</v>
      </c>
      <c r="I4268" s="7" t="n">
        <v>17</v>
      </c>
      <c r="J4268" s="7" t="n">
        <v>30421</v>
      </c>
      <c r="K4268" s="7" t="s">
        <v>331</v>
      </c>
      <c r="L4268" s="7" t="n">
        <v>2</v>
      </c>
      <c r="M4268" s="7" t="n">
        <v>3</v>
      </c>
      <c r="N4268" s="7" t="n">
        <v>17</v>
      </c>
      <c r="O4268" s="7" t="n">
        <v>30422</v>
      </c>
      <c r="P4268" s="7" t="s">
        <v>332</v>
      </c>
      <c r="Q4268" s="7" t="n">
        <v>2</v>
      </c>
      <c r="R4268" s="7" t="n">
        <v>0</v>
      </c>
    </row>
    <row r="4269" spans="1:13">
      <c r="A4269" t="s">
        <v>4</v>
      </c>
      <c r="B4269" s="4" t="s">
        <v>5</v>
      </c>
    </row>
    <row r="4270" spans="1:13">
      <c r="A4270" t="n">
        <v>33278</v>
      </c>
      <c r="B4270" s="48" t="n">
        <v>28</v>
      </c>
    </row>
    <row r="4271" spans="1:13">
      <c r="A4271" t="s">
        <v>4</v>
      </c>
      <c r="B4271" s="4" t="s">
        <v>5</v>
      </c>
      <c r="C4271" s="4" t="s">
        <v>14</v>
      </c>
      <c r="D4271" s="4" t="s">
        <v>10</v>
      </c>
      <c r="E4271" s="4" t="s">
        <v>6</v>
      </c>
    </row>
    <row r="4272" spans="1:13">
      <c r="A4272" t="n">
        <v>33279</v>
      </c>
      <c r="B4272" s="38" t="n">
        <v>51</v>
      </c>
      <c r="C4272" s="7" t="n">
        <v>4</v>
      </c>
      <c r="D4272" s="7" t="n">
        <v>0</v>
      </c>
      <c r="E4272" s="7" t="s">
        <v>227</v>
      </c>
    </row>
    <row r="4273" spans="1:18">
      <c r="A4273" t="s">
        <v>4</v>
      </c>
      <c r="B4273" s="4" t="s">
        <v>5</v>
      </c>
      <c r="C4273" s="4" t="s">
        <v>10</v>
      </c>
    </row>
    <row r="4274" spans="1:18">
      <c r="A4274" t="n">
        <v>33292</v>
      </c>
      <c r="B4274" s="31" t="n">
        <v>16</v>
      </c>
      <c r="C4274" s="7" t="n">
        <v>0</v>
      </c>
    </row>
    <row r="4275" spans="1:18">
      <c r="A4275" t="s">
        <v>4</v>
      </c>
      <c r="B4275" s="4" t="s">
        <v>5</v>
      </c>
      <c r="C4275" s="4" t="s">
        <v>10</v>
      </c>
      <c r="D4275" s="4" t="s">
        <v>14</v>
      </c>
      <c r="E4275" s="4" t="s">
        <v>9</v>
      </c>
      <c r="F4275" s="4" t="s">
        <v>79</v>
      </c>
      <c r="G4275" s="4" t="s">
        <v>14</v>
      </c>
      <c r="H4275" s="4" t="s">
        <v>14</v>
      </c>
      <c r="I4275" s="4" t="s">
        <v>14</v>
      </c>
      <c r="J4275" s="4" t="s">
        <v>9</v>
      </c>
      <c r="K4275" s="4" t="s">
        <v>79</v>
      </c>
      <c r="L4275" s="4" t="s">
        <v>14</v>
      </c>
      <c r="M4275" s="4" t="s">
        <v>14</v>
      </c>
    </row>
    <row r="4276" spans="1:18">
      <c r="A4276" t="n">
        <v>33295</v>
      </c>
      <c r="B4276" s="47" t="n">
        <v>26</v>
      </c>
      <c r="C4276" s="7" t="n">
        <v>0</v>
      </c>
      <c r="D4276" s="7" t="n">
        <v>17</v>
      </c>
      <c r="E4276" s="7" t="n">
        <v>53207</v>
      </c>
      <c r="F4276" s="7" t="s">
        <v>333</v>
      </c>
      <c r="G4276" s="7" t="n">
        <v>2</v>
      </c>
      <c r="H4276" s="7" t="n">
        <v>3</v>
      </c>
      <c r="I4276" s="7" t="n">
        <v>17</v>
      </c>
      <c r="J4276" s="7" t="n">
        <v>53208</v>
      </c>
      <c r="K4276" s="7" t="s">
        <v>334</v>
      </c>
      <c r="L4276" s="7" t="n">
        <v>2</v>
      </c>
      <c r="M4276" s="7" t="n">
        <v>0</v>
      </c>
    </row>
    <row r="4277" spans="1:18">
      <c r="A4277" t="s">
        <v>4</v>
      </c>
      <c r="B4277" s="4" t="s">
        <v>5</v>
      </c>
    </row>
    <row r="4278" spans="1:18">
      <c r="A4278" t="n">
        <v>33352</v>
      </c>
      <c r="B4278" s="48" t="n">
        <v>28</v>
      </c>
    </row>
    <row r="4279" spans="1:18">
      <c r="A4279" t="s">
        <v>4</v>
      </c>
      <c r="B4279" s="4" t="s">
        <v>5</v>
      </c>
      <c r="C4279" s="4" t="s">
        <v>10</v>
      </c>
      <c r="D4279" s="4" t="s">
        <v>14</v>
      </c>
    </row>
    <row r="4280" spans="1:18">
      <c r="A4280" t="n">
        <v>33353</v>
      </c>
      <c r="B4280" s="51" t="n">
        <v>89</v>
      </c>
      <c r="C4280" s="7" t="n">
        <v>65533</v>
      </c>
      <c r="D4280" s="7" t="n">
        <v>1</v>
      </c>
    </row>
    <row r="4281" spans="1:18">
      <c r="A4281" t="s">
        <v>4</v>
      </c>
      <c r="B4281" s="4" t="s">
        <v>5</v>
      </c>
      <c r="C4281" s="4" t="s">
        <v>14</v>
      </c>
      <c r="D4281" s="4" t="s">
        <v>10</v>
      </c>
      <c r="E4281" s="4" t="s">
        <v>20</v>
      </c>
    </row>
    <row r="4282" spans="1:18">
      <c r="A4282" t="n">
        <v>33357</v>
      </c>
      <c r="B4282" s="24" t="n">
        <v>58</v>
      </c>
      <c r="C4282" s="7" t="n">
        <v>101</v>
      </c>
      <c r="D4282" s="7" t="n">
        <v>500</v>
      </c>
      <c r="E4282" s="7" t="n">
        <v>1</v>
      </c>
    </row>
    <row r="4283" spans="1:18">
      <c r="A4283" t="s">
        <v>4</v>
      </c>
      <c r="B4283" s="4" t="s">
        <v>5</v>
      </c>
      <c r="C4283" s="4" t="s">
        <v>14</v>
      </c>
      <c r="D4283" s="4" t="s">
        <v>10</v>
      </c>
    </row>
    <row r="4284" spans="1:18">
      <c r="A4284" t="n">
        <v>33365</v>
      </c>
      <c r="B4284" s="24" t="n">
        <v>58</v>
      </c>
      <c r="C4284" s="7" t="n">
        <v>254</v>
      </c>
      <c r="D4284" s="7" t="n">
        <v>0</v>
      </c>
    </row>
    <row r="4285" spans="1:18">
      <c r="A4285" t="s">
        <v>4</v>
      </c>
      <c r="B4285" s="4" t="s">
        <v>5</v>
      </c>
      <c r="C4285" s="4" t="s">
        <v>14</v>
      </c>
      <c r="D4285" s="4" t="s">
        <v>14</v>
      </c>
      <c r="E4285" s="4" t="s">
        <v>20</v>
      </c>
      <c r="F4285" s="4" t="s">
        <v>20</v>
      </c>
      <c r="G4285" s="4" t="s">
        <v>20</v>
      </c>
      <c r="H4285" s="4" t="s">
        <v>10</v>
      </c>
    </row>
    <row r="4286" spans="1:18">
      <c r="A4286" t="n">
        <v>33369</v>
      </c>
      <c r="B4286" s="43" t="n">
        <v>45</v>
      </c>
      <c r="C4286" s="7" t="n">
        <v>2</v>
      </c>
      <c r="D4286" s="7" t="n">
        <v>3</v>
      </c>
      <c r="E4286" s="7" t="n">
        <v>183.330001831055</v>
      </c>
      <c r="F4286" s="7" t="n">
        <v>-142.710006713867</v>
      </c>
      <c r="G4286" s="7" t="n">
        <v>0</v>
      </c>
      <c r="H4286" s="7" t="n">
        <v>0</v>
      </c>
    </row>
    <row r="4287" spans="1:18">
      <c r="A4287" t="s">
        <v>4</v>
      </c>
      <c r="B4287" s="4" t="s">
        <v>5</v>
      </c>
      <c r="C4287" s="4" t="s">
        <v>14</v>
      </c>
      <c r="D4287" s="4" t="s">
        <v>14</v>
      </c>
      <c r="E4287" s="4" t="s">
        <v>20</v>
      </c>
      <c r="F4287" s="4" t="s">
        <v>20</v>
      </c>
      <c r="G4287" s="4" t="s">
        <v>20</v>
      </c>
      <c r="H4287" s="4" t="s">
        <v>10</v>
      </c>
      <c r="I4287" s="4" t="s">
        <v>14</v>
      </c>
    </row>
    <row r="4288" spans="1:18">
      <c r="A4288" t="n">
        <v>33386</v>
      </c>
      <c r="B4288" s="43" t="n">
        <v>45</v>
      </c>
      <c r="C4288" s="7" t="n">
        <v>4</v>
      </c>
      <c r="D4288" s="7" t="n">
        <v>3</v>
      </c>
      <c r="E4288" s="7" t="n">
        <v>13.460000038147</v>
      </c>
      <c r="F4288" s="7" t="n">
        <v>227</v>
      </c>
      <c r="G4288" s="7" t="n">
        <v>0</v>
      </c>
      <c r="H4288" s="7" t="n">
        <v>0</v>
      </c>
      <c r="I4288" s="7" t="n">
        <v>0</v>
      </c>
    </row>
    <row r="4289" spans="1:13">
      <c r="A4289" t="s">
        <v>4</v>
      </c>
      <c r="B4289" s="4" t="s">
        <v>5</v>
      </c>
      <c r="C4289" s="4" t="s">
        <v>14</v>
      </c>
      <c r="D4289" s="4" t="s">
        <v>14</v>
      </c>
      <c r="E4289" s="4" t="s">
        <v>20</v>
      </c>
      <c r="F4289" s="4" t="s">
        <v>10</v>
      </c>
    </row>
    <row r="4290" spans="1:13">
      <c r="A4290" t="n">
        <v>33404</v>
      </c>
      <c r="B4290" s="43" t="n">
        <v>45</v>
      </c>
      <c r="C4290" s="7" t="n">
        <v>5</v>
      </c>
      <c r="D4290" s="7" t="n">
        <v>3</v>
      </c>
      <c r="E4290" s="7" t="n">
        <v>4.19999980926514</v>
      </c>
      <c r="F4290" s="7" t="n">
        <v>0</v>
      </c>
    </row>
    <row r="4291" spans="1:13">
      <c r="A4291" t="s">
        <v>4</v>
      </c>
      <c r="B4291" s="4" t="s">
        <v>5</v>
      </c>
      <c r="C4291" s="4" t="s">
        <v>14</v>
      </c>
      <c r="D4291" s="4" t="s">
        <v>14</v>
      </c>
      <c r="E4291" s="4" t="s">
        <v>20</v>
      </c>
      <c r="F4291" s="4" t="s">
        <v>10</v>
      </c>
    </row>
    <row r="4292" spans="1:13">
      <c r="A4292" t="n">
        <v>33413</v>
      </c>
      <c r="B4292" s="43" t="n">
        <v>45</v>
      </c>
      <c r="C4292" s="7" t="n">
        <v>5</v>
      </c>
      <c r="D4292" s="7" t="n">
        <v>3</v>
      </c>
      <c r="E4292" s="7" t="n">
        <v>3.90000009536743</v>
      </c>
      <c r="F4292" s="7" t="n">
        <v>4000</v>
      </c>
    </row>
    <row r="4293" spans="1:13">
      <c r="A4293" t="s">
        <v>4</v>
      </c>
      <c r="B4293" s="4" t="s">
        <v>5</v>
      </c>
      <c r="C4293" s="4" t="s">
        <v>14</v>
      </c>
      <c r="D4293" s="4" t="s">
        <v>14</v>
      </c>
      <c r="E4293" s="4" t="s">
        <v>20</v>
      </c>
      <c r="F4293" s="4" t="s">
        <v>10</v>
      </c>
    </row>
    <row r="4294" spans="1:13">
      <c r="A4294" t="n">
        <v>33422</v>
      </c>
      <c r="B4294" s="43" t="n">
        <v>45</v>
      </c>
      <c r="C4294" s="7" t="n">
        <v>11</v>
      </c>
      <c r="D4294" s="7" t="n">
        <v>3</v>
      </c>
      <c r="E4294" s="7" t="n">
        <v>11.3000001907349</v>
      </c>
      <c r="F4294" s="7" t="n">
        <v>0</v>
      </c>
    </row>
    <row r="4295" spans="1:13">
      <c r="A4295" t="s">
        <v>4</v>
      </c>
      <c r="B4295" s="4" t="s">
        <v>5</v>
      </c>
      <c r="C4295" s="4" t="s">
        <v>10</v>
      </c>
      <c r="D4295" s="4" t="s">
        <v>20</v>
      </c>
      <c r="E4295" s="4" t="s">
        <v>20</v>
      </c>
      <c r="F4295" s="4" t="s">
        <v>20</v>
      </c>
      <c r="G4295" s="4" t="s">
        <v>20</v>
      </c>
    </row>
    <row r="4296" spans="1:13">
      <c r="A4296" t="n">
        <v>33431</v>
      </c>
      <c r="B4296" s="35" t="n">
        <v>46</v>
      </c>
      <c r="C4296" s="7" t="n">
        <v>0</v>
      </c>
      <c r="D4296" s="7" t="n">
        <v>183.199996948242</v>
      </c>
      <c r="E4296" s="7" t="n">
        <v>-144</v>
      </c>
      <c r="F4296" s="7" t="n">
        <v>-0.469999998807907</v>
      </c>
      <c r="G4296" s="7" t="n">
        <v>0</v>
      </c>
    </row>
    <row r="4297" spans="1:13">
      <c r="A4297" t="s">
        <v>4</v>
      </c>
      <c r="B4297" s="4" t="s">
        <v>5</v>
      </c>
      <c r="C4297" s="4" t="s">
        <v>10</v>
      </c>
      <c r="D4297" s="4" t="s">
        <v>20</v>
      </c>
      <c r="E4297" s="4" t="s">
        <v>20</v>
      </c>
      <c r="F4297" s="4" t="s">
        <v>20</v>
      </c>
      <c r="G4297" s="4" t="s">
        <v>20</v>
      </c>
    </row>
    <row r="4298" spans="1:13">
      <c r="A4298" t="n">
        <v>33450</v>
      </c>
      <c r="B4298" s="35" t="n">
        <v>46</v>
      </c>
      <c r="C4298" s="7" t="n">
        <v>22</v>
      </c>
      <c r="D4298" s="7" t="n">
        <v>183.190002441406</v>
      </c>
      <c r="E4298" s="7" t="n">
        <v>-144</v>
      </c>
      <c r="F4298" s="7" t="n">
        <v>0.0500000007450581</v>
      </c>
      <c r="G4298" s="7" t="n">
        <v>180</v>
      </c>
    </row>
    <row r="4299" spans="1:13">
      <c r="A4299" t="s">
        <v>4</v>
      </c>
      <c r="B4299" s="4" t="s">
        <v>5</v>
      </c>
      <c r="C4299" s="4" t="s">
        <v>10</v>
      </c>
    </row>
    <row r="4300" spans="1:13">
      <c r="A4300" t="n">
        <v>33469</v>
      </c>
      <c r="B4300" s="31" t="n">
        <v>16</v>
      </c>
      <c r="C4300" s="7" t="n">
        <v>0</v>
      </c>
    </row>
    <row r="4301" spans="1:13">
      <c r="A4301" t="s">
        <v>4</v>
      </c>
      <c r="B4301" s="4" t="s">
        <v>5</v>
      </c>
      <c r="C4301" s="4" t="s">
        <v>10</v>
      </c>
      <c r="D4301" s="4" t="s">
        <v>10</v>
      </c>
      <c r="E4301" s="4" t="s">
        <v>10</v>
      </c>
    </row>
    <row r="4302" spans="1:13">
      <c r="A4302" t="n">
        <v>33472</v>
      </c>
      <c r="B4302" s="49" t="n">
        <v>61</v>
      </c>
      <c r="C4302" s="7" t="n">
        <v>0</v>
      </c>
      <c r="D4302" s="7" t="n">
        <v>22</v>
      </c>
      <c r="E4302" s="7" t="n">
        <v>0</v>
      </c>
    </row>
    <row r="4303" spans="1:13">
      <c r="A4303" t="s">
        <v>4</v>
      </c>
      <c r="B4303" s="4" t="s">
        <v>5</v>
      </c>
      <c r="C4303" s="4" t="s">
        <v>10</v>
      </c>
      <c r="D4303" s="4" t="s">
        <v>10</v>
      </c>
      <c r="E4303" s="4" t="s">
        <v>10</v>
      </c>
    </row>
    <row r="4304" spans="1:13">
      <c r="A4304" t="n">
        <v>33479</v>
      </c>
      <c r="B4304" s="49" t="n">
        <v>61</v>
      </c>
      <c r="C4304" s="7" t="n">
        <v>22</v>
      </c>
      <c r="D4304" s="7" t="n">
        <v>0</v>
      </c>
      <c r="E4304" s="7" t="n">
        <v>0</v>
      </c>
    </row>
    <row r="4305" spans="1:7">
      <c r="A4305" t="s">
        <v>4</v>
      </c>
      <c r="B4305" s="4" t="s">
        <v>5</v>
      </c>
      <c r="C4305" s="4" t="s">
        <v>10</v>
      </c>
      <c r="D4305" s="4" t="s">
        <v>20</v>
      </c>
      <c r="E4305" s="4" t="s">
        <v>20</v>
      </c>
      <c r="F4305" s="4" t="s">
        <v>20</v>
      </c>
      <c r="G4305" s="4" t="s">
        <v>10</v>
      </c>
      <c r="H4305" s="4" t="s">
        <v>10</v>
      </c>
    </row>
    <row r="4306" spans="1:7">
      <c r="A4306" t="n">
        <v>33486</v>
      </c>
      <c r="B4306" s="53" t="n">
        <v>60</v>
      </c>
      <c r="C4306" s="7" t="n">
        <v>22</v>
      </c>
      <c r="D4306" s="7" t="n">
        <v>0</v>
      </c>
      <c r="E4306" s="7" t="n">
        <v>10</v>
      </c>
      <c r="F4306" s="7" t="n">
        <v>0</v>
      </c>
      <c r="G4306" s="7" t="n">
        <v>0</v>
      </c>
      <c r="H4306" s="7" t="n">
        <v>0</v>
      </c>
    </row>
    <row r="4307" spans="1:7">
      <c r="A4307" t="s">
        <v>4</v>
      </c>
      <c r="B4307" s="4" t="s">
        <v>5</v>
      </c>
      <c r="C4307" s="4" t="s">
        <v>14</v>
      </c>
      <c r="D4307" s="4" t="s">
        <v>10</v>
      </c>
      <c r="E4307" s="4" t="s">
        <v>6</v>
      </c>
      <c r="F4307" s="4" t="s">
        <v>6</v>
      </c>
      <c r="G4307" s="4" t="s">
        <v>6</v>
      </c>
      <c r="H4307" s="4" t="s">
        <v>6</v>
      </c>
    </row>
    <row r="4308" spans="1:7">
      <c r="A4308" t="n">
        <v>33505</v>
      </c>
      <c r="B4308" s="38" t="n">
        <v>51</v>
      </c>
      <c r="C4308" s="7" t="n">
        <v>3</v>
      </c>
      <c r="D4308" s="7" t="n">
        <v>0</v>
      </c>
      <c r="E4308" s="7" t="s">
        <v>58</v>
      </c>
      <c r="F4308" s="7" t="s">
        <v>58</v>
      </c>
      <c r="G4308" s="7" t="s">
        <v>57</v>
      </c>
      <c r="H4308" s="7" t="s">
        <v>58</v>
      </c>
    </row>
    <row r="4309" spans="1:7">
      <c r="A4309" t="s">
        <v>4</v>
      </c>
      <c r="B4309" s="4" t="s">
        <v>5</v>
      </c>
      <c r="C4309" s="4" t="s">
        <v>14</v>
      </c>
      <c r="D4309" s="4" t="s">
        <v>10</v>
      </c>
      <c r="E4309" s="4" t="s">
        <v>6</v>
      </c>
      <c r="F4309" s="4" t="s">
        <v>6</v>
      </c>
      <c r="G4309" s="4" t="s">
        <v>6</v>
      </c>
      <c r="H4309" s="4" t="s">
        <v>6</v>
      </c>
    </row>
    <row r="4310" spans="1:7">
      <c r="A4310" t="n">
        <v>33518</v>
      </c>
      <c r="B4310" s="38" t="n">
        <v>51</v>
      </c>
      <c r="C4310" s="7" t="n">
        <v>3</v>
      </c>
      <c r="D4310" s="7" t="n">
        <v>22</v>
      </c>
      <c r="E4310" s="7" t="s">
        <v>58</v>
      </c>
      <c r="F4310" s="7" t="s">
        <v>58</v>
      </c>
      <c r="G4310" s="7" t="s">
        <v>57</v>
      </c>
      <c r="H4310" s="7" t="s">
        <v>58</v>
      </c>
    </row>
    <row r="4311" spans="1:7">
      <c r="A4311" t="s">
        <v>4</v>
      </c>
      <c r="B4311" s="4" t="s">
        <v>5</v>
      </c>
      <c r="C4311" s="4" t="s">
        <v>10</v>
      </c>
      <c r="D4311" s="4" t="s">
        <v>14</v>
      </c>
      <c r="E4311" s="4" t="s">
        <v>6</v>
      </c>
      <c r="F4311" s="4" t="s">
        <v>20</v>
      </c>
      <c r="G4311" s="4" t="s">
        <v>20</v>
      </c>
      <c r="H4311" s="4" t="s">
        <v>20</v>
      </c>
    </row>
    <row r="4312" spans="1:7">
      <c r="A4312" t="n">
        <v>33531</v>
      </c>
      <c r="B4312" s="50" t="n">
        <v>48</v>
      </c>
      <c r="C4312" s="7" t="n">
        <v>0</v>
      </c>
      <c r="D4312" s="7" t="n">
        <v>0</v>
      </c>
      <c r="E4312" s="7" t="s">
        <v>196</v>
      </c>
      <c r="F4312" s="7" t="n">
        <v>-1</v>
      </c>
      <c r="G4312" s="7" t="n">
        <v>1</v>
      </c>
      <c r="H4312" s="7" t="n">
        <v>0</v>
      </c>
    </row>
    <row r="4313" spans="1:7">
      <c r="A4313" t="s">
        <v>4</v>
      </c>
      <c r="B4313" s="4" t="s">
        <v>5</v>
      </c>
      <c r="C4313" s="4" t="s">
        <v>14</v>
      </c>
      <c r="D4313" s="4" t="s">
        <v>10</v>
      </c>
    </row>
    <row r="4314" spans="1:7">
      <c r="A4314" t="n">
        <v>33557</v>
      </c>
      <c r="B4314" s="24" t="n">
        <v>58</v>
      </c>
      <c r="C4314" s="7" t="n">
        <v>255</v>
      </c>
      <c r="D4314" s="7" t="n">
        <v>0</v>
      </c>
    </row>
    <row r="4315" spans="1:7">
      <c r="A4315" t="s">
        <v>4</v>
      </c>
      <c r="B4315" s="4" t="s">
        <v>5</v>
      </c>
      <c r="C4315" s="4" t="s">
        <v>10</v>
      </c>
    </row>
    <row r="4316" spans="1:7">
      <c r="A4316" t="n">
        <v>33561</v>
      </c>
      <c r="B4316" s="31" t="n">
        <v>16</v>
      </c>
      <c r="C4316" s="7" t="n">
        <v>500</v>
      </c>
    </row>
    <row r="4317" spans="1:7">
      <c r="A4317" t="s">
        <v>4</v>
      </c>
      <c r="B4317" s="4" t="s">
        <v>5</v>
      </c>
      <c r="C4317" s="4" t="s">
        <v>14</v>
      </c>
      <c r="D4317" s="4" t="s">
        <v>10</v>
      </c>
      <c r="E4317" s="4" t="s">
        <v>20</v>
      </c>
      <c r="F4317" s="4" t="s">
        <v>10</v>
      </c>
      <c r="G4317" s="4" t="s">
        <v>9</v>
      </c>
      <c r="H4317" s="4" t="s">
        <v>9</v>
      </c>
      <c r="I4317" s="4" t="s">
        <v>10</v>
      </c>
      <c r="J4317" s="4" t="s">
        <v>10</v>
      </c>
      <c r="K4317" s="4" t="s">
        <v>9</v>
      </c>
      <c r="L4317" s="4" t="s">
        <v>9</v>
      </c>
      <c r="M4317" s="4" t="s">
        <v>9</v>
      </c>
      <c r="N4317" s="4" t="s">
        <v>9</v>
      </c>
      <c r="O4317" s="4" t="s">
        <v>6</v>
      </c>
    </row>
    <row r="4318" spans="1:7">
      <c r="A4318" t="n">
        <v>33564</v>
      </c>
      <c r="B4318" s="14" t="n">
        <v>50</v>
      </c>
      <c r="C4318" s="7" t="n">
        <v>0</v>
      </c>
      <c r="D4318" s="7" t="n">
        <v>2004</v>
      </c>
      <c r="E4318" s="7" t="n">
        <v>0.600000023841858</v>
      </c>
      <c r="F4318" s="7" t="n">
        <v>100</v>
      </c>
      <c r="G4318" s="7" t="n">
        <v>0</v>
      </c>
      <c r="H4318" s="7" t="n">
        <v>1065353216</v>
      </c>
      <c r="I4318" s="7" t="n">
        <v>0</v>
      </c>
      <c r="J4318" s="7" t="n">
        <v>65533</v>
      </c>
      <c r="K4318" s="7" t="n">
        <v>0</v>
      </c>
      <c r="L4318" s="7" t="n">
        <v>0</v>
      </c>
      <c r="M4318" s="7" t="n">
        <v>0</v>
      </c>
      <c r="N4318" s="7" t="n">
        <v>0</v>
      </c>
      <c r="O4318" s="7" t="s">
        <v>13</v>
      </c>
    </row>
    <row r="4319" spans="1:7">
      <c r="A4319" t="s">
        <v>4</v>
      </c>
      <c r="B4319" s="4" t="s">
        <v>5</v>
      </c>
      <c r="C4319" s="4" t="s">
        <v>10</v>
      </c>
    </row>
    <row r="4320" spans="1:7">
      <c r="A4320" t="n">
        <v>33603</v>
      </c>
      <c r="B4320" s="31" t="n">
        <v>16</v>
      </c>
      <c r="C4320" s="7" t="n">
        <v>1500</v>
      </c>
    </row>
    <row r="4321" spans="1:15">
      <c r="A4321" t="s">
        <v>4</v>
      </c>
      <c r="B4321" s="4" t="s">
        <v>5</v>
      </c>
      <c r="C4321" s="4" t="s">
        <v>14</v>
      </c>
      <c r="D4321" s="4" t="s">
        <v>10</v>
      </c>
      <c r="E4321" s="4" t="s">
        <v>6</v>
      </c>
    </row>
    <row r="4322" spans="1:15">
      <c r="A4322" t="n">
        <v>33606</v>
      </c>
      <c r="B4322" s="38" t="n">
        <v>51</v>
      </c>
      <c r="C4322" s="7" t="n">
        <v>4</v>
      </c>
      <c r="D4322" s="7" t="n">
        <v>0</v>
      </c>
      <c r="E4322" s="7" t="s">
        <v>236</v>
      </c>
    </row>
    <row r="4323" spans="1:15">
      <c r="A4323" t="s">
        <v>4</v>
      </c>
      <c r="B4323" s="4" t="s">
        <v>5</v>
      </c>
      <c r="C4323" s="4" t="s">
        <v>10</v>
      </c>
    </row>
    <row r="4324" spans="1:15">
      <c r="A4324" t="n">
        <v>33619</v>
      </c>
      <c r="B4324" s="31" t="n">
        <v>16</v>
      </c>
      <c r="C4324" s="7" t="n">
        <v>0</v>
      </c>
    </row>
    <row r="4325" spans="1:15">
      <c r="A4325" t="s">
        <v>4</v>
      </c>
      <c r="B4325" s="4" t="s">
        <v>5</v>
      </c>
      <c r="C4325" s="4" t="s">
        <v>10</v>
      </c>
      <c r="D4325" s="4" t="s">
        <v>14</v>
      </c>
      <c r="E4325" s="4" t="s">
        <v>9</v>
      </c>
      <c r="F4325" s="4" t="s">
        <v>79</v>
      </c>
      <c r="G4325" s="4" t="s">
        <v>14</v>
      </c>
      <c r="H4325" s="4" t="s">
        <v>14</v>
      </c>
    </row>
    <row r="4326" spans="1:15">
      <c r="A4326" t="n">
        <v>33622</v>
      </c>
      <c r="B4326" s="47" t="n">
        <v>26</v>
      </c>
      <c r="C4326" s="7" t="n">
        <v>0</v>
      </c>
      <c r="D4326" s="7" t="n">
        <v>17</v>
      </c>
      <c r="E4326" s="7" t="n">
        <v>53209</v>
      </c>
      <c r="F4326" s="7" t="s">
        <v>335</v>
      </c>
      <c r="G4326" s="7" t="n">
        <v>2</v>
      </c>
      <c r="H4326" s="7" t="n">
        <v>0</v>
      </c>
    </row>
    <row r="4327" spans="1:15">
      <c r="A4327" t="s">
        <v>4</v>
      </c>
      <c r="B4327" s="4" t="s">
        <v>5</v>
      </c>
    </row>
    <row r="4328" spans="1:15">
      <c r="A4328" t="n">
        <v>33742</v>
      </c>
      <c r="B4328" s="48" t="n">
        <v>28</v>
      </c>
    </row>
    <row r="4329" spans="1:15">
      <c r="A4329" t="s">
        <v>4</v>
      </c>
      <c r="B4329" s="4" t="s">
        <v>5</v>
      </c>
      <c r="C4329" s="4" t="s">
        <v>14</v>
      </c>
      <c r="D4329" s="4" t="s">
        <v>10</v>
      </c>
      <c r="E4329" s="4" t="s">
        <v>6</v>
      </c>
    </row>
    <row r="4330" spans="1:15">
      <c r="A4330" t="n">
        <v>33743</v>
      </c>
      <c r="B4330" s="38" t="n">
        <v>51</v>
      </c>
      <c r="C4330" s="7" t="n">
        <v>4</v>
      </c>
      <c r="D4330" s="7" t="n">
        <v>22</v>
      </c>
      <c r="E4330" s="7" t="s">
        <v>83</v>
      </c>
    </row>
    <row r="4331" spans="1:15">
      <c r="A4331" t="s">
        <v>4</v>
      </c>
      <c r="B4331" s="4" t="s">
        <v>5</v>
      </c>
      <c r="C4331" s="4" t="s">
        <v>10</v>
      </c>
    </row>
    <row r="4332" spans="1:15">
      <c r="A4332" t="n">
        <v>33756</v>
      </c>
      <c r="B4332" s="31" t="n">
        <v>16</v>
      </c>
      <c r="C4332" s="7" t="n">
        <v>0</v>
      </c>
    </row>
    <row r="4333" spans="1:15">
      <c r="A4333" t="s">
        <v>4</v>
      </c>
      <c r="B4333" s="4" t="s">
        <v>5</v>
      </c>
      <c r="C4333" s="4" t="s">
        <v>10</v>
      </c>
      <c r="D4333" s="4" t="s">
        <v>14</v>
      </c>
      <c r="E4333" s="4" t="s">
        <v>9</v>
      </c>
      <c r="F4333" s="4" t="s">
        <v>79</v>
      </c>
      <c r="G4333" s="4" t="s">
        <v>14</v>
      </c>
      <c r="H4333" s="4" t="s">
        <v>14</v>
      </c>
    </row>
    <row r="4334" spans="1:15">
      <c r="A4334" t="n">
        <v>33759</v>
      </c>
      <c r="B4334" s="47" t="n">
        <v>26</v>
      </c>
      <c r="C4334" s="7" t="n">
        <v>22</v>
      </c>
      <c r="D4334" s="7" t="n">
        <v>17</v>
      </c>
      <c r="E4334" s="7" t="n">
        <v>30423</v>
      </c>
      <c r="F4334" s="7" t="s">
        <v>336</v>
      </c>
      <c r="G4334" s="7" t="n">
        <v>2</v>
      </c>
      <c r="H4334" s="7" t="n">
        <v>0</v>
      </c>
    </row>
    <row r="4335" spans="1:15">
      <c r="A4335" t="s">
        <v>4</v>
      </c>
      <c r="B4335" s="4" t="s">
        <v>5</v>
      </c>
    </row>
    <row r="4336" spans="1:15">
      <c r="A4336" t="n">
        <v>33785</v>
      </c>
      <c r="B4336" s="48" t="n">
        <v>28</v>
      </c>
    </row>
    <row r="4337" spans="1:8">
      <c r="A4337" t="s">
        <v>4</v>
      </c>
      <c r="B4337" s="4" t="s">
        <v>5</v>
      </c>
      <c r="C4337" s="4" t="s">
        <v>10</v>
      </c>
      <c r="D4337" s="4" t="s">
        <v>14</v>
      </c>
    </row>
    <row r="4338" spans="1:8">
      <c r="A4338" t="n">
        <v>33786</v>
      </c>
      <c r="B4338" s="51" t="n">
        <v>89</v>
      </c>
      <c r="C4338" s="7" t="n">
        <v>65533</v>
      </c>
      <c r="D4338" s="7" t="n">
        <v>1</v>
      </c>
    </row>
    <row r="4339" spans="1:8">
      <c r="A4339" t="s">
        <v>4</v>
      </c>
      <c r="B4339" s="4" t="s">
        <v>5</v>
      </c>
      <c r="C4339" s="4" t="s">
        <v>14</v>
      </c>
      <c r="D4339" s="4" t="s">
        <v>10</v>
      </c>
      <c r="E4339" s="4" t="s">
        <v>20</v>
      </c>
    </row>
    <row r="4340" spans="1:8">
      <c r="A4340" t="n">
        <v>33790</v>
      </c>
      <c r="B4340" s="24" t="n">
        <v>58</v>
      </c>
      <c r="C4340" s="7" t="n">
        <v>101</v>
      </c>
      <c r="D4340" s="7" t="n">
        <v>500</v>
      </c>
      <c r="E4340" s="7" t="n">
        <v>1</v>
      </c>
    </row>
    <row r="4341" spans="1:8">
      <c r="A4341" t="s">
        <v>4</v>
      </c>
      <c r="B4341" s="4" t="s">
        <v>5</v>
      </c>
      <c r="C4341" s="4" t="s">
        <v>14</v>
      </c>
      <c r="D4341" s="4" t="s">
        <v>10</v>
      </c>
    </row>
    <row r="4342" spans="1:8">
      <c r="A4342" t="n">
        <v>33798</v>
      </c>
      <c r="B4342" s="24" t="n">
        <v>58</v>
      </c>
      <c r="C4342" s="7" t="n">
        <v>254</v>
      </c>
      <c r="D4342" s="7" t="n">
        <v>0</v>
      </c>
    </row>
    <row r="4343" spans="1:8">
      <c r="A4343" t="s">
        <v>4</v>
      </c>
      <c r="B4343" s="4" t="s">
        <v>5</v>
      </c>
      <c r="C4343" s="4" t="s">
        <v>14</v>
      </c>
      <c r="D4343" s="4" t="s">
        <v>10</v>
      </c>
      <c r="E4343" s="4" t="s">
        <v>6</v>
      </c>
      <c r="F4343" s="4" t="s">
        <v>6</v>
      </c>
      <c r="G4343" s="4" t="s">
        <v>6</v>
      </c>
      <c r="H4343" s="4" t="s">
        <v>6</v>
      </c>
    </row>
    <row r="4344" spans="1:8">
      <c r="A4344" t="n">
        <v>33802</v>
      </c>
      <c r="B4344" s="38" t="n">
        <v>51</v>
      </c>
      <c r="C4344" s="7" t="n">
        <v>3</v>
      </c>
      <c r="D4344" s="7" t="n">
        <v>0</v>
      </c>
      <c r="E4344" s="7" t="s">
        <v>58</v>
      </c>
      <c r="F4344" s="7" t="s">
        <v>58</v>
      </c>
      <c r="G4344" s="7" t="s">
        <v>57</v>
      </c>
      <c r="H4344" s="7" t="s">
        <v>58</v>
      </c>
    </row>
    <row r="4345" spans="1:8">
      <c r="A4345" t="s">
        <v>4</v>
      </c>
      <c r="B4345" s="4" t="s">
        <v>5</v>
      </c>
      <c r="C4345" s="4" t="s">
        <v>14</v>
      </c>
      <c r="D4345" s="4" t="s">
        <v>14</v>
      </c>
      <c r="E4345" s="4" t="s">
        <v>20</v>
      </c>
      <c r="F4345" s="4" t="s">
        <v>20</v>
      </c>
      <c r="G4345" s="4" t="s">
        <v>20</v>
      </c>
      <c r="H4345" s="4" t="s">
        <v>10</v>
      </c>
    </row>
    <row r="4346" spans="1:8">
      <c r="A4346" t="n">
        <v>33815</v>
      </c>
      <c r="B4346" s="43" t="n">
        <v>45</v>
      </c>
      <c r="C4346" s="7" t="n">
        <v>2</v>
      </c>
      <c r="D4346" s="7" t="n">
        <v>3</v>
      </c>
      <c r="E4346" s="7" t="n">
        <v>183.229995727539</v>
      </c>
      <c r="F4346" s="7" t="n">
        <v>-142.649993896484</v>
      </c>
      <c r="G4346" s="7" t="n">
        <v>-0.430000007152557</v>
      </c>
      <c r="H4346" s="7" t="n">
        <v>0</v>
      </c>
    </row>
    <row r="4347" spans="1:8">
      <c r="A4347" t="s">
        <v>4</v>
      </c>
      <c r="B4347" s="4" t="s">
        <v>5</v>
      </c>
      <c r="C4347" s="4" t="s">
        <v>14</v>
      </c>
      <c r="D4347" s="4" t="s">
        <v>14</v>
      </c>
      <c r="E4347" s="4" t="s">
        <v>20</v>
      </c>
      <c r="F4347" s="4" t="s">
        <v>20</v>
      </c>
      <c r="G4347" s="4" t="s">
        <v>20</v>
      </c>
      <c r="H4347" s="4" t="s">
        <v>10</v>
      </c>
      <c r="I4347" s="4" t="s">
        <v>14</v>
      </c>
    </row>
    <row r="4348" spans="1:8">
      <c r="A4348" t="n">
        <v>33832</v>
      </c>
      <c r="B4348" s="43" t="n">
        <v>45</v>
      </c>
      <c r="C4348" s="7" t="n">
        <v>4</v>
      </c>
      <c r="D4348" s="7" t="n">
        <v>3</v>
      </c>
      <c r="E4348" s="7" t="n">
        <v>3.61999988555908</v>
      </c>
      <c r="F4348" s="7" t="n">
        <v>328.119995117188</v>
      </c>
      <c r="G4348" s="7" t="n">
        <v>0</v>
      </c>
      <c r="H4348" s="7" t="n">
        <v>0</v>
      </c>
      <c r="I4348" s="7" t="n">
        <v>0</v>
      </c>
    </row>
    <row r="4349" spans="1:8">
      <c r="A4349" t="s">
        <v>4</v>
      </c>
      <c r="B4349" s="4" t="s">
        <v>5</v>
      </c>
      <c r="C4349" s="4" t="s">
        <v>14</v>
      </c>
      <c r="D4349" s="4" t="s">
        <v>14</v>
      </c>
      <c r="E4349" s="4" t="s">
        <v>20</v>
      </c>
      <c r="F4349" s="4" t="s">
        <v>10</v>
      </c>
    </row>
    <row r="4350" spans="1:8">
      <c r="A4350" t="n">
        <v>33850</v>
      </c>
      <c r="B4350" s="43" t="n">
        <v>45</v>
      </c>
      <c r="C4350" s="7" t="n">
        <v>5</v>
      </c>
      <c r="D4350" s="7" t="n">
        <v>3</v>
      </c>
      <c r="E4350" s="7" t="n">
        <v>1.60000002384186</v>
      </c>
      <c r="F4350" s="7" t="n">
        <v>0</v>
      </c>
    </row>
    <row r="4351" spans="1:8">
      <c r="A4351" t="s">
        <v>4</v>
      </c>
      <c r="B4351" s="4" t="s">
        <v>5</v>
      </c>
      <c r="C4351" s="4" t="s">
        <v>14</v>
      </c>
      <c r="D4351" s="4" t="s">
        <v>14</v>
      </c>
      <c r="E4351" s="4" t="s">
        <v>20</v>
      </c>
      <c r="F4351" s="4" t="s">
        <v>10</v>
      </c>
    </row>
    <row r="4352" spans="1:8">
      <c r="A4352" t="n">
        <v>33859</v>
      </c>
      <c r="B4352" s="43" t="n">
        <v>45</v>
      </c>
      <c r="C4352" s="7" t="n">
        <v>5</v>
      </c>
      <c r="D4352" s="7" t="n">
        <v>3</v>
      </c>
      <c r="E4352" s="7" t="n">
        <v>1.79999995231628</v>
      </c>
      <c r="F4352" s="7" t="n">
        <v>20000</v>
      </c>
    </row>
    <row r="4353" spans="1:9">
      <c r="A4353" t="s">
        <v>4</v>
      </c>
      <c r="B4353" s="4" t="s">
        <v>5</v>
      </c>
      <c r="C4353" s="4" t="s">
        <v>14</v>
      </c>
      <c r="D4353" s="4" t="s">
        <v>14</v>
      </c>
      <c r="E4353" s="4" t="s">
        <v>20</v>
      </c>
      <c r="F4353" s="4" t="s">
        <v>10</v>
      </c>
    </row>
    <row r="4354" spans="1:9">
      <c r="A4354" t="n">
        <v>33868</v>
      </c>
      <c r="B4354" s="43" t="n">
        <v>45</v>
      </c>
      <c r="C4354" s="7" t="n">
        <v>11</v>
      </c>
      <c r="D4354" s="7" t="n">
        <v>3</v>
      </c>
      <c r="E4354" s="7" t="n">
        <v>37.0999984741211</v>
      </c>
      <c r="F4354" s="7" t="n">
        <v>0</v>
      </c>
    </row>
    <row r="4355" spans="1:9">
      <c r="A4355" t="s">
        <v>4</v>
      </c>
      <c r="B4355" s="4" t="s">
        <v>5</v>
      </c>
      <c r="C4355" s="4" t="s">
        <v>10</v>
      </c>
      <c r="D4355" s="4" t="s">
        <v>20</v>
      </c>
      <c r="E4355" s="4" t="s">
        <v>20</v>
      </c>
      <c r="F4355" s="4" t="s">
        <v>20</v>
      </c>
      <c r="G4355" s="4" t="s">
        <v>10</v>
      </c>
      <c r="H4355" s="4" t="s">
        <v>10</v>
      </c>
    </row>
    <row r="4356" spans="1:9">
      <c r="A4356" t="n">
        <v>33877</v>
      </c>
      <c r="B4356" s="53" t="n">
        <v>60</v>
      </c>
      <c r="C4356" s="7" t="n">
        <v>22</v>
      </c>
      <c r="D4356" s="7" t="n">
        <v>0</v>
      </c>
      <c r="E4356" s="7" t="n">
        <v>0</v>
      </c>
      <c r="F4356" s="7" t="n">
        <v>0</v>
      </c>
      <c r="G4356" s="7" t="n">
        <v>0</v>
      </c>
      <c r="H4356" s="7" t="n">
        <v>0</v>
      </c>
    </row>
    <row r="4357" spans="1:9">
      <c r="A4357" t="s">
        <v>4</v>
      </c>
      <c r="B4357" s="4" t="s">
        <v>5</v>
      </c>
      <c r="C4357" s="4" t="s">
        <v>10</v>
      </c>
      <c r="D4357" s="4" t="s">
        <v>14</v>
      </c>
      <c r="E4357" s="4" t="s">
        <v>6</v>
      </c>
      <c r="F4357" s="4" t="s">
        <v>20</v>
      </c>
      <c r="G4357" s="4" t="s">
        <v>20</v>
      </c>
      <c r="H4357" s="4" t="s">
        <v>20</v>
      </c>
    </row>
    <row r="4358" spans="1:9">
      <c r="A4358" t="n">
        <v>33896</v>
      </c>
      <c r="B4358" s="50" t="n">
        <v>48</v>
      </c>
      <c r="C4358" s="7" t="n">
        <v>0</v>
      </c>
      <c r="D4358" s="7" t="n">
        <v>0</v>
      </c>
      <c r="E4358" s="7" t="s">
        <v>95</v>
      </c>
      <c r="F4358" s="7" t="n">
        <v>0</v>
      </c>
      <c r="G4358" s="7" t="n">
        <v>1</v>
      </c>
      <c r="H4358" s="7" t="n">
        <v>0</v>
      </c>
    </row>
    <row r="4359" spans="1:9">
      <c r="A4359" t="s">
        <v>4</v>
      </c>
      <c r="B4359" s="4" t="s">
        <v>5</v>
      </c>
      <c r="C4359" s="4" t="s">
        <v>14</v>
      </c>
      <c r="D4359" s="4" t="s">
        <v>10</v>
      </c>
    </row>
    <row r="4360" spans="1:9">
      <c r="A4360" t="n">
        <v>33922</v>
      </c>
      <c r="B4360" s="24" t="n">
        <v>58</v>
      </c>
      <c r="C4360" s="7" t="n">
        <v>255</v>
      </c>
      <c r="D4360" s="7" t="n">
        <v>0</v>
      </c>
    </row>
    <row r="4361" spans="1:9">
      <c r="A4361" t="s">
        <v>4</v>
      </c>
      <c r="B4361" s="4" t="s">
        <v>5</v>
      </c>
      <c r="C4361" s="4" t="s">
        <v>10</v>
      </c>
      <c r="D4361" s="4" t="s">
        <v>10</v>
      </c>
      <c r="E4361" s="4" t="s">
        <v>10</v>
      </c>
    </row>
    <row r="4362" spans="1:9">
      <c r="A4362" t="n">
        <v>33926</v>
      </c>
      <c r="B4362" s="49" t="n">
        <v>61</v>
      </c>
      <c r="C4362" s="7" t="n">
        <v>0</v>
      </c>
      <c r="D4362" s="7" t="n">
        <v>65533</v>
      </c>
      <c r="E4362" s="7" t="n">
        <v>1000</v>
      </c>
    </row>
    <row r="4363" spans="1:9">
      <c r="A4363" t="s">
        <v>4</v>
      </c>
      <c r="B4363" s="4" t="s">
        <v>5</v>
      </c>
      <c r="C4363" s="4" t="s">
        <v>10</v>
      </c>
      <c r="D4363" s="4" t="s">
        <v>20</v>
      </c>
      <c r="E4363" s="4" t="s">
        <v>20</v>
      </c>
      <c r="F4363" s="4" t="s">
        <v>20</v>
      </c>
      <c r="G4363" s="4" t="s">
        <v>10</v>
      </c>
      <c r="H4363" s="4" t="s">
        <v>10</v>
      </c>
    </row>
    <row r="4364" spans="1:9">
      <c r="A4364" t="n">
        <v>33933</v>
      </c>
      <c r="B4364" s="53" t="n">
        <v>60</v>
      </c>
      <c r="C4364" s="7" t="n">
        <v>0</v>
      </c>
      <c r="D4364" s="7" t="n">
        <v>-40</v>
      </c>
      <c r="E4364" s="7" t="n">
        <v>0</v>
      </c>
      <c r="F4364" s="7" t="n">
        <v>0</v>
      </c>
      <c r="G4364" s="7" t="n">
        <v>800</v>
      </c>
      <c r="H4364" s="7" t="n">
        <v>0</v>
      </c>
    </row>
    <row r="4365" spans="1:9">
      <c r="A4365" t="s">
        <v>4</v>
      </c>
      <c r="B4365" s="4" t="s">
        <v>5</v>
      </c>
      <c r="C4365" s="4" t="s">
        <v>14</v>
      </c>
      <c r="D4365" s="4" t="s">
        <v>10</v>
      </c>
      <c r="E4365" s="4" t="s">
        <v>6</v>
      </c>
      <c r="F4365" s="4" t="s">
        <v>6</v>
      </c>
      <c r="G4365" s="4" t="s">
        <v>6</v>
      </c>
      <c r="H4365" s="4" t="s">
        <v>6</v>
      </c>
    </row>
    <row r="4366" spans="1:9">
      <c r="A4366" t="n">
        <v>33952</v>
      </c>
      <c r="B4366" s="38" t="n">
        <v>51</v>
      </c>
      <c r="C4366" s="7" t="n">
        <v>3</v>
      </c>
      <c r="D4366" s="7" t="n">
        <v>0</v>
      </c>
      <c r="E4366" s="7" t="s">
        <v>58</v>
      </c>
      <c r="F4366" s="7" t="s">
        <v>58</v>
      </c>
      <c r="G4366" s="7" t="s">
        <v>57</v>
      </c>
      <c r="H4366" s="7" t="s">
        <v>58</v>
      </c>
    </row>
    <row r="4367" spans="1:9">
      <c r="A4367" t="s">
        <v>4</v>
      </c>
      <c r="B4367" s="4" t="s">
        <v>5</v>
      </c>
      <c r="C4367" s="4" t="s">
        <v>10</v>
      </c>
    </row>
    <row r="4368" spans="1:9">
      <c r="A4368" t="n">
        <v>33965</v>
      </c>
      <c r="B4368" s="31" t="n">
        <v>16</v>
      </c>
      <c r="C4368" s="7" t="n">
        <v>500</v>
      </c>
    </row>
    <row r="4369" spans="1:8">
      <c r="A4369" t="s">
        <v>4</v>
      </c>
      <c r="B4369" s="4" t="s">
        <v>5</v>
      </c>
      <c r="C4369" s="4" t="s">
        <v>10</v>
      </c>
      <c r="D4369" s="4" t="s">
        <v>14</v>
      </c>
      <c r="E4369" s="4" t="s">
        <v>20</v>
      </c>
      <c r="F4369" s="4" t="s">
        <v>10</v>
      </c>
    </row>
    <row r="4370" spans="1:8">
      <c r="A4370" t="n">
        <v>33968</v>
      </c>
      <c r="B4370" s="55" t="n">
        <v>59</v>
      </c>
      <c r="C4370" s="7" t="n">
        <v>0</v>
      </c>
      <c r="D4370" s="7" t="n">
        <v>8</v>
      </c>
      <c r="E4370" s="7" t="n">
        <v>0.150000005960464</v>
      </c>
      <c r="F4370" s="7" t="n">
        <v>0</v>
      </c>
    </row>
    <row r="4371" spans="1:8">
      <c r="A4371" t="s">
        <v>4</v>
      </c>
      <c r="B4371" s="4" t="s">
        <v>5</v>
      </c>
      <c r="C4371" s="4" t="s">
        <v>10</v>
      </c>
    </row>
    <row r="4372" spans="1:8">
      <c r="A4372" t="n">
        <v>33978</v>
      </c>
      <c r="B4372" s="31" t="n">
        <v>16</v>
      </c>
      <c r="C4372" s="7" t="n">
        <v>1800</v>
      </c>
    </row>
    <row r="4373" spans="1:8">
      <c r="A4373" t="s">
        <v>4</v>
      </c>
      <c r="B4373" s="4" t="s">
        <v>5</v>
      </c>
      <c r="C4373" s="4" t="s">
        <v>10</v>
      </c>
      <c r="D4373" s="4" t="s">
        <v>14</v>
      </c>
      <c r="E4373" s="4" t="s">
        <v>20</v>
      </c>
      <c r="F4373" s="4" t="s">
        <v>10</v>
      </c>
    </row>
    <row r="4374" spans="1:8">
      <c r="A4374" t="n">
        <v>33981</v>
      </c>
      <c r="B4374" s="55" t="n">
        <v>59</v>
      </c>
      <c r="C4374" s="7" t="n">
        <v>0</v>
      </c>
      <c r="D4374" s="7" t="n">
        <v>255</v>
      </c>
      <c r="E4374" s="7" t="n">
        <v>0</v>
      </c>
      <c r="F4374" s="7" t="n">
        <v>0</v>
      </c>
    </row>
    <row r="4375" spans="1:8">
      <c r="A4375" t="s">
        <v>4</v>
      </c>
      <c r="B4375" s="4" t="s">
        <v>5</v>
      </c>
      <c r="C4375" s="4" t="s">
        <v>14</v>
      </c>
      <c r="D4375" s="4" t="s">
        <v>10</v>
      </c>
      <c r="E4375" s="4" t="s">
        <v>6</v>
      </c>
    </row>
    <row r="4376" spans="1:8">
      <c r="A4376" t="n">
        <v>33991</v>
      </c>
      <c r="B4376" s="38" t="n">
        <v>51</v>
      </c>
      <c r="C4376" s="7" t="n">
        <v>4</v>
      </c>
      <c r="D4376" s="7" t="n">
        <v>0</v>
      </c>
      <c r="E4376" s="7" t="s">
        <v>337</v>
      </c>
    </row>
    <row r="4377" spans="1:8">
      <c r="A4377" t="s">
        <v>4</v>
      </c>
      <c r="B4377" s="4" t="s">
        <v>5</v>
      </c>
      <c r="C4377" s="4" t="s">
        <v>10</v>
      </c>
    </row>
    <row r="4378" spans="1:8">
      <c r="A4378" t="n">
        <v>34005</v>
      </c>
      <c r="B4378" s="31" t="n">
        <v>16</v>
      </c>
      <c r="C4378" s="7" t="n">
        <v>0</v>
      </c>
    </row>
    <row r="4379" spans="1:8">
      <c r="A4379" t="s">
        <v>4</v>
      </c>
      <c r="B4379" s="4" t="s">
        <v>5</v>
      </c>
      <c r="C4379" s="4" t="s">
        <v>10</v>
      </c>
      <c r="D4379" s="4" t="s">
        <v>14</v>
      </c>
      <c r="E4379" s="4" t="s">
        <v>9</v>
      </c>
      <c r="F4379" s="4" t="s">
        <v>79</v>
      </c>
      <c r="G4379" s="4" t="s">
        <v>14</v>
      </c>
      <c r="H4379" s="4" t="s">
        <v>14</v>
      </c>
    </row>
    <row r="4380" spans="1:8">
      <c r="A4380" t="n">
        <v>34008</v>
      </c>
      <c r="B4380" s="47" t="n">
        <v>26</v>
      </c>
      <c r="C4380" s="7" t="n">
        <v>0</v>
      </c>
      <c r="D4380" s="7" t="n">
        <v>17</v>
      </c>
      <c r="E4380" s="7" t="n">
        <v>53958</v>
      </c>
      <c r="F4380" s="7" t="s">
        <v>338</v>
      </c>
      <c r="G4380" s="7" t="n">
        <v>2</v>
      </c>
      <c r="H4380" s="7" t="n">
        <v>0</v>
      </c>
    </row>
    <row r="4381" spans="1:8">
      <c r="A4381" t="s">
        <v>4</v>
      </c>
      <c r="B4381" s="4" t="s">
        <v>5</v>
      </c>
    </row>
    <row r="4382" spans="1:8">
      <c r="A4382" t="n">
        <v>34021</v>
      </c>
      <c r="B4382" s="48" t="n">
        <v>28</v>
      </c>
    </row>
    <row r="4383" spans="1:8">
      <c r="A4383" t="s">
        <v>4</v>
      </c>
      <c r="B4383" s="4" t="s">
        <v>5</v>
      </c>
      <c r="C4383" s="4" t="s">
        <v>14</v>
      </c>
      <c r="D4383" s="4" t="s">
        <v>10</v>
      </c>
      <c r="E4383" s="4" t="s">
        <v>6</v>
      </c>
    </row>
    <row r="4384" spans="1:8">
      <c r="A4384" t="n">
        <v>34022</v>
      </c>
      <c r="B4384" s="38" t="n">
        <v>51</v>
      </c>
      <c r="C4384" s="7" t="n">
        <v>4</v>
      </c>
      <c r="D4384" s="7" t="n">
        <v>22</v>
      </c>
      <c r="E4384" s="7" t="s">
        <v>78</v>
      </c>
    </row>
    <row r="4385" spans="1:8">
      <c r="A4385" t="s">
        <v>4</v>
      </c>
      <c r="B4385" s="4" t="s">
        <v>5</v>
      </c>
      <c r="C4385" s="4" t="s">
        <v>10</v>
      </c>
    </row>
    <row r="4386" spans="1:8">
      <c r="A4386" t="n">
        <v>34036</v>
      </c>
      <c r="B4386" s="31" t="n">
        <v>16</v>
      </c>
      <c r="C4386" s="7" t="n">
        <v>0</v>
      </c>
    </row>
    <row r="4387" spans="1:8">
      <c r="A4387" t="s">
        <v>4</v>
      </c>
      <c r="B4387" s="4" t="s">
        <v>5</v>
      </c>
      <c r="C4387" s="4" t="s">
        <v>10</v>
      </c>
      <c r="D4387" s="4" t="s">
        <v>14</v>
      </c>
      <c r="E4387" s="4" t="s">
        <v>9</v>
      </c>
      <c r="F4387" s="4" t="s">
        <v>79</v>
      </c>
      <c r="G4387" s="4" t="s">
        <v>14</v>
      </c>
      <c r="H4387" s="4" t="s">
        <v>14</v>
      </c>
    </row>
    <row r="4388" spans="1:8">
      <c r="A4388" t="n">
        <v>34039</v>
      </c>
      <c r="B4388" s="47" t="n">
        <v>26</v>
      </c>
      <c r="C4388" s="7" t="n">
        <v>22</v>
      </c>
      <c r="D4388" s="7" t="n">
        <v>17</v>
      </c>
      <c r="E4388" s="7" t="n">
        <v>30424</v>
      </c>
      <c r="F4388" s="7" t="s">
        <v>339</v>
      </c>
      <c r="G4388" s="7" t="n">
        <v>2</v>
      </c>
      <c r="H4388" s="7" t="n">
        <v>0</v>
      </c>
    </row>
    <row r="4389" spans="1:8">
      <c r="A4389" t="s">
        <v>4</v>
      </c>
      <c r="B4389" s="4" t="s">
        <v>5</v>
      </c>
    </row>
    <row r="4390" spans="1:8">
      <c r="A4390" t="n">
        <v>34071</v>
      </c>
      <c r="B4390" s="48" t="n">
        <v>28</v>
      </c>
    </row>
    <row r="4391" spans="1:8">
      <c r="A4391" t="s">
        <v>4</v>
      </c>
      <c r="B4391" s="4" t="s">
        <v>5</v>
      </c>
      <c r="C4391" s="4" t="s">
        <v>14</v>
      </c>
      <c r="D4391" s="4" t="s">
        <v>10</v>
      </c>
      <c r="E4391" s="4" t="s">
        <v>6</v>
      </c>
    </row>
    <row r="4392" spans="1:8">
      <c r="A4392" t="n">
        <v>34072</v>
      </c>
      <c r="B4392" s="38" t="n">
        <v>51</v>
      </c>
      <c r="C4392" s="7" t="n">
        <v>4</v>
      </c>
      <c r="D4392" s="7" t="n">
        <v>0</v>
      </c>
      <c r="E4392" s="7" t="s">
        <v>340</v>
      </c>
    </row>
    <row r="4393" spans="1:8">
      <c r="A4393" t="s">
        <v>4</v>
      </c>
      <c r="B4393" s="4" t="s">
        <v>5</v>
      </c>
      <c r="C4393" s="4" t="s">
        <v>10</v>
      </c>
    </row>
    <row r="4394" spans="1:8">
      <c r="A4394" t="n">
        <v>34086</v>
      </c>
      <c r="B4394" s="31" t="n">
        <v>16</v>
      </c>
      <c r="C4394" s="7" t="n">
        <v>0</v>
      </c>
    </row>
    <row r="4395" spans="1:8">
      <c r="A4395" t="s">
        <v>4</v>
      </c>
      <c r="B4395" s="4" t="s">
        <v>5</v>
      </c>
      <c r="C4395" s="4" t="s">
        <v>10</v>
      </c>
      <c r="D4395" s="4" t="s">
        <v>14</v>
      </c>
      <c r="E4395" s="4" t="s">
        <v>9</v>
      </c>
      <c r="F4395" s="4" t="s">
        <v>79</v>
      </c>
      <c r="G4395" s="4" t="s">
        <v>14</v>
      </c>
      <c r="H4395" s="4" t="s">
        <v>14</v>
      </c>
    </row>
    <row r="4396" spans="1:8">
      <c r="A4396" t="n">
        <v>34089</v>
      </c>
      <c r="B4396" s="47" t="n">
        <v>26</v>
      </c>
      <c r="C4396" s="7" t="n">
        <v>0</v>
      </c>
      <c r="D4396" s="7" t="n">
        <v>17</v>
      </c>
      <c r="E4396" s="7" t="n">
        <v>53210</v>
      </c>
      <c r="F4396" s="7" t="s">
        <v>341</v>
      </c>
      <c r="G4396" s="7" t="n">
        <v>2</v>
      </c>
      <c r="H4396" s="7" t="n">
        <v>0</v>
      </c>
    </row>
    <row r="4397" spans="1:8">
      <c r="A4397" t="s">
        <v>4</v>
      </c>
      <c r="B4397" s="4" t="s">
        <v>5</v>
      </c>
    </row>
    <row r="4398" spans="1:8">
      <c r="A4398" t="n">
        <v>34112</v>
      </c>
      <c r="B4398" s="48" t="n">
        <v>28</v>
      </c>
    </row>
    <row r="4399" spans="1:8">
      <c r="A4399" t="s">
        <v>4</v>
      </c>
      <c r="B4399" s="4" t="s">
        <v>5</v>
      </c>
      <c r="C4399" s="4" t="s">
        <v>14</v>
      </c>
      <c r="D4399" s="4" t="s">
        <v>10</v>
      </c>
      <c r="E4399" s="4" t="s">
        <v>20</v>
      </c>
    </row>
    <row r="4400" spans="1:8">
      <c r="A4400" t="n">
        <v>34113</v>
      </c>
      <c r="B4400" s="24" t="n">
        <v>58</v>
      </c>
      <c r="C4400" s="7" t="n">
        <v>101</v>
      </c>
      <c r="D4400" s="7" t="n">
        <v>500</v>
      </c>
      <c r="E4400" s="7" t="n">
        <v>1</v>
      </c>
    </row>
    <row r="4401" spans="1:8">
      <c r="A4401" t="s">
        <v>4</v>
      </c>
      <c r="B4401" s="4" t="s">
        <v>5</v>
      </c>
      <c r="C4401" s="4" t="s">
        <v>14</v>
      </c>
      <c r="D4401" s="4" t="s">
        <v>10</v>
      </c>
    </row>
    <row r="4402" spans="1:8">
      <c r="A4402" t="n">
        <v>34121</v>
      </c>
      <c r="B4402" s="24" t="n">
        <v>58</v>
      </c>
      <c r="C4402" s="7" t="n">
        <v>254</v>
      </c>
      <c r="D4402" s="7" t="n">
        <v>0</v>
      </c>
    </row>
    <row r="4403" spans="1:8">
      <c r="A4403" t="s">
        <v>4</v>
      </c>
      <c r="B4403" s="4" t="s">
        <v>5</v>
      </c>
      <c r="C4403" s="4" t="s">
        <v>14</v>
      </c>
      <c r="D4403" s="4" t="s">
        <v>14</v>
      </c>
      <c r="E4403" s="4" t="s">
        <v>20</v>
      </c>
      <c r="F4403" s="4" t="s">
        <v>20</v>
      </c>
      <c r="G4403" s="4" t="s">
        <v>20</v>
      </c>
      <c r="H4403" s="4" t="s">
        <v>10</v>
      </c>
    </row>
    <row r="4404" spans="1:8">
      <c r="A4404" t="n">
        <v>34125</v>
      </c>
      <c r="B4404" s="43" t="n">
        <v>45</v>
      </c>
      <c r="C4404" s="7" t="n">
        <v>2</v>
      </c>
      <c r="D4404" s="7" t="n">
        <v>3</v>
      </c>
      <c r="E4404" s="7" t="n">
        <v>180.309997558594</v>
      </c>
      <c r="F4404" s="7" t="n">
        <v>-143.009994506836</v>
      </c>
      <c r="G4404" s="7" t="n">
        <v>-0.140000000596046</v>
      </c>
      <c r="H4404" s="7" t="n">
        <v>0</v>
      </c>
    </row>
    <row r="4405" spans="1:8">
      <c r="A4405" t="s">
        <v>4</v>
      </c>
      <c r="B4405" s="4" t="s">
        <v>5</v>
      </c>
      <c r="C4405" s="4" t="s">
        <v>14</v>
      </c>
      <c r="D4405" s="4" t="s">
        <v>14</v>
      </c>
      <c r="E4405" s="4" t="s">
        <v>20</v>
      </c>
      <c r="F4405" s="4" t="s">
        <v>20</v>
      </c>
      <c r="G4405" s="4" t="s">
        <v>20</v>
      </c>
      <c r="H4405" s="4" t="s">
        <v>10</v>
      </c>
      <c r="I4405" s="4" t="s">
        <v>14</v>
      </c>
    </row>
    <row r="4406" spans="1:8">
      <c r="A4406" t="n">
        <v>34142</v>
      </c>
      <c r="B4406" s="43" t="n">
        <v>45</v>
      </c>
      <c r="C4406" s="7" t="n">
        <v>4</v>
      </c>
      <c r="D4406" s="7" t="n">
        <v>3</v>
      </c>
      <c r="E4406" s="7" t="n">
        <v>350.660003662109</v>
      </c>
      <c r="F4406" s="7" t="n">
        <v>90.370002746582</v>
      </c>
      <c r="G4406" s="7" t="n">
        <v>0</v>
      </c>
      <c r="H4406" s="7" t="n">
        <v>0</v>
      </c>
      <c r="I4406" s="7" t="n">
        <v>0</v>
      </c>
    </row>
    <row r="4407" spans="1:8">
      <c r="A4407" t="s">
        <v>4</v>
      </c>
      <c r="B4407" s="4" t="s">
        <v>5</v>
      </c>
      <c r="C4407" s="4" t="s">
        <v>14</v>
      </c>
      <c r="D4407" s="4" t="s">
        <v>14</v>
      </c>
      <c r="E4407" s="4" t="s">
        <v>20</v>
      </c>
      <c r="F4407" s="4" t="s">
        <v>10</v>
      </c>
    </row>
    <row r="4408" spans="1:8">
      <c r="A4408" t="n">
        <v>34160</v>
      </c>
      <c r="B4408" s="43" t="n">
        <v>45</v>
      </c>
      <c r="C4408" s="7" t="n">
        <v>5</v>
      </c>
      <c r="D4408" s="7" t="n">
        <v>3</v>
      </c>
      <c r="E4408" s="7" t="n">
        <v>5</v>
      </c>
      <c r="F4408" s="7" t="n">
        <v>0</v>
      </c>
    </row>
    <row r="4409" spans="1:8">
      <c r="A4409" t="s">
        <v>4</v>
      </c>
      <c r="B4409" s="4" t="s">
        <v>5</v>
      </c>
      <c r="C4409" s="4" t="s">
        <v>14</v>
      </c>
      <c r="D4409" s="4" t="s">
        <v>14</v>
      </c>
      <c r="E4409" s="4" t="s">
        <v>20</v>
      </c>
      <c r="F4409" s="4" t="s">
        <v>10</v>
      </c>
    </row>
    <row r="4410" spans="1:8">
      <c r="A4410" t="n">
        <v>34169</v>
      </c>
      <c r="B4410" s="43" t="n">
        <v>45</v>
      </c>
      <c r="C4410" s="7" t="n">
        <v>11</v>
      </c>
      <c r="D4410" s="7" t="n">
        <v>3</v>
      </c>
      <c r="E4410" s="7" t="n">
        <v>37.0999984741211</v>
      </c>
      <c r="F4410" s="7" t="n">
        <v>0</v>
      </c>
    </row>
    <row r="4411" spans="1:8">
      <c r="A4411" t="s">
        <v>4</v>
      </c>
      <c r="B4411" s="4" t="s">
        <v>5</v>
      </c>
      <c r="C4411" s="4" t="s">
        <v>14</v>
      </c>
      <c r="D4411" s="4" t="s">
        <v>14</v>
      </c>
      <c r="E4411" s="4" t="s">
        <v>20</v>
      </c>
      <c r="F4411" s="4" t="s">
        <v>20</v>
      </c>
      <c r="G4411" s="4" t="s">
        <v>20</v>
      </c>
      <c r="H4411" s="4" t="s">
        <v>10</v>
      </c>
    </row>
    <row r="4412" spans="1:8">
      <c r="A4412" t="n">
        <v>34178</v>
      </c>
      <c r="B4412" s="43" t="n">
        <v>45</v>
      </c>
      <c r="C4412" s="7" t="n">
        <v>2</v>
      </c>
      <c r="D4412" s="7" t="n">
        <v>3</v>
      </c>
      <c r="E4412" s="7" t="n">
        <v>180.309997558594</v>
      </c>
      <c r="F4412" s="7" t="n">
        <v>-142.339996337891</v>
      </c>
      <c r="G4412" s="7" t="n">
        <v>-0.140000000596046</v>
      </c>
      <c r="H4412" s="7" t="n">
        <v>5000</v>
      </c>
    </row>
    <row r="4413" spans="1:8">
      <c r="A4413" t="s">
        <v>4</v>
      </c>
      <c r="B4413" s="4" t="s">
        <v>5</v>
      </c>
      <c r="C4413" s="4" t="s">
        <v>14</v>
      </c>
      <c r="D4413" s="4" t="s">
        <v>14</v>
      </c>
      <c r="E4413" s="4" t="s">
        <v>20</v>
      </c>
      <c r="F4413" s="4" t="s">
        <v>20</v>
      </c>
      <c r="G4413" s="4" t="s">
        <v>20</v>
      </c>
      <c r="H4413" s="4" t="s">
        <v>10</v>
      </c>
      <c r="I4413" s="4" t="s">
        <v>14</v>
      </c>
    </row>
    <row r="4414" spans="1:8">
      <c r="A4414" t="n">
        <v>34195</v>
      </c>
      <c r="B4414" s="43" t="n">
        <v>45</v>
      </c>
      <c r="C4414" s="7" t="n">
        <v>4</v>
      </c>
      <c r="D4414" s="7" t="n">
        <v>3</v>
      </c>
      <c r="E4414" s="7" t="n">
        <v>356.519989013672</v>
      </c>
      <c r="F4414" s="7" t="n">
        <v>90.370002746582</v>
      </c>
      <c r="G4414" s="7" t="n">
        <v>0</v>
      </c>
      <c r="H4414" s="7" t="n">
        <v>5000</v>
      </c>
      <c r="I4414" s="7" t="n">
        <v>1</v>
      </c>
    </row>
    <row r="4415" spans="1:8">
      <c r="A4415" t="s">
        <v>4</v>
      </c>
      <c r="B4415" s="4" t="s">
        <v>5</v>
      </c>
      <c r="C4415" s="4" t="s">
        <v>14</v>
      </c>
      <c r="D4415" s="4" t="s">
        <v>14</v>
      </c>
      <c r="E4415" s="4" t="s">
        <v>20</v>
      </c>
      <c r="F4415" s="4" t="s">
        <v>10</v>
      </c>
    </row>
    <row r="4416" spans="1:8">
      <c r="A4416" t="n">
        <v>34213</v>
      </c>
      <c r="B4416" s="43" t="n">
        <v>45</v>
      </c>
      <c r="C4416" s="7" t="n">
        <v>5</v>
      </c>
      <c r="D4416" s="7" t="n">
        <v>3</v>
      </c>
      <c r="E4416" s="7" t="n">
        <v>5</v>
      </c>
      <c r="F4416" s="7" t="n">
        <v>5000</v>
      </c>
    </row>
    <row r="4417" spans="1:9">
      <c r="A4417" t="s">
        <v>4</v>
      </c>
      <c r="B4417" s="4" t="s">
        <v>5</v>
      </c>
      <c r="C4417" s="4" t="s">
        <v>14</v>
      </c>
    </row>
    <row r="4418" spans="1:9">
      <c r="A4418" t="n">
        <v>34222</v>
      </c>
      <c r="B4418" s="32" t="n">
        <v>116</v>
      </c>
      <c r="C4418" s="7" t="n">
        <v>0</v>
      </c>
    </row>
    <row r="4419" spans="1:9">
      <c r="A4419" t="s">
        <v>4</v>
      </c>
      <c r="B4419" s="4" t="s">
        <v>5</v>
      </c>
      <c r="C4419" s="4" t="s">
        <v>14</v>
      </c>
      <c r="D4419" s="4" t="s">
        <v>10</v>
      </c>
    </row>
    <row r="4420" spans="1:9">
      <c r="A4420" t="n">
        <v>34224</v>
      </c>
      <c r="B4420" s="32" t="n">
        <v>116</v>
      </c>
      <c r="C4420" s="7" t="n">
        <v>2</v>
      </c>
      <c r="D4420" s="7" t="n">
        <v>1</v>
      </c>
    </row>
    <row r="4421" spans="1:9">
      <c r="A4421" t="s">
        <v>4</v>
      </c>
      <c r="B4421" s="4" t="s">
        <v>5</v>
      </c>
      <c r="C4421" s="4" t="s">
        <v>14</v>
      </c>
      <c r="D4421" s="4" t="s">
        <v>9</v>
      </c>
    </row>
    <row r="4422" spans="1:9">
      <c r="A4422" t="n">
        <v>34228</v>
      </c>
      <c r="B4422" s="32" t="n">
        <v>116</v>
      </c>
      <c r="C4422" s="7" t="n">
        <v>5</v>
      </c>
      <c r="D4422" s="7" t="n">
        <v>1117782016</v>
      </c>
    </row>
    <row r="4423" spans="1:9">
      <c r="A4423" t="s">
        <v>4</v>
      </c>
      <c r="B4423" s="4" t="s">
        <v>5</v>
      </c>
      <c r="C4423" s="4" t="s">
        <v>14</v>
      </c>
      <c r="D4423" s="4" t="s">
        <v>10</v>
      </c>
    </row>
    <row r="4424" spans="1:9">
      <c r="A4424" t="n">
        <v>34234</v>
      </c>
      <c r="B4424" s="32" t="n">
        <v>116</v>
      </c>
      <c r="C4424" s="7" t="n">
        <v>6</v>
      </c>
      <c r="D4424" s="7" t="n">
        <v>1</v>
      </c>
    </row>
    <row r="4425" spans="1:9">
      <c r="A4425" t="s">
        <v>4</v>
      </c>
      <c r="B4425" s="4" t="s">
        <v>5</v>
      </c>
      <c r="C4425" s="4" t="s">
        <v>10</v>
      </c>
      <c r="D4425" s="4" t="s">
        <v>20</v>
      </c>
      <c r="E4425" s="4" t="s">
        <v>20</v>
      </c>
      <c r="F4425" s="4" t="s">
        <v>20</v>
      </c>
      <c r="G4425" s="4" t="s">
        <v>20</v>
      </c>
    </row>
    <row r="4426" spans="1:9">
      <c r="A4426" t="n">
        <v>34238</v>
      </c>
      <c r="B4426" s="35" t="n">
        <v>46</v>
      </c>
      <c r="C4426" s="7" t="n">
        <v>0</v>
      </c>
      <c r="D4426" s="7" t="n">
        <v>183.199996948242</v>
      </c>
      <c r="E4426" s="7" t="n">
        <v>-144</v>
      </c>
      <c r="F4426" s="7" t="n">
        <v>-0.469999998807907</v>
      </c>
      <c r="G4426" s="7" t="n">
        <v>297</v>
      </c>
    </row>
    <row r="4427" spans="1:9">
      <c r="A4427" t="s">
        <v>4</v>
      </c>
      <c r="B4427" s="4" t="s">
        <v>5</v>
      </c>
      <c r="C4427" s="4" t="s">
        <v>10</v>
      </c>
      <c r="D4427" s="4" t="s">
        <v>20</v>
      </c>
      <c r="E4427" s="4" t="s">
        <v>20</v>
      </c>
      <c r="F4427" s="4" t="s">
        <v>20</v>
      </c>
      <c r="G4427" s="4" t="s">
        <v>20</v>
      </c>
    </row>
    <row r="4428" spans="1:9">
      <c r="A4428" t="n">
        <v>34257</v>
      </c>
      <c r="B4428" s="35" t="n">
        <v>46</v>
      </c>
      <c r="C4428" s="7" t="n">
        <v>22</v>
      </c>
      <c r="D4428" s="7" t="n">
        <v>183.160003662109</v>
      </c>
      <c r="E4428" s="7" t="n">
        <v>-144</v>
      </c>
      <c r="F4428" s="7" t="n">
        <v>0.100000001490116</v>
      </c>
      <c r="G4428" s="7" t="n">
        <v>225.800003051758</v>
      </c>
    </row>
    <row r="4429" spans="1:9">
      <c r="A4429" t="s">
        <v>4</v>
      </c>
      <c r="B4429" s="4" t="s">
        <v>5</v>
      </c>
      <c r="C4429" s="4" t="s">
        <v>10</v>
      </c>
    </row>
    <row r="4430" spans="1:9">
      <c r="A4430" t="n">
        <v>34276</v>
      </c>
      <c r="B4430" s="31" t="n">
        <v>16</v>
      </c>
      <c r="C4430" s="7" t="n">
        <v>0</v>
      </c>
    </row>
    <row r="4431" spans="1:9">
      <c r="A4431" t="s">
        <v>4</v>
      </c>
      <c r="B4431" s="4" t="s">
        <v>5</v>
      </c>
      <c r="C4431" s="4" t="s">
        <v>10</v>
      </c>
      <c r="D4431" s="4" t="s">
        <v>20</v>
      </c>
      <c r="E4431" s="4" t="s">
        <v>20</v>
      </c>
      <c r="F4431" s="4" t="s">
        <v>20</v>
      </c>
      <c r="G4431" s="4" t="s">
        <v>10</v>
      </c>
      <c r="H4431" s="4" t="s">
        <v>10</v>
      </c>
    </row>
    <row r="4432" spans="1:9">
      <c r="A4432" t="n">
        <v>34279</v>
      </c>
      <c r="B4432" s="53" t="n">
        <v>60</v>
      </c>
      <c r="C4432" s="7" t="n">
        <v>0</v>
      </c>
      <c r="D4432" s="7" t="n">
        <v>-10</v>
      </c>
      <c r="E4432" s="7" t="n">
        <v>0</v>
      </c>
      <c r="F4432" s="7" t="n">
        <v>0</v>
      </c>
      <c r="G4432" s="7" t="n">
        <v>0</v>
      </c>
      <c r="H4432" s="7" t="n">
        <v>0</v>
      </c>
    </row>
    <row r="4433" spans="1:8">
      <c r="A4433" t="s">
        <v>4</v>
      </c>
      <c r="B4433" s="4" t="s">
        <v>5</v>
      </c>
      <c r="C4433" s="4" t="s">
        <v>10</v>
      </c>
      <c r="D4433" s="4" t="s">
        <v>10</v>
      </c>
      <c r="E4433" s="4" t="s">
        <v>10</v>
      </c>
    </row>
    <row r="4434" spans="1:8">
      <c r="A4434" t="n">
        <v>34298</v>
      </c>
      <c r="B4434" s="49" t="n">
        <v>61</v>
      </c>
      <c r="C4434" s="7" t="n">
        <v>22</v>
      </c>
      <c r="D4434" s="7" t="n">
        <v>65533</v>
      </c>
      <c r="E4434" s="7" t="n">
        <v>0</v>
      </c>
    </row>
    <row r="4435" spans="1:8">
      <c r="A4435" t="s">
        <v>4</v>
      </c>
      <c r="B4435" s="4" t="s">
        <v>5</v>
      </c>
      <c r="C4435" s="4" t="s">
        <v>10</v>
      </c>
      <c r="D4435" s="4" t="s">
        <v>20</v>
      </c>
      <c r="E4435" s="4" t="s">
        <v>20</v>
      </c>
      <c r="F4435" s="4" t="s">
        <v>20</v>
      </c>
      <c r="G4435" s="4" t="s">
        <v>10</v>
      </c>
      <c r="H4435" s="4" t="s">
        <v>10</v>
      </c>
    </row>
    <row r="4436" spans="1:8">
      <c r="A4436" t="n">
        <v>34305</v>
      </c>
      <c r="B4436" s="53" t="n">
        <v>60</v>
      </c>
      <c r="C4436" s="7" t="n">
        <v>22</v>
      </c>
      <c r="D4436" s="7" t="n">
        <v>10</v>
      </c>
      <c r="E4436" s="7" t="n">
        <v>0</v>
      </c>
      <c r="F4436" s="7" t="n">
        <v>0</v>
      </c>
      <c r="G4436" s="7" t="n">
        <v>0</v>
      </c>
      <c r="H4436" s="7" t="n">
        <v>0</v>
      </c>
    </row>
    <row r="4437" spans="1:8">
      <c r="A4437" t="s">
        <v>4</v>
      </c>
      <c r="B4437" s="4" t="s">
        <v>5</v>
      </c>
      <c r="C4437" s="4" t="s">
        <v>10</v>
      </c>
      <c r="D4437" s="4" t="s">
        <v>14</v>
      </c>
      <c r="E4437" s="4" t="s">
        <v>6</v>
      </c>
      <c r="F4437" s="4" t="s">
        <v>20</v>
      </c>
      <c r="G4437" s="4" t="s">
        <v>20</v>
      </c>
      <c r="H4437" s="4" t="s">
        <v>20</v>
      </c>
    </row>
    <row r="4438" spans="1:8">
      <c r="A4438" t="n">
        <v>34324</v>
      </c>
      <c r="B4438" s="50" t="n">
        <v>48</v>
      </c>
      <c r="C4438" s="7" t="n">
        <v>0</v>
      </c>
      <c r="D4438" s="7" t="n">
        <v>0</v>
      </c>
      <c r="E4438" s="7" t="s">
        <v>280</v>
      </c>
      <c r="F4438" s="7" t="n">
        <v>1</v>
      </c>
      <c r="G4438" s="7" t="n">
        <v>1</v>
      </c>
      <c r="H4438" s="7" t="n">
        <v>0</v>
      </c>
    </row>
    <row r="4439" spans="1:8">
      <c r="A4439" t="s">
        <v>4</v>
      </c>
      <c r="B4439" s="4" t="s">
        <v>5</v>
      </c>
      <c r="C4439" s="4" t="s">
        <v>14</v>
      </c>
      <c r="D4439" s="4" t="s">
        <v>10</v>
      </c>
    </row>
    <row r="4440" spans="1:8">
      <c r="A4440" t="n">
        <v>34349</v>
      </c>
      <c r="B4440" s="43" t="n">
        <v>45</v>
      </c>
      <c r="C4440" s="7" t="n">
        <v>7</v>
      </c>
      <c r="D4440" s="7" t="n">
        <v>255</v>
      </c>
    </row>
    <row r="4441" spans="1:8">
      <c r="A4441" t="s">
        <v>4</v>
      </c>
      <c r="B4441" s="4" t="s">
        <v>5</v>
      </c>
      <c r="C4441" s="4" t="s">
        <v>14</v>
      </c>
      <c r="D4441" s="4" t="s">
        <v>14</v>
      </c>
      <c r="E4441" s="4" t="s">
        <v>20</v>
      </c>
      <c r="F4441" s="4" t="s">
        <v>10</v>
      </c>
    </row>
    <row r="4442" spans="1:8">
      <c r="A4442" t="n">
        <v>34353</v>
      </c>
      <c r="B4442" s="43" t="n">
        <v>45</v>
      </c>
      <c r="C4442" s="7" t="n">
        <v>5</v>
      </c>
      <c r="D4442" s="7" t="n">
        <v>3</v>
      </c>
      <c r="E4442" s="7" t="n">
        <v>4</v>
      </c>
      <c r="F4442" s="7" t="n">
        <v>20000</v>
      </c>
    </row>
    <row r="4443" spans="1:8">
      <c r="A4443" t="s">
        <v>4</v>
      </c>
      <c r="B4443" s="4" t="s">
        <v>5</v>
      </c>
      <c r="C4443" s="4" t="s">
        <v>10</v>
      </c>
    </row>
    <row r="4444" spans="1:8">
      <c r="A4444" t="n">
        <v>34362</v>
      </c>
      <c r="B4444" s="31" t="n">
        <v>16</v>
      </c>
      <c r="C4444" s="7" t="n">
        <v>300</v>
      </c>
    </row>
    <row r="4445" spans="1:8">
      <c r="A4445" t="s">
        <v>4</v>
      </c>
      <c r="B4445" s="4" t="s">
        <v>5</v>
      </c>
      <c r="C4445" s="4" t="s">
        <v>14</v>
      </c>
      <c r="D4445" s="4" t="s">
        <v>10</v>
      </c>
      <c r="E4445" s="4" t="s">
        <v>6</v>
      </c>
      <c r="F4445" s="4" t="s">
        <v>6</v>
      </c>
      <c r="G4445" s="4" t="s">
        <v>6</v>
      </c>
      <c r="H4445" s="4" t="s">
        <v>6</v>
      </c>
    </row>
    <row r="4446" spans="1:8">
      <c r="A4446" t="n">
        <v>34365</v>
      </c>
      <c r="B4446" s="38" t="n">
        <v>51</v>
      </c>
      <c r="C4446" s="7" t="n">
        <v>3</v>
      </c>
      <c r="D4446" s="7" t="n">
        <v>0</v>
      </c>
      <c r="E4446" s="7" t="s">
        <v>125</v>
      </c>
      <c r="F4446" s="7" t="s">
        <v>275</v>
      </c>
      <c r="G4446" s="7" t="s">
        <v>57</v>
      </c>
      <c r="H4446" s="7" t="s">
        <v>58</v>
      </c>
    </row>
    <row r="4447" spans="1:8">
      <c r="A4447" t="s">
        <v>4</v>
      </c>
      <c r="B4447" s="4" t="s">
        <v>5</v>
      </c>
      <c r="C4447" s="4" t="s">
        <v>14</v>
      </c>
      <c r="D4447" s="4" t="s">
        <v>10</v>
      </c>
      <c r="E4447" s="4" t="s">
        <v>6</v>
      </c>
    </row>
    <row r="4448" spans="1:8">
      <c r="A4448" t="n">
        <v>34378</v>
      </c>
      <c r="B4448" s="38" t="n">
        <v>51</v>
      </c>
      <c r="C4448" s="7" t="n">
        <v>4</v>
      </c>
      <c r="D4448" s="7" t="n">
        <v>0</v>
      </c>
      <c r="E4448" s="7" t="s">
        <v>236</v>
      </c>
    </row>
    <row r="4449" spans="1:8">
      <c r="A4449" t="s">
        <v>4</v>
      </c>
      <c r="B4449" s="4" t="s">
        <v>5</v>
      </c>
      <c r="C4449" s="4" t="s">
        <v>10</v>
      </c>
    </row>
    <row r="4450" spans="1:8">
      <c r="A4450" t="n">
        <v>34391</v>
      </c>
      <c r="B4450" s="31" t="n">
        <v>16</v>
      </c>
      <c r="C4450" s="7" t="n">
        <v>0</v>
      </c>
    </row>
    <row r="4451" spans="1:8">
      <c r="A4451" t="s">
        <v>4</v>
      </c>
      <c r="B4451" s="4" t="s">
        <v>5</v>
      </c>
      <c r="C4451" s="4" t="s">
        <v>10</v>
      </c>
      <c r="D4451" s="4" t="s">
        <v>14</v>
      </c>
      <c r="E4451" s="4" t="s">
        <v>9</v>
      </c>
      <c r="F4451" s="4" t="s">
        <v>79</v>
      </c>
      <c r="G4451" s="4" t="s">
        <v>14</v>
      </c>
      <c r="H4451" s="4" t="s">
        <v>14</v>
      </c>
    </row>
    <row r="4452" spans="1:8">
      <c r="A4452" t="n">
        <v>34394</v>
      </c>
      <c r="B4452" s="47" t="n">
        <v>26</v>
      </c>
      <c r="C4452" s="7" t="n">
        <v>0</v>
      </c>
      <c r="D4452" s="7" t="n">
        <v>17</v>
      </c>
      <c r="E4452" s="7" t="n">
        <v>53211</v>
      </c>
      <c r="F4452" s="7" t="s">
        <v>342</v>
      </c>
      <c r="G4452" s="7" t="n">
        <v>2</v>
      </c>
      <c r="H4452" s="7" t="n">
        <v>0</v>
      </c>
    </row>
    <row r="4453" spans="1:8">
      <c r="A4453" t="s">
        <v>4</v>
      </c>
      <c r="B4453" s="4" t="s">
        <v>5</v>
      </c>
    </row>
    <row r="4454" spans="1:8">
      <c r="A4454" t="n">
        <v>34453</v>
      </c>
      <c r="B4454" s="48" t="n">
        <v>28</v>
      </c>
    </row>
    <row r="4455" spans="1:8">
      <c r="A4455" t="s">
        <v>4</v>
      </c>
      <c r="B4455" s="4" t="s">
        <v>5</v>
      </c>
      <c r="C4455" s="4" t="s">
        <v>14</v>
      </c>
      <c r="D4455" s="4" t="s">
        <v>10</v>
      </c>
      <c r="E4455" s="4" t="s">
        <v>14</v>
      </c>
    </row>
    <row r="4456" spans="1:8">
      <c r="A4456" t="n">
        <v>34454</v>
      </c>
      <c r="B4456" s="13" t="n">
        <v>49</v>
      </c>
      <c r="C4456" s="7" t="n">
        <v>1</v>
      </c>
      <c r="D4456" s="7" t="n">
        <v>4000</v>
      </c>
      <c r="E4456" s="7" t="n">
        <v>0</v>
      </c>
    </row>
    <row r="4457" spans="1:8">
      <c r="A4457" t="s">
        <v>4</v>
      </c>
      <c r="B4457" s="4" t="s">
        <v>5</v>
      </c>
      <c r="C4457" s="4" t="s">
        <v>14</v>
      </c>
      <c r="D4457" s="4" t="s">
        <v>10</v>
      </c>
      <c r="E4457" s="4" t="s">
        <v>10</v>
      </c>
    </row>
    <row r="4458" spans="1:8">
      <c r="A4458" t="n">
        <v>34459</v>
      </c>
      <c r="B4458" s="14" t="n">
        <v>50</v>
      </c>
      <c r="C4458" s="7" t="n">
        <v>1</v>
      </c>
      <c r="D4458" s="7" t="n">
        <v>8121</v>
      </c>
      <c r="E4458" s="7" t="n">
        <v>2000</v>
      </c>
    </row>
    <row r="4459" spans="1:8">
      <c r="A4459" t="s">
        <v>4</v>
      </c>
      <c r="B4459" s="4" t="s">
        <v>5</v>
      </c>
      <c r="C4459" s="4" t="s">
        <v>14</v>
      </c>
      <c r="D4459" s="4" t="s">
        <v>10</v>
      </c>
      <c r="E4459" s="4" t="s">
        <v>10</v>
      </c>
    </row>
    <row r="4460" spans="1:8">
      <c r="A4460" t="n">
        <v>34465</v>
      </c>
      <c r="B4460" s="14" t="n">
        <v>50</v>
      </c>
      <c r="C4460" s="7" t="n">
        <v>1</v>
      </c>
      <c r="D4460" s="7" t="n">
        <v>8148</v>
      </c>
      <c r="E4460" s="7" t="n">
        <v>2000</v>
      </c>
    </row>
    <row r="4461" spans="1:8">
      <c r="A4461" t="s">
        <v>4</v>
      </c>
      <c r="B4461" s="4" t="s">
        <v>5</v>
      </c>
      <c r="C4461" s="4" t="s">
        <v>14</v>
      </c>
      <c r="D4461" s="4" t="s">
        <v>10</v>
      </c>
      <c r="E4461" s="4" t="s">
        <v>20</v>
      </c>
    </row>
    <row r="4462" spans="1:8">
      <c r="A4462" t="n">
        <v>34471</v>
      </c>
      <c r="B4462" s="24" t="n">
        <v>58</v>
      </c>
      <c r="C4462" s="7" t="n">
        <v>0</v>
      </c>
      <c r="D4462" s="7" t="n">
        <v>2000</v>
      </c>
      <c r="E4462" s="7" t="n">
        <v>1</v>
      </c>
    </row>
    <row r="4463" spans="1:8">
      <c r="A4463" t="s">
        <v>4</v>
      </c>
      <c r="B4463" s="4" t="s">
        <v>5</v>
      </c>
      <c r="C4463" s="4" t="s">
        <v>14</v>
      </c>
      <c r="D4463" s="4" t="s">
        <v>10</v>
      </c>
    </row>
    <row r="4464" spans="1:8">
      <c r="A4464" t="n">
        <v>34479</v>
      </c>
      <c r="B4464" s="24" t="n">
        <v>58</v>
      </c>
      <c r="C4464" s="7" t="n">
        <v>255</v>
      </c>
      <c r="D4464" s="7" t="n">
        <v>0</v>
      </c>
    </row>
    <row r="4465" spans="1:8">
      <c r="A4465" t="s">
        <v>4</v>
      </c>
      <c r="B4465" s="4" t="s">
        <v>5</v>
      </c>
      <c r="C4465" s="4" t="s">
        <v>14</v>
      </c>
      <c r="D4465" s="4" t="s">
        <v>14</v>
      </c>
    </row>
    <row r="4466" spans="1:8">
      <c r="A4466" t="n">
        <v>34483</v>
      </c>
      <c r="B4466" s="13" t="n">
        <v>49</v>
      </c>
      <c r="C4466" s="7" t="n">
        <v>2</v>
      </c>
      <c r="D4466" s="7" t="n">
        <v>0</v>
      </c>
    </row>
    <row r="4467" spans="1:8">
      <c r="A4467" t="s">
        <v>4</v>
      </c>
      <c r="B4467" s="4" t="s">
        <v>5</v>
      </c>
      <c r="C4467" s="4" t="s">
        <v>10</v>
      </c>
    </row>
    <row r="4468" spans="1:8">
      <c r="A4468" t="n">
        <v>34486</v>
      </c>
      <c r="B4468" s="31" t="n">
        <v>16</v>
      </c>
      <c r="C4468" s="7" t="n">
        <v>1000</v>
      </c>
    </row>
    <row r="4469" spans="1:8">
      <c r="A4469" t="s">
        <v>4</v>
      </c>
      <c r="B4469" s="4" t="s">
        <v>5</v>
      </c>
      <c r="C4469" s="4" t="s">
        <v>14</v>
      </c>
      <c r="D4469" s="4" t="s">
        <v>10</v>
      </c>
      <c r="E4469" s="4" t="s">
        <v>14</v>
      </c>
      <c r="F4469" s="4" t="s">
        <v>18</v>
      </c>
    </row>
    <row r="4470" spans="1:8">
      <c r="A4470" t="n">
        <v>34489</v>
      </c>
      <c r="B4470" s="10" t="n">
        <v>5</v>
      </c>
      <c r="C4470" s="7" t="n">
        <v>30</v>
      </c>
      <c r="D4470" s="7" t="n">
        <v>10245</v>
      </c>
      <c r="E4470" s="7" t="n">
        <v>1</v>
      </c>
      <c r="F4470" s="11" t="n">
        <f t="normal" ca="1">A4490</f>
        <v>0</v>
      </c>
    </row>
    <row r="4471" spans="1:8">
      <c r="A4471" t="s">
        <v>4</v>
      </c>
      <c r="B4471" s="4" t="s">
        <v>5</v>
      </c>
      <c r="C4471" s="4" t="s">
        <v>14</v>
      </c>
      <c r="D4471" s="4" t="s">
        <v>10</v>
      </c>
      <c r="E4471" s="4" t="s">
        <v>20</v>
      </c>
      <c r="F4471" s="4" t="s">
        <v>10</v>
      </c>
      <c r="G4471" s="4" t="s">
        <v>9</v>
      </c>
      <c r="H4471" s="4" t="s">
        <v>9</v>
      </c>
      <c r="I4471" s="4" t="s">
        <v>10</v>
      </c>
      <c r="J4471" s="4" t="s">
        <v>10</v>
      </c>
      <c r="K4471" s="4" t="s">
        <v>9</v>
      </c>
      <c r="L4471" s="4" t="s">
        <v>9</v>
      </c>
      <c r="M4471" s="4" t="s">
        <v>9</v>
      </c>
      <c r="N4471" s="4" t="s">
        <v>9</v>
      </c>
      <c r="O4471" s="4" t="s">
        <v>6</v>
      </c>
    </row>
    <row r="4472" spans="1:8">
      <c r="A4472" t="n">
        <v>34498</v>
      </c>
      <c r="B4472" s="14" t="n">
        <v>50</v>
      </c>
      <c r="C4472" s="7" t="n">
        <v>0</v>
      </c>
      <c r="D4472" s="7" t="n">
        <v>12010</v>
      </c>
      <c r="E4472" s="7" t="n">
        <v>1</v>
      </c>
      <c r="F4472" s="7" t="n">
        <v>0</v>
      </c>
      <c r="G4472" s="7" t="n">
        <v>0</v>
      </c>
      <c r="H4472" s="7" t="n">
        <v>0</v>
      </c>
      <c r="I4472" s="7" t="n">
        <v>0</v>
      </c>
      <c r="J4472" s="7" t="n">
        <v>65533</v>
      </c>
      <c r="K4472" s="7" t="n">
        <v>0</v>
      </c>
      <c r="L4472" s="7" t="n">
        <v>0</v>
      </c>
      <c r="M4472" s="7" t="n">
        <v>0</v>
      </c>
      <c r="N4472" s="7" t="n">
        <v>0</v>
      </c>
      <c r="O4472" s="7" t="s">
        <v>13</v>
      </c>
    </row>
    <row r="4473" spans="1:8">
      <c r="A4473" t="s">
        <v>4</v>
      </c>
      <c r="B4473" s="4" t="s">
        <v>5</v>
      </c>
      <c r="C4473" s="4" t="s">
        <v>14</v>
      </c>
      <c r="D4473" s="4" t="s">
        <v>10</v>
      </c>
      <c r="E4473" s="4" t="s">
        <v>10</v>
      </c>
      <c r="F4473" s="4" t="s">
        <v>10</v>
      </c>
      <c r="G4473" s="4" t="s">
        <v>10</v>
      </c>
      <c r="H4473" s="4" t="s">
        <v>14</v>
      </c>
    </row>
    <row r="4474" spans="1:8">
      <c r="A4474" t="n">
        <v>34537</v>
      </c>
      <c r="B4474" s="52" t="n">
        <v>25</v>
      </c>
      <c r="C4474" s="7" t="n">
        <v>5</v>
      </c>
      <c r="D4474" s="7" t="n">
        <v>65535</v>
      </c>
      <c r="E4474" s="7" t="n">
        <v>65535</v>
      </c>
      <c r="F4474" s="7" t="n">
        <v>65535</v>
      </c>
      <c r="G4474" s="7" t="n">
        <v>65535</v>
      </c>
      <c r="H4474" s="7" t="n">
        <v>0</v>
      </c>
    </row>
    <row r="4475" spans="1:8">
      <c r="A4475" t="s">
        <v>4</v>
      </c>
      <c r="B4475" s="4" t="s">
        <v>5</v>
      </c>
      <c r="C4475" s="4" t="s">
        <v>10</v>
      </c>
      <c r="D4475" s="4" t="s">
        <v>79</v>
      </c>
      <c r="E4475" s="4" t="s">
        <v>14</v>
      </c>
      <c r="F4475" s="4" t="s">
        <v>14</v>
      </c>
      <c r="G4475" s="4" t="s">
        <v>10</v>
      </c>
      <c r="H4475" s="4" t="s">
        <v>14</v>
      </c>
      <c r="I4475" s="4" t="s">
        <v>79</v>
      </c>
      <c r="J4475" s="4" t="s">
        <v>14</v>
      </c>
      <c r="K4475" s="4" t="s">
        <v>14</v>
      </c>
      <c r="L4475" s="4" t="s">
        <v>14</v>
      </c>
    </row>
    <row r="4476" spans="1:8">
      <c r="A4476" t="n">
        <v>34548</v>
      </c>
      <c r="B4476" s="74" t="n">
        <v>24</v>
      </c>
      <c r="C4476" s="7" t="n">
        <v>65533</v>
      </c>
      <c r="D4476" s="7" t="s">
        <v>343</v>
      </c>
      <c r="E4476" s="7" t="n">
        <v>12</v>
      </c>
      <c r="F4476" s="7" t="n">
        <v>16</v>
      </c>
      <c r="G4476" s="7" t="n">
        <v>356</v>
      </c>
      <c r="H4476" s="7" t="n">
        <v>7</v>
      </c>
      <c r="I4476" s="7" t="s">
        <v>344</v>
      </c>
      <c r="J4476" s="7" t="n">
        <v>6</v>
      </c>
      <c r="K4476" s="7" t="n">
        <v>2</v>
      </c>
      <c r="L4476" s="7" t="n">
        <v>0</v>
      </c>
    </row>
    <row r="4477" spans="1:8">
      <c r="A4477" t="s">
        <v>4</v>
      </c>
      <c r="B4477" s="4" t="s">
        <v>5</v>
      </c>
    </row>
    <row r="4478" spans="1:8">
      <c r="A4478" t="n">
        <v>34569</v>
      </c>
      <c r="B4478" s="48" t="n">
        <v>28</v>
      </c>
    </row>
    <row r="4479" spans="1:8">
      <c r="A4479" t="s">
        <v>4</v>
      </c>
      <c r="B4479" s="4" t="s">
        <v>5</v>
      </c>
      <c r="C4479" s="4" t="s">
        <v>14</v>
      </c>
    </row>
    <row r="4480" spans="1:8">
      <c r="A4480" t="n">
        <v>34570</v>
      </c>
      <c r="B4480" s="75" t="n">
        <v>27</v>
      </c>
      <c r="C4480" s="7" t="n">
        <v>0</v>
      </c>
    </row>
    <row r="4481" spans="1:15">
      <c r="A4481" t="s">
        <v>4</v>
      </c>
      <c r="B4481" s="4" t="s">
        <v>5</v>
      </c>
      <c r="C4481" s="4" t="s">
        <v>14</v>
      </c>
    </row>
    <row r="4482" spans="1:15">
      <c r="A4482" t="n">
        <v>34572</v>
      </c>
      <c r="B4482" s="75" t="n">
        <v>27</v>
      </c>
      <c r="C4482" s="7" t="n">
        <v>1</v>
      </c>
    </row>
    <row r="4483" spans="1:15">
      <c r="A4483" t="s">
        <v>4</v>
      </c>
      <c r="B4483" s="4" t="s">
        <v>5</v>
      </c>
      <c r="C4483" s="4" t="s">
        <v>14</v>
      </c>
      <c r="D4483" s="4" t="s">
        <v>10</v>
      </c>
      <c r="E4483" s="4" t="s">
        <v>10</v>
      </c>
      <c r="F4483" s="4" t="s">
        <v>10</v>
      </c>
      <c r="G4483" s="4" t="s">
        <v>10</v>
      </c>
      <c r="H4483" s="4" t="s">
        <v>14</v>
      </c>
    </row>
    <row r="4484" spans="1:15">
      <c r="A4484" t="n">
        <v>34574</v>
      </c>
      <c r="B4484" s="52" t="n">
        <v>25</v>
      </c>
      <c r="C4484" s="7" t="n">
        <v>5</v>
      </c>
      <c r="D4484" s="7" t="n">
        <v>65535</v>
      </c>
      <c r="E4484" s="7" t="n">
        <v>65535</v>
      </c>
      <c r="F4484" s="7" t="n">
        <v>65535</v>
      </c>
      <c r="G4484" s="7" t="n">
        <v>65535</v>
      </c>
      <c r="H4484" s="7" t="n">
        <v>0</v>
      </c>
    </row>
    <row r="4485" spans="1:15">
      <c r="A4485" t="s">
        <v>4</v>
      </c>
      <c r="B4485" s="4" t="s">
        <v>5</v>
      </c>
      <c r="C4485" s="4" t="s">
        <v>14</v>
      </c>
      <c r="D4485" s="4" t="s">
        <v>10</v>
      </c>
      <c r="E4485" s="4" t="s">
        <v>9</v>
      </c>
    </row>
    <row r="4486" spans="1:15">
      <c r="A4486" t="n">
        <v>34585</v>
      </c>
      <c r="B4486" s="76" t="n">
        <v>101</v>
      </c>
      <c r="C4486" s="7" t="n">
        <v>0</v>
      </c>
      <c r="D4486" s="7" t="n">
        <v>356</v>
      </c>
      <c r="E4486" s="7" t="n">
        <v>1</v>
      </c>
    </row>
    <row r="4487" spans="1:15">
      <c r="A4487" t="s">
        <v>4</v>
      </c>
      <c r="B4487" s="4" t="s">
        <v>5</v>
      </c>
      <c r="C4487" s="4" t="s">
        <v>10</v>
      </c>
    </row>
    <row r="4488" spans="1:15">
      <c r="A4488" t="n">
        <v>34593</v>
      </c>
      <c r="B4488" s="12" t="n">
        <v>12</v>
      </c>
      <c r="C4488" s="7" t="n">
        <v>10488</v>
      </c>
    </row>
    <row r="4489" spans="1:15">
      <c r="A4489" t="s">
        <v>4</v>
      </c>
      <c r="B4489" s="4" t="s">
        <v>5</v>
      </c>
      <c r="C4489" s="4" t="s">
        <v>14</v>
      </c>
      <c r="D4489" s="4" t="s">
        <v>14</v>
      </c>
      <c r="E4489" s="4" t="s">
        <v>14</v>
      </c>
      <c r="F4489" s="4" t="s">
        <v>20</v>
      </c>
      <c r="G4489" s="4" t="s">
        <v>20</v>
      </c>
      <c r="H4489" s="4" t="s">
        <v>20</v>
      </c>
      <c r="I4489" s="4" t="s">
        <v>20</v>
      </c>
      <c r="J4489" s="4" t="s">
        <v>20</v>
      </c>
    </row>
    <row r="4490" spans="1:15">
      <c r="A4490" t="n">
        <v>34596</v>
      </c>
      <c r="B4490" s="44" t="n">
        <v>76</v>
      </c>
      <c r="C4490" s="7" t="n">
        <v>0</v>
      </c>
      <c r="D4490" s="7" t="n">
        <v>3</v>
      </c>
      <c r="E4490" s="7" t="n">
        <v>0</v>
      </c>
      <c r="F4490" s="7" t="n">
        <v>1</v>
      </c>
      <c r="G4490" s="7" t="n">
        <v>1</v>
      </c>
      <c r="H4490" s="7" t="n">
        <v>1</v>
      </c>
      <c r="I4490" s="7" t="n">
        <v>1</v>
      </c>
      <c r="J4490" s="7" t="n">
        <v>1000</v>
      </c>
    </row>
    <row r="4491" spans="1:15">
      <c r="A4491" t="s">
        <v>4</v>
      </c>
      <c r="B4491" s="4" t="s">
        <v>5</v>
      </c>
      <c r="C4491" s="4" t="s">
        <v>14</v>
      </c>
      <c r="D4491" s="4" t="s">
        <v>14</v>
      </c>
    </row>
    <row r="4492" spans="1:15">
      <c r="A4492" t="n">
        <v>34620</v>
      </c>
      <c r="B4492" s="45" t="n">
        <v>77</v>
      </c>
      <c r="C4492" s="7" t="n">
        <v>0</v>
      </c>
      <c r="D4492" s="7" t="n">
        <v>3</v>
      </c>
    </row>
    <row r="4493" spans="1:15">
      <c r="A4493" t="s">
        <v>4</v>
      </c>
      <c r="B4493" s="4" t="s">
        <v>5</v>
      </c>
    </row>
    <row r="4494" spans="1:15">
      <c r="A4494" t="n">
        <v>34623</v>
      </c>
      <c r="B4494" s="77" t="n">
        <v>88</v>
      </c>
    </row>
    <row r="4495" spans="1:15">
      <c r="A4495" t="s">
        <v>4</v>
      </c>
      <c r="B4495" s="4" t="s">
        <v>5</v>
      </c>
      <c r="C4495" s="4" t="s">
        <v>10</v>
      </c>
    </row>
    <row r="4496" spans="1:15">
      <c r="A4496" t="n">
        <v>34624</v>
      </c>
      <c r="B4496" s="31" t="n">
        <v>16</v>
      </c>
      <c r="C4496" s="7" t="n">
        <v>0</v>
      </c>
    </row>
    <row r="4497" spans="1:10">
      <c r="A4497" t="s">
        <v>4</v>
      </c>
      <c r="B4497" s="4" t="s">
        <v>5</v>
      </c>
      <c r="C4497" s="4" t="s">
        <v>14</v>
      </c>
    </row>
    <row r="4498" spans="1:10">
      <c r="A4498" t="n">
        <v>34627</v>
      </c>
      <c r="B4498" s="78" t="n">
        <v>165</v>
      </c>
      <c r="C4498" s="7" t="n">
        <v>0</v>
      </c>
    </row>
    <row r="4499" spans="1:10">
      <c r="A4499" t="s">
        <v>4</v>
      </c>
      <c r="B4499" s="4" t="s">
        <v>5</v>
      </c>
      <c r="C4499" s="4" t="s">
        <v>10</v>
      </c>
      <c r="D4499" s="4" t="s">
        <v>14</v>
      </c>
      <c r="E4499" s="4" t="s">
        <v>10</v>
      </c>
    </row>
    <row r="4500" spans="1:10">
      <c r="A4500" t="n">
        <v>34629</v>
      </c>
      <c r="B4500" s="79" t="n">
        <v>104</v>
      </c>
      <c r="C4500" s="7" t="n">
        <v>130</v>
      </c>
      <c r="D4500" s="7" t="n">
        <v>1</v>
      </c>
      <c r="E4500" s="7" t="n">
        <v>4</v>
      </c>
    </row>
    <row r="4501" spans="1:10">
      <c r="A4501" t="s">
        <v>4</v>
      </c>
      <c r="B4501" s="4" t="s">
        <v>5</v>
      </c>
    </row>
    <row r="4502" spans="1:10">
      <c r="A4502" t="n">
        <v>34635</v>
      </c>
      <c r="B4502" s="5" t="n">
        <v>1</v>
      </c>
    </row>
    <row r="4503" spans="1:10">
      <c r="A4503" t="s">
        <v>4</v>
      </c>
      <c r="B4503" s="4" t="s">
        <v>5</v>
      </c>
      <c r="C4503" s="4" t="s">
        <v>10</v>
      </c>
      <c r="D4503" s="4" t="s">
        <v>14</v>
      </c>
      <c r="E4503" s="4" t="s">
        <v>14</v>
      </c>
    </row>
    <row r="4504" spans="1:10">
      <c r="A4504" t="n">
        <v>34636</v>
      </c>
      <c r="B4504" s="79" t="n">
        <v>104</v>
      </c>
      <c r="C4504" s="7" t="n">
        <v>130</v>
      </c>
      <c r="D4504" s="7" t="n">
        <v>3</v>
      </c>
      <c r="E4504" s="7" t="n">
        <v>2</v>
      </c>
    </row>
    <row r="4505" spans="1:10">
      <c r="A4505" t="s">
        <v>4</v>
      </c>
      <c r="B4505" s="4" t="s">
        <v>5</v>
      </c>
    </row>
    <row r="4506" spans="1:10">
      <c r="A4506" t="n">
        <v>34641</v>
      </c>
      <c r="B4506" s="5" t="n">
        <v>1</v>
      </c>
    </row>
    <row r="4507" spans="1:10">
      <c r="A4507" t="s">
        <v>4</v>
      </c>
      <c r="B4507" s="4" t="s">
        <v>5</v>
      </c>
      <c r="C4507" s="4" t="s">
        <v>14</v>
      </c>
      <c r="D4507" s="4" t="s">
        <v>10</v>
      </c>
      <c r="E4507" s="4" t="s">
        <v>9</v>
      </c>
    </row>
    <row r="4508" spans="1:10">
      <c r="A4508" t="n">
        <v>34642</v>
      </c>
      <c r="B4508" s="80" t="n">
        <v>167</v>
      </c>
      <c r="C4508" s="7" t="n">
        <v>1</v>
      </c>
      <c r="D4508" s="7" t="n">
        <v>20</v>
      </c>
      <c r="E4508" s="7" t="n">
        <v>2</v>
      </c>
    </row>
    <row r="4509" spans="1:10">
      <c r="A4509" t="s">
        <v>4</v>
      </c>
      <c r="B4509" s="4" t="s">
        <v>5</v>
      </c>
      <c r="C4509" s="4" t="s">
        <v>14</v>
      </c>
      <c r="D4509" s="4" t="s">
        <v>10</v>
      </c>
      <c r="E4509" s="4" t="s">
        <v>9</v>
      </c>
    </row>
    <row r="4510" spans="1:10">
      <c r="A4510" t="n">
        <v>34650</v>
      </c>
      <c r="B4510" s="80" t="n">
        <v>167</v>
      </c>
      <c r="C4510" s="7" t="n">
        <v>1</v>
      </c>
      <c r="D4510" s="7" t="n">
        <v>21</v>
      </c>
      <c r="E4510" s="7" t="n">
        <v>2</v>
      </c>
    </row>
    <row r="4511" spans="1:10">
      <c r="A4511" t="s">
        <v>4</v>
      </c>
      <c r="B4511" s="4" t="s">
        <v>5</v>
      </c>
      <c r="C4511" s="4" t="s">
        <v>14</v>
      </c>
      <c r="D4511" s="4" t="s">
        <v>10</v>
      </c>
    </row>
    <row r="4512" spans="1:10">
      <c r="A4512" t="n">
        <v>34658</v>
      </c>
      <c r="B4512" s="14" t="n">
        <v>50</v>
      </c>
      <c r="C4512" s="7" t="n">
        <v>254</v>
      </c>
      <c r="D4512" s="7" t="n">
        <v>49</v>
      </c>
    </row>
    <row r="4513" spans="1:5">
      <c r="A4513" t="s">
        <v>4</v>
      </c>
      <c r="B4513" s="4" t="s">
        <v>5</v>
      </c>
      <c r="C4513" s="4" t="s">
        <v>14</v>
      </c>
      <c r="D4513" s="4" t="s">
        <v>14</v>
      </c>
      <c r="E4513" s="4" t="s">
        <v>9</v>
      </c>
      <c r="F4513" s="4" t="s">
        <v>14</v>
      </c>
      <c r="G4513" s="4" t="s">
        <v>14</v>
      </c>
    </row>
    <row r="4514" spans="1:5">
      <c r="A4514" t="n">
        <v>34662</v>
      </c>
      <c r="B4514" s="70" t="n">
        <v>8</v>
      </c>
      <c r="C4514" s="7" t="n">
        <v>9</v>
      </c>
      <c r="D4514" s="7" t="n">
        <v>0</v>
      </c>
      <c r="E4514" s="7" t="n">
        <v>11</v>
      </c>
      <c r="F4514" s="7" t="n">
        <v>19</v>
      </c>
      <c r="G4514" s="7" t="n">
        <v>1</v>
      </c>
    </row>
    <row r="4515" spans="1:5">
      <c r="A4515" t="s">
        <v>4</v>
      </c>
      <c r="B4515" s="4" t="s">
        <v>5</v>
      </c>
      <c r="C4515" s="4" t="s">
        <v>10</v>
      </c>
    </row>
    <row r="4516" spans="1:5">
      <c r="A4516" t="n">
        <v>34671</v>
      </c>
      <c r="B4516" s="12" t="n">
        <v>12</v>
      </c>
      <c r="C4516" s="7" t="n">
        <v>6410</v>
      </c>
    </row>
    <row r="4517" spans="1:5">
      <c r="A4517" t="s">
        <v>4</v>
      </c>
      <c r="B4517" s="4" t="s">
        <v>5</v>
      </c>
      <c r="C4517" s="4" t="s">
        <v>10</v>
      </c>
    </row>
    <row r="4518" spans="1:5">
      <c r="A4518" t="n">
        <v>34674</v>
      </c>
      <c r="B4518" s="12" t="n">
        <v>12</v>
      </c>
      <c r="C4518" s="7" t="n">
        <v>6527</v>
      </c>
    </row>
    <row r="4519" spans="1:5">
      <c r="A4519" t="s">
        <v>4</v>
      </c>
      <c r="B4519" s="4" t="s">
        <v>5</v>
      </c>
      <c r="C4519" s="4" t="s">
        <v>6</v>
      </c>
      <c r="D4519" s="4" t="s">
        <v>9</v>
      </c>
    </row>
    <row r="4520" spans="1:5">
      <c r="A4520" t="n">
        <v>34677</v>
      </c>
      <c r="B4520" s="81" t="n">
        <v>134</v>
      </c>
      <c r="C4520" s="7" t="s">
        <v>345</v>
      </c>
      <c r="D4520" s="7" t="n">
        <v>25</v>
      </c>
    </row>
    <row r="4521" spans="1:5">
      <c r="A4521" t="s">
        <v>4</v>
      </c>
      <c r="B4521" s="4" t="s">
        <v>5</v>
      </c>
      <c r="C4521" s="4" t="s">
        <v>14</v>
      </c>
      <c r="D4521" s="4" t="s">
        <v>14</v>
      </c>
    </row>
    <row r="4522" spans="1:5">
      <c r="A4522" t="n">
        <v>34690</v>
      </c>
      <c r="B4522" s="82" t="n">
        <v>137</v>
      </c>
      <c r="C4522" s="7" t="n">
        <v>0</v>
      </c>
      <c r="D4522" s="7" t="n">
        <v>0</v>
      </c>
    </row>
    <row r="4523" spans="1:5">
      <c r="A4523" t="s">
        <v>4</v>
      </c>
      <c r="B4523" s="4" t="s">
        <v>5</v>
      </c>
      <c r="C4523" s="4" t="s">
        <v>14</v>
      </c>
    </row>
    <row r="4524" spans="1:5">
      <c r="A4524" t="n">
        <v>34693</v>
      </c>
      <c r="B4524" s="82" t="n">
        <v>137</v>
      </c>
      <c r="C4524" s="7" t="n">
        <v>1</v>
      </c>
    </row>
    <row r="4525" spans="1:5">
      <c r="A4525" t="s">
        <v>4</v>
      </c>
      <c r="B4525" s="4" t="s">
        <v>5</v>
      </c>
      <c r="C4525" s="4" t="s">
        <v>10</v>
      </c>
    </row>
    <row r="4526" spans="1:5">
      <c r="A4526" t="n">
        <v>34695</v>
      </c>
      <c r="B4526" s="18" t="n">
        <v>13</v>
      </c>
      <c r="C4526" s="7" t="n">
        <v>6527</v>
      </c>
    </row>
    <row r="4527" spans="1:5">
      <c r="A4527" t="s">
        <v>4</v>
      </c>
      <c r="B4527" s="4" t="s">
        <v>5</v>
      </c>
      <c r="C4527" s="4" t="s">
        <v>10</v>
      </c>
    </row>
    <row r="4528" spans="1:5">
      <c r="A4528" t="n">
        <v>34698</v>
      </c>
      <c r="B4528" s="18" t="n">
        <v>13</v>
      </c>
      <c r="C4528" s="7" t="n">
        <v>6410</v>
      </c>
    </row>
    <row r="4529" spans="1:7">
      <c r="A4529" t="s">
        <v>4</v>
      </c>
      <c r="B4529" s="4" t="s">
        <v>5</v>
      </c>
      <c r="C4529" s="4" t="s">
        <v>14</v>
      </c>
      <c r="D4529" s="4" t="s">
        <v>14</v>
      </c>
      <c r="E4529" s="4" t="s">
        <v>14</v>
      </c>
      <c r="F4529" s="4" t="s">
        <v>20</v>
      </c>
      <c r="G4529" s="4" t="s">
        <v>20</v>
      </c>
      <c r="H4529" s="4" t="s">
        <v>20</v>
      </c>
      <c r="I4529" s="4" t="s">
        <v>20</v>
      </c>
      <c r="J4529" s="4" t="s">
        <v>20</v>
      </c>
    </row>
    <row r="4530" spans="1:7">
      <c r="A4530" t="n">
        <v>34701</v>
      </c>
      <c r="B4530" s="44" t="n">
        <v>76</v>
      </c>
      <c r="C4530" s="7" t="n">
        <v>0</v>
      </c>
      <c r="D4530" s="7" t="n">
        <v>3</v>
      </c>
      <c r="E4530" s="7" t="n">
        <v>0</v>
      </c>
      <c r="F4530" s="7" t="n">
        <v>1</v>
      </c>
      <c r="G4530" s="7" t="n">
        <v>1</v>
      </c>
      <c r="H4530" s="7" t="n">
        <v>1</v>
      </c>
      <c r="I4530" s="7" t="n">
        <v>0</v>
      </c>
      <c r="J4530" s="7" t="n">
        <v>1000</v>
      </c>
    </row>
    <row r="4531" spans="1:7">
      <c r="A4531" t="s">
        <v>4</v>
      </c>
      <c r="B4531" s="4" t="s">
        <v>5</v>
      </c>
      <c r="C4531" s="4" t="s">
        <v>14</v>
      </c>
      <c r="D4531" s="4" t="s">
        <v>14</v>
      </c>
    </row>
    <row r="4532" spans="1:7">
      <c r="A4532" t="n">
        <v>34725</v>
      </c>
      <c r="B4532" s="45" t="n">
        <v>77</v>
      </c>
      <c r="C4532" s="7" t="n">
        <v>0</v>
      </c>
      <c r="D4532" s="7" t="n">
        <v>3</v>
      </c>
    </row>
    <row r="4533" spans="1:7">
      <c r="A4533" t="s">
        <v>4</v>
      </c>
      <c r="B4533" s="4" t="s">
        <v>5</v>
      </c>
      <c r="C4533" s="4" t="s">
        <v>14</v>
      </c>
    </row>
    <row r="4534" spans="1:7">
      <c r="A4534" t="n">
        <v>34728</v>
      </c>
      <c r="B4534" s="78" t="n">
        <v>165</v>
      </c>
      <c r="C4534" s="7" t="n">
        <v>1</v>
      </c>
    </row>
    <row r="4535" spans="1:7">
      <c r="A4535" t="s">
        <v>4</v>
      </c>
      <c r="B4535" s="4" t="s">
        <v>5</v>
      </c>
      <c r="C4535" s="4" t="s">
        <v>14</v>
      </c>
      <c r="D4535" s="4" t="s">
        <v>14</v>
      </c>
      <c r="E4535" s="4" t="s">
        <v>9</v>
      </c>
      <c r="F4535" s="4" t="s">
        <v>14</v>
      </c>
      <c r="G4535" s="4" t="s">
        <v>14</v>
      </c>
    </row>
    <row r="4536" spans="1:7">
      <c r="A4536" t="n">
        <v>34730</v>
      </c>
      <c r="B4536" s="83" t="n">
        <v>18</v>
      </c>
      <c r="C4536" s="7" t="n">
        <v>3</v>
      </c>
      <c r="D4536" s="7" t="n">
        <v>0</v>
      </c>
      <c r="E4536" s="7" t="n">
        <v>6</v>
      </c>
      <c r="F4536" s="7" t="n">
        <v>19</v>
      </c>
      <c r="G4536" s="7" t="n">
        <v>1</v>
      </c>
    </row>
    <row r="4537" spans="1:7">
      <c r="A4537" t="s">
        <v>4</v>
      </c>
      <c r="B4537" s="4" t="s">
        <v>5</v>
      </c>
      <c r="C4537" s="4" t="s">
        <v>14</v>
      </c>
    </row>
    <row r="4538" spans="1:7">
      <c r="A4538" t="n">
        <v>34739</v>
      </c>
      <c r="B4538" s="84" t="n">
        <v>78</v>
      </c>
      <c r="C4538" s="7" t="n">
        <v>255</v>
      </c>
    </row>
    <row r="4539" spans="1:7">
      <c r="A4539" t="s">
        <v>4</v>
      </c>
      <c r="B4539" s="4" t="s">
        <v>5</v>
      </c>
      <c r="C4539" s="4" t="s">
        <v>14</v>
      </c>
      <c r="D4539" s="4" t="s">
        <v>10</v>
      </c>
      <c r="E4539" s="4" t="s">
        <v>14</v>
      </c>
    </row>
    <row r="4540" spans="1:7">
      <c r="A4540" t="n">
        <v>34741</v>
      </c>
      <c r="B4540" s="34" t="n">
        <v>39</v>
      </c>
      <c r="C4540" s="7" t="n">
        <v>11</v>
      </c>
      <c r="D4540" s="7" t="n">
        <v>65533</v>
      </c>
      <c r="E4540" s="7" t="n">
        <v>200</v>
      </c>
    </row>
    <row r="4541" spans="1:7">
      <c r="A4541" t="s">
        <v>4</v>
      </c>
      <c r="B4541" s="4" t="s">
        <v>5</v>
      </c>
      <c r="C4541" s="4" t="s">
        <v>14</v>
      </c>
      <c r="D4541" s="4" t="s">
        <v>10</v>
      </c>
      <c r="E4541" s="4" t="s">
        <v>14</v>
      </c>
    </row>
    <row r="4542" spans="1:7">
      <c r="A4542" t="n">
        <v>34746</v>
      </c>
      <c r="B4542" s="34" t="n">
        <v>39</v>
      </c>
      <c r="C4542" s="7" t="n">
        <v>11</v>
      </c>
      <c r="D4542" s="7" t="n">
        <v>65533</v>
      </c>
      <c r="E4542" s="7" t="n">
        <v>201</v>
      </c>
    </row>
    <row r="4543" spans="1:7">
      <c r="A4543" t="s">
        <v>4</v>
      </c>
      <c r="B4543" s="4" t="s">
        <v>5</v>
      </c>
      <c r="C4543" s="4" t="s">
        <v>14</v>
      </c>
      <c r="D4543" s="4" t="s">
        <v>10</v>
      </c>
      <c r="E4543" s="4" t="s">
        <v>14</v>
      </c>
    </row>
    <row r="4544" spans="1:7">
      <c r="A4544" t="n">
        <v>34751</v>
      </c>
      <c r="B4544" s="34" t="n">
        <v>39</v>
      </c>
      <c r="C4544" s="7" t="n">
        <v>11</v>
      </c>
      <c r="D4544" s="7" t="n">
        <v>65533</v>
      </c>
      <c r="E4544" s="7" t="n">
        <v>202</v>
      </c>
    </row>
    <row r="4545" spans="1:10">
      <c r="A4545" t="s">
        <v>4</v>
      </c>
      <c r="B4545" s="4" t="s">
        <v>5</v>
      </c>
      <c r="C4545" s="4" t="s">
        <v>14</v>
      </c>
      <c r="D4545" s="4" t="s">
        <v>10</v>
      </c>
      <c r="E4545" s="4" t="s">
        <v>14</v>
      </c>
    </row>
    <row r="4546" spans="1:10">
      <c r="A4546" t="n">
        <v>34756</v>
      </c>
      <c r="B4546" s="34" t="n">
        <v>39</v>
      </c>
      <c r="C4546" s="7" t="n">
        <v>11</v>
      </c>
      <c r="D4546" s="7" t="n">
        <v>65533</v>
      </c>
      <c r="E4546" s="7" t="n">
        <v>203</v>
      </c>
    </row>
    <row r="4547" spans="1:10">
      <c r="A4547" t="s">
        <v>4</v>
      </c>
      <c r="B4547" s="4" t="s">
        <v>5</v>
      </c>
      <c r="C4547" s="4" t="s">
        <v>14</v>
      </c>
      <c r="D4547" s="4" t="s">
        <v>10</v>
      </c>
      <c r="E4547" s="4" t="s">
        <v>14</v>
      </c>
    </row>
    <row r="4548" spans="1:10">
      <c r="A4548" t="n">
        <v>34761</v>
      </c>
      <c r="B4548" s="34" t="n">
        <v>39</v>
      </c>
      <c r="C4548" s="7" t="n">
        <v>11</v>
      </c>
      <c r="D4548" s="7" t="n">
        <v>65533</v>
      </c>
      <c r="E4548" s="7" t="n">
        <v>204</v>
      </c>
    </row>
    <row r="4549" spans="1:10">
      <c r="A4549" t="s">
        <v>4</v>
      </c>
      <c r="B4549" s="4" t="s">
        <v>5</v>
      </c>
      <c r="C4549" s="4" t="s">
        <v>14</v>
      </c>
      <c r="D4549" s="4" t="s">
        <v>10</v>
      </c>
      <c r="E4549" s="4" t="s">
        <v>14</v>
      </c>
    </row>
    <row r="4550" spans="1:10">
      <c r="A4550" t="n">
        <v>34766</v>
      </c>
      <c r="B4550" s="34" t="n">
        <v>39</v>
      </c>
      <c r="C4550" s="7" t="n">
        <v>11</v>
      </c>
      <c r="D4550" s="7" t="n">
        <v>65533</v>
      </c>
      <c r="E4550" s="7" t="n">
        <v>205</v>
      </c>
    </row>
    <row r="4551" spans="1:10">
      <c r="A4551" t="s">
        <v>4</v>
      </c>
      <c r="B4551" s="4" t="s">
        <v>5</v>
      </c>
      <c r="C4551" s="4" t="s">
        <v>14</v>
      </c>
      <c r="D4551" s="4" t="s">
        <v>10</v>
      </c>
      <c r="E4551" s="4" t="s">
        <v>14</v>
      </c>
    </row>
    <row r="4552" spans="1:10">
      <c r="A4552" t="n">
        <v>34771</v>
      </c>
      <c r="B4552" s="34" t="n">
        <v>39</v>
      </c>
      <c r="C4552" s="7" t="n">
        <v>11</v>
      </c>
      <c r="D4552" s="7" t="n">
        <v>65533</v>
      </c>
      <c r="E4552" s="7" t="n">
        <v>206</v>
      </c>
    </row>
    <row r="4553" spans="1:10">
      <c r="A4553" t="s">
        <v>4</v>
      </c>
      <c r="B4553" s="4" t="s">
        <v>5</v>
      </c>
      <c r="C4553" s="4" t="s">
        <v>14</v>
      </c>
      <c r="D4553" s="4" t="s">
        <v>10</v>
      </c>
      <c r="E4553" s="4" t="s">
        <v>14</v>
      </c>
    </row>
    <row r="4554" spans="1:10">
      <c r="A4554" t="n">
        <v>34776</v>
      </c>
      <c r="B4554" s="34" t="n">
        <v>39</v>
      </c>
      <c r="C4554" s="7" t="n">
        <v>11</v>
      </c>
      <c r="D4554" s="7" t="n">
        <v>65533</v>
      </c>
      <c r="E4554" s="7" t="n">
        <v>207</v>
      </c>
    </row>
    <row r="4555" spans="1:10">
      <c r="A4555" t="s">
        <v>4</v>
      </c>
      <c r="B4555" s="4" t="s">
        <v>5</v>
      </c>
      <c r="C4555" s="4" t="s">
        <v>14</v>
      </c>
      <c r="D4555" s="4" t="s">
        <v>10</v>
      </c>
      <c r="E4555" s="4" t="s">
        <v>14</v>
      </c>
    </row>
    <row r="4556" spans="1:10">
      <c r="A4556" t="n">
        <v>34781</v>
      </c>
      <c r="B4556" s="34" t="n">
        <v>39</v>
      </c>
      <c r="C4556" s="7" t="n">
        <v>11</v>
      </c>
      <c r="D4556" s="7" t="n">
        <v>65533</v>
      </c>
      <c r="E4556" s="7" t="n">
        <v>208</v>
      </c>
    </row>
    <row r="4557" spans="1:10">
      <c r="A4557" t="s">
        <v>4</v>
      </c>
      <c r="B4557" s="4" t="s">
        <v>5</v>
      </c>
      <c r="C4557" s="4" t="s">
        <v>14</v>
      </c>
      <c r="D4557" s="4" t="s">
        <v>10</v>
      </c>
      <c r="E4557" s="4" t="s">
        <v>14</v>
      </c>
    </row>
    <row r="4558" spans="1:10">
      <c r="A4558" t="n">
        <v>34786</v>
      </c>
      <c r="B4558" s="34" t="n">
        <v>39</v>
      </c>
      <c r="C4558" s="7" t="n">
        <v>11</v>
      </c>
      <c r="D4558" s="7" t="n">
        <v>65533</v>
      </c>
      <c r="E4558" s="7" t="n">
        <v>209</v>
      </c>
    </row>
    <row r="4559" spans="1:10">
      <c r="A4559" t="s">
        <v>4</v>
      </c>
      <c r="B4559" s="4" t="s">
        <v>5</v>
      </c>
      <c r="C4559" s="4" t="s">
        <v>14</v>
      </c>
      <c r="D4559" s="4" t="s">
        <v>10</v>
      </c>
      <c r="E4559" s="4" t="s">
        <v>14</v>
      </c>
    </row>
    <row r="4560" spans="1:10">
      <c r="A4560" t="n">
        <v>34791</v>
      </c>
      <c r="B4560" s="34" t="n">
        <v>39</v>
      </c>
      <c r="C4560" s="7" t="n">
        <v>11</v>
      </c>
      <c r="D4560" s="7" t="n">
        <v>65533</v>
      </c>
      <c r="E4560" s="7" t="n">
        <v>210</v>
      </c>
    </row>
    <row r="4561" spans="1:5">
      <c r="A4561" t="s">
        <v>4</v>
      </c>
      <c r="B4561" s="4" t="s">
        <v>5</v>
      </c>
      <c r="C4561" s="4" t="s">
        <v>14</v>
      </c>
      <c r="D4561" s="4" t="s">
        <v>10</v>
      </c>
      <c r="E4561" s="4" t="s">
        <v>14</v>
      </c>
    </row>
    <row r="4562" spans="1:5">
      <c r="A4562" t="n">
        <v>34796</v>
      </c>
      <c r="B4562" s="40" t="n">
        <v>36</v>
      </c>
      <c r="C4562" s="7" t="n">
        <v>9</v>
      </c>
      <c r="D4562" s="7" t="n">
        <v>0</v>
      </c>
      <c r="E4562" s="7" t="n">
        <v>0</v>
      </c>
    </row>
    <row r="4563" spans="1:5">
      <c r="A4563" t="s">
        <v>4</v>
      </c>
      <c r="B4563" s="4" t="s">
        <v>5</v>
      </c>
      <c r="C4563" s="4" t="s">
        <v>14</v>
      </c>
      <c r="D4563" s="4" t="s">
        <v>10</v>
      </c>
      <c r="E4563" s="4" t="s">
        <v>14</v>
      </c>
    </row>
    <row r="4564" spans="1:5">
      <c r="A4564" t="n">
        <v>34801</v>
      </c>
      <c r="B4564" s="40" t="n">
        <v>36</v>
      </c>
      <c r="C4564" s="7" t="n">
        <v>9</v>
      </c>
      <c r="D4564" s="7" t="n">
        <v>7033</v>
      </c>
      <c r="E4564" s="7" t="n">
        <v>0</v>
      </c>
    </row>
    <row r="4565" spans="1:5">
      <c r="A4565" t="s">
        <v>4</v>
      </c>
      <c r="B4565" s="4" t="s">
        <v>5</v>
      </c>
      <c r="C4565" s="4" t="s">
        <v>14</v>
      </c>
      <c r="D4565" s="4" t="s">
        <v>10</v>
      </c>
      <c r="E4565" s="4" t="s">
        <v>14</v>
      </c>
    </row>
    <row r="4566" spans="1:5">
      <c r="A4566" t="n">
        <v>34806</v>
      </c>
      <c r="B4566" s="40" t="n">
        <v>36</v>
      </c>
      <c r="C4566" s="7" t="n">
        <v>9</v>
      </c>
      <c r="D4566" s="7" t="n">
        <v>22</v>
      </c>
      <c r="E4566" s="7" t="n">
        <v>0</v>
      </c>
    </row>
    <row r="4567" spans="1:5">
      <c r="A4567" t="s">
        <v>4</v>
      </c>
      <c r="B4567" s="4" t="s">
        <v>5</v>
      </c>
      <c r="C4567" s="4" t="s">
        <v>14</v>
      </c>
      <c r="D4567" s="4" t="s">
        <v>10</v>
      </c>
      <c r="E4567" s="4" t="s">
        <v>14</v>
      </c>
    </row>
    <row r="4568" spans="1:5">
      <c r="A4568" t="n">
        <v>34811</v>
      </c>
      <c r="B4568" s="40" t="n">
        <v>36</v>
      </c>
      <c r="C4568" s="7" t="n">
        <v>9</v>
      </c>
      <c r="D4568" s="7" t="n">
        <v>7031</v>
      </c>
      <c r="E4568" s="7" t="n">
        <v>0</v>
      </c>
    </row>
    <row r="4569" spans="1:5">
      <c r="A4569" t="s">
        <v>4</v>
      </c>
      <c r="B4569" s="4" t="s">
        <v>5</v>
      </c>
      <c r="C4569" s="4" t="s">
        <v>14</v>
      </c>
      <c r="D4569" s="4" t="s">
        <v>10</v>
      </c>
      <c r="E4569" s="4" t="s">
        <v>14</v>
      </c>
    </row>
    <row r="4570" spans="1:5">
      <c r="A4570" t="n">
        <v>34816</v>
      </c>
      <c r="B4570" s="40" t="n">
        <v>36</v>
      </c>
      <c r="C4570" s="7" t="n">
        <v>9</v>
      </c>
      <c r="D4570" s="7" t="n">
        <v>20</v>
      </c>
      <c r="E4570" s="7" t="n">
        <v>0</v>
      </c>
    </row>
    <row r="4571" spans="1:5">
      <c r="A4571" t="s">
        <v>4</v>
      </c>
      <c r="B4571" s="4" t="s">
        <v>5</v>
      </c>
      <c r="C4571" s="4" t="s">
        <v>14</v>
      </c>
      <c r="D4571" s="4" t="s">
        <v>10</v>
      </c>
      <c r="E4571" s="4" t="s">
        <v>14</v>
      </c>
    </row>
    <row r="4572" spans="1:5">
      <c r="A4572" t="n">
        <v>34821</v>
      </c>
      <c r="B4572" s="40" t="n">
        <v>36</v>
      </c>
      <c r="C4572" s="7" t="n">
        <v>9</v>
      </c>
      <c r="D4572" s="7" t="n">
        <v>21</v>
      </c>
      <c r="E4572" s="7" t="n">
        <v>0</v>
      </c>
    </row>
    <row r="4573" spans="1:5">
      <c r="A4573" t="s">
        <v>4</v>
      </c>
      <c r="B4573" s="4" t="s">
        <v>5</v>
      </c>
      <c r="C4573" s="4" t="s">
        <v>14</v>
      </c>
      <c r="D4573" s="4" t="s">
        <v>10</v>
      </c>
    </row>
    <row r="4574" spans="1:5">
      <c r="A4574" t="n">
        <v>34826</v>
      </c>
      <c r="B4574" s="9" t="n">
        <v>162</v>
      </c>
      <c r="C4574" s="7" t="n">
        <v>1</v>
      </c>
      <c r="D4574" s="7" t="n">
        <v>0</v>
      </c>
    </row>
    <row r="4575" spans="1:5">
      <c r="A4575" t="s">
        <v>4</v>
      </c>
      <c r="B4575" s="4" t="s">
        <v>5</v>
      </c>
    </row>
    <row r="4576" spans="1:5">
      <c r="A4576" t="n">
        <v>34830</v>
      </c>
      <c r="B4576" s="5" t="n">
        <v>1</v>
      </c>
    </row>
    <row r="4577" spans="1:5" s="3" customFormat="1" customHeight="0">
      <c r="A4577" s="3" t="s">
        <v>2</v>
      </c>
      <c r="B4577" s="3" t="s">
        <v>346</v>
      </c>
    </row>
    <row r="4578" spans="1:5">
      <c r="A4578" t="s">
        <v>4</v>
      </c>
      <c r="B4578" s="4" t="s">
        <v>5</v>
      </c>
      <c r="C4578" s="4" t="s">
        <v>14</v>
      </c>
      <c r="D4578" s="4" t="s">
        <v>10</v>
      </c>
    </row>
    <row r="4579" spans="1:5">
      <c r="A4579" t="n">
        <v>34832</v>
      </c>
      <c r="B4579" s="27" t="n">
        <v>22</v>
      </c>
      <c r="C4579" s="7" t="n">
        <v>0</v>
      </c>
      <c r="D4579" s="7" t="n">
        <v>0</v>
      </c>
    </row>
    <row r="4580" spans="1:5">
      <c r="A4580" t="s">
        <v>4</v>
      </c>
      <c r="B4580" s="4" t="s">
        <v>5</v>
      </c>
      <c r="C4580" s="4" t="s">
        <v>14</v>
      </c>
      <c r="D4580" s="4" t="s">
        <v>10</v>
      </c>
      <c r="E4580" s="4" t="s">
        <v>20</v>
      </c>
    </row>
    <row r="4581" spans="1:5">
      <c r="A4581" t="n">
        <v>34836</v>
      </c>
      <c r="B4581" s="24" t="n">
        <v>58</v>
      </c>
      <c r="C4581" s="7" t="n">
        <v>0</v>
      </c>
      <c r="D4581" s="7" t="n">
        <v>0</v>
      </c>
      <c r="E4581" s="7" t="n">
        <v>1</v>
      </c>
    </row>
    <row r="4582" spans="1:5">
      <c r="A4582" t="s">
        <v>4</v>
      </c>
      <c r="B4582" s="4" t="s">
        <v>5</v>
      </c>
      <c r="C4582" s="4" t="s">
        <v>14</v>
      </c>
    </row>
    <row r="4583" spans="1:5">
      <c r="A4583" t="n">
        <v>34844</v>
      </c>
      <c r="B4583" s="29" t="n">
        <v>64</v>
      </c>
      <c r="C4583" s="7" t="n">
        <v>7</v>
      </c>
    </row>
    <row r="4584" spans="1:5">
      <c r="A4584" t="s">
        <v>4</v>
      </c>
      <c r="B4584" s="4" t="s">
        <v>5</v>
      </c>
      <c r="C4584" s="4" t="s">
        <v>14</v>
      </c>
      <c r="D4584" s="4" t="s">
        <v>14</v>
      </c>
      <c r="E4584" s="4" t="s">
        <v>9</v>
      </c>
      <c r="F4584" s="4" t="s">
        <v>14</v>
      </c>
      <c r="G4584" s="4" t="s">
        <v>14</v>
      </c>
    </row>
    <row r="4585" spans="1:5">
      <c r="A4585" t="n">
        <v>34846</v>
      </c>
      <c r="B4585" s="83" t="n">
        <v>18</v>
      </c>
      <c r="C4585" s="7" t="n">
        <v>3</v>
      </c>
      <c r="D4585" s="7" t="n">
        <v>0</v>
      </c>
      <c r="E4585" s="7" t="n">
        <v>6</v>
      </c>
      <c r="F4585" s="7" t="n">
        <v>19</v>
      </c>
      <c r="G4585" s="7" t="n">
        <v>1</v>
      </c>
    </row>
    <row r="4586" spans="1:5">
      <c r="A4586" t="s">
        <v>4</v>
      </c>
      <c r="B4586" s="4" t="s">
        <v>5</v>
      </c>
      <c r="C4586" s="4" t="s">
        <v>10</v>
      </c>
    </row>
    <row r="4587" spans="1:5">
      <c r="A4587" t="n">
        <v>34855</v>
      </c>
      <c r="B4587" s="18" t="n">
        <v>13</v>
      </c>
      <c r="C4587" s="7" t="n">
        <v>6410</v>
      </c>
    </row>
    <row r="4588" spans="1:5">
      <c r="A4588" t="s">
        <v>4</v>
      </c>
      <c r="B4588" s="4" t="s">
        <v>5</v>
      </c>
      <c r="C4588" s="4" t="s">
        <v>14</v>
      </c>
      <c r="D4588" s="4" t="s">
        <v>10</v>
      </c>
    </row>
    <row r="4589" spans="1:5">
      <c r="A4589" t="n">
        <v>34858</v>
      </c>
      <c r="B4589" s="9" t="n">
        <v>162</v>
      </c>
      <c r="C4589" s="7" t="n">
        <v>1</v>
      </c>
      <c r="D4589" s="7" t="n">
        <v>24577</v>
      </c>
    </row>
    <row r="4590" spans="1:5">
      <c r="A4590" t="s">
        <v>4</v>
      </c>
      <c r="B4590" s="4" t="s">
        <v>5</v>
      </c>
    </row>
    <row r="4591" spans="1:5">
      <c r="A4591" t="n">
        <v>34862</v>
      </c>
      <c r="B4591" s="5" t="n">
        <v>1</v>
      </c>
    </row>
    <row r="4592" spans="1:5" s="3" customFormat="1" customHeight="0">
      <c r="A4592" s="3" t="s">
        <v>2</v>
      </c>
      <c r="B4592" s="3" t="s">
        <v>347</v>
      </c>
    </row>
    <row r="4593" spans="1:657">
      <c r="A4593" t="s">
        <v>4</v>
      </c>
      <c r="B4593" s="4" t="s">
        <v>5</v>
      </c>
      <c r="C4593" s="4" t="s">
        <v>10</v>
      </c>
      <c r="D4593" s="4" t="s">
        <v>10</v>
      </c>
      <c r="E4593" s="4" t="s">
        <v>9</v>
      </c>
      <c r="F4593" s="4" t="s">
        <v>6</v>
      </c>
      <c r="G4593" s="4" t="s">
        <v>8</v>
      </c>
      <c r="H4593" s="4" t="s">
        <v>10</v>
      </c>
      <c r="I4593" s="4" t="s">
        <v>10</v>
      </c>
      <c r="J4593" s="4" t="s">
        <v>9</v>
      </c>
      <c r="K4593" s="4" t="s">
        <v>6</v>
      </c>
      <c r="L4593" s="4" t="s">
        <v>8</v>
      </c>
      <c r="M4593" s="4" t="s">
        <v>10</v>
      </c>
      <c r="N4593" s="4" t="s">
        <v>10</v>
      </c>
      <c r="O4593" s="4" t="s">
        <v>9</v>
      </c>
      <c r="P4593" s="4" t="s">
        <v>6</v>
      </c>
      <c r="Q4593" s="4" t="s">
        <v>8</v>
      </c>
      <c r="R4593" s="4" t="s">
        <v>10</v>
      </c>
      <c r="S4593" s="4" t="s">
        <v>10</v>
      </c>
      <c r="T4593" s="4" t="s">
        <v>9</v>
      </c>
      <c r="U4593" s="4" t="s">
        <v>6</v>
      </c>
      <c r="V4593" s="4" t="s">
        <v>8</v>
      </c>
      <c r="W4593" s="4" t="s">
        <v>10</v>
      </c>
      <c r="X4593" s="4" t="s">
        <v>10</v>
      </c>
      <c r="Y4593" s="4" t="s">
        <v>9</v>
      </c>
      <c r="Z4593" s="4" t="s">
        <v>6</v>
      </c>
      <c r="AA4593" s="4" t="s">
        <v>8</v>
      </c>
      <c r="AB4593" s="4" t="s">
        <v>10</v>
      </c>
      <c r="AC4593" s="4" t="s">
        <v>10</v>
      </c>
      <c r="AD4593" s="4" t="s">
        <v>9</v>
      </c>
      <c r="AE4593" s="4" t="s">
        <v>6</v>
      </c>
      <c r="AF4593" s="4" t="s">
        <v>8</v>
      </c>
      <c r="AG4593" s="4" t="s">
        <v>10</v>
      </c>
      <c r="AH4593" s="4" t="s">
        <v>10</v>
      </c>
      <c r="AI4593" s="4" t="s">
        <v>9</v>
      </c>
      <c r="AJ4593" s="4" t="s">
        <v>6</v>
      </c>
      <c r="AK4593" s="4" t="s">
        <v>8</v>
      </c>
      <c r="AL4593" s="4" t="s">
        <v>10</v>
      </c>
      <c r="AM4593" s="4" t="s">
        <v>10</v>
      </c>
      <c r="AN4593" s="4" t="s">
        <v>9</v>
      </c>
      <c r="AO4593" s="4" t="s">
        <v>6</v>
      </c>
      <c r="AP4593" s="4" t="s">
        <v>8</v>
      </c>
      <c r="AQ4593" s="4" t="s">
        <v>10</v>
      </c>
      <c r="AR4593" s="4" t="s">
        <v>10</v>
      </c>
      <c r="AS4593" s="4" t="s">
        <v>9</v>
      </c>
      <c r="AT4593" s="4" t="s">
        <v>6</v>
      </c>
      <c r="AU4593" s="4" t="s">
        <v>8</v>
      </c>
      <c r="AV4593" s="4" t="s">
        <v>10</v>
      </c>
      <c r="AW4593" s="4" t="s">
        <v>10</v>
      </c>
      <c r="AX4593" s="4" t="s">
        <v>9</v>
      </c>
      <c r="AY4593" s="4" t="s">
        <v>6</v>
      </c>
      <c r="AZ4593" s="4" t="s">
        <v>8</v>
      </c>
      <c r="BA4593" s="4" t="s">
        <v>10</v>
      </c>
      <c r="BB4593" s="4" t="s">
        <v>10</v>
      </c>
      <c r="BC4593" s="4" t="s">
        <v>9</v>
      </c>
      <c r="BD4593" s="4" t="s">
        <v>6</v>
      </c>
      <c r="BE4593" s="4" t="s">
        <v>8</v>
      </c>
      <c r="BF4593" s="4" t="s">
        <v>10</v>
      </c>
      <c r="BG4593" s="4" t="s">
        <v>10</v>
      </c>
      <c r="BH4593" s="4" t="s">
        <v>9</v>
      </c>
      <c r="BI4593" s="4" t="s">
        <v>6</v>
      </c>
      <c r="BJ4593" s="4" t="s">
        <v>8</v>
      </c>
      <c r="BK4593" s="4" t="s">
        <v>10</v>
      </c>
      <c r="BL4593" s="4" t="s">
        <v>10</v>
      </c>
      <c r="BM4593" s="4" t="s">
        <v>9</v>
      </c>
      <c r="BN4593" s="4" t="s">
        <v>6</v>
      </c>
      <c r="BO4593" s="4" t="s">
        <v>8</v>
      </c>
      <c r="BP4593" s="4" t="s">
        <v>10</v>
      </c>
      <c r="BQ4593" s="4" t="s">
        <v>10</v>
      </c>
      <c r="BR4593" s="4" t="s">
        <v>9</v>
      </c>
      <c r="BS4593" s="4" t="s">
        <v>6</v>
      </c>
      <c r="BT4593" s="4" t="s">
        <v>8</v>
      </c>
      <c r="BU4593" s="4" t="s">
        <v>10</v>
      </c>
      <c r="BV4593" s="4" t="s">
        <v>10</v>
      </c>
      <c r="BW4593" s="4" t="s">
        <v>9</v>
      </c>
      <c r="BX4593" s="4" t="s">
        <v>6</v>
      </c>
      <c r="BY4593" s="4" t="s">
        <v>8</v>
      </c>
      <c r="BZ4593" s="4" t="s">
        <v>10</v>
      </c>
      <c r="CA4593" s="4" t="s">
        <v>10</v>
      </c>
      <c r="CB4593" s="4" t="s">
        <v>9</v>
      </c>
      <c r="CC4593" s="4" t="s">
        <v>6</v>
      </c>
      <c r="CD4593" s="4" t="s">
        <v>8</v>
      </c>
      <c r="CE4593" s="4" t="s">
        <v>10</v>
      </c>
      <c r="CF4593" s="4" t="s">
        <v>10</v>
      </c>
      <c r="CG4593" s="4" t="s">
        <v>9</v>
      </c>
      <c r="CH4593" s="4" t="s">
        <v>6</v>
      </c>
      <c r="CI4593" s="4" t="s">
        <v>8</v>
      </c>
      <c r="CJ4593" s="4" t="s">
        <v>10</v>
      </c>
      <c r="CK4593" s="4" t="s">
        <v>10</v>
      </c>
      <c r="CL4593" s="4" t="s">
        <v>9</v>
      </c>
      <c r="CM4593" s="4" t="s">
        <v>6</v>
      </c>
      <c r="CN4593" s="4" t="s">
        <v>8</v>
      </c>
      <c r="CO4593" s="4" t="s">
        <v>10</v>
      </c>
      <c r="CP4593" s="4" t="s">
        <v>10</v>
      </c>
      <c r="CQ4593" s="4" t="s">
        <v>9</v>
      </c>
      <c r="CR4593" s="4" t="s">
        <v>6</v>
      </c>
      <c r="CS4593" s="4" t="s">
        <v>8</v>
      </c>
      <c r="CT4593" s="4" t="s">
        <v>10</v>
      </c>
      <c r="CU4593" s="4" t="s">
        <v>10</v>
      </c>
      <c r="CV4593" s="4" t="s">
        <v>9</v>
      </c>
      <c r="CW4593" s="4" t="s">
        <v>6</v>
      </c>
      <c r="CX4593" s="4" t="s">
        <v>8</v>
      </c>
      <c r="CY4593" s="4" t="s">
        <v>10</v>
      </c>
      <c r="CZ4593" s="4" t="s">
        <v>10</v>
      </c>
      <c r="DA4593" s="4" t="s">
        <v>9</v>
      </c>
      <c r="DB4593" s="4" t="s">
        <v>6</v>
      </c>
      <c r="DC4593" s="4" t="s">
        <v>8</v>
      </c>
      <c r="DD4593" s="4" t="s">
        <v>10</v>
      </c>
      <c r="DE4593" s="4" t="s">
        <v>10</v>
      </c>
      <c r="DF4593" s="4" t="s">
        <v>9</v>
      </c>
      <c r="DG4593" s="4" t="s">
        <v>6</v>
      </c>
      <c r="DH4593" s="4" t="s">
        <v>8</v>
      </c>
      <c r="DI4593" s="4" t="s">
        <v>10</v>
      </c>
      <c r="DJ4593" s="4" t="s">
        <v>10</v>
      </c>
      <c r="DK4593" s="4" t="s">
        <v>9</v>
      </c>
      <c r="DL4593" s="4" t="s">
        <v>6</v>
      </c>
      <c r="DM4593" s="4" t="s">
        <v>8</v>
      </c>
      <c r="DN4593" s="4" t="s">
        <v>10</v>
      </c>
      <c r="DO4593" s="4" t="s">
        <v>10</v>
      </c>
      <c r="DP4593" s="4" t="s">
        <v>9</v>
      </c>
      <c r="DQ4593" s="4" t="s">
        <v>6</v>
      </c>
      <c r="DR4593" s="4" t="s">
        <v>8</v>
      </c>
      <c r="DS4593" s="4" t="s">
        <v>10</v>
      </c>
      <c r="DT4593" s="4" t="s">
        <v>10</v>
      </c>
      <c r="DU4593" s="4" t="s">
        <v>9</v>
      </c>
      <c r="DV4593" s="4" t="s">
        <v>6</v>
      </c>
      <c r="DW4593" s="4" t="s">
        <v>8</v>
      </c>
      <c r="DX4593" s="4" t="s">
        <v>10</v>
      </c>
      <c r="DY4593" s="4" t="s">
        <v>10</v>
      </c>
      <c r="DZ4593" s="4" t="s">
        <v>9</v>
      </c>
      <c r="EA4593" s="4" t="s">
        <v>6</v>
      </c>
      <c r="EB4593" s="4" t="s">
        <v>8</v>
      </c>
      <c r="EC4593" s="4" t="s">
        <v>10</v>
      </c>
      <c r="ED4593" s="4" t="s">
        <v>10</v>
      </c>
      <c r="EE4593" s="4" t="s">
        <v>9</v>
      </c>
      <c r="EF4593" s="4" t="s">
        <v>6</v>
      </c>
      <c r="EG4593" s="4" t="s">
        <v>8</v>
      </c>
      <c r="EH4593" s="4" t="s">
        <v>10</v>
      </c>
      <c r="EI4593" s="4" t="s">
        <v>10</v>
      </c>
      <c r="EJ4593" s="4" t="s">
        <v>9</v>
      </c>
      <c r="EK4593" s="4" t="s">
        <v>6</v>
      </c>
      <c r="EL4593" s="4" t="s">
        <v>8</v>
      </c>
      <c r="EM4593" s="4" t="s">
        <v>10</v>
      </c>
      <c r="EN4593" s="4" t="s">
        <v>10</v>
      </c>
      <c r="EO4593" s="4" t="s">
        <v>9</v>
      </c>
      <c r="EP4593" s="4" t="s">
        <v>6</v>
      </c>
      <c r="EQ4593" s="4" t="s">
        <v>8</v>
      </c>
      <c r="ER4593" s="4" t="s">
        <v>10</v>
      </c>
      <c r="ES4593" s="4" t="s">
        <v>10</v>
      </c>
      <c r="ET4593" s="4" t="s">
        <v>9</v>
      </c>
      <c r="EU4593" s="4" t="s">
        <v>6</v>
      </c>
      <c r="EV4593" s="4" t="s">
        <v>8</v>
      </c>
      <c r="EW4593" s="4" t="s">
        <v>10</v>
      </c>
      <c r="EX4593" s="4" t="s">
        <v>10</v>
      </c>
      <c r="EY4593" s="4" t="s">
        <v>9</v>
      </c>
      <c r="EZ4593" s="4" t="s">
        <v>6</v>
      </c>
      <c r="FA4593" s="4" t="s">
        <v>8</v>
      </c>
      <c r="FB4593" s="4" t="s">
        <v>10</v>
      </c>
      <c r="FC4593" s="4" t="s">
        <v>10</v>
      </c>
      <c r="FD4593" s="4" t="s">
        <v>9</v>
      </c>
      <c r="FE4593" s="4" t="s">
        <v>6</v>
      </c>
      <c r="FF4593" s="4" t="s">
        <v>8</v>
      </c>
      <c r="FG4593" s="4" t="s">
        <v>10</v>
      </c>
      <c r="FH4593" s="4" t="s">
        <v>10</v>
      </c>
      <c r="FI4593" s="4" t="s">
        <v>9</v>
      </c>
      <c r="FJ4593" s="4" t="s">
        <v>6</v>
      </c>
      <c r="FK4593" s="4" t="s">
        <v>8</v>
      </c>
      <c r="FL4593" s="4" t="s">
        <v>10</v>
      </c>
      <c r="FM4593" s="4" t="s">
        <v>10</v>
      </c>
      <c r="FN4593" s="4" t="s">
        <v>9</v>
      </c>
      <c r="FO4593" s="4" t="s">
        <v>6</v>
      </c>
      <c r="FP4593" s="4" t="s">
        <v>8</v>
      </c>
      <c r="FQ4593" s="4" t="s">
        <v>10</v>
      </c>
      <c r="FR4593" s="4" t="s">
        <v>10</v>
      </c>
      <c r="FS4593" s="4" t="s">
        <v>9</v>
      </c>
      <c r="FT4593" s="4" t="s">
        <v>6</v>
      </c>
      <c r="FU4593" s="4" t="s">
        <v>8</v>
      </c>
      <c r="FV4593" s="4" t="s">
        <v>10</v>
      </c>
      <c r="FW4593" s="4" t="s">
        <v>10</v>
      </c>
      <c r="FX4593" s="4" t="s">
        <v>9</v>
      </c>
      <c r="FY4593" s="4" t="s">
        <v>6</v>
      </c>
      <c r="FZ4593" s="4" t="s">
        <v>8</v>
      </c>
      <c r="GA4593" s="4" t="s">
        <v>10</v>
      </c>
      <c r="GB4593" s="4" t="s">
        <v>10</v>
      </c>
      <c r="GC4593" s="4" t="s">
        <v>9</v>
      </c>
      <c r="GD4593" s="4" t="s">
        <v>6</v>
      </c>
      <c r="GE4593" s="4" t="s">
        <v>8</v>
      </c>
      <c r="GF4593" s="4" t="s">
        <v>10</v>
      </c>
      <c r="GG4593" s="4" t="s">
        <v>10</v>
      </c>
      <c r="GH4593" s="4" t="s">
        <v>9</v>
      </c>
      <c r="GI4593" s="4" t="s">
        <v>6</v>
      </c>
      <c r="GJ4593" s="4" t="s">
        <v>8</v>
      </c>
      <c r="GK4593" s="4" t="s">
        <v>10</v>
      </c>
      <c r="GL4593" s="4" t="s">
        <v>10</v>
      </c>
      <c r="GM4593" s="4" t="s">
        <v>9</v>
      </c>
      <c r="GN4593" s="4" t="s">
        <v>6</v>
      </c>
      <c r="GO4593" s="4" t="s">
        <v>8</v>
      </c>
      <c r="GP4593" s="4" t="s">
        <v>10</v>
      </c>
      <c r="GQ4593" s="4" t="s">
        <v>10</v>
      </c>
      <c r="GR4593" s="4" t="s">
        <v>9</v>
      </c>
      <c r="GS4593" s="4" t="s">
        <v>6</v>
      </c>
      <c r="GT4593" s="4" t="s">
        <v>8</v>
      </c>
      <c r="GU4593" s="4" t="s">
        <v>10</v>
      </c>
      <c r="GV4593" s="4" t="s">
        <v>10</v>
      </c>
      <c r="GW4593" s="4" t="s">
        <v>9</v>
      </c>
      <c r="GX4593" s="4" t="s">
        <v>6</v>
      </c>
      <c r="GY4593" s="4" t="s">
        <v>8</v>
      </c>
      <c r="GZ4593" s="4" t="s">
        <v>10</v>
      </c>
      <c r="HA4593" s="4" t="s">
        <v>10</v>
      </c>
      <c r="HB4593" s="4" t="s">
        <v>9</v>
      </c>
      <c r="HC4593" s="4" t="s">
        <v>6</v>
      </c>
      <c r="HD4593" s="4" t="s">
        <v>8</v>
      </c>
      <c r="HE4593" s="4" t="s">
        <v>10</v>
      </c>
      <c r="HF4593" s="4" t="s">
        <v>10</v>
      </c>
      <c r="HG4593" s="4" t="s">
        <v>9</v>
      </c>
      <c r="HH4593" s="4" t="s">
        <v>6</v>
      </c>
      <c r="HI4593" s="4" t="s">
        <v>8</v>
      </c>
      <c r="HJ4593" s="4" t="s">
        <v>10</v>
      </c>
      <c r="HK4593" s="4" t="s">
        <v>10</v>
      </c>
      <c r="HL4593" s="4" t="s">
        <v>9</v>
      </c>
      <c r="HM4593" s="4" t="s">
        <v>6</v>
      </c>
      <c r="HN4593" s="4" t="s">
        <v>8</v>
      </c>
      <c r="HO4593" s="4" t="s">
        <v>10</v>
      </c>
      <c r="HP4593" s="4" t="s">
        <v>10</v>
      </c>
      <c r="HQ4593" s="4" t="s">
        <v>9</v>
      </c>
      <c r="HR4593" s="4" t="s">
        <v>6</v>
      </c>
      <c r="HS4593" s="4" t="s">
        <v>8</v>
      </c>
      <c r="HT4593" s="4" t="s">
        <v>10</v>
      </c>
      <c r="HU4593" s="4" t="s">
        <v>10</v>
      </c>
      <c r="HV4593" s="4" t="s">
        <v>9</v>
      </c>
      <c r="HW4593" s="4" t="s">
        <v>6</v>
      </c>
      <c r="HX4593" s="4" t="s">
        <v>8</v>
      </c>
      <c r="HY4593" s="4" t="s">
        <v>10</v>
      </c>
      <c r="HZ4593" s="4" t="s">
        <v>10</v>
      </c>
      <c r="IA4593" s="4" t="s">
        <v>9</v>
      </c>
      <c r="IB4593" s="4" t="s">
        <v>6</v>
      </c>
      <c r="IC4593" s="4" t="s">
        <v>8</v>
      </c>
      <c r="ID4593" s="4" t="s">
        <v>10</v>
      </c>
      <c r="IE4593" s="4" t="s">
        <v>10</v>
      </c>
      <c r="IF4593" s="4" t="s">
        <v>9</v>
      </c>
      <c r="IG4593" s="4" t="s">
        <v>6</v>
      </c>
      <c r="IH4593" s="4" t="s">
        <v>8</v>
      </c>
      <c r="II4593" s="4" t="s">
        <v>10</v>
      </c>
      <c r="IJ4593" s="4" t="s">
        <v>10</v>
      </c>
      <c r="IK4593" s="4" t="s">
        <v>9</v>
      </c>
      <c r="IL4593" s="4" t="s">
        <v>6</v>
      </c>
      <c r="IM4593" s="4" t="s">
        <v>8</v>
      </c>
      <c r="IN4593" s="4" t="s">
        <v>10</v>
      </c>
      <c r="IO4593" s="4" t="s">
        <v>10</v>
      </c>
      <c r="IP4593" s="4" t="s">
        <v>9</v>
      </c>
      <c r="IQ4593" s="4" t="s">
        <v>6</v>
      </c>
      <c r="IR4593" s="4" t="s">
        <v>8</v>
      </c>
      <c r="IS4593" s="4" t="s">
        <v>10</v>
      </c>
      <c r="IT4593" s="4" t="s">
        <v>10</v>
      </c>
      <c r="IU4593" s="4" t="s">
        <v>9</v>
      </c>
      <c r="IV4593" s="4" t="s">
        <v>6</v>
      </c>
      <c r="IW4593" s="4" t="s">
        <v>8</v>
      </c>
      <c r="IX4593" s="4" t="s">
        <v>10</v>
      </c>
      <c r="IY4593" s="4" t="s">
        <v>10</v>
      </c>
      <c r="IZ4593" s="4" t="s">
        <v>9</v>
      </c>
      <c r="JA4593" s="4" t="s">
        <v>6</v>
      </c>
      <c r="JB4593" s="4" t="s">
        <v>8</v>
      </c>
      <c r="JC4593" s="4" t="s">
        <v>10</v>
      </c>
      <c r="JD4593" s="4" t="s">
        <v>10</v>
      </c>
      <c r="JE4593" s="4" t="s">
        <v>9</v>
      </c>
      <c r="JF4593" s="4" t="s">
        <v>6</v>
      </c>
      <c r="JG4593" s="4" t="s">
        <v>8</v>
      </c>
      <c r="JH4593" s="4" t="s">
        <v>10</v>
      </c>
      <c r="JI4593" s="4" t="s">
        <v>10</v>
      </c>
      <c r="JJ4593" s="4" t="s">
        <v>9</v>
      </c>
      <c r="JK4593" s="4" t="s">
        <v>6</v>
      </c>
      <c r="JL4593" s="4" t="s">
        <v>8</v>
      </c>
      <c r="JM4593" s="4" t="s">
        <v>10</v>
      </c>
      <c r="JN4593" s="4" t="s">
        <v>10</v>
      </c>
      <c r="JO4593" s="4" t="s">
        <v>9</v>
      </c>
      <c r="JP4593" s="4" t="s">
        <v>6</v>
      </c>
      <c r="JQ4593" s="4" t="s">
        <v>8</v>
      </c>
      <c r="JR4593" s="4" t="s">
        <v>10</v>
      </c>
      <c r="JS4593" s="4" t="s">
        <v>10</v>
      </c>
      <c r="JT4593" s="4" t="s">
        <v>9</v>
      </c>
      <c r="JU4593" s="4" t="s">
        <v>6</v>
      </c>
      <c r="JV4593" s="4" t="s">
        <v>8</v>
      </c>
      <c r="JW4593" s="4" t="s">
        <v>10</v>
      </c>
      <c r="JX4593" s="4" t="s">
        <v>10</v>
      </c>
      <c r="JY4593" s="4" t="s">
        <v>9</v>
      </c>
      <c r="JZ4593" s="4" t="s">
        <v>6</v>
      </c>
      <c r="KA4593" s="4" t="s">
        <v>8</v>
      </c>
      <c r="KB4593" s="4" t="s">
        <v>10</v>
      </c>
      <c r="KC4593" s="4" t="s">
        <v>10</v>
      </c>
      <c r="KD4593" s="4" t="s">
        <v>9</v>
      </c>
      <c r="KE4593" s="4" t="s">
        <v>6</v>
      </c>
      <c r="KF4593" s="4" t="s">
        <v>8</v>
      </c>
      <c r="KG4593" s="4" t="s">
        <v>10</v>
      </c>
      <c r="KH4593" s="4" t="s">
        <v>10</v>
      </c>
      <c r="KI4593" s="4" t="s">
        <v>9</v>
      </c>
      <c r="KJ4593" s="4" t="s">
        <v>6</v>
      </c>
      <c r="KK4593" s="4" t="s">
        <v>8</v>
      </c>
      <c r="KL4593" s="4" t="s">
        <v>10</v>
      </c>
      <c r="KM4593" s="4" t="s">
        <v>10</v>
      </c>
      <c r="KN4593" s="4" t="s">
        <v>9</v>
      </c>
      <c r="KO4593" s="4" t="s">
        <v>6</v>
      </c>
      <c r="KP4593" s="4" t="s">
        <v>8</v>
      </c>
      <c r="KQ4593" s="4" t="s">
        <v>10</v>
      </c>
      <c r="KR4593" s="4" t="s">
        <v>10</v>
      </c>
      <c r="KS4593" s="4" t="s">
        <v>9</v>
      </c>
      <c r="KT4593" s="4" t="s">
        <v>6</v>
      </c>
      <c r="KU4593" s="4" t="s">
        <v>8</v>
      </c>
      <c r="KV4593" s="4" t="s">
        <v>10</v>
      </c>
      <c r="KW4593" s="4" t="s">
        <v>10</v>
      </c>
      <c r="KX4593" s="4" t="s">
        <v>9</v>
      </c>
      <c r="KY4593" s="4" t="s">
        <v>6</v>
      </c>
      <c r="KZ4593" s="4" t="s">
        <v>8</v>
      </c>
      <c r="LA4593" s="4" t="s">
        <v>10</v>
      </c>
      <c r="LB4593" s="4" t="s">
        <v>10</v>
      </c>
      <c r="LC4593" s="4" t="s">
        <v>9</v>
      </c>
      <c r="LD4593" s="4" t="s">
        <v>6</v>
      </c>
      <c r="LE4593" s="4" t="s">
        <v>8</v>
      </c>
      <c r="LF4593" s="4" t="s">
        <v>10</v>
      </c>
      <c r="LG4593" s="4" t="s">
        <v>10</v>
      </c>
      <c r="LH4593" s="4" t="s">
        <v>9</v>
      </c>
      <c r="LI4593" s="4" t="s">
        <v>6</v>
      </c>
      <c r="LJ4593" s="4" t="s">
        <v>8</v>
      </c>
      <c r="LK4593" s="4" t="s">
        <v>10</v>
      </c>
      <c r="LL4593" s="4" t="s">
        <v>10</v>
      </c>
      <c r="LM4593" s="4" t="s">
        <v>9</v>
      </c>
      <c r="LN4593" s="4" t="s">
        <v>6</v>
      </c>
      <c r="LO4593" s="4" t="s">
        <v>8</v>
      </c>
      <c r="LP4593" s="4" t="s">
        <v>10</v>
      </c>
      <c r="LQ4593" s="4" t="s">
        <v>10</v>
      </c>
      <c r="LR4593" s="4" t="s">
        <v>9</v>
      </c>
      <c r="LS4593" s="4" t="s">
        <v>6</v>
      </c>
      <c r="LT4593" s="4" t="s">
        <v>8</v>
      </c>
      <c r="LU4593" s="4" t="s">
        <v>10</v>
      </c>
      <c r="LV4593" s="4" t="s">
        <v>10</v>
      </c>
      <c r="LW4593" s="4" t="s">
        <v>9</v>
      </c>
      <c r="LX4593" s="4" t="s">
        <v>6</v>
      </c>
      <c r="LY4593" s="4" t="s">
        <v>8</v>
      </c>
      <c r="LZ4593" s="4" t="s">
        <v>10</v>
      </c>
      <c r="MA4593" s="4" t="s">
        <v>10</v>
      </c>
      <c r="MB4593" s="4" t="s">
        <v>9</v>
      </c>
      <c r="MC4593" s="4" t="s">
        <v>6</v>
      </c>
      <c r="MD4593" s="4" t="s">
        <v>8</v>
      </c>
      <c r="ME4593" s="4" t="s">
        <v>10</v>
      </c>
      <c r="MF4593" s="4" t="s">
        <v>10</v>
      </c>
      <c r="MG4593" s="4" t="s">
        <v>9</v>
      </c>
      <c r="MH4593" s="4" t="s">
        <v>6</v>
      </c>
      <c r="MI4593" s="4" t="s">
        <v>8</v>
      </c>
      <c r="MJ4593" s="4" t="s">
        <v>10</v>
      </c>
      <c r="MK4593" s="4" t="s">
        <v>10</v>
      </c>
      <c r="ML4593" s="4" t="s">
        <v>9</v>
      </c>
      <c r="MM4593" s="4" t="s">
        <v>6</v>
      </c>
      <c r="MN4593" s="4" t="s">
        <v>8</v>
      </c>
      <c r="MO4593" s="4" t="s">
        <v>10</v>
      </c>
      <c r="MP4593" s="4" t="s">
        <v>10</v>
      </c>
      <c r="MQ4593" s="4" t="s">
        <v>9</v>
      </c>
      <c r="MR4593" s="4" t="s">
        <v>6</v>
      </c>
      <c r="MS4593" s="4" t="s">
        <v>8</v>
      </c>
      <c r="MT4593" s="4" t="s">
        <v>10</v>
      </c>
      <c r="MU4593" s="4" t="s">
        <v>10</v>
      </c>
      <c r="MV4593" s="4" t="s">
        <v>9</v>
      </c>
      <c r="MW4593" s="4" t="s">
        <v>6</v>
      </c>
      <c r="MX4593" s="4" t="s">
        <v>8</v>
      </c>
      <c r="MY4593" s="4" t="s">
        <v>10</v>
      </c>
      <c r="MZ4593" s="4" t="s">
        <v>10</v>
      </c>
      <c r="NA4593" s="4" t="s">
        <v>9</v>
      </c>
      <c r="NB4593" s="4" t="s">
        <v>6</v>
      </c>
      <c r="NC4593" s="4" t="s">
        <v>8</v>
      </c>
      <c r="ND4593" s="4" t="s">
        <v>10</v>
      </c>
      <c r="NE4593" s="4" t="s">
        <v>10</v>
      </c>
      <c r="NF4593" s="4" t="s">
        <v>9</v>
      </c>
      <c r="NG4593" s="4" t="s">
        <v>6</v>
      </c>
      <c r="NH4593" s="4" t="s">
        <v>8</v>
      </c>
      <c r="NI4593" s="4" t="s">
        <v>10</v>
      </c>
      <c r="NJ4593" s="4" t="s">
        <v>10</v>
      </c>
      <c r="NK4593" s="4" t="s">
        <v>9</v>
      </c>
      <c r="NL4593" s="4" t="s">
        <v>6</v>
      </c>
      <c r="NM4593" s="4" t="s">
        <v>8</v>
      </c>
      <c r="NN4593" s="4" t="s">
        <v>10</v>
      </c>
      <c r="NO4593" s="4" t="s">
        <v>10</v>
      </c>
      <c r="NP4593" s="4" t="s">
        <v>9</v>
      </c>
      <c r="NQ4593" s="4" t="s">
        <v>6</v>
      </c>
      <c r="NR4593" s="4" t="s">
        <v>8</v>
      </c>
      <c r="NS4593" s="4" t="s">
        <v>10</v>
      </c>
      <c r="NT4593" s="4" t="s">
        <v>10</v>
      </c>
      <c r="NU4593" s="4" t="s">
        <v>9</v>
      </c>
      <c r="NV4593" s="4" t="s">
        <v>6</v>
      </c>
      <c r="NW4593" s="4" t="s">
        <v>8</v>
      </c>
      <c r="NX4593" s="4" t="s">
        <v>10</v>
      </c>
      <c r="NY4593" s="4" t="s">
        <v>10</v>
      </c>
      <c r="NZ4593" s="4" t="s">
        <v>9</v>
      </c>
      <c r="OA4593" s="4" t="s">
        <v>6</v>
      </c>
      <c r="OB4593" s="4" t="s">
        <v>8</v>
      </c>
    </row>
    <row r="4594" spans="1:657">
      <c r="A4594" t="n">
        <v>34864</v>
      </c>
      <c r="B4594" s="85" t="n">
        <v>257</v>
      </c>
      <c r="C4594" s="7" t="n">
        <v>3</v>
      </c>
      <c r="D4594" s="7" t="n">
        <v>65533</v>
      </c>
      <c r="E4594" s="7" t="n">
        <v>0</v>
      </c>
      <c r="F4594" s="7" t="s">
        <v>39</v>
      </c>
      <c r="G4594" s="7" t="n">
        <f t="normal" ca="1">32-LENB(INDIRECT(ADDRESS(4594,6)))</f>
        <v>0</v>
      </c>
      <c r="H4594" s="7" t="n">
        <v>3</v>
      </c>
      <c r="I4594" s="7" t="n">
        <v>65533</v>
      </c>
      <c r="J4594" s="7" t="n">
        <v>0</v>
      </c>
      <c r="K4594" s="7" t="s">
        <v>40</v>
      </c>
      <c r="L4594" s="7" t="n">
        <f t="normal" ca="1">32-LENB(INDIRECT(ADDRESS(4594,11)))</f>
        <v>0</v>
      </c>
      <c r="M4594" s="7" t="n">
        <v>3</v>
      </c>
      <c r="N4594" s="7" t="n">
        <v>65533</v>
      </c>
      <c r="O4594" s="7" t="n">
        <v>0</v>
      </c>
      <c r="P4594" s="7" t="s">
        <v>41</v>
      </c>
      <c r="Q4594" s="7" t="n">
        <f t="normal" ca="1">32-LENB(INDIRECT(ADDRESS(4594,16)))</f>
        <v>0</v>
      </c>
      <c r="R4594" s="7" t="n">
        <v>3</v>
      </c>
      <c r="S4594" s="7" t="n">
        <v>65533</v>
      </c>
      <c r="T4594" s="7" t="n">
        <v>0</v>
      </c>
      <c r="U4594" s="7" t="s">
        <v>42</v>
      </c>
      <c r="V4594" s="7" t="n">
        <f t="normal" ca="1">32-LENB(INDIRECT(ADDRESS(4594,21)))</f>
        <v>0</v>
      </c>
      <c r="W4594" s="7" t="n">
        <v>3</v>
      </c>
      <c r="X4594" s="7" t="n">
        <v>65533</v>
      </c>
      <c r="Y4594" s="7" t="n">
        <v>0</v>
      </c>
      <c r="Z4594" s="7" t="s">
        <v>43</v>
      </c>
      <c r="AA4594" s="7" t="n">
        <f t="normal" ca="1">32-LENB(INDIRECT(ADDRESS(4594,26)))</f>
        <v>0</v>
      </c>
      <c r="AB4594" s="7" t="n">
        <v>3</v>
      </c>
      <c r="AC4594" s="7" t="n">
        <v>65533</v>
      </c>
      <c r="AD4594" s="7" t="n">
        <v>0</v>
      </c>
      <c r="AE4594" s="7" t="s">
        <v>44</v>
      </c>
      <c r="AF4594" s="7" t="n">
        <f t="normal" ca="1">32-LENB(INDIRECT(ADDRESS(4594,31)))</f>
        <v>0</v>
      </c>
      <c r="AG4594" s="7" t="n">
        <v>3</v>
      </c>
      <c r="AH4594" s="7" t="n">
        <v>65533</v>
      </c>
      <c r="AI4594" s="7" t="n">
        <v>0</v>
      </c>
      <c r="AJ4594" s="7" t="s">
        <v>45</v>
      </c>
      <c r="AK4594" s="7" t="n">
        <f t="normal" ca="1">32-LENB(INDIRECT(ADDRESS(4594,36)))</f>
        <v>0</v>
      </c>
      <c r="AL4594" s="7" t="n">
        <v>7</v>
      </c>
      <c r="AM4594" s="7" t="n">
        <v>65533</v>
      </c>
      <c r="AN4594" s="7" t="n">
        <v>44320</v>
      </c>
      <c r="AO4594" s="7" t="s">
        <v>13</v>
      </c>
      <c r="AP4594" s="7" t="n">
        <f t="normal" ca="1">32-LENB(INDIRECT(ADDRESS(4594,41)))</f>
        <v>0</v>
      </c>
      <c r="AQ4594" s="7" t="n">
        <v>7</v>
      </c>
      <c r="AR4594" s="7" t="n">
        <v>65533</v>
      </c>
      <c r="AS4594" s="7" t="n">
        <v>44321</v>
      </c>
      <c r="AT4594" s="7" t="s">
        <v>13</v>
      </c>
      <c r="AU4594" s="7" t="n">
        <f t="normal" ca="1">32-LENB(INDIRECT(ADDRESS(4594,46)))</f>
        <v>0</v>
      </c>
      <c r="AV4594" s="7" t="n">
        <v>7</v>
      </c>
      <c r="AW4594" s="7" t="n">
        <v>65533</v>
      </c>
      <c r="AX4594" s="7" t="n">
        <v>43336</v>
      </c>
      <c r="AY4594" s="7" t="s">
        <v>13</v>
      </c>
      <c r="AZ4594" s="7" t="n">
        <f t="normal" ca="1">32-LENB(INDIRECT(ADDRESS(4594,51)))</f>
        <v>0</v>
      </c>
      <c r="BA4594" s="7" t="n">
        <v>7</v>
      </c>
      <c r="BB4594" s="7" t="n">
        <v>65533</v>
      </c>
      <c r="BC4594" s="7" t="n">
        <v>43337</v>
      </c>
      <c r="BD4594" s="7" t="s">
        <v>13</v>
      </c>
      <c r="BE4594" s="7" t="n">
        <f t="normal" ca="1">32-LENB(INDIRECT(ADDRESS(4594,56)))</f>
        <v>0</v>
      </c>
      <c r="BF4594" s="7" t="n">
        <v>7</v>
      </c>
      <c r="BG4594" s="7" t="n">
        <v>65533</v>
      </c>
      <c r="BH4594" s="7" t="n">
        <v>43338</v>
      </c>
      <c r="BI4594" s="7" t="s">
        <v>13</v>
      </c>
      <c r="BJ4594" s="7" t="n">
        <f t="normal" ca="1">32-LENB(INDIRECT(ADDRESS(4594,61)))</f>
        <v>0</v>
      </c>
      <c r="BK4594" s="7" t="n">
        <v>7</v>
      </c>
      <c r="BL4594" s="7" t="n">
        <v>65533</v>
      </c>
      <c r="BM4594" s="7" t="n">
        <v>43339</v>
      </c>
      <c r="BN4594" s="7" t="s">
        <v>13</v>
      </c>
      <c r="BO4594" s="7" t="n">
        <f t="normal" ca="1">32-LENB(INDIRECT(ADDRESS(4594,66)))</f>
        <v>0</v>
      </c>
      <c r="BP4594" s="7" t="n">
        <v>7</v>
      </c>
      <c r="BQ4594" s="7" t="n">
        <v>65533</v>
      </c>
      <c r="BR4594" s="7" t="n">
        <v>44322</v>
      </c>
      <c r="BS4594" s="7" t="s">
        <v>13</v>
      </c>
      <c r="BT4594" s="7" t="n">
        <f t="normal" ca="1">32-LENB(INDIRECT(ADDRESS(4594,71)))</f>
        <v>0</v>
      </c>
      <c r="BU4594" s="7" t="n">
        <v>7</v>
      </c>
      <c r="BV4594" s="7" t="n">
        <v>65533</v>
      </c>
      <c r="BW4594" s="7" t="n">
        <v>44323</v>
      </c>
      <c r="BX4594" s="7" t="s">
        <v>13</v>
      </c>
      <c r="BY4594" s="7" t="n">
        <f t="normal" ca="1">32-LENB(INDIRECT(ADDRESS(4594,76)))</f>
        <v>0</v>
      </c>
      <c r="BZ4594" s="7" t="n">
        <v>7</v>
      </c>
      <c r="CA4594" s="7" t="n">
        <v>65533</v>
      </c>
      <c r="CB4594" s="7" t="n">
        <v>43340</v>
      </c>
      <c r="CC4594" s="7" t="s">
        <v>13</v>
      </c>
      <c r="CD4594" s="7" t="n">
        <f t="normal" ca="1">32-LENB(INDIRECT(ADDRESS(4594,81)))</f>
        <v>0</v>
      </c>
      <c r="CE4594" s="7" t="n">
        <v>7</v>
      </c>
      <c r="CF4594" s="7" t="n">
        <v>65533</v>
      </c>
      <c r="CG4594" s="7" t="n">
        <v>43341</v>
      </c>
      <c r="CH4594" s="7" t="s">
        <v>13</v>
      </c>
      <c r="CI4594" s="7" t="n">
        <f t="normal" ca="1">32-LENB(INDIRECT(ADDRESS(4594,86)))</f>
        <v>0</v>
      </c>
      <c r="CJ4594" s="7" t="n">
        <v>4</v>
      </c>
      <c r="CK4594" s="7" t="n">
        <v>65533</v>
      </c>
      <c r="CL4594" s="7" t="n">
        <v>2223</v>
      </c>
      <c r="CM4594" s="7" t="s">
        <v>13</v>
      </c>
      <c r="CN4594" s="7" t="n">
        <f t="normal" ca="1">32-LENB(INDIRECT(ADDRESS(4594,91)))</f>
        <v>0</v>
      </c>
      <c r="CO4594" s="7" t="n">
        <v>4</v>
      </c>
      <c r="CP4594" s="7" t="n">
        <v>65533</v>
      </c>
      <c r="CQ4594" s="7" t="n">
        <v>13201</v>
      </c>
      <c r="CR4594" s="7" t="s">
        <v>13</v>
      </c>
      <c r="CS4594" s="7" t="n">
        <f t="normal" ca="1">32-LENB(INDIRECT(ADDRESS(4594,96)))</f>
        <v>0</v>
      </c>
      <c r="CT4594" s="7" t="n">
        <v>7</v>
      </c>
      <c r="CU4594" s="7" t="n">
        <v>65533</v>
      </c>
      <c r="CV4594" s="7" t="n">
        <v>44324</v>
      </c>
      <c r="CW4594" s="7" t="s">
        <v>13</v>
      </c>
      <c r="CX4594" s="7" t="n">
        <f t="normal" ca="1">32-LENB(INDIRECT(ADDRESS(4594,101)))</f>
        <v>0</v>
      </c>
      <c r="CY4594" s="7" t="n">
        <v>7</v>
      </c>
      <c r="CZ4594" s="7" t="n">
        <v>65533</v>
      </c>
      <c r="DA4594" s="7" t="n">
        <v>43342</v>
      </c>
      <c r="DB4594" s="7" t="s">
        <v>13</v>
      </c>
      <c r="DC4594" s="7" t="n">
        <f t="normal" ca="1">32-LENB(INDIRECT(ADDRESS(4594,106)))</f>
        <v>0</v>
      </c>
      <c r="DD4594" s="7" t="n">
        <v>7</v>
      </c>
      <c r="DE4594" s="7" t="n">
        <v>65533</v>
      </c>
      <c r="DF4594" s="7" t="n">
        <v>43343</v>
      </c>
      <c r="DG4594" s="7" t="s">
        <v>13</v>
      </c>
      <c r="DH4594" s="7" t="n">
        <f t="normal" ca="1">32-LENB(INDIRECT(ADDRESS(4594,111)))</f>
        <v>0</v>
      </c>
      <c r="DI4594" s="7" t="n">
        <v>4</v>
      </c>
      <c r="DJ4594" s="7" t="n">
        <v>65533</v>
      </c>
      <c r="DK4594" s="7" t="n">
        <v>4537</v>
      </c>
      <c r="DL4594" s="7" t="s">
        <v>13</v>
      </c>
      <c r="DM4594" s="7" t="n">
        <f t="normal" ca="1">32-LENB(INDIRECT(ADDRESS(4594,116)))</f>
        <v>0</v>
      </c>
      <c r="DN4594" s="7" t="n">
        <v>7</v>
      </c>
      <c r="DO4594" s="7" t="n">
        <v>65533</v>
      </c>
      <c r="DP4594" s="7" t="n">
        <v>51600</v>
      </c>
      <c r="DQ4594" s="7" t="s">
        <v>13</v>
      </c>
      <c r="DR4594" s="7" t="n">
        <f t="normal" ca="1">32-LENB(INDIRECT(ADDRESS(4594,121)))</f>
        <v>0</v>
      </c>
      <c r="DS4594" s="7" t="n">
        <v>4</v>
      </c>
      <c r="DT4594" s="7" t="n">
        <v>65533</v>
      </c>
      <c r="DU4594" s="7" t="n">
        <v>4512</v>
      </c>
      <c r="DV4594" s="7" t="s">
        <v>13</v>
      </c>
      <c r="DW4594" s="7" t="n">
        <f t="normal" ca="1">32-LENB(INDIRECT(ADDRESS(4594,126)))</f>
        <v>0</v>
      </c>
      <c r="DX4594" s="7" t="n">
        <v>7</v>
      </c>
      <c r="DY4594" s="7" t="n">
        <v>65533</v>
      </c>
      <c r="DZ4594" s="7" t="n">
        <v>51601</v>
      </c>
      <c r="EA4594" s="7" t="s">
        <v>13</v>
      </c>
      <c r="EB4594" s="7" t="n">
        <f t="normal" ca="1">32-LENB(INDIRECT(ADDRESS(4594,131)))</f>
        <v>0</v>
      </c>
      <c r="EC4594" s="7" t="n">
        <v>7</v>
      </c>
      <c r="ED4594" s="7" t="n">
        <v>65533</v>
      </c>
      <c r="EE4594" s="7" t="n">
        <v>51602</v>
      </c>
      <c r="EF4594" s="7" t="s">
        <v>13</v>
      </c>
      <c r="EG4594" s="7" t="n">
        <f t="normal" ca="1">32-LENB(INDIRECT(ADDRESS(4594,136)))</f>
        <v>0</v>
      </c>
      <c r="EH4594" s="7" t="n">
        <v>7</v>
      </c>
      <c r="EI4594" s="7" t="n">
        <v>65533</v>
      </c>
      <c r="EJ4594" s="7" t="n">
        <v>51603</v>
      </c>
      <c r="EK4594" s="7" t="s">
        <v>13</v>
      </c>
      <c r="EL4594" s="7" t="n">
        <f t="normal" ca="1">32-LENB(INDIRECT(ADDRESS(4594,141)))</f>
        <v>0</v>
      </c>
      <c r="EM4594" s="7" t="n">
        <v>7</v>
      </c>
      <c r="EN4594" s="7" t="n">
        <v>65533</v>
      </c>
      <c r="EO4594" s="7" t="n">
        <v>43344</v>
      </c>
      <c r="EP4594" s="7" t="s">
        <v>13</v>
      </c>
      <c r="EQ4594" s="7" t="n">
        <f t="normal" ca="1">32-LENB(INDIRECT(ADDRESS(4594,146)))</f>
        <v>0</v>
      </c>
      <c r="ER4594" s="7" t="n">
        <v>4</v>
      </c>
      <c r="ES4594" s="7" t="n">
        <v>65533</v>
      </c>
      <c r="ET4594" s="7" t="n">
        <v>4511</v>
      </c>
      <c r="EU4594" s="7" t="s">
        <v>13</v>
      </c>
      <c r="EV4594" s="7" t="n">
        <f t="normal" ca="1">32-LENB(INDIRECT(ADDRESS(4594,151)))</f>
        <v>0</v>
      </c>
      <c r="EW4594" s="7" t="n">
        <v>7</v>
      </c>
      <c r="EX4594" s="7" t="n">
        <v>65533</v>
      </c>
      <c r="EY4594" s="7" t="n">
        <v>51604</v>
      </c>
      <c r="EZ4594" s="7" t="s">
        <v>13</v>
      </c>
      <c r="FA4594" s="7" t="n">
        <f t="normal" ca="1">32-LENB(INDIRECT(ADDRESS(4594,156)))</f>
        <v>0</v>
      </c>
      <c r="FB4594" s="7" t="n">
        <v>4</v>
      </c>
      <c r="FC4594" s="7" t="n">
        <v>65533</v>
      </c>
      <c r="FD4594" s="7" t="n">
        <v>2222</v>
      </c>
      <c r="FE4594" s="7" t="s">
        <v>13</v>
      </c>
      <c r="FF4594" s="7" t="n">
        <f t="normal" ca="1">32-LENB(INDIRECT(ADDRESS(4594,161)))</f>
        <v>0</v>
      </c>
      <c r="FG4594" s="7" t="n">
        <v>4</v>
      </c>
      <c r="FH4594" s="7" t="n">
        <v>65533</v>
      </c>
      <c r="FI4594" s="7" t="n">
        <v>4512</v>
      </c>
      <c r="FJ4594" s="7" t="s">
        <v>13</v>
      </c>
      <c r="FK4594" s="7" t="n">
        <f t="normal" ca="1">32-LENB(INDIRECT(ADDRESS(4594,166)))</f>
        <v>0</v>
      </c>
      <c r="FL4594" s="7" t="n">
        <v>7</v>
      </c>
      <c r="FM4594" s="7" t="n">
        <v>65533</v>
      </c>
      <c r="FN4594" s="7" t="n">
        <v>43345</v>
      </c>
      <c r="FO4594" s="7" t="s">
        <v>13</v>
      </c>
      <c r="FP4594" s="7" t="n">
        <f t="normal" ca="1">32-LENB(INDIRECT(ADDRESS(4594,171)))</f>
        <v>0</v>
      </c>
      <c r="FQ4594" s="7" t="n">
        <v>7</v>
      </c>
      <c r="FR4594" s="7" t="n">
        <v>65533</v>
      </c>
      <c r="FS4594" s="7" t="n">
        <v>44325</v>
      </c>
      <c r="FT4594" s="7" t="s">
        <v>13</v>
      </c>
      <c r="FU4594" s="7" t="n">
        <f t="normal" ca="1">32-LENB(INDIRECT(ADDRESS(4594,176)))</f>
        <v>0</v>
      </c>
      <c r="FV4594" s="7" t="n">
        <v>7</v>
      </c>
      <c r="FW4594" s="7" t="n">
        <v>65533</v>
      </c>
      <c r="FX4594" s="7" t="n">
        <v>43346</v>
      </c>
      <c r="FY4594" s="7" t="s">
        <v>13</v>
      </c>
      <c r="FZ4594" s="7" t="n">
        <f t="normal" ca="1">32-LENB(INDIRECT(ADDRESS(4594,181)))</f>
        <v>0</v>
      </c>
      <c r="GA4594" s="7" t="n">
        <v>7</v>
      </c>
      <c r="GB4594" s="7" t="n">
        <v>65533</v>
      </c>
      <c r="GC4594" s="7" t="n">
        <v>43347</v>
      </c>
      <c r="GD4594" s="7" t="s">
        <v>13</v>
      </c>
      <c r="GE4594" s="7" t="n">
        <f t="normal" ca="1">32-LENB(INDIRECT(ADDRESS(4594,186)))</f>
        <v>0</v>
      </c>
      <c r="GF4594" s="7" t="n">
        <v>7</v>
      </c>
      <c r="GG4594" s="7" t="n">
        <v>65533</v>
      </c>
      <c r="GH4594" s="7" t="n">
        <v>43348</v>
      </c>
      <c r="GI4594" s="7" t="s">
        <v>13</v>
      </c>
      <c r="GJ4594" s="7" t="n">
        <f t="normal" ca="1">32-LENB(INDIRECT(ADDRESS(4594,191)))</f>
        <v>0</v>
      </c>
      <c r="GK4594" s="7" t="n">
        <v>7</v>
      </c>
      <c r="GL4594" s="7" t="n">
        <v>65533</v>
      </c>
      <c r="GM4594" s="7" t="n">
        <v>44326</v>
      </c>
      <c r="GN4594" s="7" t="s">
        <v>13</v>
      </c>
      <c r="GO4594" s="7" t="n">
        <f t="normal" ca="1">32-LENB(INDIRECT(ADDRESS(4594,196)))</f>
        <v>0</v>
      </c>
      <c r="GP4594" s="7" t="n">
        <v>7</v>
      </c>
      <c r="GQ4594" s="7" t="n">
        <v>65533</v>
      </c>
      <c r="GR4594" s="7" t="n">
        <v>44327</v>
      </c>
      <c r="GS4594" s="7" t="s">
        <v>13</v>
      </c>
      <c r="GT4594" s="7" t="n">
        <f t="normal" ca="1">32-LENB(INDIRECT(ADDRESS(4594,201)))</f>
        <v>0</v>
      </c>
      <c r="GU4594" s="7" t="n">
        <v>7</v>
      </c>
      <c r="GV4594" s="7" t="n">
        <v>65533</v>
      </c>
      <c r="GW4594" s="7" t="n">
        <v>53175</v>
      </c>
      <c r="GX4594" s="7" t="s">
        <v>13</v>
      </c>
      <c r="GY4594" s="7" t="n">
        <f t="normal" ca="1">32-LENB(INDIRECT(ADDRESS(4594,206)))</f>
        <v>0</v>
      </c>
      <c r="GZ4594" s="7" t="n">
        <v>7</v>
      </c>
      <c r="HA4594" s="7" t="n">
        <v>65533</v>
      </c>
      <c r="HB4594" s="7" t="n">
        <v>43349</v>
      </c>
      <c r="HC4594" s="7" t="s">
        <v>13</v>
      </c>
      <c r="HD4594" s="7" t="n">
        <f t="normal" ca="1">32-LENB(INDIRECT(ADDRESS(4594,211)))</f>
        <v>0</v>
      </c>
      <c r="HE4594" s="7" t="n">
        <v>7</v>
      </c>
      <c r="HF4594" s="7" t="n">
        <v>65533</v>
      </c>
      <c r="HG4594" s="7" t="n">
        <v>44328</v>
      </c>
      <c r="HH4594" s="7" t="s">
        <v>13</v>
      </c>
      <c r="HI4594" s="7" t="n">
        <f t="normal" ca="1">32-LENB(INDIRECT(ADDRESS(4594,216)))</f>
        <v>0</v>
      </c>
      <c r="HJ4594" s="7" t="n">
        <v>7</v>
      </c>
      <c r="HK4594" s="7" t="n">
        <v>65533</v>
      </c>
      <c r="HL4594" s="7" t="n">
        <v>52204</v>
      </c>
      <c r="HM4594" s="7" t="s">
        <v>13</v>
      </c>
      <c r="HN4594" s="7" t="n">
        <f t="normal" ca="1">32-LENB(INDIRECT(ADDRESS(4594,221)))</f>
        <v>0</v>
      </c>
      <c r="HO4594" s="7" t="n">
        <v>7</v>
      </c>
      <c r="HP4594" s="7" t="n">
        <v>65533</v>
      </c>
      <c r="HQ4594" s="7" t="n">
        <v>30409</v>
      </c>
      <c r="HR4594" s="7" t="s">
        <v>13</v>
      </c>
      <c r="HS4594" s="7" t="n">
        <f t="normal" ca="1">32-LENB(INDIRECT(ADDRESS(4594,226)))</f>
        <v>0</v>
      </c>
      <c r="HT4594" s="7" t="n">
        <v>7</v>
      </c>
      <c r="HU4594" s="7" t="n">
        <v>65533</v>
      </c>
      <c r="HV4594" s="7" t="n">
        <v>30410</v>
      </c>
      <c r="HW4594" s="7" t="s">
        <v>13</v>
      </c>
      <c r="HX4594" s="7" t="n">
        <f t="normal" ca="1">32-LENB(INDIRECT(ADDRESS(4594,231)))</f>
        <v>0</v>
      </c>
      <c r="HY4594" s="7" t="n">
        <v>7</v>
      </c>
      <c r="HZ4594" s="7" t="n">
        <v>65533</v>
      </c>
      <c r="IA4594" s="7" t="n">
        <v>44329</v>
      </c>
      <c r="IB4594" s="7" t="s">
        <v>13</v>
      </c>
      <c r="IC4594" s="7" t="n">
        <f t="normal" ca="1">32-LENB(INDIRECT(ADDRESS(4594,236)))</f>
        <v>0</v>
      </c>
      <c r="ID4594" s="7" t="n">
        <v>7</v>
      </c>
      <c r="IE4594" s="7" t="n">
        <v>65533</v>
      </c>
      <c r="IF4594" s="7" t="n">
        <v>43350</v>
      </c>
      <c r="IG4594" s="7" t="s">
        <v>13</v>
      </c>
      <c r="IH4594" s="7" t="n">
        <f t="normal" ca="1">32-LENB(INDIRECT(ADDRESS(4594,241)))</f>
        <v>0</v>
      </c>
      <c r="II4594" s="7" t="n">
        <v>7</v>
      </c>
      <c r="IJ4594" s="7" t="n">
        <v>65533</v>
      </c>
      <c r="IK4594" s="7" t="n">
        <v>43351</v>
      </c>
      <c r="IL4594" s="7" t="s">
        <v>13</v>
      </c>
      <c r="IM4594" s="7" t="n">
        <f t="normal" ca="1">32-LENB(INDIRECT(ADDRESS(4594,246)))</f>
        <v>0</v>
      </c>
      <c r="IN4594" s="7" t="n">
        <v>7</v>
      </c>
      <c r="IO4594" s="7" t="n">
        <v>65533</v>
      </c>
      <c r="IP4594" s="7" t="n">
        <v>43352</v>
      </c>
      <c r="IQ4594" s="7" t="s">
        <v>13</v>
      </c>
      <c r="IR4594" s="7" t="n">
        <f t="normal" ca="1">32-LENB(INDIRECT(ADDRESS(4594,251)))</f>
        <v>0</v>
      </c>
      <c r="IS4594" s="7" t="n">
        <v>7</v>
      </c>
      <c r="IT4594" s="7" t="n">
        <v>65533</v>
      </c>
      <c r="IU4594" s="7" t="n">
        <v>53176</v>
      </c>
      <c r="IV4594" s="7" t="s">
        <v>13</v>
      </c>
      <c r="IW4594" s="7" t="n">
        <f t="normal" ca="1">32-LENB(INDIRECT(ADDRESS(4594,256)))</f>
        <v>0</v>
      </c>
      <c r="IX4594" s="7" t="n">
        <v>7</v>
      </c>
      <c r="IY4594" s="7" t="n">
        <v>65533</v>
      </c>
      <c r="IZ4594" s="7" t="n">
        <v>53177</v>
      </c>
      <c r="JA4594" s="7" t="s">
        <v>13</v>
      </c>
      <c r="JB4594" s="7" t="n">
        <f t="normal" ca="1">32-LENB(INDIRECT(ADDRESS(4594,261)))</f>
        <v>0</v>
      </c>
      <c r="JC4594" s="7" t="n">
        <v>7</v>
      </c>
      <c r="JD4594" s="7" t="n">
        <v>65533</v>
      </c>
      <c r="JE4594" s="7" t="n">
        <v>30411</v>
      </c>
      <c r="JF4594" s="7" t="s">
        <v>13</v>
      </c>
      <c r="JG4594" s="7" t="n">
        <f t="normal" ca="1">32-LENB(INDIRECT(ADDRESS(4594,266)))</f>
        <v>0</v>
      </c>
      <c r="JH4594" s="7" t="n">
        <v>4</v>
      </c>
      <c r="JI4594" s="7" t="n">
        <v>65533</v>
      </c>
      <c r="JJ4594" s="7" t="n">
        <v>2214</v>
      </c>
      <c r="JK4594" s="7" t="s">
        <v>13</v>
      </c>
      <c r="JL4594" s="7" t="n">
        <f t="normal" ca="1">32-LENB(INDIRECT(ADDRESS(4594,271)))</f>
        <v>0</v>
      </c>
      <c r="JM4594" s="7" t="n">
        <v>7</v>
      </c>
      <c r="JN4594" s="7" t="n">
        <v>65533</v>
      </c>
      <c r="JO4594" s="7" t="n">
        <v>43353</v>
      </c>
      <c r="JP4594" s="7" t="s">
        <v>13</v>
      </c>
      <c r="JQ4594" s="7" t="n">
        <f t="normal" ca="1">32-LENB(INDIRECT(ADDRESS(4594,276)))</f>
        <v>0</v>
      </c>
      <c r="JR4594" s="7" t="n">
        <v>7</v>
      </c>
      <c r="JS4594" s="7" t="n">
        <v>65533</v>
      </c>
      <c r="JT4594" s="7" t="n">
        <v>44330</v>
      </c>
      <c r="JU4594" s="7" t="s">
        <v>13</v>
      </c>
      <c r="JV4594" s="7" t="n">
        <f t="normal" ca="1">32-LENB(INDIRECT(ADDRESS(4594,281)))</f>
        <v>0</v>
      </c>
      <c r="JW4594" s="7" t="n">
        <v>4</v>
      </c>
      <c r="JX4594" s="7" t="n">
        <v>65533</v>
      </c>
      <c r="JY4594" s="7" t="n">
        <v>1901</v>
      </c>
      <c r="JZ4594" s="7" t="s">
        <v>13</v>
      </c>
      <c r="KA4594" s="7" t="n">
        <f t="normal" ca="1">32-LENB(INDIRECT(ADDRESS(4594,286)))</f>
        <v>0</v>
      </c>
      <c r="KB4594" s="7" t="n">
        <v>7</v>
      </c>
      <c r="KC4594" s="7" t="n">
        <v>65533</v>
      </c>
      <c r="KD4594" s="7" t="n">
        <v>53178</v>
      </c>
      <c r="KE4594" s="7" t="s">
        <v>13</v>
      </c>
      <c r="KF4594" s="7" t="n">
        <f t="normal" ca="1">32-LENB(INDIRECT(ADDRESS(4594,291)))</f>
        <v>0</v>
      </c>
      <c r="KG4594" s="7" t="n">
        <v>7</v>
      </c>
      <c r="KH4594" s="7" t="n">
        <v>65533</v>
      </c>
      <c r="KI4594" s="7" t="n">
        <v>53179</v>
      </c>
      <c r="KJ4594" s="7" t="s">
        <v>13</v>
      </c>
      <c r="KK4594" s="7" t="n">
        <f t="normal" ca="1">32-LENB(INDIRECT(ADDRESS(4594,296)))</f>
        <v>0</v>
      </c>
      <c r="KL4594" s="7" t="n">
        <v>7</v>
      </c>
      <c r="KM4594" s="7" t="n">
        <v>65533</v>
      </c>
      <c r="KN4594" s="7" t="n">
        <v>43354</v>
      </c>
      <c r="KO4594" s="7" t="s">
        <v>13</v>
      </c>
      <c r="KP4594" s="7" t="n">
        <f t="normal" ca="1">32-LENB(INDIRECT(ADDRESS(4594,301)))</f>
        <v>0</v>
      </c>
      <c r="KQ4594" s="7" t="n">
        <v>7</v>
      </c>
      <c r="KR4594" s="7" t="n">
        <v>65533</v>
      </c>
      <c r="KS4594" s="7" t="n">
        <v>43355</v>
      </c>
      <c r="KT4594" s="7" t="s">
        <v>13</v>
      </c>
      <c r="KU4594" s="7" t="n">
        <f t="normal" ca="1">32-LENB(INDIRECT(ADDRESS(4594,306)))</f>
        <v>0</v>
      </c>
      <c r="KV4594" s="7" t="n">
        <v>7</v>
      </c>
      <c r="KW4594" s="7" t="n">
        <v>65533</v>
      </c>
      <c r="KX4594" s="7" t="n">
        <v>44331</v>
      </c>
      <c r="KY4594" s="7" t="s">
        <v>13</v>
      </c>
      <c r="KZ4594" s="7" t="n">
        <f t="normal" ca="1">32-LENB(INDIRECT(ADDRESS(4594,311)))</f>
        <v>0</v>
      </c>
      <c r="LA4594" s="7" t="n">
        <v>4</v>
      </c>
      <c r="LB4594" s="7" t="n">
        <v>65533</v>
      </c>
      <c r="LC4594" s="7" t="n">
        <v>14050</v>
      </c>
      <c r="LD4594" s="7" t="s">
        <v>13</v>
      </c>
      <c r="LE4594" s="7" t="n">
        <f t="normal" ca="1">32-LENB(INDIRECT(ADDRESS(4594,316)))</f>
        <v>0</v>
      </c>
      <c r="LF4594" s="7" t="n">
        <v>7</v>
      </c>
      <c r="LG4594" s="7" t="n">
        <v>65533</v>
      </c>
      <c r="LH4594" s="7" t="n">
        <v>30412</v>
      </c>
      <c r="LI4594" s="7" t="s">
        <v>13</v>
      </c>
      <c r="LJ4594" s="7" t="n">
        <f t="normal" ca="1">32-LENB(INDIRECT(ADDRESS(4594,321)))</f>
        <v>0</v>
      </c>
      <c r="LK4594" s="7" t="n">
        <v>7</v>
      </c>
      <c r="LL4594" s="7" t="n">
        <v>65533</v>
      </c>
      <c r="LM4594" s="7" t="n">
        <v>53180</v>
      </c>
      <c r="LN4594" s="7" t="s">
        <v>13</v>
      </c>
      <c r="LO4594" s="7" t="n">
        <f t="normal" ca="1">32-LENB(INDIRECT(ADDRESS(4594,326)))</f>
        <v>0</v>
      </c>
      <c r="LP4594" s="7" t="n">
        <v>7</v>
      </c>
      <c r="LQ4594" s="7" t="n">
        <v>65533</v>
      </c>
      <c r="LR4594" s="7" t="n">
        <v>53181</v>
      </c>
      <c r="LS4594" s="7" t="s">
        <v>13</v>
      </c>
      <c r="LT4594" s="7" t="n">
        <f t="normal" ca="1">32-LENB(INDIRECT(ADDRESS(4594,331)))</f>
        <v>0</v>
      </c>
      <c r="LU4594" s="7" t="n">
        <v>7</v>
      </c>
      <c r="LV4594" s="7" t="n">
        <v>65533</v>
      </c>
      <c r="LW4594" s="7" t="n">
        <v>30413</v>
      </c>
      <c r="LX4594" s="7" t="s">
        <v>13</v>
      </c>
      <c r="LY4594" s="7" t="n">
        <f t="normal" ca="1">32-LENB(INDIRECT(ADDRESS(4594,336)))</f>
        <v>0</v>
      </c>
      <c r="LZ4594" s="7" t="n">
        <v>4</v>
      </c>
      <c r="MA4594" s="7" t="n">
        <v>65533</v>
      </c>
      <c r="MB4594" s="7" t="n">
        <v>14050</v>
      </c>
      <c r="MC4594" s="7" t="s">
        <v>13</v>
      </c>
      <c r="MD4594" s="7" t="n">
        <f t="normal" ca="1">32-LENB(INDIRECT(ADDRESS(4594,341)))</f>
        <v>0</v>
      </c>
      <c r="ME4594" s="7" t="n">
        <v>7</v>
      </c>
      <c r="MF4594" s="7" t="n">
        <v>65533</v>
      </c>
      <c r="MG4594" s="7" t="n">
        <v>43356</v>
      </c>
      <c r="MH4594" s="7" t="s">
        <v>13</v>
      </c>
      <c r="MI4594" s="7" t="n">
        <f t="normal" ca="1">32-LENB(INDIRECT(ADDRESS(4594,346)))</f>
        <v>0</v>
      </c>
      <c r="MJ4594" s="7" t="n">
        <v>7</v>
      </c>
      <c r="MK4594" s="7" t="n">
        <v>65533</v>
      </c>
      <c r="ML4594" s="7" t="n">
        <v>43357</v>
      </c>
      <c r="MM4594" s="7" t="s">
        <v>13</v>
      </c>
      <c r="MN4594" s="7" t="n">
        <f t="normal" ca="1">32-LENB(INDIRECT(ADDRESS(4594,351)))</f>
        <v>0</v>
      </c>
      <c r="MO4594" s="7" t="n">
        <v>7</v>
      </c>
      <c r="MP4594" s="7" t="n">
        <v>65533</v>
      </c>
      <c r="MQ4594" s="7" t="n">
        <v>44332</v>
      </c>
      <c r="MR4594" s="7" t="s">
        <v>13</v>
      </c>
      <c r="MS4594" s="7" t="n">
        <f t="normal" ca="1">32-LENB(INDIRECT(ADDRESS(4594,356)))</f>
        <v>0</v>
      </c>
      <c r="MT4594" s="7" t="n">
        <v>7</v>
      </c>
      <c r="MU4594" s="7" t="n">
        <v>65533</v>
      </c>
      <c r="MV4594" s="7" t="n">
        <v>53182</v>
      </c>
      <c r="MW4594" s="7" t="s">
        <v>13</v>
      </c>
      <c r="MX4594" s="7" t="n">
        <f t="normal" ca="1">32-LENB(INDIRECT(ADDRESS(4594,361)))</f>
        <v>0</v>
      </c>
      <c r="MY4594" s="7" t="n">
        <v>7</v>
      </c>
      <c r="MZ4594" s="7" t="n">
        <v>65533</v>
      </c>
      <c r="NA4594" s="7" t="n">
        <v>30414</v>
      </c>
      <c r="NB4594" s="7" t="s">
        <v>13</v>
      </c>
      <c r="NC4594" s="7" t="n">
        <f t="normal" ca="1">32-LENB(INDIRECT(ADDRESS(4594,366)))</f>
        <v>0</v>
      </c>
      <c r="ND4594" s="7" t="n">
        <v>4</v>
      </c>
      <c r="NE4594" s="7" t="n">
        <v>65533</v>
      </c>
      <c r="NF4594" s="7" t="n">
        <v>4515</v>
      </c>
      <c r="NG4594" s="7" t="s">
        <v>13</v>
      </c>
      <c r="NH4594" s="7" t="n">
        <f t="normal" ca="1">32-LENB(INDIRECT(ADDRESS(4594,371)))</f>
        <v>0</v>
      </c>
      <c r="NI4594" s="7" t="n">
        <v>7</v>
      </c>
      <c r="NJ4594" s="7" t="n">
        <v>65533</v>
      </c>
      <c r="NK4594" s="7" t="n">
        <v>43358</v>
      </c>
      <c r="NL4594" s="7" t="s">
        <v>13</v>
      </c>
      <c r="NM4594" s="7" t="n">
        <f t="normal" ca="1">32-LENB(INDIRECT(ADDRESS(4594,376)))</f>
        <v>0</v>
      </c>
      <c r="NN4594" s="7" t="n">
        <v>7</v>
      </c>
      <c r="NO4594" s="7" t="n">
        <v>65533</v>
      </c>
      <c r="NP4594" s="7" t="n">
        <v>53183</v>
      </c>
      <c r="NQ4594" s="7" t="s">
        <v>13</v>
      </c>
      <c r="NR4594" s="7" t="n">
        <f t="normal" ca="1">32-LENB(INDIRECT(ADDRESS(4594,381)))</f>
        <v>0</v>
      </c>
      <c r="NS4594" s="7" t="n">
        <v>4</v>
      </c>
      <c r="NT4594" s="7" t="n">
        <v>65533</v>
      </c>
      <c r="NU4594" s="7" t="n">
        <v>14001</v>
      </c>
      <c r="NV4594" s="7" t="s">
        <v>13</v>
      </c>
      <c r="NW4594" s="7" t="n">
        <f t="normal" ca="1">32-LENB(INDIRECT(ADDRESS(4594,386)))</f>
        <v>0</v>
      </c>
      <c r="NX4594" s="7" t="n">
        <v>0</v>
      </c>
      <c r="NY4594" s="7" t="n">
        <v>65533</v>
      </c>
      <c r="NZ4594" s="7" t="n">
        <v>0</v>
      </c>
      <c r="OA4594" s="7" t="s">
        <v>13</v>
      </c>
      <c r="OB4594" s="7" t="n">
        <f t="normal" ca="1">32-LENB(INDIRECT(ADDRESS(4594,391)))</f>
        <v>0</v>
      </c>
    </row>
    <row r="4595" spans="1:657">
      <c r="A4595" t="s">
        <v>4</v>
      </c>
      <c r="B4595" s="4" t="s">
        <v>5</v>
      </c>
    </row>
    <row r="4596" spans="1:657">
      <c r="A4596" t="n">
        <v>37984</v>
      </c>
      <c r="B4596" s="5" t="n">
        <v>1</v>
      </c>
    </row>
    <row r="4597" spans="1:657" s="3" customFormat="1" customHeight="0">
      <c r="A4597" s="3" t="s">
        <v>2</v>
      </c>
      <c r="B4597" s="3" t="s">
        <v>348</v>
      </c>
    </row>
    <row r="4598" spans="1:657">
      <c r="A4598" t="s">
        <v>4</v>
      </c>
      <c r="B4598" s="4" t="s">
        <v>5</v>
      </c>
      <c r="C4598" s="4" t="s">
        <v>10</v>
      </c>
      <c r="D4598" s="4" t="s">
        <v>10</v>
      </c>
      <c r="E4598" s="4" t="s">
        <v>9</v>
      </c>
      <c r="F4598" s="4" t="s">
        <v>6</v>
      </c>
      <c r="G4598" s="4" t="s">
        <v>8</v>
      </c>
      <c r="H4598" s="4" t="s">
        <v>10</v>
      </c>
      <c r="I4598" s="4" t="s">
        <v>10</v>
      </c>
      <c r="J4598" s="4" t="s">
        <v>9</v>
      </c>
      <c r="K4598" s="4" t="s">
        <v>6</v>
      </c>
      <c r="L4598" s="4" t="s">
        <v>8</v>
      </c>
      <c r="M4598" s="4" t="s">
        <v>10</v>
      </c>
      <c r="N4598" s="4" t="s">
        <v>10</v>
      </c>
      <c r="O4598" s="4" t="s">
        <v>9</v>
      </c>
      <c r="P4598" s="4" t="s">
        <v>6</v>
      </c>
      <c r="Q4598" s="4" t="s">
        <v>8</v>
      </c>
      <c r="R4598" s="4" t="s">
        <v>10</v>
      </c>
      <c r="S4598" s="4" t="s">
        <v>10</v>
      </c>
      <c r="T4598" s="4" t="s">
        <v>9</v>
      </c>
      <c r="U4598" s="4" t="s">
        <v>6</v>
      </c>
      <c r="V4598" s="4" t="s">
        <v>8</v>
      </c>
      <c r="W4598" s="4" t="s">
        <v>10</v>
      </c>
      <c r="X4598" s="4" t="s">
        <v>10</v>
      </c>
      <c r="Y4598" s="4" t="s">
        <v>9</v>
      </c>
      <c r="Z4598" s="4" t="s">
        <v>6</v>
      </c>
      <c r="AA4598" s="4" t="s">
        <v>8</v>
      </c>
      <c r="AB4598" s="4" t="s">
        <v>10</v>
      </c>
      <c r="AC4598" s="4" t="s">
        <v>10</v>
      </c>
      <c r="AD4598" s="4" t="s">
        <v>9</v>
      </c>
      <c r="AE4598" s="4" t="s">
        <v>6</v>
      </c>
      <c r="AF4598" s="4" t="s">
        <v>8</v>
      </c>
      <c r="AG4598" s="4" t="s">
        <v>10</v>
      </c>
      <c r="AH4598" s="4" t="s">
        <v>10</v>
      </c>
      <c r="AI4598" s="4" t="s">
        <v>9</v>
      </c>
      <c r="AJ4598" s="4" t="s">
        <v>6</v>
      </c>
      <c r="AK4598" s="4" t="s">
        <v>8</v>
      </c>
      <c r="AL4598" s="4" t="s">
        <v>10</v>
      </c>
      <c r="AM4598" s="4" t="s">
        <v>10</v>
      </c>
      <c r="AN4598" s="4" t="s">
        <v>9</v>
      </c>
      <c r="AO4598" s="4" t="s">
        <v>6</v>
      </c>
      <c r="AP4598" s="4" t="s">
        <v>8</v>
      </c>
      <c r="AQ4598" s="4" t="s">
        <v>10</v>
      </c>
      <c r="AR4598" s="4" t="s">
        <v>10</v>
      </c>
      <c r="AS4598" s="4" t="s">
        <v>9</v>
      </c>
      <c r="AT4598" s="4" t="s">
        <v>6</v>
      </c>
      <c r="AU4598" s="4" t="s">
        <v>8</v>
      </c>
      <c r="AV4598" s="4" t="s">
        <v>10</v>
      </c>
      <c r="AW4598" s="4" t="s">
        <v>10</v>
      </c>
      <c r="AX4598" s="4" t="s">
        <v>9</v>
      </c>
      <c r="AY4598" s="4" t="s">
        <v>6</v>
      </c>
      <c r="AZ4598" s="4" t="s">
        <v>8</v>
      </c>
      <c r="BA4598" s="4" t="s">
        <v>10</v>
      </c>
      <c r="BB4598" s="4" t="s">
        <v>10</v>
      </c>
      <c r="BC4598" s="4" t="s">
        <v>9</v>
      </c>
      <c r="BD4598" s="4" t="s">
        <v>6</v>
      </c>
      <c r="BE4598" s="4" t="s">
        <v>8</v>
      </c>
      <c r="BF4598" s="4" t="s">
        <v>10</v>
      </c>
      <c r="BG4598" s="4" t="s">
        <v>10</v>
      </c>
      <c r="BH4598" s="4" t="s">
        <v>9</v>
      </c>
      <c r="BI4598" s="4" t="s">
        <v>6</v>
      </c>
      <c r="BJ4598" s="4" t="s">
        <v>8</v>
      </c>
      <c r="BK4598" s="4" t="s">
        <v>10</v>
      </c>
      <c r="BL4598" s="4" t="s">
        <v>10</v>
      </c>
      <c r="BM4598" s="4" t="s">
        <v>9</v>
      </c>
      <c r="BN4598" s="4" t="s">
        <v>6</v>
      </c>
      <c r="BO4598" s="4" t="s">
        <v>8</v>
      </c>
      <c r="BP4598" s="4" t="s">
        <v>10</v>
      </c>
      <c r="BQ4598" s="4" t="s">
        <v>10</v>
      </c>
      <c r="BR4598" s="4" t="s">
        <v>9</v>
      </c>
      <c r="BS4598" s="4" t="s">
        <v>6</v>
      </c>
      <c r="BT4598" s="4" t="s">
        <v>8</v>
      </c>
      <c r="BU4598" s="4" t="s">
        <v>10</v>
      </c>
      <c r="BV4598" s="4" t="s">
        <v>10</v>
      </c>
      <c r="BW4598" s="4" t="s">
        <v>9</v>
      </c>
      <c r="BX4598" s="4" t="s">
        <v>6</v>
      </c>
      <c r="BY4598" s="4" t="s">
        <v>8</v>
      </c>
      <c r="BZ4598" s="4" t="s">
        <v>10</v>
      </c>
      <c r="CA4598" s="4" t="s">
        <v>10</v>
      </c>
      <c r="CB4598" s="4" t="s">
        <v>9</v>
      </c>
      <c r="CC4598" s="4" t="s">
        <v>6</v>
      </c>
      <c r="CD4598" s="4" t="s">
        <v>8</v>
      </c>
      <c r="CE4598" s="4" t="s">
        <v>10</v>
      </c>
      <c r="CF4598" s="4" t="s">
        <v>10</v>
      </c>
      <c r="CG4598" s="4" t="s">
        <v>9</v>
      </c>
      <c r="CH4598" s="4" t="s">
        <v>6</v>
      </c>
      <c r="CI4598" s="4" t="s">
        <v>8</v>
      </c>
      <c r="CJ4598" s="4" t="s">
        <v>10</v>
      </c>
      <c r="CK4598" s="4" t="s">
        <v>10</v>
      </c>
      <c r="CL4598" s="4" t="s">
        <v>9</v>
      </c>
      <c r="CM4598" s="4" t="s">
        <v>6</v>
      </c>
      <c r="CN4598" s="4" t="s">
        <v>8</v>
      </c>
      <c r="CO4598" s="4" t="s">
        <v>10</v>
      </c>
      <c r="CP4598" s="4" t="s">
        <v>10</v>
      </c>
      <c r="CQ4598" s="4" t="s">
        <v>9</v>
      </c>
      <c r="CR4598" s="4" t="s">
        <v>6</v>
      </c>
      <c r="CS4598" s="4" t="s">
        <v>8</v>
      </c>
      <c r="CT4598" s="4" t="s">
        <v>10</v>
      </c>
      <c r="CU4598" s="4" t="s">
        <v>10</v>
      </c>
      <c r="CV4598" s="4" t="s">
        <v>9</v>
      </c>
      <c r="CW4598" s="4" t="s">
        <v>6</v>
      </c>
      <c r="CX4598" s="4" t="s">
        <v>8</v>
      </c>
      <c r="CY4598" s="4" t="s">
        <v>10</v>
      </c>
      <c r="CZ4598" s="4" t="s">
        <v>10</v>
      </c>
      <c r="DA4598" s="4" t="s">
        <v>9</v>
      </c>
      <c r="DB4598" s="4" t="s">
        <v>6</v>
      </c>
      <c r="DC4598" s="4" t="s">
        <v>8</v>
      </c>
      <c r="DD4598" s="4" t="s">
        <v>10</v>
      </c>
      <c r="DE4598" s="4" t="s">
        <v>10</v>
      </c>
      <c r="DF4598" s="4" t="s">
        <v>9</v>
      </c>
      <c r="DG4598" s="4" t="s">
        <v>6</v>
      </c>
      <c r="DH4598" s="4" t="s">
        <v>8</v>
      </c>
      <c r="DI4598" s="4" t="s">
        <v>10</v>
      </c>
      <c r="DJ4598" s="4" t="s">
        <v>10</v>
      </c>
      <c r="DK4598" s="4" t="s">
        <v>9</v>
      </c>
      <c r="DL4598" s="4" t="s">
        <v>6</v>
      </c>
      <c r="DM4598" s="4" t="s">
        <v>8</v>
      </c>
      <c r="DN4598" s="4" t="s">
        <v>10</v>
      </c>
      <c r="DO4598" s="4" t="s">
        <v>10</v>
      </c>
      <c r="DP4598" s="4" t="s">
        <v>9</v>
      </c>
      <c r="DQ4598" s="4" t="s">
        <v>6</v>
      </c>
      <c r="DR4598" s="4" t="s">
        <v>8</v>
      </c>
      <c r="DS4598" s="4" t="s">
        <v>10</v>
      </c>
      <c r="DT4598" s="4" t="s">
        <v>10</v>
      </c>
      <c r="DU4598" s="4" t="s">
        <v>9</v>
      </c>
      <c r="DV4598" s="4" t="s">
        <v>6</v>
      </c>
      <c r="DW4598" s="4" t="s">
        <v>8</v>
      </c>
      <c r="DX4598" s="4" t="s">
        <v>10</v>
      </c>
      <c r="DY4598" s="4" t="s">
        <v>10</v>
      </c>
      <c r="DZ4598" s="4" t="s">
        <v>9</v>
      </c>
      <c r="EA4598" s="4" t="s">
        <v>6</v>
      </c>
      <c r="EB4598" s="4" t="s">
        <v>8</v>
      </c>
      <c r="EC4598" s="4" t="s">
        <v>10</v>
      </c>
      <c r="ED4598" s="4" t="s">
        <v>10</v>
      </c>
      <c r="EE4598" s="4" t="s">
        <v>9</v>
      </c>
      <c r="EF4598" s="4" t="s">
        <v>6</v>
      </c>
      <c r="EG4598" s="4" t="s">
        <v>8</v>
      </c>
      <c r="EH4598" s="4" t="s">
        <v>10</v>
      </c>
      <c r="EI4598" s="4" t="s">
        <v>10</v>
      </c>
      <c r="EJ4598" s="4" t="s">
        <v>9</v>
      </c>
      <c r="EK4598" s="4" t="s">
        <v>6</v>
      </c>
      <c r="EL4598" s="4" t="s">
        <v>8</v>
      </c>
      <c r="EM4598" s="4" t="s">
        <v>10</v>
      </c>
      <c r="EN4598" s="4" t="s">
        <v>10</v>
      </c>
      <c r="EO4598" s="4" t="s">
        <v>9</v>
      </c>
      <c r="EP4598" s="4" t="s">
        <v>6</v>
      </c>
      <c r="EQ4598" s="4" t="s">
        <v>8</v>
      </c>
      <c r="ER4598" s="4" t="s">
        <v>10</v>
      </c>
      <c r="ES4598" s="4" t="s">
        <v>10</v>
      </c>
      <c r="ET4598" s="4" t="s">
        <v>9</v>
      </c>
      <c r="EU4598" s="4" t="s">
        <v>6</v>
      </c>
      <c r="EV4598" s="4" t="s">
        <v>8</v>
      </c>
      <c r="EW4598" s="4" t="s">
        <v>10</v>
      </c>
      <c r="EX4598" s="4" t="s">
        <v>10</v>
      </c>
      <c r="EY4598" s="4" t="s">
        <v>9</v>
      </c>
      <c r="EZ4598" s="4" t="s">
        <v>6</v>
      </c>
      <c r="FA4598" s="4" t="s">
        <v>8</v>
      </c>
      <c r="FB4598" s="4" t="s">
        <v>10</v>
      </c>
      <c r="FC4598" s="4" t="s">
        <v>10</v>
      </c>
      <c r="FD4598" s="4" t="s">
        <v>9</v>
      </c>
      <c r="FE4598" s="4" t="s">
        <v>6</v>
      </c>
      <c r="FF4598" s="4" t="s">
        <v>8</v>
      </c>
      <c r="FG4598" s="4" t="s">
        <v>10</v>
      </c>
      <c r="FH4598" s="4" t="s">
        <v>10</v>
      </c>
      <c r="FI4598" s="4" t="s">
        <v>9</v>
      </c>
      <c r="FJ4598" s="4" t="s">
        <v>6</v>
      </c>
      <c r="FK4598" s="4" t="s">
        <v>8</v>
      </c>
      <c r="FL4598" s="4" t="s">
        <v>10</v>
      </c>
      <c r="FM4598" s="4" t="s">
        <v>10</v>
      </c>
      <c r="FN4598" s="4" t="s">
        <v>9</v>
      </c>
      <c r="FO4598" s="4" t="s">
        <v>6</v>
      </c>
      <c r="FP4598" s="4" t="s">
        <v>8</v>
      </c>
      <c r="FQ4598" s="4" t="s">
        <v>10</v>
      </c>
      <c r="FR4598" s="4" t="s">
        <v>10</v>
      </c>
      <c r="FS4598" s="4" t="s">
        <v>9</v>
      </c>
      <c r="FT4598" s="4" t="s">
        <v>6</v>
      </c>
      <c r="FU4598" s="4" t="s">
        <v>8</v>
      </c>
      <c r="FV4598" s="4" t="s">
        <v>10</v>
      </c>
      <c r="FW4598" s="4" t="s">
        <v>10</v>
      </c>
      <c r="FX4598" s="4" t="s">
        <v>9</v>
      </c>
      <c r="FY4598" s="4" t="s">
        <v>6</v>
      </c>
      <c r="FZ4598" s="4" t="s">
        <v>8</v>
      </c>
      <c r="GA4598" s="4" t="s">
        <v>10</v>
      </c>
      <c r="GB4598" s="4" t="s">
        <v>10</v>
      </c>
      <c r="GC4598" s="4" t="s">
        <v>9</v>
      </c>
      <c r="GD4598" s="4" t="s">
        <v>6</v>
      </c>
      <c r="GE4598" s="4" t="s">
        <v>8</v>
      </c>
      <c r="GF4598" s="4" t="s">
        <v>10</v>
      </c>
      <c r="GG4598" s="4" t="s">
        <v>10</v>
      </c>
      <c r="GH4598" s="4" t="s">
        <v>9</v>
      </c>
      <c r="GI4598" s="4" t="s">
        <v>6</v>
      </c>
      <c r="GJ4598" s="4" t="s">
        <v>8</v>
      </c>
      <c r="GK4598" s="4" t="s">
        <v>10</v>
      </c>
      <c r="GL4598" s="4" t="s">
        <v>10</v>
      </c>
      <c r="GM4598" s="4" t="s">
        <v>9</v>
      </c>
      <c r="GN4598" s="4" t="s">
        <v>6</v>
      </c>
      <c r="GO4598" s="4" t="s">
        <v>8</v>
      </c>
      <c r="GP4598" s="4" t="s">
        <v>10</v>
      </c>
      <c r="GQ4598" s="4" t="s">
        <v>10</v>
      </c>
      <c r="GR4598" s="4" t="s">
        <v>9</v>
      </c>
      <c r="GS4598" s="4" t="s">
        <v>6</v>
      </c>
      <c r="GT4598" s="4" t="s">
        <v>8</v>
      </c>
      <c r="GU4598" s="4" t="s">
        <v>10</v>
      </c>
      <c r="GV4598" s="4" t="s">
        <v>10</v>
      </c>
      <c r="GW4598" s="4" t="s">
        <v>9</v>
      </c>
      <c r="GX4598" s="4" t="s">
        <v>6</v>
      </c>
      <c r="GY4598" s="4" t="s">
        <v>8</v>
      </c>
      <c r="GZ4598" s="4" t="s">
        <v>10</v>
      </c>
      <c r="HA4598" s="4" t="s">
        <v>10</v>
      </c>
      <c r="HB4598" s="4" t="s">
        <v>9</v>
      </c>
      <c r="HC4598" s="4" t="s">
        <v>6</v>
      </c>
      <c r="HD4598" s="4" t="s">
        <v>8</v>
      </c>
      <c r="HE4598" s="4" t="s">
        <v>10</v>
      </c>
      <c r="HF4598" s="4" t="s">
        <v>10</v>
      </c>
      <c r="HG4598" s="4" t="s">
        <v>9</v>
      </c>
      <c r="HH4598" s="4" t="s">
        <v>6</v>
      </c>
      <c r="HI4598" s="4" t="s">
        <v>8</v>
      </c>
      <c r="HJ4598" s="4" t="s">
        <v>10</v>
      </c>
      <c r="HK4598" s="4" t="s">
        <v>10</v>
      </c>
      <c r="HL4598" s="4" t="s">
        <v>9</v>
      </c>
      <c r="HM4598" s="4" t="s">
        <v>6</v>
      </c>
      <c r="HN4598" s="4" t="s">
        <v>8</v>
      </c>
      <c r="HO4598" s="4" t="s">
        <v>10</v>
      </c>
      <c r="HP4598" s="4" t="s">
        <v>10</v>
      </c>
      <c r="HQ4598" s="4" t="s">
        <v>9</v>
      </c>
      <c r="HR4598" s="4" t="s">
        <v>6</v>
      </c>
      <c r="HS4598" s="4" t="s">
        <v>8</v>
      </c>
      <c r="HT4598" s="4" t="s">
        <v>10</v>
      </c>
      <c r="HU4598" s="4" t="s">
        <v>10</v>
      </c>
      <c r="HV4598" s="4" t="s">
        <v>9</v>
      </c>
      <c r="HW4598" s="4" t="s">
        <v>6</v>
      </c>
      <c r="HX4598" s="4" t="s">
        <v>8</v>
      </c>
      <c r="HY4598" s="4" t="s">
        <v>10</v>
      </c>
      <c r="HZ4598" s="4" t="s">
        <v>10</v>
      </c>
      <c r="IA4598" s="4" t="s">
        <v>9</v>
      </c>
      <c r="IB4598" s="4" t="s">
        <v>6</v>
      </c>
      <c r="IC4598" s="4" t="s">
        <v>8</v>
      </c>
      <c r="ID4598" s="4" t="s">
        <v>10</v>
      </c>
      <c r="IE4598" s="4" t="s">
        <v>10</v>
      </c>
      <c r="IF4598" s="4" t="s">
        <v>9</v>
      </c>
      <c r="IG4598" s="4" t="s">
        <v>6</v>
      </c>
      <c r="IH4598" s="4" t="s">
        <v>8</v>
      </c>
      <c r="II4598" s="4" t="s">
        <v>10</v>
      </c>
      <c r="IJ4598" s="4" t="s">
        <v>10</v>
      </c>
      <c r="IK4598" s="4" t="s">
        <v>9</v>
      </c>
      <c r="IL4598" s="4" t="s">
        <v>6</v>
      </c>
      <c r="IM4598" s="4" t="s">
        <v>8</v>
      </c>
      <c r="IN4598" s="4" t="s">
        <v>10</v>
      </c>
      <c r="IO4598" s="4" t="s">
        <v>10</v>
      </c>
      <c r="IP4598" s="4" t="s">
        <v>9</v>
      </c>
      <c r="IQ4598" s="4" t="s">
        <v>6</v>
      </c>
      <c r="IR4598" s="4" t="s">
        <v>8</v>
      </c>
      <c r="IS4598" s="4" t="s">
        <v>10</v>
      </c>
      <c r="IT4598" s="4" t="s">
        <v>10</v>
      </c>
      <c r="IU4598" s="4" t="s">
        <v>9</v>
      </c>
      <c r="IV4598" s="4" t="s">
        <v>6</v>
      </c>
      <c r="IW4598" s="4" t="s">
        <v>8</v>
      </c>
      <c r="IX4598" s="4" t="s">
        <v>10</v>
      </c>
      <c r="IY4598" s="4" t="s">
        <v>10</v>
      </c>
      <c r="IZ4598" s="4" t="s">
        <v>9</v>
      </c>
      <c r="JA4598" s="4" t="s">
        <v>6</v>
      </c>
      <c r="JB4598" s="4" t="s">
        <v>8</v>
      </c>
      <c r="JC4598" s="4" t="s">
        <v>10</v>
      </c>
      <c r="JD4598" s="4" t="s">
        <v>10</v>
      </c>
      <c r="JE4598" s="4" t="s">
        <v>9</v>
      </c>
      <c r="JF4598" s="4" t="s">
        <v>6</v>
      </c>
      <c r="JG4598" s="4" t="s">
        <v>8</v>
      </c>
      <c r="JH4598" s="4" t="s">
        <v>10</v>
      </c>
      <c r="JI4598" s="4" t="s">
        <v>10</v>
      </c>
      <c r="JJ4598" s="4" t="s">
        <v>9</v>
      </c>
      <c r="JK4598" s="4" t="s">
        <v>6</v>
      </c>
      <c r="JL4598" s="4" t="s">
        <v>8</v>
      </c>
      <c r="JM4598" s="4" t="s">
        <v>10</v>
      </c>
      <c r="JN4598" s="4" t="s">
        <v>10</v>
      </c>
      <c r="JO4598" s="4" t="s">
        <v>9</v>
      </c>
      <c r="JP4598" s="4" t="s">
        <v>6</v>
      </c>
      <c r="JQ4598" s="4" t="s">
        <v>8</v>
      </c>
      <c r="JR4598" s="4" t="s">
        <v>10</v>
      </c>
      <c r="JS4598" s="4" t="s">
        <v>10</v>
      </c>
      <c r="JT4598" s="4" t="s">
        <v>9</v>
      </c>
      <c r="JU4598" s="4" t="s">
        <v>6</v>
      </c>
      <c r="JV4598" s="4" t="s">
        <v>8</v>
      </c>
      <c r="JW4598" s="4" t="s">
        <v>10</v>
      </c>
      <c r="JX4598" s="4" t="s">
        <v>10</v>
      </c>
      <c r="JY4598" s="4" t="s">
        <v>9</v>
      </c>
      <c r="JZ4598" s="4" t="s">
        <v>6</v>
      </c>
      <c r="KA4598" s="4" t="s">
        <v>8</v>
      </c>
      <c r="KB4598" s="4" t="s">
        <v>10</v>
      </c>
      <c r="KC4598" s="4" t="s">
        <v>10</v>
      </c>
      <c r="KD4598" s="4" t="s">
        <v>9</v>
      </c>
      <c r="KE4598" s="4" t="s">
        <v>6</v>
      </c>
      <c r="KF4598" s="4" t="s">
        <v>8</v>
      </c>
      <c r="KG4598" s="4" t="s">
        <v>10</v>
      </c>
      <c r="KH4598" s="4" t="s">
        <v>10</v>
      </c>
      <c r="KI4598" s="4" t="s">
        <v>9</v>
      </c>
      <c r="KJ4598" s="4" t="s">
        <v>6</v>
      </c>
      <c r="KK4598" s="4" t="s">
        <v>8</v>
      </c>
      <c r="KL4598" s="4" t="s">
        <v>10</v>
      </c>
      <c r="KM4598" s="4" t="s">
        <v>10</v>
      </c>
      <c r="KN4598" s="4" t="s">
        <v>9</v>
      </c>
      <c r="KO4598" s="4" t="s">
        <v>6</v>
      </c>
      <c r="KP4598" s="4" t="s">
        <v>8</v>
      </c>
      <c r="KQ4598" s="4" t="s">
        <v>10</v>
      </c>
      <c r="KR4598" s="4" t="s">
        <v>10</v>
      </c>
      <c r="KS4598" s="4" t="s">
        <v>9</v>
      </c>
      <c r="KT4598" s="4" t="s">
        <v>6</v>
      </c>
      <c r="KU4598" s="4" t="s">
        <v>8</v>
      </c>
      <c r="KV4598" s="4" t="s">
        <v>10</v>
      </c>
      <c r="KW4598" s="4" t="s">
        <v>10</v>
      </c>
      <c r="KX4598" s="4" t="s">
        <v>9</v>
      </c>
      <c r="KY4598" s="4" t="s">
        <v>6</v>
      </c>
      <c r="KZ4598" s="4" t="s">
        <v>8</v>
      </c>
      <c r="LA4598" s="4" t="s">
        <v>10</v>
      </c>
      <c r="LB4598" s="4" t="s">
        <v>10</v>
      </c>
      <c r="LC4598" s="4" t="s">
        <v>9</v>
      </c>
      <c r="LD4598" s="4" t="s">
        <v>6</v>
      </c>
      <c r="LE4598" s="4" t="s">
        <v>8</v>
      </c>
      <c r="LF4598" s="4" t="s">
        <v>10</v>
      </c>
      <c r="LG4598" s="4" t="s">
        <v>10</v>
      </c>
      <c r="LH4598" s="4" t="s">
        <v>9</v>
      </c>
      <c r="LI4598" s="4" t="s">
        <v>6</v>
      </c>
      <c r="LJ4598" s="4" t="s">
        <v>8</v>
      </c>
      <c r="LK4598" s="4" t="s">
        <v>10</v>
      </c>
      <c r="LL4598" s="4" t="s">
        <v>10</v>
      </c>
      <c r="LM4598" s="4" t="s">
        <v>9</v>
      </c>
      <c r="LN4598" s="4" t="s">
        <v>6</v>
      </c>
      <c r="LO4598" s="4" t="s">
        <v>8</v>
      </c>
      <c r="LP4598" s="4" t="s">
        <v>10</v>
      </c>
      <c r="LQ4598" s="4" t="s">
        <v>10</v>
      </c>
      <c r="LR4598" s="4" t="s">
        <v>9</v>
      </c>
      <c r="LS4598" s="4" t="s">
        <v>6</v>
      </c>
      <c r="LT4598" s="4" t="s">
        <v>8</v>
      </c>
      <c r="LU4598" s="4" t="s">
        <v>10</v>
      </c>
      <c r="LV4598" s="4" t="s">
        <v>10</v>
      </c>
      <c r="LW4598" s="4" t="s">
        <v>9</v>
      </c>
      <c r="LX4598" s="4" t="s">
        <v>6</v>
      </c>
      <c r="LY4598" s="4" t="s">
        <v>8</v>
      </c>
      <c r="LZ4598" s="4" t="s">
        <v>10</v>
      </c>
      <c r="MA4598" s="4" t="s">
        <v>10</v>
      </c>
      <c r="MB4598" s="4" t="s">
        <v>9</v>
      </c>
      <c r="MC4598" s="4" t="s">
        <v>6</v>
      </c>
      <c r="MD4598" s="4" t="s">
        <v>8</v>
      </c>
      <c r="ME4598" s="4" t="s">
        <v>10</v>
      </c>
      <c r="MF4598" s="4" t="s">
        <v>10</v>
      </c>
      <c r="MG4598" s="4" t="s">
        <v>9</v>
      </c>
      <c r="MH4598" s="4" t="s">
        <v>6</v>
      </c>
      <c r="MI4598" s="4" t="s">
        <v>8</v>
      </c>
      <c r="MJ4598" s="4" t="s">
        <v>10</v>
      </c>
      <c r="MK4598" s="4" t="s">
        <v>10</v>
      </c>
      <c r="ML4598" s="4" t="s">
        <v>9</v>
      </c>
      <c r="MM4598" s="4" t="s">
        <v>6</v>
      </c>
      <c r="MN4598" s="4" t="s">
        <v>8</v>
      </c>
      <c r="MO4598" s="4" t="s">
        <v>10</v>
      </c>
      <c r="MP4598" s="4" t="s">
        <v>10</v>
      </c>
      <c r="MQ4598" s="4" t="s">
        <v>9</v>
      </c>
      <c r="MR4598" s="4" t="s">
        <v>6</v>
      </c>
      <c r="MS4598" s="4" t="s">
        <v>8</v>
      </c>
      <c r="MT4598" s="4" t="s">
        <v>10</v>
      </c>
      <c r="MU4598" s="4" t="s">
        <v>10</v>
      </c>
      <c r="MV4598" s="4" t="s">
        <v>9</v>
      </c>
      <c r="MW4598" s="4" t="s">
        <v>6</v>
      </c>
      <c r="MX4598" s="4" t="s">
        <v>8</v>
      </c>
      <c r="MY4598" s="4" t="s">
        <v>10</v>
      </c>
      <c r="MZ4598" s="4" t="s">
        <v>10</v>
      </c>
      <c r="NA4598" s="4" t="s">
        <v>9</v>
      </c>
      <c r="NB4598" s="4" t="s">
        <v>6</v>
      </c>
      <c r="NC4598" s="4" t="s">
        <v>8</v>
      </c>
      <c r="ND4598" s="4" t="s">
        <v>10</v>
      </c>
      <c r="NE4598" s="4" t="s">
        <v>10</v>
      </c>
      <c r="NF4598" s="4" t="s">
        <v>9</v>
      </c>
      <c r="NG4598" s="4" t="s">
        <v>6</v>
      </c>
      <c r="NH4598" s="4" t="s">
        <v>8</v>
      </c>
      <c r="NI4598" s="4" t="s">
        <v>10</v>
      </c>
      <c r="NJ4598" s="4" t="s">
        <v>10</v>
      </c>
      <c r="NK4598" s="4" t="s">
        <v>9</v>
      </c>
      <c r="NL4598" s="4" t="s">
        <v>6</v>
      </c>
      <c r="NM4598" s="4" t="s">
        <v>8</v>
      </c>
      <c r="NN4598" s="4" t="s">
        <v>10</v>
      </c>
      <c r="NO4598" s="4" t="s">
        <v>10</v>
      </c>
      <c r="NP4598" s="4" t="s">
        <v>9</v>
      </c>
      <c r="NQ4598" s="4" t="s">
        <v>6</v>
      </c>
      <c r="NR4598" s="4" t="s">
        <v>8</v>
      </c>
      <c r="NS4598" s="4" t="s">
        <v>10</v>
      </c>
      <c r="NT4598" s="4" t="s">
        <v>10</v>
      </c>
      <c r="NU4598" s="4" t="s">
        <v>9</v>
      </c>
      <c r="NV4598" s="4" t="s">
        <v>6</v>
      </c>
      <c r="NW4598" s="4" t="s">
        <v>8</v>
      </c>
      <c r="NX4598" s="4" t="s">
        <v>10</v>
      </c>
      <c r="NY4598" s="4" t="s">
        <v>10</v>
      </c>
      <c r="NZ4598" s="4" t="s">
        <v>9</v>
      </c>
      <c r="OA4598" s="4" t="s">
        <v>6</v>
      </c>
      <c r="OB4598" s="4" t="s">
        <v>8</v>
      </c>
      <c r="OC4598" s="4" t="s">
        <v>10</v>
      </c>
      <c r="OD4598" s="4" t="s">
        <v>10</v>
      </c>
      <c r="OE4598" s="4" t="s">
        <v>9</v>
      </c>
      <c r="OF4598" s="4" t="s">
        <v>6</v>
      </c>
      <c r="OG4598" s="4" t="s">
        <v>8</v>
      </c>
      <c r="OH4598" s="4" t="s">
        <v>10</v>
      </c>
      <c r="OI4598" s="4" t="s">
        <v>10</v>
      </c>
      <c r="OJ4598" s="4" t="s">
        <v>9</v>
      </c>
      <c r="OK4598" s="4" t="s">
        <v>6</v>
      </c>
      <c r="OL4598" s="4" t="s">
        <v>8</v>
      </c>
      <c r="OM4598" s="4" t="s">
        <v>10</v>
      </c>
      <c r="ON4598" s="4" t="s">
        <v>10</v>
      </c>
      <c r="OO4598" s="4" t="s">
        <v>9</v>
      </c>
      <c r="OP4598" s="4" t="s">
        <v>6</v>
      </c>
      <c r="OQ4598" s="4" t="s">
        <v>8</v>
      </c>
      <c r="OR4598" s="4" t="s">
        <v>10</v>
      </c>
      <c r="OS4598" s="4" t="s">
        <v>10</v>
      </c>
      <c r="OT4598" s="4" t="s">
        <v>9</v>
      </c>
      <c r="OU4598" s="4" t="s">
        <v>6</v>
      </c>
      <c r="OV4598" s="4" t="s">
        <v>8</v>
      </c>
      <c r="OW4598" s="4" t="s">
        <v>10</v>
      </c>
      <c r="OX4598" s="4" t="s">
        <v>10</v>
      </c>
      <c r="OY4598" s="4" t="s">
        <v>9</v>
      </c>
      <c r="OZ4598" s="4" t="s">
        <v>6</v>
      </c>
      <c r="PA4598" s="4" t="s">
        <v>8</v>
      </c>
      <c r="PB4598" s="4" t="s">
        <v>10</v>
      </c>
      <c r="PC4598" s="4" t="s">
        <v>10</v>
      </c>
      <c r="PD4598" s="4" t="s">
        <v>9</v>
      </c>
      <c r="PE4598" s="4" t="s">
        <v>6</v>
      </c>
      <c r="PF4598" s="4" t="s">
        <v>8</v>
      </c>
      <c r="PG4598" s="4" t="s">
        <v>10</v>
      </c>
      <c r="PH4598" s="4" t="s">
        <v>10</v>
      </c>
      <c r="PI4598" s="4" t="s">
        <v>9</v>
      </c>
      <c r="PJ4598" s="4" t="s">
        <v>6</v>
      </c>
      <c r="PK4598" s="4" t="s">
        <v>8</v>
      </c>
      <c r="PL4598" s="4" t="s">
        <v>10</v>
      </c>
      <c r="PM4598" s="4" t="s">
        <v>10</v>
      </c>
      <c r="PN4598" s="4" t="s">
        <v>9</v>
      </c>
      <c r="PO4598" s="4" t="s">
        <v>6</v>
      </c>
      <c r="PP4598" s="4" t="s">
        <v>8</v>
      </c>
      <c r="PQ4598" s="4" t="s">
        <v>10</v>
      </c>
      <c r="PR4598" s="4" t="s">
        <v>10</v>
      </c>
      <c r="PS4598" s="4" t="s">
        <v>9</v>
      </c>
      <c r="PT4598" s="4" t="s">
        <v>6</v>
      </c>
      <c r="PU4598" s="4" t="s">
        <v>8</v>
      </c>
      <c r="PV4598" s="4" t="s">
        <v>10</v>
      </c>
      <c r="PW4598" s="4" t="s">
        <v>10</v>
      </c>
      <c r="PX4598" s="4" t="s">
        <v>9</v>
      </c>
      <c r="PY4598" s="4" t="s">
        <v>6</v>
      </c>
      <c r="PZ4598" s="4" t="s">
        <v>8</v>
      </c>
      <c r="QA4598" s="4" t="s">
        <v>10</v>
      </c>
      <c r="QB4598" s="4" t="s">
        <v>10</v>
      </c>
      <c r="QC4598" s="4" t="s">
        <v>9</v>
      </c>
      <c r="QD4598" s="4" t="s">
        <v>6</v>
      </c>
      <c r="QE4598" s="4" t="s">
        <v>8</v>
      </c>
      <c r="QF4598" s="4" t="s">
        <v>10</v>
      </c>
      <c r="QG4598" s="4" t="s">
        <v>10</v>
      </c>
      <c r="QH4598" s="4" t="s">
        <v>9</v>
      </c>
      <c r="QI4598" s="4" t="s">
        <v>6</v>
      </c>
      <c r="QJ4598" s="4" t="s">
        <v>8</v>
      </c>
      <c r="QK4598" s="4" t="s">
        <v>10</v>
      </c>
      <c r="QL4598" s="4" t="s">
        <v>10</v>
      </c>
      <c r="QM4598" s="4" t="s">
        <v>9</v>
      </c>
      <c r="QN4598" s="4" t="s">
        <v>6</v>
      </c>
      <c r="QO4598" s="4" t="s">
        <v>8</v>
      </c>
      <c r="QP4598" s="4" t="s">
        <v>10</v>
      </c>
      <c r="QQ4598" s="4" t="s">
        <v>10</v>
      </c>
      <c r="QR4598" s="4" t="s">
        <v>9</v>
      </c>
      <c r="QS4598" s="4" t="s">
        <v>6</v>
      </c>
      <c r="QT4598" s="4" t="s">
        <v>8</v>
      </c>
      <c r="QU4598" s="4" t="s">
        <v>10</v>
      </c>
      <c r="QV4598" s="4" t="s">
        <v>10</v>
      </c>
      <c r="QW4598" s="4" t="s">
        <v>9</v>
      </c>
      <c r="QX4598" s="4" t="s">
        <v>6</v>
      </c>
      <c r="QY4598" s="4" t="s">
        <v>8</v>
      </c>
      <c r="QZ4598" s="4" t="s">
        <v>10</v>
      </c>
      <c r="RA4598" s="4" t="s">
        <v>10</v>
      </c>
      <c r="RB4598" s="4" t="s">
        <v>9</v>
      </c>
      <c r="RC4598" s="4" t="s">
        <v>6</v>
      </c>
      <c r="RD4598" s="4" t="s">
        <v>8</v>
      </c>
      <c r="RE4598" s="4" t="s">
        <v>10</v>
      </c>
      <c r="RF4598" s="4" t="s">
        <v>10</v>
      </c>
      <c r="RG4598" s="4" t="s">
        <v>9</v>
      </c>
      <c r="RH4598" s="4" t="s">
        <v>6</v>
      </c>
      <c r="RI4598" s="4" t="s">
        <v>8</v>
      </c>
      <c r="RJ4598" s="4" t="s">
        <v>10</v>
      </c>
      <c r="RK4598" s="4" t="s">
        <v>10</v>
      </c>
      <c r="RL4598" s="4" t="s">
        <v>9</v>
      </c>
      <c r="RM4598" s="4" t="s">
        <v>6</v>
      </c>
      <c r="RN4598" s="4" t="s">
        <v>8</v>
      </c>
      <c r="RO4598" s="4" t="s">
        <v>10</v>
      </c>
      <c r="RP4598" s="4" t="s">
        <v>10</v>
      </c>
      <c r="RQ4598" s="4" t="s">
        <v>9</v>
      </c>
      <c r="RR4598" s="4" t="s">
        <v>6</v>
      </c>
      <c r="RS4598" s="4" t="s">
        <v>8</v>
      </c>
      <c r="RT4598" s="4" t="s">
        <v>10</v>
      </c>
      <c r="RU4598" s="4" t="s">
        <v>10</v>
      </c>
      <c r="RV4598" s="4" t="s">
        <v>9</v>
      </c>
      <c r="RW4598" s="4" t="s">
        <v>6</v>
      </c>
      <c r="RX4598" s="4" t="s">
        <v>8</v>
      </c>
      <c r="RY4598" s="4" t="s">
        <v>10</v>
      </c>
      <c r="RZ4598" s="4" t="s">
        <v>10</v>
      </c>
      <c r="SA4598" s="4" t="s">
        <v>9</v>
      </c>
      <c r="SB4598" s="4" t="s">
        <v>6</v>
      </c>
      <c r="SC4598" s="4" t="s">
        <v>8</v>
      </c>
      <c r="SD4598" s="4" t="s">
        <v>10</v>
      </c>
      <c r="SE4598" s="4" t="s">
        <v>10</v>
      </c>
      <c r="SF4598" s="4" t="s">
        <v>9</v>
      </c>
      <c r="SG4598" s="4" t="s">
        <v>6</v>
      </c>
      <c r="SH4598" s="4" t="s">
        <v>8</v>
      </c>
      <c r="SI4598" s="4" t="s">
        <v>10</v>
      </c>
      <c r="SJ4598" s="4" t="s">
        <v>10</v>
      </c>
      <c r="SK4598" s="4" t="s">
        <v>9</v>
      </c>
      <c r="SL4598" s="4" t="s">
        <v>6</v>
      </c>
      <c r="SM4598" s="4" t="s">
        <v>8</v>
      </c>
      <c r="SN4598" s="4" t="s">
        <v>10</v>
      </c>
      <c r="SO4598" s="4" t="s">
        <v>10</v>
      </c>
      <c r="SP4598" s="4" t="s">
        <v>9</v>
      </c>
      <c r="SQ4598" s="4" t="s">
        <v>6</v>
      </c>
      <c r="SR4598" s="4" t="s">
        <v>8</v>
      </c>
      <c r="SS4598" s="4" t="s">
        <v>10</v>
      </c>
      <c r="ST4598" s="4" t="s">
        <v>10</v>
      </c>
      <c r="SU4598" s="4" t="s">
        <v>9</v>
      </c>
      <c r="SV4598" s="4" t="s">
        <v>6</v>
      </c>
      <c r="SW4598" s="4" t="s">
        <v>8</v>
      </c>
      <c r="SX4598" s="4" t="s">
        <v>10</v>
      </c>
      <c r="SY4598" s="4" t="s">
        <v>10</v>
      </c>
      <c r="SZ4598" s="4" t="s">
        <v>9</v>
      </c>
      <c r="TA4598" s="4" t="s">
        <v>6</v>
      </c>
      <c r="TB4598" s="4" t="s">
        <v>8</v>
      </c>
      <c r="TC4598" s="4" t="s">
        <v>10</v>
      </c>
      <c r="TD4598" s="4" t="s">
        <v>10</v>
      </c>
      <c r="TE4598" s="4" t="s">
        <v>9</v>
      </c>
      <c r="TF4598" s="4" t="s">
        <v>6</v>
      </c>
      <c r="TG4598" s="4" t="s">
        <v>8</v>
      </c>
      <c r="TH4598" s="4" t="s">
        <v>10</v>
      </c>
      <c r="TI4598" s="4" t="s">
        <v>10</v>
      </c>
      <c r="TJ4598" s="4" t="s">
        <v>9</v>
      </c>
      <c r="TK4598" s="4" t="s">
        <v>6</v>
      </c>
      <c r="TL4598" s="4" t="s">
        <v>8</v>
      </c>
      <c r="TM4598" s="4" t="s">
        <v>10</v>
      </c>
      <c r="TN4598" s="4" t="s">
        <v>10</v>
      </c>
      <c r="TO4598" s="4" t="s">
        <v>9</v>
      </c>
      <c r="TP4598" s="4" t="s">
        <v>6</v>
      </c>
      <c r="TQ4598" s="4" t="s">
        <v>8</v>
      </c>
      <c r="TR4598" s="4" t="s">
        <v>10</v>
      </c>
      <c r="TS4598" s="4" t="s">
        <v>10</v>
      </c>
      <c r="TT4598" s="4" t="s">
        <v>9</v>
      </c>
      <c r="TU4598" s="4" t="s">
        <v>6</v>
      </c>
      <c r="TV4598" s="4" t="s">
        <v>8</v>
      </c>
      <c r="TW4598" s="4" t="s">
        <v>10</v>
      </c>
      <c r="TX4598" s="4" t="s">
        <v>10</v>
      </c>
      <c r="TY4598" s="4" t="s">
        <v>9</v>
      </c>
      <c r="TZ4598" s="4" t="s">
        <v>6</v>
      </c>
      <c r="UA4598" s="4" t="s">
        <v>8</v>
      </c>
      <c r="UB4598" s="4" t="s">
        <v>10</v>
      </c>
      <c r="UC4598" s="4" t="s">
        <v>10</v>
      </c>
      <c r="UD4598" s="4" t="s">
        <v>9</v>
      </c>
      <c r="UE4598" s="4" t="s">
        <v>6</v>
      </c>
      <c r="UF4598" s="4" t="s">
        <v>8</v>
      </c>
      <c r="UG4598" s="4" t="s">
        <v>10</v>
      </c>
      <c r="UH4598" s="4" t="s">
        <v>10</v>
      </c>
      <c r="UI4598" s="4" t="s">
        <v>9</v>
      </c>
      <c r="UJ4598" s="4" t="s">
        <v>6</v>
      </c>
      <c r="UK4598" s="4" t="s">
        <v>8</v>
      </c>
      <c r="UL4598" s="4" t="s">
        <v>10</v>
      </c>
      <c r="UM4598" s="4" t="s">
        <v>10</v>
      </c>
      <c r="UN4598" s="4" t="s">
        <v>9</v>
      </c>
      <c r="UO4598" s="4" t="s">
        <v>6</v>
      </c>
      <c r="UP4598" s="4" t="s">
        <v>8</v>
      </c>
      <c r="UQ4598" s="4" t="s">
        <v>10</v>
      </c>
      <c r="UR4598" s="4" t="s">
        <v>10</v>
      </c>
      <c r="US4598" s="4" t="s">
        <v>9</v>
      </c>
      <c r="UT4598" s="4" t="s">
        <v>6</v>
      </c>
      <c r="UU4598" s="4" t="s">
        <v>8</v>
      </c>
      <c r="UV4598" s="4" t="s">
        <v>10</v>
      </c>
      <c r="UW4598" s="4" t="s">
        <v>10</v>
      </c>
      <c r="UX4598" s="4" t="s">
        <v>9</v>
      </c>
      <c r="UY4598" s="4" t="s">
        <v>6</v>
      </c>
      <c r="UZ4598" s="4" t="s">
        <v>8</v>
      </c>
      <c r="VA4598" s="4" t="s">
        <v>10</v>
      </c>
      <c r="VB4598" s="4" t="s">
        <v>10</v>
      </c>
      <c r="VC4598" s="4" t="s">
        <v>9</v>
      </c>
      <c r="VD4598" s="4" t="s">
        <v>6</v>
      </c>
      <c r="VE4598" s="4" t="s">
        <v>8</v>
      </c>
      <c r="VF4598" s="4" t="s">
        <v>10</v>
      </c>
      <c r="VG4598" s="4" t="s">
        <v>10</v>
      </c>
      <c r="VH4598" s="4" t="s">
        <v>9</v>
      </c>
      <c r="VI4598" s="4" t="s">
        <v>6</v>
      </c>
      <c r="VJ4598" s="4" t="s">
        <v>8</v>
      </c>
      <c r="VK4598" s="4" t="s">
        <v>10</v>
      </c>
      <c r="VL4598" s="4" t="s">
        <v>10</v>
      </c>
      <c r="VM4598" s="4" t="s">
        <v>9</v>
      </c>
      <c r="VN4598" s="4" t="s">
        <v>6</v>
      </c>
      <c r="VO4598" s="4" t="s">
        <v>8</v>
      </c>
      <c r="VP4598" s="4" t="s">
        <v>10</v>
      </c>
      <c r="VQ4598" s="4" t="s">
        <v>10</v>
      </c>
      <c r="VR4598" s="4" t="s">
        <v>9</v>
      </c>
      <c r="VS4598" s="4" t="s">
        <v>6</v>
      </c>
      <c r="VT4598" s="4" t="s">
        <v>8</v>
      </c>
      <c r="VU4598" s="4" t="s">
        <v>10</v>
      </c>
      <c r="VV4598" s="4" t="s">
        <v>10</v>
      </c>
      <c r="VW4598" s="4" t="s">
        <v>9</v>
      </c>
      <c r="VX4598" s="4" t="s">
        <v>6</v>
      </c>
      <c r="VY4598" s="4" t="s">
        <v>8</v>
      </c>
      <c r="VZ4598" s="4" t="s">
        <v>10</v>
      </c>
      <c r="WA4598" s="4" t="s">
        <v>10</v>
      </c>
      <c r="WB4598" s="4" t="s">
        <v>9</v>
      </c>
      <c r="WC4598" s="4" t="s">
        <v>6</v>
      </c>
      <c r="WD4598" s="4" t="s">
        <v>8</v>
      </c>
      <c r="WE4598" s="4" t="s">
        <v>10</v>
      </c>
      <c r="WF4598" s="4" t="s">
        <v>10</v>
      </c>
      <c r="WG4598" s="4" t="s">
        <v>9</v>
      </c>
      <c r="WH4598" s="4" t="s">
        <v>6</v>
      </c>
      <c r="WI4598" s="4" t="s">
        <v>8</v>
      </c>
      <c r="WJ4598" s="4" t="s">
        <v>10</v>
      </c>
      <c r="WK4598" s="4" t="s">
        <v>10</v>
      </c>
      <c r="WL4598" s="4" t="s">
        <v>9</v>
      </c>
      <c r="WM4598" s="4" t="s">
        <v>6</v>
      </c>
      <c r="WN4598" s="4" t="s">
        <v>8</v>
      </c>
      <c r="WO4598" s="4" t="s">
        <v>10</v>
      </c>
      <c r="WP4598" s="4" t="s">
        <v>10</v>
      </c>
      <c r="WQ4598" s="4" t="s">
        <v>9</v>
      </c>
      <c r="WR4598" s="4" t="s">
        <v>6</v>
      </c>
      <c r="WS4598" s="4" t="s">
        <v>8</v>
      </c>
      <c r="WT4598" s="4" t="s">
        <v>10</v>
      </c>
      <c r="WU4598" s="4" t="s">
        <v>10</v>
      </c>
      <c r="WV4598" s="4" t="s">
        <v>9</v>
      </c>
      <c r="WW4598" s="4" t="s">
        <v>6</v>
      </c>
      <c r="WX4598" s="4" t="s">
        <v>8</v>
      </c>
      <c r="WY4598" s="4" t="s">
        <v>10</v>
      </c>
      <c r="WZ4598" s="4" t="s">
        <v>10</v>
      </c>
      <c r="XA4598" s="4" t="s">
        <v>9</v>
      </c>
      <c r="XB4598" s="4" t="s">
        <v>6</v>
      </c>
      <c r="XC4598" s="4" t="s">
        <v>8</v>
      </c>
      <c r="XD4598" s="4" t="s">
        <v>10</v>
      </c>
      <c r="XE4598" s="4" t="s">
        <v>10</v>
      </c>
      <c r="XF4598" s="4" t="s">
        <v>9</v>
      </c>
      <c r="XG4598" s="4" t="s">
        <v>6</v>
      </c>
      <c r="XH4598" s="4" t="s">
        <v>8</v>
      </c>
      <c r="XI4598" s="4" t="s">
        <v>10</v>
      </c>
      <c r="XJ4598" s="4" t="s">
        <v>10</v>
      </c>
      <c r="XK4598" s="4" t="s">
        <v>9</v>
      </c>
      <c r="XL4598" s="4" t="s">
        <v>6</v>
      </c>
      <c r="XM4598" s="4" t="s">
        <v>8</v>
      </c>
      <c r="XN4598" s="4" t="s">
        <v>10</v>
      </c>
      <c r="XO4598" s="4" t="s">
        <v>10</v>
      </c>
      <c r="XP4598" s="4" t="s">
        <v>9</v>
      </c>
      <c r="XQ4598" s="4" t="s">
        <v>6</v>
      </c>
      <c r="XR4598" s="4" t="s">
        <v>8</v>
      </c>
      <c r="XS4598" s="4" t="s">
        <v>10</v>
      </c>
      <c r="XT4598" s="4" t="s">
        <v>10</v>
      </c>
      <c r="XU4598" s="4" t="s">
        <v>9</v>
      </c>
      <c r="XV4598" s="4" t="s">
        <v>6</v>
      </c>
      <c r="XW4598" s="4" t="s">
        <v>8</v>
      </c>
      <c r="XX4598" s="4" t="s">
        <v>10</v>
      </c>
      <c r="XY4598" s="4" t="s">
        <v>10</v>
      </c>
      <c r="XZ4598" s="4" t="s">
        <v>9</v>
      </c>
      <c r="YA4598" s="4" t="s">
        <v>6</v>
      </c>
      <c r="YB4598" s="4" t="s">
        <v>8</v>
      </c>
      <c r="YC4598" s="4" t="s">
        <v>10</v>
      </c>
      <c r="YD4598" s="4" t="s">
        <v>10</v>
      </c>
      <c r="YE4598" s="4" t="s">
        <v>9</v>
      </c>
      <c r="YF4598" s="4" t="s">
        <v>6</v>
      </c>
      <c r="YG4598" s="4" t="s">
        <v>8</v>
      </c>
    </row>
    <row r="4599" spans="1:657">
      <c r="A4599" t="n">
        <v>38000</v>
      </c>
      <c r="B4599" s="85" t="n">
        <v>257</v>
      </c>
      <c r="C4599" s="7" t="n">
        <v>3</v>
      </c>
      <c r="D4599" s="7" t="n">
        <v>65533</v>
      </c>
      <c r="E4599" s="7" t="n">
        <v>0</v>
      </c>
      <c r="F4599" s="7" t="s">
        <v>178</v>
      </c>
      <c r="G4599" s="7" t="n">
        <f t="normal" ca="1">32-LENB(INDIRECT(ADDRESS(4599,6)))</f>
        <v>0</v>
      </c>
      <c r="H4599" s="7" t="n">
        <v>3</v>
      </c>
      <c r="I4599" s="7" t="n">
        <v>65533</v>
      </c>
      <c r="J4599" s="7" t="n">
        <v>0</v>
      </c>
      <c r="K4599" s="7" t="s">
        <v>179</v>
      </c>
      <c r="L4599" s="7" t="n">
        <f t="normal" ca="1">32-LENB(INDIRECT(ADDRESS(4599,11)))</f>
        <v>0</v>
      </c>
      <c r="M4599" s="7" t="n">
        <v>3</v>
      </c>
      <c r="N4599" s="7" t="n">
        <v>65533</v>
      </c>
      <c r="O4599" s="7" t="n">
        <v>0</v>
      </c>
      <c r="P4599" s="7" t="s">
        <v>180</v>
      </c>
      <c r="Q4599" s="7" t="n">
        <f t="normal" ca="1">32-LENB(INDIRECT(ADDRESS(4599,16)))</f>
        <v>0</v>
      </c>
      <c r="R4599" s="7" t="n">
        <v>3</v>
      </c>
      <c r="S4599" s="7" t="n">
        <v>65533</v>
      </c>
      <c r="T4599" s="7" t="n">
        <v>0</v>
      </c>
      <c r="U4599" s="7" t="s">
        <v>181</v>
      </c>
      <c r="V4599" s="7" t="n">
        <f t="normal" ca="1">32-LENB(INDIRECT(ADDRESS(4599,21)))</f>
        <v>0</v>
      </c>
      <c r="W4599" s="7" t="n">
        <v>3</v>
      </c>
      <c r="X4599" s="7" t="n">
        <v>65533</v>
      </c>
      <c r="Y4599" s="7" t="n">
        <v>0</v>
      </c>
      <c r="Z4599" s="7" t="s">
        <v>182</v>
      </c>
      <c r="AA4599" s="7" t="n">
        <f t="normal" ca="1">32-LENB(INDIRECT(ADDRESS(4599,26)))</f>
        <v>0</v>
      </c>
      <c r="AB4599" s="7" t="n">
        <v>3</v>
      </c>
      <c r="AC4599" s="7" t="n">
        <v>65533</v>
      </c>
      <c r="AD4599" s="7" t="n">
        <v>0</v>
      </c>
      <c r="AE4599" s="7" t="s">
        <v>183</v>
      </c>
      <c r="AF4599" s="7" t="n">
        <f t="normal" ca="1">32-LENB(INDIRECT(ADDRESS(4599,31)))</f>
        <v>0</v>
      </c>
      <c r="AG4599" s="7" t="n">
        <v>3</v>
      </c>
      <c r="AH4599" s="7" t="n">
        <v>65533</v>
      </c>
      <c r="AI4599" s="7" t="n">
        <v>0</v>
      </c>
      <c r="AJ4599" s="7" t="s">
        <v>184</v>
      </c>
      <c r="AK4599" s="7" t="n">
        <f t="normal" ca="1">32-LENB(INDIRECT(ADDRESS(4599,36)))</f>
        <v>0</v>
      </c>
      <c r="AL4599" s="7" t="n">
        <v>3</v>
      </c>
      <c r="AM4599" s="7" t="n">
        <v>65533</v>
      </c>
      <c r="AN4599" s="7" t="n">
        <v>0</v>
      </c>
      <c r="AO4599" s="7" t="s">
        <v>185</v>
      </c>
      <c r="AP4599" s="7" t="n">
        <f t="normal" ca="1">32-LENB(INDIRECT(ADDRESS(4599,41)))</f>
        <v>0</v>
      </c>
      <c r="AQ4599" s="7" t="n">
        <v>3</v>
      </c>
      <c r="AR4599" s="7" t="n">
        <v>65533</v>
      </c>
      <c r="AS4599" s="7" t="n">
        <v>0</v>
      </c>
      <c r="AT4599" s="7" t="s">
        <v>186</v>
      </c>
      <c r="AU4599" s="7" t="n">
        <f t="normal" ca="1">32-LENB(INDIRECT(ADDRESS(4599,46)))</f>
        <v>0</v>
      </c>
      <c r="AV4599" s="7" t="n">
        <v>3</v>
      </c>
      <c r="AW4599" s="7" t="n">
        <v>65533</v>
      </c>
      <c r="AX4599" s="7" t="n">
        <v>0</v>
      </c>
      <c r="AY4599" s="7" t="s">
        <v>187</v>
      </c>
      <c r="AZ4599" s="7" t="n">
        <f t="normal" ca="1">32-LENB(INDIRECT(ADDRESS(4599,51)))</f>
        <v>0</v>
      </c>
      <c r="BA4599" s="7" t="n">
        <v>3</v>
      </c>
      <c r="BB4599" s="7" t="n">
        <v>65533</v>
      </c>
      <c r="BC4599" s="7" t="n">
        <v>0</v>
      </c>
      <c r="BD4599" s="7" t="s">
        <v>188</v>
      </c>
      <c r="BE4599" s="7" t="n">
        <f t="normal" ca="1">32-LENB(INDIRECT(ADDRESS(4599,56)))</f>
        <v>0</v>
      </c>
      <c r="BF4599" s="7" t="n">
        <v>7</v>
      </c>
      <c r="BG4599" s="7" t="n">
        <v>65533</v>
      </c>
      <c r="BH4599" s="7" t="n">
        <v>53184</v>
      </c>
      <c r="BI4599" s="7" t="s">
        <v>13</v>
      </c>
      <c r="BJ4599" s="7" t="n">
        <f t="normal" ca="1">32-LENB(INDIRECT(ADDRESS(4599,61)))</f>
        <v>0</v>
      </c>
      <c r="BK4599" s="7" t="n">
        <v>7</v>
      </c>
      <c r="BL4599" s="7" t="n">
        <v>65533</v>
      </c>
      <c r="BM4599" s="7" t="n">
        <v>53185</v>
      </c>
      <c r="BN4599" s="7" t="s">
        <v>13</v>
      </c>
      <c r="BO4599" s="7" t="n">
        <f t="normal" ca="1">32-LENB(INDIRECT(ADDRESS(4599,66)))</f>
        <v>0</v>
      </c>
      <c r="BP4599" s="7" t="n">
        <v>7</v>
      </c>
      <c r="BQ4599" s="7" t="n">
        <v>65533</v>
      </c>
      <c r="BR4599" s="7" t="n">
        <v>43359</v>
      </c>
      <c r="BS4599" s="7" t="s">
        <v>13</v>
      </c>
      <c r="BT4599" s="7" t="n">
        <f t="normal" ca="1">32-LENB(INDIRECT(ADDRESS(4599,71)))</f>
        <v>0</v>
      </c>
      <c r="BU4599" s="7" t="n">
        <v>7</v>
      </c>
      <c r="BV4599" s="7" t="n">
        <v>65533</v>
      </c>
      <c r="BW4599" s="7" t="n">
        <v>43360</v>
      </c>
      <c r="BX4599" s="7" t="s">
        <v>13</v>
      </c>
      <c r="BY4599" s="7" t="n">
        <f t="normal" ca="1">32-LENB(INDIRECT(ADDRESS(4599,76)))</f>
        <v>0</v>
      </c>
      <c r="BZ4599" s="7" t="n">
        <v>7</v>
      </c>
      <c r="CA4599" s="7" t="n">
        <v>65533</v>
      </c>
      <c r="CB4599" s="7" t="n">
        <v>53186</v>
      </c>
      <c r="CC4599" s="7" t="s">
        <v>13</v>
      </c>
      <c r="CD4599" s="7" t="n">
        <f t="normal" ca="1">32-LENB(INDIRECT(ADDRESS(4599,81)))</f>
        <v>0</v>
      </c>
      <c r="CE4599" s="7" t="n">
        <v>7</v>
      </c>
      <c r="CF4599" s="7" t="n">
        <v>65533</v>
      </c>
      <c r="CG4599" s="7" t="n">
        <v>30415</v>
      </c>
      <c r="CH4599" s="7" t="s">
        <v>13</v>
      </c>
      <c r="CI4599" s="7" t="n">
        <f t="normal" ca="1">32-LENB(INDIRECT(ADDRESS(4599,86)))</f>
        <v>0</v>
      </c>
      <c r="CJ4599" s="7" t="n">
        <v>7</v>
      </c>
      <c r="CK4599" s="7" t="n">
        <v>65533</v>
      </c>
      <c r="CL4599" s="7" t="n">
        <v>30416</v>
      </c>
      <c r="CM4599" s="7" t="s">
        <v>13</v>
      </c>
      <c r="CN4599" s="7" t="n">
        <f t="normal" ca="1">32-LENB(INDIRECT(ADDRESS(4599,91)))</f>
        <v>0</v>
      </c>
      <c r="CO4599" s="7" t="n">
        <v>7</v>
      </c>
      <c r="CP4599" s="7" t="n">
        <v>65533</v>
      </c>
      <c r="CQ4599" s="7" t="n">
        <v>53187</v>
      </c>
      <c r="CR4599" s="7" t="s">
        <v>13</v>
      </c>
      <c r="CS4599" s="7" t="n">
        <f t="normal" ca="1">32-LENB(INDIRECT(ADDRESS(4599,96)))</f>
        <v>0</v>
      </c>
      <c r="CT4599" s="7" t="n">
        <v>7</v>
      </c>
      <c r="CU4599" s="7" t="n">
        <v>65533</v>
      </c>
      <c r="CV4599" s="7" t="n">
        <v>43361</v>
      </c>
      <c r="CW4599" s="7" t="s">
        <v>13</v>
      </c>
      <c r="CX4599" s="7" t="n">
        <f t="normal" ca="1">32-LENB(INDIRECT(ADDRESS(4599,101)))</f>
        <v>0</v>
      </c>
      <c r="CY4599" s="7" t="n">
        <v>7</v>
      </c>
      <c r="CZ4599" s="7" t="n">
        <v>65533</v>
      </c>
      <c r="DA4599" s="7" t="n">
        <v>44333</v>
      </c>
      <c r="DB4599" s="7" t="s">
        <v>13</v>
      </c>
      <c r="DC4599" s="7" t="n">
        <f t="normal" ca="1">32-LENB(INDIRECT(ADDRESS(4599,106)))</f>
        <v>0</v>
      </c>
      <c r="DD4599" s="7" t="n">
        <v>4</v>
      </c>
      <c r="DE4599" s="7" t="n">
        <v>65533</v>
      </c>
      <c r="DF4599" s="7" t="n">
        <v>4515</v>
      </c>
      <c r="DG4599" s="7" t="s">
        <v>13</v>
      </c>
      <c r="DH4599" s="7" t="n">
        <f t="normal" ca="1">32-LENB(INDIRECT(ADDRESS(4599,111)))</f>
        <v>0</v>
      </c>
      <c r="DI4599" s="7" t="n">
        <v>7</v>
      </c>
      <c r="DJ4599" s="7" t="n">
        <v>65533</v>
      </c>
      <c r="DK4599" s="7" t="n">
        <v>43362</v>
      </c>
      <c r="DL4599" s="7" t="s">
        <v>13</v>
      </c>
      <c r="DM4599" s="7" t="n">
        <f t="normal" ca="1">32-LENB(INDIRECT(ADDRESS(4599,116)))</f>
        <v>0</v>
      </c>
      <c r="DN4599" s="7" t="n">
        <v>7</v>
      </c>
      <c r="DO4599" s="7" t="n">
        <v>65533</v>
      </c>
      <c r="DP4599" s="7" t="n">
        <v>44334</v>
      </c>
      <c r="DQ4599" s="7" t="s">
        <v>13</v>
      </c>
      <c r="DR4599" s="7" t="n">
        <f t="normal" ca="1">32-LENB(INDIRECT(ADDRESS(4599,121)))</f>
        <v>0</v>
      </c>
      <c r="DS4599" s="7" t="n">
        <v>7</v>
      </c>
      <c r="DT4599" s="7" t="n">
        <v>65533</v>
      </c>
      <c r="DU4599" s="7" t="n">
        <v>53188</v>
      </c>
      <c r="DV4599" s="7" t="s">
        <v>13</v>
      </c>
      <c r="DW4599" s="7" t="n">
        <f t="normal" ca="1">32-LENB(INDIRECT(ADDRESS(4599,126)))</f>
        <v>0</v>
      </c>
      <c r="DX4599" s="7" t="n">
        <v>4</v>
      </c>
      <c r="DY4599" s="7" t="n">
        <v>65533</v>
      </c>
      <c r="DZ4599" s="7" t="n">
        <v>2224</v>
      </c>
      <c r="EA4599" s="7" t="s">
        <v>13</v>
      </c>
      <c r="EB4599" s="7" t="n">
        <f t="normal" ca="1">32-LENB(INDIRECT(ADDRESS(4599,131)))</f>
        <v>0</v>
      </c>
      <c r="EC4599" s="7" t="n">
        <v>4</v>
      </c>
      <c r="ED4599" s="7" t="n">
        <v>65533</v>
      </c>
      <c r="EE4599" s="7" t="n">
        <v>2222</v>
      </c>
      <c r="EF4599" s="7" t="s">
        <v>13</v>
      </c>
      <c r="EG4599" s="7" t="n">
        <f t="normal" ca="1">32-LENB(INDIRECT(ADDRESS(4599,136)))</f>
        <v>0</v>
      </c>
      <c r="EH4599" s="7" t="n">
        <v>4</v>
      </c>
      <c r="EI4599" s="7" t="n">
        <v>65533</v>
      </c>
      <c r="EJ4599" s="7" t="n">
        <v>4512</v>
      </c>
      <c r="EK4599" s="7" t="s">
        <v>13</v>
      </c>
      <c r="EL4599" s="7" t="n">
        <f t="normal" ca="1">32-LENB(INDIRECT(ADDRESS(4599,141)))</f>
        <v>0</v>
      </c>
      <c r="EM4599" s="7" t="n">
        <v>7</v>
      </c>
      <c r="EN4599" s="7" t="n">
        <v>65533</v>
      </c>
      <c r="EO4599" s="7" t="n">
        <v>51605</v>
      </c>
      <c r="EP4599" s="7" t="s">
        <v>13</v>
      </c>
      <c r="EQ4599" s="7" t="n">
        <f t="normal" ca="1">32-LENB(INDIRECT(ADDRESS(4599,146)))</f>
        <v>0</v>
      </c>
      <c r="ER4599" s="7" t="n">
        <v>7</v>
      </c>
      <c r="ES4599" s="7" t="n">
        <v>65533</v>
      </c>
      <c r="ET4599" s="7" t="n">
        <v>51606</v>
      </c>
      <c r="EU4599" s="7" t="s">
        <v>13</v>
      </c>
      <c r="EV4599" s="7" t="n">
        <f t="normal" ca="1">32-LENB(INDIRECT(ADDRESS(4599,151)))</f>
        <v>0</v>
      </c>
      <c r="EW4599" s="7" t="n">
        <v>7</v>
      </c>
      <c r="EX4599" s="7" t="n">
        <v>65533</v>
      </c>
      <c r="EY4599" s="7" t="n">
        <v>43363</v>
      </c>
      <c r="EZ4599" s="7" t="s">
        <v>13</v>
      </c>
      <c r="FA4599" s="7" t="n">
        <f t="normal" ca="1">32-LENB(INDIRECT(ADDRESS(4599,156)))</f>
        <v>0</v>
      </c>
      <c r="FB4599" s="7" t="n">
        <v>7</v>
      </c>
      <c r="FC4599" s="7" t="n">
        <v>65533</v>
      </c>
      <c r="FD4599" s="7" t="n">
        <v>44335</v>
      </c>
      <c r="FE4599" s="7" t="s">
        <v>13</v>
      </c>
      <c r="FF4599" s="7" t="n">
        <f t="normal" ca="1">32-LENB(INDIRECT(ADDRESS(4599,161)))</f>
        <v>0</v>
      </c>
      <c r="FG4599" s="7" t="n">
        <v>7</v>
      </c>
      <c r="FH4599" s="7" t="n">
        <v>65533</v>
      </c>
      <c r="FI4599" s="7" t="n">
        <v>30417</v>
      </c>
      <c r="FJ4599" s="7" t="s">
        <v>13</v>
      </c>
      <c r="FK4599" s="7" t="n">
        <f t="normal" ca="1">32-LENB(INDIRECT(ADDRESS(4599,166)))</f>
        <v>0</v>
      </c>
      <c r="FL4599" s="7" t="n">
        <v>7</v>
      </c>
      <c r="FM4599" s="7" t="n">
        <v>65533</v>
      </c>
      <c r="FN4599" s="7" t="n">
        <v>53189</v>
      </c>
      <c r="FO4599" s="7" t="s">
        <v>13</v>
      </c>
      <c r="FP4599" s="7" t="n">
        <f t="normal" ca="1">32-LENB(INDIRECT(ADDRESS(4599,171)))</f>
        <v>0</v>
      </c>
      <c r="FQ4599" s="7" t="n">
        <v>7</v>
      </c>
      <c r="FR4599" s="7" t="n">
        <v>65533</v>
      </c>
      <c r="FS4599" s="7" t="n">
        <v>53190</v>
      </c>
      <c r="FT4599" s="7" t="s">
        <v>13</v>
      </c>
      <c r="FU4599" s="7" t="n">
        <f t="normal" ca="1">32-LENB(INDIRECT(ADDRESS(4599,176)))</f>
        <v>0</v>
      </c>
      <c r="FV4599" s="7" t="n">
        <v>7</v>
      </c>
      <c r="FW4599" s="7" t="n">
        <v>65533</v>
      </c>
      <c r="FX4599" s="7" t="n">
        <v>43364</v>
      </c>
      <c r="FY4599" s="7" t="s">
        <v>13</v>
      </c>
      <c r="FZ4599" s="7" t="n">
        <f t="normal" ca="1">32-LENB(INDIRECT(ADDRESS(4599,181)))</f>
        <v>0</v>
      </c>
      <c r="GA4599" s="7" t="n">
        <v>7</v>
      </c>
      <c r="GB4599" s="7" t="n">
        <v>65533</v>
      </c>
      <c r="GC4599" s="7" t="n">
        <v>44336</v>
      </c>
      <c r="GD4599" s="7" t="s">
        <v>13</v>
      </c>
      <c r="GE4599" s="7" t="n">
        <f t="normal" ca="1">32-LENB(INDIRECT(ADDRESS(4599,186)))</f>
        <v>0</v>
      </c>
      <c r="GF4599" s="7" t="n">
        <v>7</v>
      </c>
      <c r="GG4599" s="7" t="n">
        <v>65533</v>
      </c>
      <c r="GH4599" s="7" t="n">
        <v>53191</v>
      </c>
      <c r="GI4599" s="7" t="s">
        <v>13</v>
      </c>
      <c r="GJ4599" s="7" t="n">
        <f t="normal" ca="1">32-LENB(INDIRECT(ADDRESS(4599,191)))</f>
        <v>0</v>
      </c>
      <c r="GK4599" s="7" t="n">
        <v>4</v>
      </c>
      <c r="GL4599" s="7" t="n">
        <v>65533</v>
      </c>
      <c r="GM4599" s="7" t="n">
        <v>4400</v>
      </c>
      <c r="GN4599" s="7" t="s">
        <v>13</v>
      </c>
      <c r="GO4599" s="7" t="n">
        <f t="normal" ca="1">32-LENB(INDIRECT(ADDRESS(4599,196)))</f>
        <v>0</v>
      </c>
      <c r="GP4599" s="7" t="n">
        <v>4</v>
      </c>
      <c r="GQ4599" s="7" t="n">
        <v>65533</v>
      </c>
      <c r="GR4599" s="7" t="n">
        <v>2003</v>
      </c>
      <c r="GS4599" s="7" t="s">
        <v>13</v>
      </c>
      <c r="GT4599" s="7" t="n">
        <f t="normal" ca="1">32-LENB(INDIRECT(ADDRESS(4599,201)))</f>
        <v>0</v>
      </c>
      <c r="GU4599" s="7" t="n">
        <v>7</v>
      </c>
      <c r="GV4599" s="7" t="n">
        <v>65533</v>
      </c>
      <c r="GW4599" s="7" t="n">
        <v>53192</v>
      </c>
      <c r="GX4599" s="7" t="s">
        <v>13</v>
      </c>
      <c r="GY4599" s="7" t="n">
        <f t="normal" ca="1">32-LENB(INDIRECT(ADDRESS(4599,206)))</f>
        <v>0</v>
      </c>
      <c r="GZ4599" s="7" t="n">
        <v>4</v>
      </c>
      <c r="HA4599" s="7" t="n">
        <v>65533</v>
      </c>
      <c r="HB4599" s="7" t="n">
        <v>5313</v>
      </c>
      <c r="HC4599" s="7" t="s">
        <v>13</v>
      </c>
      <c r="HD4599" s="7" t="n">
        <f t="normal" ca="1">32-LENB(INDIRECT(ADDRESS(4599,211)))</f>
        <v>0</v>
      </c>
      <c r="HE4599" s="7" t="n">
        <v>7</v>
      </c>
      <c r="HF4599" s="7" t="n">
        <v>65533</v>
      </c>
      <c r="HG4599" s="7" t="n">
        <v>43365</v>
      </c>
      <c r="HH4599" s="7" t="s">
        <v>13</v>
      </c>
      <c r="HI4599" s="7" t="n">
        <f t="normal" ca="1">32-LENB(INDIRECT(ADDRESS(4599,216)))</f>
        <v>0</v>
      </c>
      <c r="HJ4599" s="7" t="n">
        <v>7</v>
      </c>
      <c r="HK4599" s="7" t="n">
        <v>65533</v>
      </c>
      <c r="HL4599" s="7" t="n">
        <v>44337</v>
      </c>
      <c r="HM4599" s="7" t="s">
        <v>13</v>
      </c>
      <c r="HN4599" s="7" t="n">
        <f t="normal" ca="1">32-LENB(INDIRECT(ADDRESS(4599,221)))</f>
        <v>0</v>
      </c>
      <c r="HO4599" s="7" t="n">
        <v>4</v>
      </c>
      <c r="HP4599" s="7" t="n">
        <v>65533</v>
      </c>
      <c r="HQ4599" s="7" t="n">
        <v>4407</v>
      </c>
      <c r="HR4599" s="7" t="s">
        <v>13</v>
      </c>
      <c r="HS4599" s="7" t="n">
        <f t="normal" ca="1">32-LENB(INDIRECT(ADDRESS(4599,226)))</f>
        <v>0</v>
      </c>
      <c r="HT4599" s="7" t="n">
        <v>4</v>
      </c>
      <c r="HU4599" s="7" t="n">
        <v>65533</v>
      </c>
      <c r="HV4599" s="7" t="n">
        <v>4120</v>
      </c>
      <c r="HW4599" s="7" t="s">
        <v>13</v>
      </c>
      <c r="HX4599" s="7" t="n">
        <f t="normal" ca="1">32-LENB(INDIRECT(ADDRESS(4599,231)))</f>
        <v>0</v>
      </c>
      <c r="HY4599" s="7" t="n">
        <v>4</v>
      </c>
      <c r="HZ4599" s="7" t="n">
        <v>65533</v>
      </c>
      <c r="IA4599" s="7" t="n">
        <v>4120</v>
      </c>
      <c r="IB4599" s="7" t="s">
        <v>13</v>
      </c>
      <c r="IC4599" s="7" t="n">
        <f t="normal" ca="1">32-LENB(INDIRECT(ADDRESS(4599,236)))</f>
        <v>0</v>
      </c>
      <c r="ID4599" s="7" t="n">
        <v>7</v>
      </c>
      <c r="IE4599" s="7" t="n">
        <v>65533</v>
      </c>
      <c r="IF4599" s="7" t="n">
        <v>43366</v>
      </c>
      <c r="IG4599" s="7" t="s">
        <v>13</v>
      </c>
      <c r="IH4599" s="7" t="n">
        <f t="normal" ca="1">32-LENB(INDIRECT(ADDRESS(4599,241)))</f>
        <v>0</v>
      </c>
      <c r="II4599" s="7" t="n">
        <v>4</v>
      </c>
      <c r="IJ4599" s="7" t="n">
        <v>65533</v>
      </c>
      <c r="IK4599" s="7" t="n">
        <v>2119</v>
      </c>
      <c r="IL4599" s="7" t="s">
        <v>13</v>
      </c>
      <c r="IM4599" s="7" t="n">
        <f t="normal" ca="1">32-LENB(INDIRECT(ADDRESS(4599,246)))</f>
        <v>0</v>
      </c>
      <c r="IN4599" s="7" t="n">
        <v>4</v>
      </c>
      <c r="IO4599" s="7" t="n">
        <v>65533</v>
      </c>
      <c r="IP4599" s="7" t="n">
        <v>4400</v>
      </c>
      <c r="IQ4599" s="7" t="s">
        <v>13</v>
      </c>
      <c r="IR4599" s="7" t="n">
        <f t="normal" ca="1">32-LENB(INDIRECT(ADDRESS(4599,251)))</f>
        <v>0</v>
      </c>
      <c r="IS4599" s="7" t="n">
        <v>4</v>
      </c>
      <c r="IT4599" s="7" t="n">
        <v>65533</v>
      </c>
      <c r="IU4599" s="7" t="n">
        <v>4420</v>
      </c>
      <c r="IV4599" s="7" t="s">
        <v>13</v>
      </c>
      <c r="IW4599" s="7" t="n">
        <f t="normal" ca="1">32-LENB(INDIRECT(ADDRESS(4599,256)))</f>
        <v>0</v>
      </c>
      <c r="IX4599" s="7" t="n">
        <v>4</v>
      </c>
      <c r="IY4599" s="7" t="n">
        <v>65533</v>
      </c>
      <c r="IZ4599" s="7" t="n">
        <v>4530</v>
      </c>
      <c r="JA4599" s="7" t="s">
        <v>13</v>
      </c>
      <c r="JB4599" s="7" t="n">
        <f t="normal" ca="1">32-LENB(INDIRECT(ADDRESS(4599,261)))</f>
        <v>0</v>
      </c>
      <c r="JC4599" s="7" t="n">
        <v>4</v>
      </c>
      <c r="JD4599" s="7" t="n">
        <v>65533</v>
      </c>
      <c r="JE4599" s="7" t="n">
        <v>2013</v>
      </c>
      <c r="JF4599" s="7" t="s">
        <v>13</v>
      </c>
      <c r="JG4599" s="7" t="n">
        <f t="normal" ca="1">32-LENB(INDIRECT(ADDRESS(4599,266)))</f>
        <v>0</v>
      </c>
      <c r="JH4599" s="7" t="n">
        <v>4</v>
      </c>
      <c r="JI4599" s="7" t="n">
        <v>65533</v>
      </c>
      <c r="JJ4599" s="7" t="n">
        <v>4546</v>
      </c>
      <c r="JK4599" s="7" t="s">
        <v>13</v>
      </c>
      <c r="JL4599" s="7" t="n">
        <f t="normal" ca="1">32-LENB(INDIRECT(ADDRESS(4599,271)))</f>
        <v>0</v>
      </c>
      <c r="JM4599" s="7" t="n">
        <v>4</v>
      </c>
      <c r="JN4599" s="7" t="n">
        <v>65533</v>
      </c>
      <c r="JO4599" s="7" t="n">
        <v>2037</v>
      </c>
      <c r="JP4599" s="7" t="s">
        <v>13</v>
      </c>
      <c r="JQ4599" s="7" t="n">
        <f t="normal" ca="1">32-LENB(INDIRECT(ADDRESS(4599,276)))</f>
        <v>0</v>
      </c>
      <c r="JR4599" s="7" t="n">
        <v>7</v>
      </c>
      <c r="JS4599" s="7" t="n">
        <v>65533</v>
      </c>
      <c r="JT4599" s="7" t="n">
        <v>43367</v>
      </c>
      <c r="JU4599" s="7" t="s">
        <v>13</v>
      </c>
      <c r="JV4599" s="7" t="n">
        <f t="normal" ca="1">32-LENB(INDIRECT(ADDRESS(4599,281)))</f>
        <v>0</v>
      </c>
      <c r="JW4599" s="7" t="n">
        <v>7</v>
      </c>
      <c r="JX4599" s="7" t="n">
        <v>65533</v>
      </c>
      <c r="JY4599" s="7" t="n">
        <v>44338</v>
      </c>
      <c r="JZ4599" s="7" t="s">
        <v>13</v>
      </c>
      <c r="KA4599" s="7" t="n">
        <f t="normal" ca="1">32-LENB(INDIRECT(ADDRESS(4599,286)))</f>
        <v>0</v>
      </c>
      <c r="KB4599" s="7" t="n">
        <v>7</v>
      </c>
      <c r="KC4599" s="7" t="n">
        <v>65533</v>
      </c>
      <c r="KD4599" s="7" t="n">
        <v>43368</v>
      </c>
      <c r="KE4599" s="7" t="s">
        <v>13</v>
      </c>
      <c r="KF4599" s="7" t="n">
        <f t="normal" ca="1">32-LENB(INDIRECT(ADDRESS(4599,291)))</f>
        <v>0</v>
      </c>
      <c r="KG4599" s="7" t="n">
        <v>4</v>
      </c>
      <c r="KH4599" s="7" t="n">
        <v>65533</v>
      </c>
      <c r="KI4599" s="7" t="n">
        <v>2004</v>
      </c>
      <c r="KJ4599" s="7" t="s">
        <v>13</v>
      </c>
      <c r="KK4599" s="7" t="n">
        <f t="normal" ca="1">32-LENB(INDIRECT(ADDRESS(4599,296)))</f>
        <v>0</v>
      </c>
      <c r="KL4599" s="7" t="n">
        <v>4</v>
      </c>
      <c r="KM4599" s="7" t="n">
        <v>65533</v>
      </c>
      <c r="KN4599" s="7" t="n">
        <v>4427</v>
      </c>
      <c r="KO4599" s="7" t="s">
        <v>13</v>
      </c>
      <c r="KP4599" s="7" t="n">
        <f t="normal" ca="1">32-LENB(INDIRECT(ADDRESS(4599,301)))</f>
        <v>0</v>
      </c>
      <c r="KQ4599" s="7" t="n">
        <v>7</v>
      </c>
      <c r="KR4599" s="7" t="n">
        <v>65533</v>
      </c>
      <c r="KS4599" s="7" t="n">
        <v>53193</v>
      </c>
      <c r="KT4599" s="7" t="s">
        <v>13</v>
      </c>
      <c r="KU4599" s="7" t="n">
        <f t="normal" ca="1">32-LENB(INDIRECT(ADDRESS(4599,306)))</f>
        <v>0</v>
      </c>
      <c r="KV4599" s="7" t="n">
        <v>7</v>
      </c>
      <c r="KW4599" s="7" t="n">
        <v>65533</v>
      </c>
      <c r="KX4599" s="7" t="n">
        <v>53194</v>
      </c>
      <c r="KY4599" s="7" t="s">
        <v>13</v>
      </c>
      <c r="KZ4599" s="7" t="n">
        <f t="normal" ca="1">32-LENB(INDIRECT(ADDRESS(4599,311)))</f>
        <v>0</v>
      </c>
      <c r="LA4599" s="7" t="n">
        <v>7</v>
      </c>
      <c r="LB4599" s="7" t="n">
        <v>65533</v>
      </c>
      <c r="LC4599" s="7" t="n">
        <v>43369</v>
      </c>
      <c r="LD4599" s="7" t="s">
        <v>13</v>
      </c>
      <c r="LE4599" s="7" t="n">
        <f t="normal" ca="1">32-LENB(INDIRECT(ADDRESS(4599,316)))</f>
        <v>0</v>
      </c>
      <c r="LF4599" s="7" t="n">
        <v>7</v>
      </c>
      <c r="LG4599" s="7" t="n">
        <v>65533</v>
      </c>
      <c r="LH4599" s="7" t="n">
        <v>43370</v>
      </c>
      <c r="LI4599" s="7" t="s">
        <v>13</v>
      </c>
      <c r="LJ4599" s="7" t="n">
        <f t="normal" ca="1">32-LENB(INDIRECT(ADDRESS(4599,321)))</f>
        <v>0</v>
      </c>
      <c r="LK4599" s="7" t="n">
        <v>7</v>
      </c>
      <c r="LL4599" s="7" t="n">
        <v>65533</v>
      </c>
      <c r="LM4599" s="7" t="n">
        <v>43371</v>
      </c>
      <c r="LN4599" s="7" t="s">
        <v>13</v>
      </c>
      <c r="LO4599" s="7" t="n">
        <f t="normal" ca="1">32-LENB(INDIRECT(ADDRESS(4599,326)))</f>
        <v>0</v>
      </c>
      <c r="LP4599" s="7" t="n">
        <v>7</v>
      </c>
      <c r="LQ4599" s="7" t="n">
        <v>65533</v>
      </c>
      <c r="LR4599" s="7" t="n">
        <v>43372</v>
      </c>
      <c r="LS4599" s="7" t="s">
        <v>13</v>
      </c>
      <c r="LT4599" s="7" t="n">
        <f t="normal" ca="1">32-LENB(INDIRECT(ADDRESS(4599,331)))</f>
        <v>0</v>
      </c>
      <c r="LU4599" s="7" t="n">
        <v>4</v>
      </c>
      <c r="LV4599" s="7" t="n">
        <v>65533</v>
      </c>
      <c r="LW4599" s="7" t="n">
        <v>8203</v>
      </c>
      <c r="LX4599" s="7" t="s">
        <v>13</v>
      </c>
      <c r="LY4599" s="7" t="n">
        <f t="normal" ca="1">32-LENB(INDIRECT(ADDRESS(4599,336)))</f>
        <v>0</v>
      </c>
      <c r="LZ4599" s="7" t="n">
        <v>4</v>
      </c>
      <c r="MA4599" s="7" t="n">
        <v>65533</v>
      </c>
      <c r="MB4599" s="7" t="n">
        <v>8121</v>
      </c>
      <c r="MC4599" s="7" t="s">
        <v>13</v>
      </c>
      <c r="MD4599" s="7" t="n">
        <f t="normal" ca="1">32-LENB(INDIRECT(ADDRESS(4599,341)))</f>
        <v>0</v>
      </c>
      <c r="ME4599" s="7" t="n">
        <v>7</v>
      </c>
      <c r="MF4599" s="7" t="n">
        <v>65533</v>
      </c>
      <c r="MG4599" s="7" t="n">
        <v>53195</v>
      </c>
      <c r="MH4599" s="7" t="s">
        <v>13</v>
      </c>
      <c r="MI4599" s="7" t="n">
        <f t="normal" ca="1">32-LENB(INDIRECT(ADDRESS(4599,346)))</f>
        <v>0</v>
      </c>
      <c r="MJ4599" s="7" t="n">
        <v>7</v>
      </c>
      <c r="MK4599" s="7" t="n">
        <v>65533</v>
      </c>
      <c r="ML4599" s="7" t="n">
        <v>53196</v>
      </c>
      <c r="MM4599" s="7" t="s">
        <v>13</v>
      </c>
      <c r="MN4599" s="7" t="n">
        <f t="normal" ca="1">32-LENB(INDIRECT(ADDRESS(4599,351)))</f>
        <v>0</v>
      </c>
      <c r="MO4599" s="7" t="n">
        <v>4</v>
      </c>
      <c r="MP4599" s="7" t="n">
        <v>65533</v>
      </c>
      <c r="MQ4599" s="7" t="n">
        <v>4407</v>
      </c>
      <c r="MR4599" s="7" t="s">
        <v>13</v>
      </c>
      <c r="MS4599" s="7" t="n">
        <f t="normal" ca="1">32-LENB(INDIRECT(ADDRESS(4599,356)))</f>
        <v>0</v>
      </c>
      <c r="MT4599" s="7" t="n">
        <v>4</v>
      </c>
      <c r="MU4599" s="7" t="n">
        <v>65533</v>
      </c>
      <c r="MV4599" s="7" t="n">
        <v>13256</v>
      </c>
      <c r="MW4599" s="7" t="s">
        <v>13</v>
      </c>
      <c r="MX4599" s="7" t="n">
        <f t="normal" ca="1">32-LENB(INDIRECT(ADDRESS(4599,361)))</f>
        <v>0</v>
      </c>
      <c r="MY4599" s="7" t="n">
        <v>4</v>
      </c>
      <c r="MZ4599" s="7" t="n">
        <v>65533</v>
      </c>
      <c r="NA4599" s="7" t="n">
        <v>2072</v>
      </c>
      <c r="NB4599" s="7" t="s">
        <v>13</v>
      </c>
      <c r="NC4599" s="7" t="n">
        <f t="normal" ca="1">32-LENB(INDIRECT(ADDRESS(4599,366)))</f>
        <v>0</v>
      </c>
      <c r="ND4599" s="7" t="n">
        <v>4</v>
      </c>
      <c r="NE4599" s="7" t="n">
        <v>65533</v>
      </c>
      <c r="NF4599" s="7" t="n">
        <v>2082</v>
      </c>
      <c r="NG4599" s="7" t="s">
        <v>13</v>
      </c>
      <c r="NH4599" s="7" t="n">
        <f t="normal" ca="1">32-LENB(INDIRECT(ADDRESS(4599,371)))</f>
        <v>0</v>
      </c>
      <c r="NI4599" s="7" t="n">
        <v>4</v>
      </c>
      <c r="NJ4599" s="7" t="n">
        <v>65533</v>
      </c>
      <c r="NK4599" s="7" t="n">
        <v>2073</v>
      </c>
      <c r="NL4599" s="7" t="s">
        <v>13</v>
      </c>
      <c r="NM4599" s="7" t="n">
        <f t="normal" ca="1">32-LENB(INDIRECT(ADDRESS(4599,376)))</f>
        <v>0</v>
      </c>
      <c r="NN4599" s="7" t="n">
        <v>7</v>
      </c>
      <c r="NO4599" s="7" t="n">
        <v>65533</v>
      </c>
      <c r="NP4599" s="7" t="n">
        <v>53197</v>
      </c>
      <c r="NQ4599" s="7" t="s">
        <v>13</v>
      </c>
      <c r="NR4599" s="7" t="n">
        <f t="normal" ca="1">32-LENB(INDIRECT(ADDRESS(4599,381)))</f>
        <v>0</v>
      </c>
      <c r="NS4599" s="7" t="n">
        <v>7</v>
      </c>
      <c r="NT4599" s="7" t="n">
        <v>65533</v>
      </c>
      <c r="NU4599" s="7" t="n">
        <v>32318</v>
      </c>
      <c r="NV4599" s="7" t="s">
        <v>13</v>
      </c>
      <c r="NW4599" s="7" t="n">
        <f t="normal" ca="1">32-LENB(INDIRECT(ADDRESS(4599,386)))</f>
        <v>0</v>
      </c>
      <c r="NX4599" s="7" t="n">
        <v>4</v>
      </c>
      <c r="NY4599" s="7" t="n">
        <v>65533</v>
      </c>
      <c r="NZ4599" s="7" t="n">
        <v>5314</v>
      </c>
      <c r="OA4599" s="7" t="s">
        <v>13</v>
      </c>
      <c r="OB4599" s="7" t="n">
        <f t="normal" ca="1">32-LENB(INDIRECT(ADDRESS(4599,391)))</f>
        <v>0</v>
      </c>
      <c r="OC4599" s="7" t="n">
        <v>4</v>
      </c>
      <c r="OD4599" s="7" t="n">
        <v>65533</v>
      </c>
      <c r="OE4599" s="7" t="n">
        <v>2032</v>
      </c>
      <c r="OF4599" s="7" t="s">
        <v>13</v>
      </c>
      <c r="OG4599" s="7" t="n">
        <f t="normal" ca="1">32-LENB(INDIRECT(ADDRESS(4599,396)))</f>
        <v>0</v>
      </c>
      <c r="OH4599" s="7" t="n">
        <v>9</v>
      </c>
      <c r="OI4599" s="7" t="n">
        <v>22</v>
      </c>
      <c r="OJ4599" s="7" t="n">
        <v>0</v>
      </c>
      <c r="OK4599" s="7" t="s">
        <v>285</v>
      </c>
      <c r="OL4599" s="7" t="n">
        <f t="normal" ca="1">32-LENB(INDIRECT(ADDRESS(4599,401)))</f>
        <v>0</v>
      </c>
      <c r="OM4599" s="7" t="n">
        <v>9</v>
      </c>
      <c r="ON4599" s="7" t="n">
        <v>7031</v>
      </c>
      <c r="OO4599" s="7" t="n">
        <v>0</v>
      </c>
      <c r="OP4599" s="7" t="s">
        <v>285</v>
      </c>
      <c r="OQ4599" s="7" t="n">
        <f t="normal" ca="1">32-LENB(INDIRECT(ADDRESS(4599,406)))</f>
        <v>0</v>
      </c>
      <c r="OR4599" s="7" t="n">
        <v>7</v>
      </c>
      <c r="OS4599" s="7" t="n">
        <v>65533</v>
      </c>
      <c r="OT4599" s="7" t="n">
        <v>53198</v>
      </c>
      <c r="OU4599" s="7" t="s">
        <v>13</v>
      </c>
      <c r="OV4599" s="7" t="n">
        <f t="normal" ca="1">32-LENB(INDIRECT(ADDRESS(4599,411)))</f>
        <v>0</v>
      </c>
      <c r="OW4599" s="7" t="n">
        <v>7</v>
      </c>
      <c r="OX4599" s="7" t="n">
        <v>65533</v>
      </c>
      <c r="OY4599" s="7" t="n">
        <v>53199</v>
      </c>
      <c r="OZ4599" s="7" t="s">
        <v>13</v>
      </c>
      <c r="PA4599" s="7" t="n">
        <f t="normal" ca="1">32-LENB(INDIRECT(ADDRESS(4599,416)))</f>
        <v>0</v>
      </c>
      <c r="PB4599" s="7" t="n">
        <v>7</v>
      </c>
      <c r="PC4599" s="7" t="n">
        <v>65533</v>
      </c>
      <c r="PD4599" s="7" t="n">
        <v>32319</v>
      </c>
      <c r="PE4599" s="7" t="s">
        <v>13</v>
      </c>
      <c r="PF4599" s="7" t="n">
        <f t="normal" ca="1">32-LENB(INDIRECT(ADDRESS(4599,421)))</f>
        <v>0</v>
      </c>
      <c r="PG4599" s="7" t="n">
        <v>7</v>
      </c>
      <c r="PH4599" s="7" t="n">
        <v>65533</v>
      </c>
      <c r="PI4599" s="7" t="n">
        <v>32320</v>
      </c>
      <c r="PJ4599" s="7" t="s">
        <v>13</v>
      </c>
      <c r="PK4599" s="7" t="n">
        <f t="normal" ca="1">32-LENB(INDIRECT(ADDRESS(4599,426)))</f>
        <v>0</v>
      </c>
      <c r="PL4599" s="7" t="n">
        <v>7</v>
      </c>
      <c r="PM4599" s="7" t="n">
        <v>65533</v>
      </c>
      <c r="PN4599" s="7" t="n">
        <v>32321</v>
      </c>
      <c r="PO4599" s="7" t="s">
        <v>13</v>
      </c>
      <c r="PP4599" s="7" t="n">
        <f t="normal" ca="1">32-LENB(INDIRECT(ADDRESS(4599,431)))</f>
        <v>0</v>
      </c>
      <c r="PQ4599" s="7" t="n">
        <v>7</v>
      </c>
      <c r="PR4599" s="7" t="n">
        <v>65533</v>
      </c>
      <c r="PS4599" s="7" t="n">
        <v>53200</v>
      </c>
      <c r="PT4599" s="7" t="s">
        <v>13</v>
      </c>
      <c r="PU4599" s="7" t="n">
        <f t="normal" ca="1">32-LENB(INDIRECT(ADDRESS(4599,436)))</f>
        <v>0</v>
      </c>
      <c r="PV4599" s="7" t="n">
        <v>7</v>
      </c>
      <c r="PW4599" s="7" t="n">
        <v>65533</v>
      </c>
      <c r="PX4599" s="7" t="n">
        <v>53201</v>
      </c>
      <c r="PY4599" s="7" t="s">
        <v>13</v>
      </c>
      <c r="PZ4599" s="7" t="n">
        <f t="normal" ca="1">32-LENB(INDIRECT(ADDRESS(4599,441)))</f>
        <v>0</v>
      </c>
      <c r="QA4599" s="7" t="n">
        <v>7</v>
      </c>
      <c r="QB4599" s="7" t="n">
        <v>65533</v>
      </c>
      <c r="QC4599" s="7" t="n">
        <v>32322</v>
      </c>
      <c r="QD4599" s="7" t="s">
        <v>13</v>
      </c>
      <c r="QE4599" s="7" t="n">
        <f t="normal" ca="1">32-LENB(INDIRECT(ADDRESS(4599,446)))</f>
        <v>0</v>
      </c>
      <c r="QF4599" s="7" t="n">
        <v>7</v>
      </c>
      <c r="QG4599" s="7" t="n">
        <v>65533</v>
      </c>
      <c r="QH4599" s="7" t="n">
        <v>32323</v>
      </c>
      <c r="QI4599" s="7" t="s">
        <v>13</v>
      </c>
      <c r="QJ4599" s="7" t="n">
        <f t="normal" ca="1">32-LENB(INDIRECT(ADDRESS(4599,451)))</f>
        <v>0</v>
      </c>
      <c r="QK4599" s="7" t="n">
        <v>7</v>
      </c>
      <c r="QL4599" s="7" t="n">
        <v>65533</v>
      </c>
      <c r="QM4599" s="7" t="n">
        <v>44339</v>
      </c>
      <c r="QN4599" s="7" t="s">
        <v>13</v>
      </c>
      <c r="QO4599" s="7" t="n">
        <f t="normal" ca="1">32-LENB(INDIRECT(ADDRESS(4599,456)))</f>
        <v>0</v>
      </c>
      <c r="QP4599" s="7" t="n">
        <v>7</v>
      </c>
      <c r="QQ4599" s="7" t="n">
        <v>65533</v>
      </c>
      <c r="QR4599" s="7" t="n">
        <v>44340</v>
      </c>
      <c r="QS4599" s="7" t="s">
        <v>13</v>
      </c>
      <c r="QT4599" s="7" t="n">
        <f t="normal" ca="1">32-LENB(INDIRECT(ADDRESS(4599,461)))</f>
        <v>0</v>
      </c>
      <c r="QU4599" s="7" t="n">
        <v>7</v>
      </c>
      <c r="QV4599" s="7" t="n">
        <v>65533</v>
      </c>
      <c r="QW4599" s="7" t="n">
        <v>43373</v>
      </c>
      <c r="QX4599" s="7" t="s">
        <v>13</v>
      </c>
      <c r="QY4599" s="7" t="n">
        <f t="normal" ca="1">32-LENB(INDIRECT(ADDRESS(4599,466)))</f>
        <v>0</v>
      </c>
      <c r="QZ4599" s="7" t="n">
        <v>7</v>
      </c>
      <c r="RA4599" s="7" t="n">
        <v>65533</v>
      </c>
      <c r="RB4599" s="7" t="n">
        <v>43374</v>
      </c>
      <c r="RC4599" s="7" t="s">
        <v>13</v>
      </c>
      <c r="RD4599" s="7" t="n">
        <f t="normal" ca="1">32-LENB(INDIRECT(ADDRESS(4599,471)))</f>
        <v>0</v>
      </c>
      <c r="RE4599" s="7" t="n">
        <v>7</v>
      </c>
      <c r="RF4599" s="7" t="n">
        <v>65533</v>
      </c>
      <c r="RG4599" s="7" t="n">
        <v>43375</v>
      </c>
      <c r="RH4599" s="7" t="s">
        <v>13</v>
      </c>
      <c r="RI4599" s="7" t="n">
        <f t="normal" ca="1">32-LENB(INDIRECT(ADDRESS(4599,476)))</f>
        <v>0</v>
      </c>
      <c r="RJ4599" s="7" t="n">
        <v>7</v>
      </c>
      <c r="RK4599" s="7" t="n">
        <v>65533</v>
      </c>
      <c r="RL4599" s="7" t="n">
        <v>44341</v>
      </c>
      <c r="RM4599" s="7" t="s">
        <v>13</v>
      </c>
      <c r="RN4599" s="7" t="n">
        <f t="normal" ca="1">32-LENB(INDIRECT(ADDRESS(4599,481)))</f>
        <v>0</v>
      </c>
      <c r="RO4599" s="7" t="n">
        <v>7</v>
      </c>
      <c r="RP4599" s="7" t="n">
        <v>65533</v>
      </c>
      <c r="RQ4599" s="7" t="n">
        <v>44342</v>
      </c>
      <c r="RR4599" s="7" t="s">
        <v>13</v>
      </c>
      <c r="RS4599" s="7" t="n">
        <f t="normal" ca="1">32-LENB(INDIRECT(ADDRESS(4599,486)))</f>
        <v>0</v>
      </c>
      <c r="RT4599" s="7" t="n">
        <v>7</v>
      </c>
      <c r="RU4599" s="7" t="n">
        <v>65533</v>
      </c>
      <c r="RV4599" s="7" t="n">
        <v>43376</v>
      </c>
      <c r="RW4599" s="7" t="s">
        <v>13</v>
      </c>
      <c r="RX4599" s="7" t="n">
        <f t="normal" ca="1">32-LENB(INDIRECT(ADDRESS(4599,491)))</f>
        <v>0</v>
      </c>
      <c r="RY4599" s="7" t="n">
        <v>7</v>
      </c>
      <c r="RZ4599" s="7" t="n">
        <v>65533</v>
      </c>
      <c r="SA4599" s="7" t="n">
        <v>43377</v>
      </c>
      <c r="SB4599" s="7" t="s">
        <v>13</v>
      </c>
      <c r="SC4599" s="7" t="n">
        <f t="normal" ca="1">32-LENB(INDIRECT(ADDRESS(4599,496)))</f>
        <v>0</v>
      </c>
      <c r="SD4599" s="7" t="n">
        <v>7</v>
      </c>
      <c r="SE4599" s="7" t="n">
        <v>65533</v>
      </c>
      <c r="SF4599" s="7" t="n">
        <v>43378</v>
      </c>
      <c r="SG4599" s="7" t="s">
        <v>13</v>
      </c>
      <c r="SH4599" s="7" t="n">
        <f t="normal" ca="1">32-LENB(INDIRECT(ADDRESS(4599,501)))</f>
        <v>0</v>
      </c>
      <c r="SI4599" s="7" t="n">
        <v>7</v>
      </c>
      <c r="SJ4599" s="7" t="n">
        <v>65533</v>
      </c>
      <c r="SK4599" s="7" t="n">
        <v>43379</v>
      </c>
      <c r="SL4599" s="7" t="s">
        <v>13</v>
      </c>
      <c r="SM4599" s="7" t="n">
        <f t="normal" ca="1">32-LENB(INDIRECT(ADDRESS(4599,506)))</f>
        <v>0</v>
      </c>
      <c r="SN4599" s="7" t="n">
        <v>7</v>
      </c>
      <c r="SO4599" s="7" t="n">
        <v>65533</v>
      </c>
      <c r="SP4599" s="7" t="n">
        <v>43380</v>
      </c>
      <c r="SQ4599" s="7" t="s">
        <v>13</v>
      </c>
      <c r="SR4599" s="7" t="n">
        <f t="normal" ca="1">32-LENB(INDIRECT(ADDRESS(4599,511)))</f>
        <v>0</v>
      </c>
      <c r="SS4599" s="7" t="n">
        <v>7</v>
      </c>
      <c r="ST4599" s="7" t="n">
        <v>65533</v>
      </c>
      <c r="SU4599" s="7" t="n">
        <v>43381</v>
      </c>
      <c r="SV4599" s="7" t="s">
        <v>13</v>
      </c>
      <c r="SW4599" s="7" t="n">
        <f t="normal" ca="1">32-LENB(INDIRECT(ADDRESS(4599,516)))</f>
        <v>0</v>
      </c>
      <c r="SX4599" s="7" t="n">
        <v>7</v>
      </c>
      <c r="SY4599" s="7" t="n">
        <v>65533</v>
      </c>
      <c r="SZ4599" s="7" t="n">
        <v>43382</v>
      </c>
      <c r="TA4599" s="7" t="s">
        <v>13</v>
      </c>
      <c r="TB4599" s="7" t="n">
        <f t="normal" ca="1">32-LENB(INDIRECT(ADDRESS(4599,521)))</f>
        <v>0</v>
      </c>
      <c r="TC4599" s="7" t="n">
        <v>7</v>
      </c>
      <c r="TD4599" s="7" t="n">
        <v>65533</v>
      </c>
      <c r="TE4599" s="7" t="n">
        <v>44343</v>
      </c>
      <c r="TF4599" s="7" t="s">
        <v>13</v>
      </c>
      <c r="TG4599" s="7" t="n">
        <f t="normal" ca="1">32-LENB(INDIRECT(ADDRESS(4599,526)))</f>
        <v>0</v>
      </c>
      <c r="TH4599" s="7" t="n">
        <v>7</v>
      </c>
      <c r="TI4599" s="7" t="n">
        <v>65533</v>
      </c>
      <c r="TJ4599" s="7" t="n">
        <v>32324</v>
      </c>
      <c r="TK4599" s="7" t="s">
        <v>13</v>
      </c>
      <c r="TL4599" s="7" t="n">
        <f t="normal" ca="1">32-LENB(INDIRECT(ADDRESS(4599,531)))</f>
        <v>0</v>
      </c>
      <c r="TM4599" s="7" t="n">
        <v>7</v>
      </c>
      <c r="TN4599" s="7" t="n">
        <v>65533</v>
      </c>
      <c r="TO4599" s="7" t="n">
        <v>53202</v>
      </c>
      <c r="TP4599" s="7" t="s">
        <v>13</v>
      </c>
      <c r="TQ4599" s="7" t="n">
        <f t="normal" ca="1">32-LENB(INDIRECT(ADDRESS(4599,536)))</f>
        <v>0</v>
      </c>
      <c r="TR4599" s="7" t="n">
        <v>7</v>
      </c>
      <c r="TS4599" s="7" t="n">
        <v>65533</v>
      </c>
      <c r="TT4599" s="7" t="n">
        <v>53203</v>
      </c>
      <c r="TU4599" s="7" t="s">
        <v>13</v>
      </c>
      <c r="TV4599" s="7" t="n">
        <f t="normal" ca="1">32-LENB(INDIRECT(ADDRESS(4599,541)))</f>
        <v>0</v>
      </c>
      <c r="TW4599" s="7" t="n">
        <v>7</v>
      </c>
      <c r="TX4599" s="7" t="n">
        <v>65533</v>
      </c>
      <c r="TY4599" s="7" t="n">
        <v>32325</v>
      </c>
      <c r="TZ4599" s="7" t="s">
        <v>13</v>
      </c>
      <c r="UA4599" s="7" t="n">
        <f t="normal" ca="1">32-LENB(INDIRECT(ADDRESS(4599,546)))</f>
        <v>0</v>
      </c>
      <c r="UB4599" s="7" t="n">
        <v>7</v>
      </c>
      <c r="UC4599" s="7" t="n">
        <v>65533</v>
      </c>
      <c r="UD4599" s="7" t="n">
        <v>32326</v>
      </c>
      <c r="UE4599" s="7" t="s">
        <v>13</v>
      </c>
      <c r="UF4599" s="7" t="n">
        <f t="normal" ca="1">32-LENB(INDIRECT(ADDRESS(4599,551)))</f>
        <v>0</v>
      </c>
      <c r="UG4599" s="7" t="n">
        <v>7</v>
      </c>
      <c r="UH4599" s="7" t="n">
        <v>65533</v>
      </c>
      <c r="UI4599" s="7" t="n">
        <v>32327</v>
      </c>
      <c r="UJ4599" s="7" t="s">
        <v>13</v>
      </c>
      <c r="UK4599" s="7" t="n">
        <f t="normal" ca="1">32-LENB(INDIRECT(ADDRESS(4599,556)))</f>
        <v>0</v>
      </c>
      <c r="UL4599" s="7" t="n">
        <v>7</v>
      </c>
      <c r="UM4599" s="7" t="n">
        <v>65533</v>
      </c>
      <c r="UN4599" s="7" t="n">
        <v>53204</v>
      </c>
      <c r="UO4599" s="7" t="s">
        <v>13</v>
      </c>
      <c r="UP4599" s="7" t="n">
        <f t="normal" ca="1">32-LENB(INDIRECT(ADDRESS(4599,561)))</f>
        <v>0</v>
      </c>
      <c r="UQ4599" s="7" t="n">
        <v>4</v>
      </c>
      <c r="UR4599" s="7" t="n">
        <v>65533</v>
      </c>
      <c r="US4599" s="7" t="n">
        <v>2073</v>
      </c>
      <c r="UT4599" s="7" t="s">
        <v>13</v>
      </c>
      <c r="UU4599" s="7" t="n">
        <f t="normal" ca="1">32-LENB(INDIRECT(ADDRESS(4599,566)))</f>
        <v>0</v>
      </c>
      <c r="UV4599" s="7" t="n">
        <v>7</v>
      </c>
      <c r="UW4599" s="7" t="n">
        <v>65533</v>
      </c>
      <c r="UX4599" s="7" t="n">
        <v>30418</v>
      </c>
      <c r="UY4599" s="7" t="s">
        <v>13</v>
      </c>
      <c r="UZ4599" s="7" t="n">
        <f t="normal" ca="1">32-LENB(INDIRECT(ADDRESS(4599,571)))</f>
        <v>0</v>
      </c>
      <c r="VA4599" s="7" t="n">
        <v>7</v>
      </c>
      <c r="VB4599" s="7" t="n">
        <v>65533</v>
      </c>
      <c r="VC4599" s="7" t="n">
        <v>30419</v>
      </c>
      <c r="VD4599" s="7" t="s">
        <v>13</v>
      </c>
      <c r="VE4599" s="7" t="n">
        <f t="normal" ca="1">32-LENB(INDIRECT(ADDRESS(4599,576)))</f>
        <v>0</v>
      </c>
      <c r="VF4599" s="7" t="n">
        <v>7</v>
      </c>
      <c r="VG4599" s="7" t="n">
        <v>65533</v>
      </c>
      <c r="VH4599" s="7" t="n">
        <v>53205</v>
      </c>
      <c r="VI4599" s="7" t="s">
        <v>13</v>
      </c>
      <c r="VJ4599" s="7" t="n">
        <f t="normal" ca="1">32-LENB(INDIRECT(ADDRESS(4599,581)))</f>
        <v>0</v>
      </c>
      <c r="VK4599" s="7" t="n">
        <v>7</v>
      </c>
      <c r="VL4599" s="7" t="n">
        <v>65533</v>
      </c>
      <c r="VM4599" s="7" t="n">
        <v>53206</v>
      </c>
      <c r="VN4599" s="7" t="s">
        <v>13</v>
      </c>
      <c r="VO4599" s="7" t="n">
        <f t="normal" ca="1">32-LENB(INDIRECT(ADDRESS(4599,586)))</f>
        <v>0</v>
      </c>
      <c r="VP4599" s="7" t="n">
        <v>7</v>
      </c>
      <c r="VQ4599" s="7" t="n">
        <v>65533</v>
      </c>
      <c r="VR4599" s="7" t="n">
        <v>30420</v>
      </c>
      <c r="VS4599" s="7" t="s">
        <v>13</v>
      </c>
      <c r="VT4599" s="7" t="n">
        <f t="normal" ca="1">32-LENB(INDIRECT(ADDRESS(4599,591)))</f>
        <v>0</v>
      </c>
      <c r="VU4599" s="7" t="n">
        <v>7</v>
      </c>
      <c r="VV4599" s="7" t="n">
        <v>65533</v>
      </c>
      <c r="VW4599" s="7" t="n">
        <v>30421</v>
      </c>
      <c r="VX4599" s="7" t="s">
        <v>13</v>
      </c>
      <c r="VY4599" s="7" t="n">
        <f t="normal" ca="1">32-LENB(INDIRECT(ADDRESS(4599,596)))</f>
        <v>0</v>
      </c>
      <c r="VZ4599" s="7" t="n">
        <v>7</v>
      </c>
      <c r="WA4599" s="7" t="n">
        <v>65533</v>
      </c>
      <c r="WB4599" s="7" t="n">
        <v>30422</v>
      </c>
      <c r="WC4599" s="7" t="s">
        <v>13</v>
      </c>
      <c r="WD4599" s="7" t="n">
        <f t="normal" ca="1">32-LENB(INDIRECT(ADDRESS(4599,601)))</f>
        <v>0</v>
      </c>
      <c r="WE4599" s="7" t="n">
        <v>7</v>
      </c>
      <c r="WF4599" s="7" t="n">
        <v>65533</v>
      </c>
      <c r="WG4599" s="7" t="n">
        <v>53207</v>
      </c>
      <c r="WH4599" s="7" t="s">
        <v>13</v>
      </c>
      <c r="WI4599" s="7" t="n">
        <f t="normal" ca="1">32-LENB(INDIRECT(ADDRESS(4599,606)))</f>
        <v>0</v>
      </c>
      <c r="WJ4599" s="7" t="n">
        <v>7</v>
      </c>
      <c r="WK4599" s="7" t="n">
        <v>65533</v>
      </c>
      <c r="WL4599" s="7" t="n">
        <v>53208</v>
      </c>
      <c r="WM4599" s="7" t="s">
        <v>13</v>
      </c>
      <c r="WN4599" s="7" t="n">
        <f t="normal" ca="1">32-LENB(INDIRECT(ADDRESS(4599,611)))</f>
        <v>0</v>
      </c>
      <c r="WO4599" s="7" t="n">
        <v>4</v>
      </c>
      <c r="WP4599" s="7" t="n">
        <v>65533</v>
      </c>
      <c r="WQ4599" s="7" t="n">
        <v>2004</v>
      </c>
      <c r="WR4599" s="7" t="s">
        <v>13</v>
      </c>
      <c r="WS4599" s="7" t="n">
        <f t="normal" ca="1">32-LENB(INDIRECT(ADDRESS(4599,616)))</f>
        <v>0</v>
      </c>
      <c r="WT4599" s="7" t="n">
        <v>7</v>
      </c>
      <c r="WU4599" s="7" t="n">
        <v>65533</v>
      </c>
      <c r="WV4599" s="7" t="n">
        <v>53209</v>
      </c>
      <c r="WW4599" s="7" t="s">
        <v>13</v>
      </c>
      <c r="WX4599" s="7" t="n">
        <f t="normal" ca="1">32-LENB(INDIRECT(ADDRESS(4599,621)))</f>
        <v>0</v>
      </c>
      <c r="WY4599" s="7" t="n">
        <v>7</v>
      </c>
      <c r="WZ4599" s="7" t="n">
        <v>65533</v>
      </c>
      <c r="XA4599" s="7" t="n">
        <v>30423</v>
      </c>
      <c r="XB4599" s="7" t="s">
        <v>13</v>
      </c>
      <c r="XC4599" s="7" t="n">
        <f t="normal" ca="1">32-LENB(INDIRECT(ADDRESS(4599,626)))</f>
        <v>0</v>
      </c>
      <c r="XD4599" s="7" t="n">
        <v>7</v>
      </c>
      <c r="XE4599" s="7" t="n">
        <v>65533</v>
      </c>
      <c r="XF4599" s="7" t="n">
        <v>53958</v>
      </c>
      <c r="XG4599" s="7" t="s">
        <v>13</v>
      </c>
      <c r="XH4599" s="7" t="n">
        <f t="normal" ca="1">32-LENB(INDIRECT(ADDRESS(4599,631)))</f>
        <v>0</v>
      </c>
      <c r="XI4599" s="7" t="n">
        <v>7</v>
      </c>
      <c r="XJ4599" s="7" t="n">
        <v>65533</v>
      </c>
      <c r="XK4599" s="7" t="n">
        <v>30424</v>
      </c>
      <c r="XL4599" s="7" t="s">
        <v>13</v>
      </c>
      <c r="XM4599" s="7" t="n">
        <f t="normal" ca="1">32-LENB(INDIRECT(ADDRESS(4599,636)))</f>
        <v>0</v>
      </c>
      <c r="XN4599" s="7" t="n">
        <v>7</v>
      </c>
      <c r="XO4599" s="7" t="n">
        <v>65533</v>
      </c>
      <c r="XP4599" s="7" t="n">
        <v>53210</v>
      </c>
      <c r="XQ4599" s="7" t="s">
        <v>13</v>
      </c>
      <c r="XR4599" s="7" t="n">
        <f t="normal" ca="1">32-LENB(INDIRECT(ADDRESS(4599,641)))</f>
        <v>0</v>
      </c>
      <c r="XS4599" s="7" t="n">
        <v>7</v>
      </c>
      <c r="XT4599" s="7" t="n">
        <v>65533</v>
      </c>
      <c r="XU4599" s="7" t="n">
        <v>53211</v>
      </c>
      <c r="XV4599" s="7" t="s">
        <v>13</v>
      </c>
      <c r="XW4599" s="7" t="n">
        <f t="normal" ca="1">32-LENB(INDIRECT(ADDRESS(4599,646)))</f>
        <v>0</v>
      </c>
      <c r="XX4599" s="7" t="n">
        <v>4</v>
      </c>
      <c r="XY4599" s="7" t="n">
        <v>65533</v>
      </c>
      <c r="XZ4599" s="7" t="n">
        <v>12010</v>
      </c>
      <c r="YA4599" s="7" t="s">
        <v>13</v>
      </c>
      <c r="YB4599" s="7" t="n">
        <f t="normal" ca="1">32-LENB(INDIRECT(ADDRESS(4599,651)))</f>
        <v>0</v>
      </c>
      <c r="YC4599" s="7" t="n">
        <v>0</v>
      </c>
      <c r="YD4599" s="7" t="n">
        <v>65533</v>
      </c>
      <c r="YE4599" s="7" t="n">
        <v>0</v>
      </c>
      <c r="YF4599" s="7" t="s">
        <v>13</v>
      </c>
      <c r="YG4599" s="7" t="n">
        <f t="normal" ca="1">32-LENB(INDIRECT(ADDRESS(4599,656)))</f>
        <v>0</v>
      </c>
    </row>
    <row r="4600" spans="1:657">
      <c r="A4600" t="s">
        <v>4</v>
      </c>
      <c r="B4600" s="4" t="s">
        <v>5</v>
      </c>
    </row>
    <row r="4601" spans="1:657">
      <c r="A4601" t="n">
        <v>43240</v>
      </c>
      <c r="B460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2025-09-06T21:46:41</dcterms:created>
  <dcterms:modified xsi:type="dcterms:W3CDTF">2025-09-06T21:46:41</dcterms:modified>
</cp:coreProperties>
</file>