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87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9873FF"/>
      </patternFill>
    </fill>
    <fill>
      <patternFill patternType="solid">
        <fgColor rgb="FFFF7573"/>
      </patternFill>
    </fill>
    <fill>
      <patternFill patternType="solid">
        <fgColor rgb="FFFF9473"/>
      </patternFill>
    </fill>
    <fill>
      <patternFill patternType="solid">
        <fgColor rgb="FFFF7873"/>
      </patternFill>
    </fill>
    <fill>
      <patternFill patternType="solid">
        <fgColor rgb="FF73FFD5"/>
      </patternFill>
    </fill>
    <fill>
      <patternFill patternType="solid">
        <fgColor rgb="FFFFE873"/>
      </patternFill>
    </fill>
    <fill>
      <patternFill patternType="solid">
        <fgColor rgb="FFFF7F73"/>
      </patternFill>
    </fill>
    <fill>
      <patternFill patternType="solid">
        <fgColor rgb="FFFF9173"/>
      </patternFill>
    </fill>
    <fill>
      <patternFill patternType="solid">
        <fgColor rgb="FFFFE573"/>
      </patternFill>
    </fill>
    <fill>
      <patternFill patternType="solid">
        <fgColor rgb="FFDEFF73"/>
      </patternFill>
    </fill>
    <fill>
      <patternFill patternType="solid">
        <fgColor rgb="FF94FF73"/>
      </patternFill>
    </fill>
    <fill>
      <patternFill patternType="solid">
        <fgColor rgb="FFFF9F73"/>
      </patternFill>
    </fill>
    <fill>
      <patternFill patternType="solid">
        <fgColor rgb="FFFF7A73"/>
      </patternFill>
    </fill>
    <fill>
      <patternFill patternType="solid">
        <fgColor rgb="FFFF8F73"/>
      </patternFill>
    </fill>
    <fill>
      <patternFill patternType="solid">
        <fgColor rgb="FF73FFFD"/>
      </patternFill>
    </fill>
    <fill>
      <patternFill patternType="solid">
        <fgColor rgb="FF73FF7C"/>
      </patternFill>
    </fill>
    <fill>
      <patternFill patternType="solid">
        <fgColor rgb="FFFFA273"/>
      </patternFill>
    </fill>
    <fill>
      <patternFill patternType="solid">
        <fgColor rgb="FF73FF73"/>
      </patternFill>
    </fill>
    <fill>
      <patternFill patternType="solid">
        <fgColor rgb="FFB0FF73"/>
      </patternFill>
    </fill>
    <fill>
      <patternFill patternType="solid">
        <fgColor rgb="FFFF0000"/>
      </patternFill>
    </fill>
    <fill>
      <patternFill patternType="solid">
        <fgColor rgb="FFF6FF73"/>
      </patternFill>
    </fill>
    <fill>
      <patternFill patternType="solid">
        <fgColor rgb="FFB7FF73"/>
      </patternFill>
    </fill>
    <fill>
      <patternFill patternType="solid">
        <fgColor rgb="FFFF8673"/>
      </patternFill>
    </fill>
    <fill>
      <patternFill patternType="solid">
        <fgColor rgb="FFFFA673"/>
      </patternFill>
    </fill>
    <fill>
      <patternFill patternType="solid">
        <fgColor rgb="FF98FF73"/>
      </patternFill>
    </fill>
    <fill>
      <patternFill patternType="solid">
        <fgColor rgb="FFFFAD73"/>
      </patternFill>
    </fill>
    <fill>
      <patternFill patternType="solid">
        <fgColor rgb="FFFFAB73"/>
      </patternFill>
    </fill>
    <fill>
      <patternFill patternType="solid">
        <fgColor rgb="FFFFB473"/>
      </patternFill>
    </fill>
    <fill>
      <patternFill patternType="solid">
        <fgColor rgb="FFFFB273"/>
      </patternFill>
    </fill>
    <fill>
      <patternFill patternType="solid">
        <fgColor rgb="FFFFFA73"/>
      </patternFill>
    </fill>
    <fill>
      <patternFill patternType="solid">
        <fgColor rgb="FFFF9D73"/>
      </patternFill>
    </fill>
    <fill>
      <patternFill patternType="solid">
        <fgColor rgb="FF91FF73"/>
      </patternFill>
    </fill>
    <fill>
      <patternFill patternType="solid">
        <fgColor rgb="FFFF8173"/>
      </patternFill>
    </fill>
    <fill>
      <patternFill patternType="solid">
        <fgColor rgb="FFFF9873"/>
      </patternFill>
    </fill>
    <fill>
      <patternFill patternType="solid">
        <fgColor rgb="FFE8FF73"/>
      </patternFill>
    </fill>
    <fill>
      <patternFill patternType="solid">
        <fgColor rgb="FFADFF73"/>
      </patternFill>
    </fill>
    <fill>
      <patternFill patternType="solid">
        <fgColor rgb="FFFF9673"/>
      </patternFill>
    </fill>
    <fill>
      <patternFill patternType="solid">
        <fgColor rgb="FFFFC073"/>
      </patternFill>
    </fill>
    <fill>
      <patternFill patternType="solid">
        <fgColor rgb="FFFFA973"/>
      </patternFill>
    </fill>
    <fill>
      <patternFill patternType="solid">
        <fgColor rgb="FFF8FF73"/>
      </patternFill>
    </fill>
    <fill>
      <patternFill patternType="solid">
        <fgColor rgb="FF9FFF73"/>
      </patternFill>
    </fill>
    <fill>
      <patternFill patternType="solid">
        <fgColor rgb="FFFAFF73"/>
      </patternFill>
    </fill>
    <fill>
      <patternFill patternType="solid">
        <fgColor rgb="FF73FFD3"/>
      </patternFill>
    </fill>
    <fill>
      <patternFill patternType="solid">
        <fgColor rgb="FFFFDE73"/>
      </patternFill>
    </fill>
    <fill>
      <patternFill patternType="solid">
        <fgColor rgb="FFFFC773"/>
      </patternFill>
    </fill>
    <fill>
      <patternFill patternType="solid">
        <fgColor rgb="FFFFE373"/>
      </patternFill>
    </fill>
    <fill>
      <patternFill patternType="solid">
        <fgColor rgb="FFFFD773"/>
      </patternFill>
    </fill>
    <fill>
      <patternFill patternType="solid">
        <fgColor rgb="FFFFE173"/>
      </patternFill>
    </fill>
    <fill>
      <patternFill patternType="solid">
        <fgColor rgb="FF9BFF73"/>
      </patternFill>
    </fill>
    <fill>
      <patternFill patternType="solid">
        <fgColor rgb="FFE3FF73"/>
      </patternFill>
    </fill>
    <fill>
      <patternFill patternType="solid">
        <fgColor rgb="FFFFCE73"/>
      </patternFill>
    </fill>
    <fill>
      <patternFill patternType="solid">
        <fgColor rgb="FFFFBE73"/>
      </patternFill>
    </fill>
    <fill>
      <patternFill patternType="solid">
        <fgColor rgb="FFE5FF73"/>
      </patternFill>
    </fill>
    <fill>
      <patternFill patternType="solid">
        <fgColor rgb="FFFDFF73"/>
      </patternFill>
    </fill>
    <fill>
      <patternFill patternType="solid">
        <fgColor rgb="FFFFEF73"/>
      </patternFill>
    </fill>
    <fill>
      <patternFill patternType="solid">
        <fgColor rgb="FFFFDC73"/>
      </patternFill>
    </fill>
    <fill>
      <patternFill patternType="solid">
        <fgColor rgb="FF7CFF73"/>
      </patternFill>
    </fill>
    <fill>
      <patternFill patternType="solid">
        <fgColor rgb="FFFFC273"/>
      </patternFill>
    </fill>
    <fill>
      <patternFill patternType="solid">
        <fgColor rgb="FFFFDA73"/>
      </patternFill>
    </fill>
    <fill>
      <patternFill patternType="solid">
        <fgColor rgb="FFFFEA73"/>
      </patternFill>
    </fill>
    <fill>
      <patternFill patternType="solid">
        <fgColor rgb="FFFFFF73"/>
      </patternFill>
    </fill>
    <fill>
      <patternFill patternType="solid">
        <fgColor rgb="FFFFB073"/>
      </patternFill>
    </fill>
    <fill>
      <patternFill patternType="solid">
        <fgColor rgb="FFFFEC73"/>
      </patternFill>
    </fill>
    <fill>
      <patternFill patternType="solid">
        <fgColor rgb="FFFFF173"/>
      </patternFill>
    </fill>
    <fill>
      <patternFill patternType="solid">
        <fgColor rgb="FFFFFD73"/>
      </patternFill>
    </fill>
    <fill>
      <patternFill patternType="solid">
        <fgColor rgb="FFBBFF73"/>
      </patternFill>
    </fill>
    <fill>
      <patternFill patternType="solid">
        <fgColor rgb="FFFFB773"/>
      </patternFill>
    </fill>
    <fill>
      <patternFill patternType="solid">
        <fgColor rgb="FFA2FF73"/>
      </patternFill>
    </fill>
    <fill>
      <patternFill patternType="solid">
        <fgColor rgb="FFC7FF73"/>
      </patternFill>
    </fill>
    <fill>
      <patternFill patternType="solid">
        <fgColor rgb="FFFFF373"/>
      </patternFill>
    </fill>
    <fill>
      <patternFill patternType="solid">
        <fgColor rgb="FFFFF673"/>
      </patternFill>
    </fill>
    <fill>
      <patternFill patternType="solid">
        <fgColor rgb="FFC2FF73"/>
      </patternFill>
    </fill>
    <fill>
      <patternFill patternType="solid">
        <fgColor rgb="FFFFA473"/>
      </patternFill>
    </fill>
    <fill>
      <patternFill patternType="solid">
        <fgColor rgb="FFABFF73"/>
      </patternFill>
    </fill>
    <fill>
      <patternFill patternType="solid">
        <fgColor rgb="FF73FFA9"/>
      </patternFill>
    </fill>
    <fill>
      <patternFill patternType="solid">
        <fgColor rgb="FFDCFF73"/>
      </patternFill>
    </fill>
    <fill>
      <patternFill patternType="solid">
        <fgColor rgb="FFEFFF73"/>
      </patternFill>
    </fill>
    <fill>
      <patternFill patternType="solid">
        <fgColor rgb="FFDAFF73"/>
      </patternFill>
    </fill>
    <fill>
      <patternFill patternType="solid">
        <fgColor rgb="FFD7FF73"/>
      </patternFill>
    </fill>
    <fill>
      <patternFill patternType="solid">
        <fgColor rgb="FFBEFF73"/>
      </patternFill>
    </fill>
    <fill>
      <patternFill patternType="solid">
        <fgColor rgb="FFD5FF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0" borderId="2" xfId="0" applyBorder="1" applyAlignment="1">
      <alignment horizontal="center" vertical="center"/>
    </xf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5" fillId="0" borderId="2" xfId="0" applyFont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0" xfId="0" applyFill="1" applyAlignment="1">
      <alignment horizontal="center" vertical="center" wrapText="1"/>
    </xf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2" xfId="0" applyFill="1" applyBorder="1"/>
    <xf numFmtId="0" fontId="0" fillId="30" borderId="2" xfId="0" applyFill="1" applyBorder="1"/>
    <xf numFmtId="0" fontId="0" fillId="31" borderId="2" xfId="0" applyFill="1" applyBorder="1"/>
    <xf numFmtId="0" fontId="0" fillId="32" borderId="2" xfId="0" applyFill="1" applyBorder="1"/>
    <xf numFmtId="0" fontId="0" fillId="33" borderId="2" xfId="0" applyFill="1" applyBorder="1"/>
    <xf numFmtId="0" fontId="0" fillId="34" borderId="2" xfId="0" applyFill="1" applyBorder="1"/>
    <xf numFmtId="0" fontId="0" fillId="35" borderId="2" xfId="0" applyFill="1" applyBorder="1"/>
    <xf numFmtId="0" fontId="0" fillId="36" borderId="2" xfId="0" applyFill="1" applyBorder="1"/>
    <xf numFmtId="0" fontId="0" fillId="37" borderId="2" xfId="0" applyFill="1" applyBorder="1"/>
    <xf numFmtId="0" fontId="0" fillId="38" borderId="2" xfId="0" applyFill="1" applyBorder="1"/>
    <xf numFmtId="0" fontId="0" fillId="39" borderId="2" xfId="0" applyFill="1" applyBorder="1"/>
    <xf numFmtId="0" fontId="0" fillId="40" borderId="2" xfId="0" applyFill="1" applyBorder="1"/>
    <xf numFmtId="0" fontId="0" fillId="41" borderId="2" xfId="0" applyFill="1" applyBorder="1"/>
    <xf numFmtId="0" fontId="0" fillId="42" borderId="2" xfId="0" applyFill="1" applyBorder="1"/>
    <xf numFmtId="0" fontId="0" fillId="43" borderId="2" xfId="0" applyFill="1" applyBorder="1"/>
    <xf numFmtId="0" fontId="0" fillId="44" borderId="2" xfId="0" applyFill="1" applyBorder="1"/>
    <xf numFmtId="0" fontId="0" fillId="45" borderId="2" xfId="0" applyFill="1" applyBorder="1"/>
    <xf numFmtId="0" fontId="0" fillId="46" borderId="2" xfId="0" applyFill="1" applyBorder="1"/>
    <xf numFmtId="0" fontId="0" fillId="47" borderId="2" xfId="0" applyFill="1" applyBorder="1"/>
    <xf numFmtId="0" fontId="0" fillId="48" borderId="2" xfId="0" applyFill="1" applyBorder="1"/>
    <xf numFmtId="0" fontId="0" fillId="49" borderId="2" xfId="0" applyFill="1" applyBorder="1"/>
    <xf numFmtId="0" fontId="0" fillId="50" borderId="2" xfId="0" applyFill="1" applyBorder="1"/>
    <xf numFmtId="0" fontId="0" fillId="51" borderId="2" xfId="0" applyFill="1" applyBorder="1"/>
    <xf numFmtId="0" fontId="0" fillId="52" borderId="2" xfId="0" applyFill="1" applyBorder="1"/>
    <xf numFmtId="0" fontId="0" fillId="53" borderId="2" xfId="0" applyFill="1" applyBorder="1"/>
    <xf numFmtId="0" fontId="0" fillId="54" borderId="2" xfId="0" applyFill="1" applyBorder="1"/>
    <xf numFmtId="0" fontId="0" fillId="55" borderId="2" xfId="0" applyFill="1" applyBorder="1"/>
    <xf numFmtId="0" fontId="0" fillId="56" borderId="2" xfId="0" applyFill="1" applyBorder="1"/>
    <xf numFmtId="0" fontId="0" fillId="57" borderId="2" xfId="0" applyFill="1" applyBorder="1"/>
    <xf numFmtId="0" fontId="0" fillId="58" borderId="2" xfId="0" applyFill="1" applyBorder="1"/>
    <xf numFmtId="0" fontId="0" fillId="59" borderId="2" xfId="0" applyFill="1" applyBorder="1"/>
    <xf numFmtId="0" fontId="0" fillId="60" borderId="2" xfId="0" applyFill="1" applyBorder="1"/>
    <xf numFmtId="0" fontId="0" fillId="61" borderId="2" xfId="0" applyFill="1" applyBorder="1"/>
    <xf numFmtId="0" fontId="0" fillId="62" borderId="2" xfId="0" applyFill="1" applyBorder="1"/>
    <xf numFmtId="0" fontId="0" fillId="63" borderId="2" xfId="0" applyFill="1" applyBorder="1"/>
    <xf numFmtId="0" fontId="0" fillId="64" borderId="2" xfId="0" applyFill="1" applyBorder="1"/>
    <xf numFmtId="0" fontId="0" fillId="65" borderId="2" xfId="0" applyFill="1" applyBorder="1"/>
    <xf numFmtId="0" fontId="0" fillId="66" borderId="2" xfId="0" applyFill="1" applyBorder="1"/>
    <xf numFmtId="0" fontId="0" fillId="67" borderId="2" xfId="0" applyFill="1" applyBorder="1"/>
    <xf numFmtId="0" fontId="0" fillId="68" borderId="2" xfId="0" applyFill="1" applyBorder="1"/>
    <xf numFmtId="0" fontId="0" fillId="69" borderId="2" xfId="0" applyFill="1" applyBorder="1"/>
    <xf numFmtId="0" fontId="0" fillId="70" borderId="2" xfId="0" applyFill="1" applyBorder="1"/>
    <xf numFmtId="0" fontId="0" fillId="71" borderId="2" xfId="0" applyFill="1" applyBorder="1"/>
    <xf numFmtId="0" fontId="0" fillId="72" borderId="2" xfId="0" applyFill="1" applyBorder="1"/>
    <xf numFmtId="0" fontId="0" fillId="73" borderId="2" xfId="0" applyFill="1" applyBorder="1"/>
    <xf numFmtId="0" fontId="0" fillId="74" borderId="2" xfId="0" applyFill="1" applyBorder="1"/>
    <xf numFmtId="0" fontId="0" fillId="75" borderId="2" xfId="0" applyFill="1" applyBorder="1"/>
    <xf numFmtId="0" fontId="0" fillId="76" borderId="2" xfId="0" applyFill="1" applyBorder="1"/>
    <xf numFmtId="0" fontId="0" fillId="77" borderId="2" xfId="0" applyFill="1" applyBorder="1"/>
    <xf numFmtId="0" fontId="0" fillId="78" borderId="2" xfId="0" applyFill="1" applyBorder="1"/>
    <xf numFmtId="0" fontId="0" fillId="79" borderId="2" xfId="0" applyFill="1" applyBorder="1"/>
    <xf numFmtId="0" fontId="0" fillId="80" borderId="2" xfId="0" applyFill="1" applyBorder="1"/>
    <xf numFmtId="0" fontId="0" fillId="81" borderId="2" xfId="0" applyFill="1" applyBorder="1"/>
    <xf numFmtId="0" fontId="0" fillId="82" borderId="2" xfId="0" applyFill="1" applyBorder="1"/>
    <xf numFmtId="0" fontId="0" fillId="83" borderId="2" xfId="0" applyFill="1" applyBorder="1"/>
    <xf numFmtId="0" fontId="0" fillId="84" borderId="2" xfId="0" applyFill="1" applyBorder="1"/>
    <xf numFmtId="0" fontId="0" fillId="85" borderId="2" xfId="0" applyFill="1" applyBorder="1"/>
    <xf numFmtId="0" fontId="0" fillId="86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<sst xmlns="http://schemas.openxmlformats.org/spreadsheetml/2006/main" count="14027" uniqueCount="359">
  <si>
    <t>CS2</t>
  </si>
  <si>
    <t>r0440</t>
  </si>
  <si>
    <t>FUNCTION</t>
  </si>
  <si>
    <t/>
  </si>
  <si>
    <t>Location</t>
  </si>
  <si>
    <t>OP Code</t>
  </si>
  <si>
    <t>string</t>
  </si>
  <si>
    <t>br0440</t>
  </si>
  <si>
    <t>fill</t>
  </si>
  <si>
    <t>int</t>
  </si>
  <si>
    <t>short</t>
  </si>
  <si>
    <t>mon085_c00</t>
  </si>
  <si>
    <t>mon028_c00</t>
  </si>
  <si>
    <t>byte</t>
  </si>
  <si>
    <t>bytearray</t>
  </si>
  <si>
    <t>mon001_c00</t>
  </si>
  <si>
    <t>mon044_c00</t>
  </si>
  <si>
    <t>mon023</t>
  </si>
  <si>
    <t>mon083_c00</t>
  </si>
  <si>
    <t>mon016</t>
  </si>
  <si>
    <t>mon027</t>
  </si>
  <si>
    <t>mon098</t>
  </si>
  <si>
    <t>mon202</t>
  </si>
  <si>
    <t/>
  </si>
  <si>
    <t>mon023_c01</t>
  </si>
  <si>
    <t>PreInit</t>
  </si>
  <si>
    <t>FC_Change_MapColor</t>
  </si>
  <si>
    <t>Init</t>
  </si>
  <si>
    <t>float</t>
  </si>
  <si>
    <t>LAKE</t>
  </si>
  <si>
    <t>pointer</t>
  </si>
  <si>
    <t>tbox00</t>
  </si>
  <si>
    <t>LP_tbox00</t>
  </si>
  <si>
    <t>tbox01</t>
  </si>
  <si>
    <t>tbox02</t>
  </si>
  <si>
    <t>LP_mbox00</t>
  </si>
  <si>
    <t>EV_AVoice_Treasure01</t>
  </si>
  <si>
    <t>EV_AVoice_Treasure02</t>
  </si>
  <si>
    <t>kbox00</t>
  </si>
  <si>
    <t>LP_kbox00</t>
  </si>
  <si>
    <t>breakobj00</t>
  </si>
  <si>
    <t>LP_dropItem</t>
  </si>
  <si>
    <t>breakobj01</t>
  </si>
  <si>
    <t>breakobj02</t>
  </si>
  <si>
    <t>breakobj03</t>
  </si>
  <si>
    <t>breakobj04</t>
  </si>
  <si>
    <t>breakobj05</t>
  </si>
  <si>
    <t>breakobj06</t>
  </si>
  <si>
    <t>breakobj07</t>
  </si>
  <si>
    <t>breakobj08</t>
  </si>
  <si>
    <t>breakobj09</t>
  </si>
  <si>
    <t>EV_AVoice_BigEnemy01</t>
  </si>
  <si>
    <t>mon006</t>
  </si>
  <si>
    <t>ResetShiningPom</t>
  </si>
  <si>
    <t>Init_Replay</t>
  </si>
  <si>
    <t>YR_04_03</t>
  </si>
  <si>
    <t>Init_Replay</t>
  </si>
  <si>
    <t>GQ0314_PC</t>
  </si>
  <si>
    <t>Start</t>
  </si>
  <si>
    <t>End</t>
  </si>
  <si>
    <t>Reinit</t>
  </si>
  <si>
    <t>LP_mbox00_Get</t>
  </si>
  <si>
    <t>LP_kbox00_Get</t>
  </si>
  <si>
    <t>Npc_Table</t>
  </si>
  <si>
    <t>LP_kbox00</t>
  </si>
  <si>
    <t>dialog</t>
  </si>
  <si>
    <t>A spiritual presence is emanating from the chest.
Combatants: Elliot, Emma, Millium, Sara
Monster Level: L88</t>
  </si>
  <si>
    <t>Open the Trial Chest?</t>
  </si>
  <si>
    <t>Yes</t>
  </si>
  <si>
    <t>No</t>
  </si>
  <si>
    <t>open</t>
  </si>
  <si>
    <t>FC_Party_Face_Reset2</t>
  </si>
  <si>
    <t>FC_MapJumpState</t>
  </si>
  <si>
    <t>FC_MapJumpState2</t>
  </si>
  <si>
    <t>Have you heard Elliot's father published a best-selling
book on the Imperial forces? They don't call him 'Craig
the Read' for nothing!</t>
  </si>
  <si>
    <t>LP_kbox00_Get</t>
  </si>
  <si>
    <t>open_c</t>
  </si>
  <si>
    <t>Overcame the trial!</t>
  </si>
  <si>
    <t>Elliot, Emma, Millium, and Sara can now use
Overdrive when linked with one another.</t>
  </si>
  <si>
    <t>Elliot, Emma, Millium, and Sara can now use 
a strengthened Overdrive with one another.</t>
  </si>
  <si>
    <t>Their bonds with one another strengthened!</t>
  </si>
  <si>
    <t>HP and EP were fully restored!</t>
  </si>
  <si>
    <t>LP_mbox00</t>
  </si>
  <si>
    <t>LP_mbox00_Get</t>
  </si>
  <si>
    <t xml:space="preserve">Obtained </t>
  </si>
  <si>
    <t>.</t>
  </si>
  <si>
    <t>Set_Mquartz_Lv</t>
  </si>
  <si>
    <t>LP_tbox00</t>
  </si>
  <si>
    <t>#3CObtained U-Material#0C x7.</t>
  </si>
  <si>
    <t>AV_03007</t>
  </si>
  <si>
    <t>AV_03007</t>
  </si>
  <si>
    <t>Npc_Table</t>
  </si>
  <si>
    <t>stefan_setting</t>
  </si>
  <si>
    <t>AniEvShagami</t>
  </si>
  <si>
    <t>EV_03_20_00</t>
  </si>
  <si>
    <t>AniFieldAttack</t>
  </si>
  <si>
    <t>AniWait</t>
  </si>
  <si>
    <t>FC_Start_Party</t>
  </si>
  <si>
    <t>event/ev2kz006.eff</t>
  </si>
  <si>
    <t>C_PLY001_C10</t>
  </si>
  <si>
    <t>Alisa</t>
  </si>
  <si>
    <t>C_PLY002_C10</t>
  </si>
  <si>
    <t>Elliot</t>
  </si>
  <si>
    <t>C_PLY003_C10</t>
  </si>
  <si>
    <t>Laura</t>
  </si>
  <si>
    <t>C_PLY004_C10</t>
  </si>
  <si>
    <t>Machias</t>
  </si>
  <si>
    <t>C_PLY005_C10</t>
  </si>
  <si>
    <t>Emma</t>
  </si>
  <si>
    <t>C_PLY006_C10</t>
  </si>
  <si>
    <t>Jusis</t>
  </si>
  <si>
    <t>C_PLY007_C10</t>
  </si>
  <si>
    <t>Fie</t>
  </si>
  <si>
    <t>C_PLY008_C10</t>
  </si>
  <si>
    <t>Gaius</t>
  </si>
  <si>
    <t>C_PLY009_C10</t>
  </si>
  <si>
    <t>Millium</t>
  </si>
  <si>
    <t>C_NPC000</t>
  </si>
  <si>
    <t>Instructor Sara</t>
  </si>
  <si>
    <t>C_NPC002</t>
  </si>
  <si>
    <t>Angelica</t>
  </si>
  <si>
    <t>C_NPC003</t>
  </si>
  <si>
    <t>Acting Captain Towa</t>
  </si>
  <si>
    <t>C_NPC004</t>
  </si>
  <si>
    <t>George</t>
  </si>
  <si>
    <t>C_NPC012</t>
  </si>
  <si>
    <t>Princess Alfin</t>
  </si>
  <si>
    <t>C_NPC052</t>
  </si>
  <si>
    <t>Celine</t>
  </si>
  <si>
    <t>C_NPC607</t>
  </si>
  <si>
    <t>Drakkhen</t>
  </si>
  <si>
    <t>npc607</t>
  </si>
  <si>
    <t>C_NPC607_C00</t>
  </si>
  <si>
    <t>npc607_c00</t>
  </si>
  <si>
    <t>C_NPC607_C01</t>
  </si>
  <si>
    <t>npc607_c01</t>
  </si>
  <si>
    <t>C_NPC608_C04</t>
  </si>
  <si>
    <t>Spiegel</t>
  </si>
  <si>
    <t>npc608_c04</t>
  </si>
  <si>
    <t>O_E6402</t>
  </si>
  <si>
    <t>Provincial Army Armored Car</t>
  </si>
  <si>
    <t>O_E7000</t>
  </si>
  <si>
    <t>Courageous</t>
  </si>
  <si>
    <t>FC_chr_entry</t>
  </si>
  <si>
    <t>crest_01</t>
  </si>
  <si>
    <t>crest_02</t>
  </si>
  <si>
    <t>crest_03</t>
  </si>
  <si>
    <t>crest_04</t>
  </si>
  <si>
    <t>crest_05</t>
  </si>
  <si>
    <t>crest_06</t>
  </si>
  <si>
    <t>AniEv2000</t>
  </si>
  <si>
    <t>AniEv4125</t>
  </si>
  <si>
    <t>AniEvYaruki</t>
  </si>
  <si>
    <t>AniEVA_0100</t>
  </si>
  <si>
    <t>AniEVA_WAIT</t>
  </si>
  <si>
    <t>AniEVA_0001</t>
  </si>
  <si>
    <t>AniEvRyoteGyu</t>
  </si>
  <si>
    <t>AniEvGakkari</t>
  </si>
  <si>
    <t>Class VII departed Roer City aboard the Courageous...</t>
  </si>
  <si>
    <t>...and they were quickly on their way to the outskirts of
the highway, where they planned to rendezvous with
Angelica's supporters in the provincial army.</t>
  </si>
  <si>
    <t>flying</t>
  </si>
  <si>
    <t>2[autoE2]</t>
  </si>
  <si>
    <t>A</t>
  </si>
  <si>
    <t>#b</t>
  </si>
  <si>
    <t>0</t>
  </si>
  <si>
    <t>I</t>
  </si>
  <si>
    <t>#E_I#M_0</t>
  </si>
  <si>
    <t>#KCool. Looks like my volunteers are ready
to go.</t>
  </si>
  <si>
    <t>#E_0#M_0</t>
  </si>
  <si>
    <t>#3K#FI'll see you later.</t>
  </si>
  <si>
    <t>#E_2#M_0</t>
  </si>
  <si>
    <t>#K#FGood luck, and take care.</t>
  </si>
  <si>
    <t>#E_8#M_A</t>
  </si>
  <si>
    <t>#KJust be careful, okay?</t>
  </si>
  <si>
    <t>#4KDon't worry about me! I'll be just fine.</t>
  </si>
  <si>
    <t>#E[1]#M_0Even should I fail and end up tossed
into the fiery depths of hell, I'll crawl
my way back up again.</t>
  </si>
  <si>
    <t>#E[5]#M_0For not even hell could keep me away
from this land rife with beautiful ladies.
Truly, I have found Shangri-La. ㈱</t>
  </si>
  <si>
    <t>8[autoE8]</t>
  </si>
  <si>
    <t>5</t>
  </si>
  <si>
    <t>#E_8#M_0</t>
  </si>
  <si>
    <t>#KTeehee. You remind me so much of my
brother.</t>
  </si>
  <si>
    <t>#E[9]#M_A</t>
  </si>
  <si>
    <t>#KYou know we're worried about you,
right?</t>
  </si>
  <si>
    <t>#E_2#M_A</t>
  </si>
  <si>
    <t>#KThis isn't the time for jokes, Angie. 
It's serious.</t>
  </si>
  <si>
    <t>You might be going to fight your dad,
but this is still a war.</t>
  </si>
  <si>
    <t>3</t>
  </si>
  <si>
    <t>#E[3]#M_A</t>
  </si>
  <si>
    <t>Oh, I know.</t>
  </si>
  <si>
    <t>#E_2#M_AEven if he knows I'm his opponent
--no, BECAUSE he knows I'm his opponent--
my old man won't hold back in the slightest.</t>
  </si>
  <si>
    <t>#E_2#M_9So neither will I. It took me too long to find
you guys; the last thing I want is to be
taken away from you forever.</t>
  </si>
  <si>
    <t>#E[3]#M_0</t>
  </si>
  <si>
    <t>#K#0TWell, as long as you understand what's
at stake.</t>
  </si>
  <si>
    <t>#K#0TCome back safely, Angie!</t>
  </si>
  <si>
    <t>#K#0TWe'll be praying for your success!</t>
  </si>
  <si>
    <t>#E[1]#M_0</t>
  </si>
  <si>
    <t>Thanks.</t>
  </si>
  <si>
    <t>AniEvWait</t>
  </si>
  <si>
    <t>#KAll right. Now it's my turn to take
care of my own problems.</t>
  </si>
  <si>
    <t>#E_2#M_4You just sit back and watch, okay?</t>
  </si>
  <si>
    <t>Class VII Members</t>
  </si>
  <si>
    <t>#0T#5SRight...!</t>
  </si>
  <si>
    <t>#E_6#M_A</t>
  </si>
  <si>
    <t>#0T#5SHah!</t>
  </si>
  <si>
    <t>Angelica's Voice</t>
  </si>
  <si>
    <t>#1C#1CNice. Looks like it works just fine.</t>
  </si>
  <si>
    <t>Provincial Army Soldier's Voice</t>
  </si>
  <si>
    <t>#0T#1C#1CLady Angelica!</t>
  </si>
  <si>
    <t>#0T#4P#1C#5S#1CAll units, we will hereby begin advancing
on the Schwarz Drache Barrier!</t>
  </si>
  <si>
    <t>#0T#4P#1C#5S#1CBrave heroes of Nortia, lend me your
strength!</t>
  </si>
  <si>
    <t>#0T#4P#1C#5S#1CIt is only with your aid that I will be
able to defeat my father and secure this
province's rightful future!</t>
  </si>
  <si>
    <t>Soldiers' Voices</t>
  </si>
  <si>
    <t>#0T#1C#6S#1CYes, ma'am!</t>
  </si>
  <si>
    <t>NODE_GW_R</t>
  </si>
  <si>
    <t>NODE_GW_L</t>
  </si>
  <si>
    <t>AniDFSA_RDASH</t>
  </si>
  <si>
    <t>AniRdash</t>
  </si>
  <si>
    <t>anime</t>
  </si>
  <si>
    <t>ET_03_20_00_CommonMove</t>
  </si>
  <si>
    <t>ET_03_20_00_CommonMove</t>
  </si>
  <si>
    <t>SB_STUDENT14_STEFAN_03</t>
  </si>
  <si>
    <t>FC_Reset_HorseRide</t>
  </si>
  <si>
    <t>#KHuh? Aren't you Rean?</t>
  </si>
  <si>
    <t>#E[C]#M_9</t>
  </si>
  <si>
    <t>#3KOh, good! We've found you.</t>
  </si>
  <si>
    <t>Rean explained how they came to search for him after
hearing he had disappeared from the institute.</t>
  </si>
  <si>
    <t>#E[1]#M_A</t>
  </si>
  <si>
    <t>#K#0TReally? Sorry you had to come all this
way looking for me.</t>
  </si>
  <si>
    <t>#E_2#M_0I'm happy you did, though!</t>
  </si>
  <si>
    <t>I'd love to come and join you on the
Courageous as soon as possible, but...</t>
  </si>
  <si>
    <t>#E[C]#M_0</t>
  </si>
  <si>
    <t>#K#0TBut?</t>
  </si>
  <si>
    <t>#K#0TWell, I came here to conduct a test on
a program I recently developed.</t>
  </si>
  <si>
    <t>I think it'll prove useful to you, so if
I could, I'd like to get it finished before
hopping aboard.</t>
  </si>
  <si>
    <t>#E[9]#M_AUnfortunately, I ran into a nasty bug
during testing, and now it won't work
properly.</t>
  </si>
  <si>
    <t>#K#0TOh, right... I wish we could help, but...</t>
  </si>
  <si>
    <t>#K#0TYeah. I know machines, but nothing
about computer programming.</t>
  </si>
  <si>
    <t>#E_4#M_4</t>
  </si>
  <si>
    <t>#K#0THaha. Don't worry about it. I'll work 
things out eventually.</t>
  </si>
  <si>
    <t>Anyway, you mind checking in with
me later? This could take some time.</t>
  </si>
  <si>
    <t>#E_0#M_9</t>
  </si>
  <si>
    <t>#K#0TSure. We'll drop by later.</t>
  </si>
  <si>
    <t>#E[1]#M[0](I wonder if Machias would be able
to help him.)</t>
  </si>
  <si>
    <t>(He was always good with computers
during lessons...)</t>
  </si>
  <si>
    <t>#E_I#M[0](Maybe we should go back to the
Courageous and bring him here?)</t>
  </si>
  <si>
    <t>FC_End_Party</t>
  </si>
  <si>
    <t>Reinit</t>
  </si>
  <si>
    <t>SB_STUDENT14_04</t>
  </si>
  <si>
    <t>C_NPC179</t>
  </si>
  <si>
    <t>Stefan</t>
  </si>
  <si>
    <t>C_MON027</t>
  </si>
  <si>
    <t>Fate Spinner</t>
  </si>
  <si>
    <t>#E[C]#M_A</t>
  </si>
  <si>
    <t>#3KWhat the...?!</t>
  </si>
  <si>
    <t>#3KThat looks like...!</t>
  </si>
  <si>
    <t>#KD-Don't come any closer!</t>
  </si>
  <si>
    <t>#E[7]#M_AG-Goddess, please help me...!</t>
  </si>
  <si>
    <t>#E_6#M_B</t>
  </si>
  <si>
    <t>#K#5SStefan!</t>
  </si>
  <si>
    <t>A[autoMA]</t>
  </si>
  <si>
    <t>AniEvAttachEquip</t>
  </si>
  <si>
    <t>ET_SB_STUDENT14_04_MoveMonB</t>
  </si>
  <si>
    <t>ET_SB_STUDENT14_04_MoveMonA</t>
  </si>
  <si>
    <t>#E_0#M_A</t>
  </si>
  <si>
    <t>#KMachias?! Rean?!</t>
  </si>
  <si>
    <t>#3KLeave these monsters to us!</t>
  </si>
  <si>
    <t>#3KWe'll take care of them!</t>
  </si>
  <si>
    <t>ET_SB_STUDENT14_04_MoveMonA</t>
  </si>
  <si>
    <t>ET_SB_STUDENT14_04_MoveMonB</t>
  </si>
  <si>
    <t>SB_STUDENT14_04B</t>
  </si>
  <si>
    <t>AniEvDetachEquip</t>
  </si>
  <si>
    <t>#K#0TWhew... There we go.</t>
  </si>
  <si>
    <t>#K#0TYou aren't hurt, are you, Stefan?</t>
  </si>
  <si>
    <t>#K#0TN-No, I'm fine. Thanks to you coming
to my aid, I don't even have a scratch
on me.</t>
  </si>
  <si>
    <t>#E[5]#M_4Thank you so much, Machias!
The rest of you guys, too.</t>
  </si>
  <si>
    <t>#E[5]#M_4</t>
  </si>
  <si>
    <t>#K#0TBoy, am I ever glad you showed
up when you did.</t>
  </si>
  <si>
    <t>#K#0TAnd now that I'm not about to become
some monster's next meal, let me say
that I'm just as glad to see you all.</t>
  </si>
  <si>
    <t>#E_0#M_4</t>
  </si>
  <si>
    <t>#K#0THaha... It's good to see you, too.</t>
  </si>
  <si>
    <t>#E_8#M_4I was praying you made it out
of Trista all right.</t>
  </si>
  <si>
    <t>#E_8#M_4</t>
  </si>
  <si>
    <t>#K#0TSame here!</t>
  </si>
  <si>
    <t>#E[1]#M_4</t>
  </si>
  <si>
    <t>#K#0THaha... Another happy reunion.</t>
  </si>
  <si>
    <t>#K#0TIt's rather touching to see them,
isn't it?</t>
  </si>
  <si>
    <t>#E[5]#M_0</t>
  </si>
  <si>
    <t>#K#0THooray! That's checkmate for the
chess club!</t>
  </si>
  <si>
    <t>#K#0TAww. Nice to see you two reunited.</t>
  </si>
  <si>
    <t>#E[1]#M_9</t>
  </si>
  <si>
    <t>#K#0THeh. Go on. Enjoy a passionate embrace
with one another. We aren't watching.</t>
  </si>
  <si>
    <t>#E[K]#M_A</t>
  </si>
  <si>
    <t>#K#0TYou just...shut up!</t>
  </si>
  <si>
    <t>#K#0T*cough* Moving along... I hear you ran
into some sort of bug in a program you 
made?</t>
  </si>
  <si>
    <t>#E_0#M_0I studied programming quite a bit back
at the academy, so I'm inclined to think
I might be of some help to you.</t>
  </si>
  <si>
    <t>What do you say?</t>
  </si>
  <si>
    <t>#K#0TWhat are you doing all the way
out here, anyway?</t>
  </si>
  <si>
    <t>This doesn't seem like the safest
place for a student to be alone...</t>
  </si>
  <si>
    <t>#K#0TWell, I came here to conduct a test on
a program I developed at the institute.</t>
  </si>
  <si>
    <t>It was when I was trying to fix it that
those monsters suddenly surrounded
me.</t>
  </si>
  <si>
    <t>#K#0TI see... Well, in that case...</t>
  </si>
  <si>
    <t>#K#0TR-Really, Machias? That'd be swell!</t>
  </si>
  <si>
    <t>#K#0THeehee. Programming's not really
my field, but I do know machines.
Mind if I chip in?</t>
  </si>
  <si>
    <t>Machias and Stefan teamed up to debug the program.</t>
  </si>
  <si>
    <t>Meanwhile, the rest of Class VII stood guard, ensuring
that they could focus on their work.</t>
  </si>
  <si>
    <t>#K#0TIt's done! Now it works...PERFECTLY!</t>
  </si>
  <si>
    <t>#E[5]#M_4Thank you, thank you, Machias!
And everyone here, too! Thanks again!</t>
  </si>
  <si>
    <t>#K#0TI'm just glad I wasn't out of my depth.</t>
  </si>
  <si>
    <t>#K#0TIncidentally, what kind of program is it?</t>
  </si>
  <si>
    <t>#K#0TIt's a database system to gather info
from combat situations.</t>
  </si>
  <si>
    <t>#E_2#M_4Not to blow my own trumpet, but it's
really useful. You can pull up anything
stored in this little guy instantly!</t>
  </si>
  <si>
    <t>#K#0TWow... Recording combat statistics,
huh?</t>
  </si>
  <si>
    <t>#K#0TThat does sound rather convenient.</t>
  </si>
  <si>
    <t>#K#0TYup. And knowing is half the battle.</t>
  </si>
  <si>
    <t>#K#0TI tried inputting the data from the
fight you just had as a test, and it's
looking like it'll work great.</t>
  </si>
  <si>
    <t>#E_2#M_0Haha... Sorry I had to put you out to
finish things, but thanks to you,
it ended up being a huge success.</t>
  </si>
  <si>
    <t>I'll have to go and let Ratto know
about this right away.</t>
  </si>
  <si>
    <t>#K#0TOkay! Everyone ready to head back
to the institute?</t>
  </si>
  <si>
    <t>#K#0TAll right. Everyone ready to head
back to the institute?</t>
  </si>
  <si>
    <t>YR_04_03</t>
  </si>
  <si>
    <t>I_NOTE_HELP050</t>
  </si>
  <si>
    <t>SubAttackEndEV</t>
  </si>
  <si>
    <t>Defeated the cryptid Agnagarn!</t>
  </si>
  <si>
    <t xml:space="preserve">Received </t>
  </si>
  <si>
    <t>#K#0TWhat's this...? Did that cryptid drop it?</t>
  </si>
  <si>
    <t>#K#0TI wonder what it's for...</t>
  </si>
  <si>
    <t>#K#0TIt's certainly pretty, though I get the
feeling there's more to it than that.</t>
  </si>
  <si>
    <t>#K#0TMy guess is, it's an antique.</t>
  </si>
  <si>
    <t>#K#0TI can sense an unusual force coming
from it.</t>
  </si>
  <si>
    <t>#K#0TThe light radiating from it suggests
that it contains significant power.</t>
  </si>
  <si>
    <t>#E[4]#M_0</t>
  </si>
  <si>
    <t>#K#0TMaybe it's part of that cryptid's
body or something?</t>
  </si>
  <si>
    <t>#E[8]#M_0</t>
  </si>
  <si>
    <t>#K#0TWell, touching it doesn't seem all
that dangerous, at least...</t>
  </si>
  <si>
    <t>#K#0TCeline, could this be a relic from the
Dark Ages?</t>
  </si>
  <si>
    <t>#K#0TI was thinking that, too, actually. It's the
antique equivalent of a quartz.</t>
  </si>
  <si>
    <t>#K#0TA quartz from the Dark Ages, huh?
Anything special to it?</t>
  </si>
  <si>
    <t>#K#0TThey're supposed to allow you to use an
ancient form of arts that involves three
different elements.</t>
  </si>
  <si>
    <t>#E_2I suppose at this point, you'd call them
Lost Arts.</t>
  </si>
  <si>
    <t>I've heard about their existence from
Grandmother, but beyond that, nothing
else.</t>
  </si>
  <si>
    <t>#K#0TThat's about what I've heard, too.</t>
  </si>
  <si>
    <t>#E_2Still, its wavelength shouldn't be all 
that different from that of your ARCUS'
quartz.</t>
  </si>
  <si>
    <t>#E[5]Why don't you try putting it into one?
It might not work, but it's worth a try.</t>
  </si>
  <si>
    <t>#K#0TThat's true. The size and shape are
similar enough.</t>
  </si>
  <si>
    <t>#E_0#M_4Let's give this a go.</t>
  </si>
  <si>
    <t>#K#0THmm... Well, its size and shape is pretty
close to the quartz we use in our ARCUS.</t>
  </si>
  <si>
    <t>#E_2Maybe we should try setting it into one?</t>
  </si>
  <si>
    <t>#K#0TThat could work.</t>
  </si>
  <si>
    <t>#K#0TOr something could explode. But hey,
sounds worth a try to me!</t>
  </si>
  <si>
    <t>~About Lost Arts~</t>
  </si>
  <si>
    <t>The orb just obtained will allow you to use a kind of arts
called Lost Arts when set into an orbment.</t>
  </si>
  <si>
    <t>Lost Arts are extremely powerful arts from the Dark Ages,
with the orbs representing new elements not reflective of
the seven known elements.</t>
  </si>
  <si>
    <t>In addition to these nonstandard elements, each orb has
three standard elements. These indicate which elemental
slots on a character's ARCUS they can be set into.</t>
  </si>
  <si>
    <t>Lost Arts can only be used when a character has max EP.
They can only be cast once per battle, and once used, they
will consume the caster's EP entirely.</t>
  </si>
  <si>
    <t>_LP_kbox00_Get</t>
  </si>
  <si>
    <t>_LP_mbox00_Get</t>
  </si>
  <si>
    <t>_LP_tbox00</t>
  </si>
  <si>
    <t>_EV_03_20_00</t>
  </si>
  <si>
    <t>_YR_04_03</t>
  </si>
</sst>
</file>

<file path=xl/styles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87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9873FF"/>
      </patternFill>
    </fill>
    <fill>
      <patternFill patternType="solid">
        <fgColor rgb="FFFF7573"/>
      </patternFill>
    </fill>
    <fill>
      <patternFill patternType="solid">
        <fgColor rgb="FFFF9473"/>
      </patternFill>
    </fill>
    <fill>
      <patternFill patternType="solid">
        <fgColor rgb="FFFF7873"/>
      </patternFill>
    </fill>
    <fill>
      <patternFill patternType="solid">
        <fgColor rgb="FF73FFD5"/>
      </patternFill>
    </fill>
    <fill>
      <patternFill patternType="solid">
        <fgColor rgb="FFFFE873"/>
      </patternFill>
    </fill>
    <fill>
      <patternFill patternType="solid">
        <fgColor rgb="FFFF7F73"/>
      </patternFill>
    </fill>
    <fill>
      <patternFill patternType="solid">
        <fgColor rgb="FFFF9173"/>
      </patternFill>
    </fill>
    <fill>
      <patternFill patternType="solid">
        <fgColor rgb="FFFFE573"/>
      </patternFill>
    </fill>
    <fill>
      <patternFill patternType="solid">
        <fgColor rgb="FFDEFF73"/>
      </patternFill>
    </fill>
    <fill>
      <patternFill patternType="solid">
        <fgColor rgb="FF94FF73"/>
      </patternFill>
    </fill>
    <fill>
      <patternFill patternType="solid">
        <fgColor rgb="FFFF9F73"/>
      </patternFill>
    </fill>
    <fill>
      <patternFill patternType="solid">
        <fgColor rgb="FFFF7A73"/>
      </patternFill>
    </fill>
    <fill>
      <patternFill patternType="solid">
        <fgColor rgb="FFFF8F73"/>
      </patternFill>
    </fill>
    <fill>
      <patternFill patternType="solid">
        <fgColor rgb="FF73FFFD"/>
      </patternFill>
    </fill>
    <fill>
      <patternFill patternType="solid">
        <fgColor rgb="FF73FF7C"/>
      </patternFill>
    </fill>
    <fill>
      <patternFill patternType="solid">
        <fgColor rgb="FFFFA273"/>
      </patternFill>
    </fill>
    <fill>
      <patternFill patternType="solid">
        <fgColor rgb="FF73FF73"/>
      </patternFill>
    </fill>
    <fill>
      <patternFill patternType="solid">
        <fgColor rgb="FFB0FF73"/>
      </patternFill>
    </fill>
    <fill>
      <patternFill patternType="solid">
        <fgColor rgb="FFFF0000"/>
      </patternFill>
    </fill>
    <fill>
      <patternFill patternType="solid">
        <fgColor rgb="FFF6FF73"/>
      </patternFill>
    </fill>
    <fill>
      <patternFill patternType="solid">
        <fgColor rgb="FFB7FF73"/>
      </patternFill>
    </fill>
    <fill>
      <patternFill patternType="solid">
        <fgColor rgb="FFFF8673"/>
      </patternFill>
    </fill>
    <fill>
      <patternFill patternType="solid">
        <fgColor rgb="FFFFA673"/>
      </patternFill>
    </fill>
    <fill>
      <patternFill patternType="solid">
        <fgColor rgb="FF98FF73"/>
      </patternFill>
    </fill>
    <fill>
      <patternFill patternType="solid">
        <fgColor rgb="FFFFAD73"/>
      </patternFill>
    </fill>
    <fill>
      <patternFill patternType="solid">
        <fgColor rgb="FFFFAB73"/>
      </patternFill>
    </fill>
    <fill>
      <patternFill patternType="solid">
        <fgColor rgb="FFFFB473"/>
      </patternFill>
    </fill>
    <fill>
      <patternFill patternType="solid">
        <fgColor rgb="FFFFB273"/>
      </patternFill>
    </fill>
    <fill>
      <patternFill patternType="solid">
        <fgColor rgb="FFFFFA73"/>
      </patternFill>
    </fill>
    <fill>
      <patternFill patternType="solid">
        <fgColor rgb="FFFF9D73"/>
      </patternFill>
    </fill>
    <fill>
      <patternFill patternType="solid">
        <fgColor rgb="FF91FF73"/>
      </patternFill>
    </fill>
    <fill>
      <patternFill patternType="solid">
        <fgColor rgb="FFFF8173"/>
      </patternFill>
    </fill>
    <fill>
      <patternFill patternType="solid">
        <fgColor rgb="FFFF9873"/>
      </patternFill>
    </fill>
    <fill>
      <patternFill patternType="solid">
        <fgColor rgb="FFE8FF73"/>
      </patternFill>
    </fill>
    <fill>
      <patternFill patternType="solid">
        <fgColor rgb="FFADFF73"/>
      </patternFill>
    </fill>
    <fill>
      <patternFill patternType="solid">
        <fgColor rgb="FFFF9673"/>
      </patternFill>
    </fill>
    <fill>
      <patternFill patternType="solid">
        <fgColor rgb="FFFFC073"/>
      </patternFill>
    </fill>
    <fill>
      <patternFill patternType="solid">
        <fgColor rgb="FFFFA973"/>
      </patternFill>
    </fill>
    <fill>
      <patternFill patternType="solid">
        <fgColor rgb="FFF8FF73"/>
      </patternFill>
    </fill>
    <fill>
      <patternFill patternType="solid">
        <fgColor rgb="FF9FFF73"/>
      </patternFill>
    </fill>
    <fill>
      <patternFill patternType="solid">
        <fgColor rgb="FFFAFF73"/>
      </patternFill>
    </fill>
    <fill>
      <patternFill patternType="solid">
        <fgColor rgb="FF73FFD3"/>
      </patternFill>
    </fill>
    <fill>
      <patternFill patternType="solid">
        <fgColor rgb="FFFFDE73"/>
      </patternFill>
    </fill>
    <fill>
      <patternFill patternType="solid">
        <fgColor rgb="FFFFC773"/>
      </patternFill>
    </fill>
    <fill>
      <patternFill patternType="solid">
        <fgColor rgb="FFFFE373"/>
      </patternFill>
    </fill>
    <fill>
      <patternFill patternType="solid">
        <fgColor rgb="FFFFD773"/>
      </patternFill>
    </fill>
    <fill>
      <patternFill patternType="solid">
        <fgColor rgb="FFFFE173"/>
      </patternFill>
    </fill>
    <fill>
      <patternFill patternType="solid">
        <fgColor rgb="FF9BFF73"/>
      </patternFill>
    </fill>
    <fill>
      <patternFill patternType="solid">
        <fgColor rgb="FFE3FF73"/>
      </patternFill>
    </fill>
    <fill>
      <patternFill patternType="solid">
        <fgColor rgb="FFFFCE73"/>
      </patternFill>
    </fill>
    <fill>
      <patternFill patternType="solid">
        <fgColor rgb="FFFFBE73"/>
      </patternFill>
    </fill>
    <fill>
      <patternFill patternType="solid">
        <fgColor rgb="FFE5FF73"/>
      </patternFill>
    </fill>
    <fill>
      <patternFill patternType="solid">
        <fgColor rgb="FFFDFF73"/>
      </patternFill>
    </fill>
    <fill>
      <patternFill patternType="solid">
        <fgColor rgb="FFFFEF73"/>
      </patternFill>
    </fill>
    <fill>
      <patternFill patternType="solid">
        <fgColor rgb="FFFFDC73"/>
      </patternFill>
    </fill>
    <fill>
      <patternFill patternType="solid">
        <fgColor rgb="FF7CFF73"/>
      </patternFill>
    </fill>
    <fill>
      <patternFill patternType="solid">
        <fgColor rgb="FFFFC273"/>
      </patternFill>
    </fill>
    <fill>
      <patternFill patternType="solid">
        <fgColor rgb="FFFFDA73"/>
      </patternFill>
    </fill>
    <fill>
      <patternFill patternType="solid">
        <fgColor rgb="FFFFEA73"/>
      </patternFill>
    </fill>
    <fill>
      <patternFill patternType="solid">
        <fgColor rgb="FFFFFF73"/>
      </patternFill>
    </fill>
    <fill>
      <patternFill patternType="solid">
        <fgColor rgb="FFFFB073"/>
      </patternFill>
    </fill>
    <fill>
      <patternFill patternType="solid">
        <fgColor rgb="FFFFEC73"/>
      </patternFill>
    </fill>
    <fill>
      <patternFill patternType="solid">
        <fgColor rgb="FFFFF173"/>
      </patternFill>
    </fill>
    <fill>
      <patternFill patternType="solid">
        <fgColor rgb="FFFFFD73"/>
      </patternFill>
    </fill>
    <fill>
      <patternFill patternType="solid">
        <fgColor rgb="FFBBFF73"/>
      </patternFill>
    </fill>
    <fill>
      <patternFill patternType="solid">
        <fgColor rgb="FFFFB773"/>
      </patternFill>
    </fill>
    <fill>
      <patternFill patternType="solid">
        <fgColor rgb="FFA2FF73"/>
      </patternFill>
    </fill>
    <fill>
      <patternFill patternType="solid">
        <fgColor rgb="FFC7FF73"/>
      </patternFill>
    </fill>
    <fill>
      <patternFill patternType="solid">
        <fgColor rgb="FFFFF373"/>
      </patternFill>
    </fill>
    <fill>
      <patternFill patternType="solid">
        <fgColor rgb="FFFFF673"/>
      </patternFill>
    </fill>
    <fill>
      <patternFill patternType="solid">
        <fgColor rgb="FFC2FF73"/>
      </patternFill>
    </fill>
    <fill>
      <patternFill patternType="solid">
        <fgColor rgb="FFFFA473"/>
      </patternFill>
    </fill>
    <fill>
      <patternFill patternType="solid">
        <fgColor rgb="FFABFF73"/>
      </patternFill>
    </fill>
    <fill>
      <patternFill patternType="solid">
        <fgColor rgb="FF73FFA9"/>
      </patternFill>
    </fill>
    <fill>
      <patternFill patternType="solid">
        <fgColor rgb="FFDCFF73"/>
      </patternFill>
    </fill>
    <fill>
      <patternFill patternType="solid">
        <fgColor rgb="FFEFFF73"/>
      </patternFill>
    </fill>
    <fill>
      <patternFill patternType="solid">
        <fgColor rgb="FFDAFF73"/>
      </patternFill>
    </fill>
    <fill>
      <patternFill patternType="solid">
        <fgColor rgb="FFD7FF73"/>
      </patternFill>
    </fill>
    <fill>
      <patternFill patternType="solid">
        <fgColor rgb="FFBEFF73"/>
      </patternFill>
    </fill>
    <fill>
      <patternFill patternType="solid">
        <fgColor rgb="FFD5FF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0" borderId="2" xfId="0" applyBorder="1" applyAlignment="1">
      <alignment horizontal="center" vertical="center"/>
    </xf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5" fillId="0" borderId="2" xfId="0" applyFont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0" xfId="0" applyFill="1" applyAlignment="1">
      <alignment horizontal="center" vertical="center" wrapText="1"/>
    </xf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2" xfId="0" applyFill="1" applyBorder="1"/>
    <xf numFmtId="0" fontId="0" fillId="30" borderId="2" xfId="0" applyFill="1" applyBorder="1"/>
    <xf numFmtId="0" fontId="0" fillId="31" borderId="2" xfId="0" applyFill="1" applyBorder="1"/>
    <xf numFmtId="0" fontId="0" fillId="32" borderId="2" xfId="0" applyFill="1" applyBorder="1"/>
    <xf numFmtId="0" fontId="0" fillId="33" borderId="2" xfId="0" applyFill="1" applyBorder="1"/>
    <xf numFmtId="0" fontId="0" fillId="34" borderId="2" xfId="0" applyFill="1" applyBorder="1"/>
    <xf numFmtId="0" fontId="0" fillId="35" borderId="2" xfId="0" applyFill="1" applyBorder="1"/>
    <xf numFmtId="0" fontId="0" fillId="36" borderId="2" xfId="0" applyFill="1" applyBorder="1"/>
    <xf numFmtId="0" fontId="0" fillId="37" borderId="2" xfId="0" applyFill="1" applyBorder="1"/>
    <xf numFmtId="0" fontId="0" fillId="38" borderId="2" xfId="0" applyFill="1" applyBorder="1"/>
    <xf numFmtId="0" fontId="0" fillId="39" borderId="2" xfId="0" applyFill="1" applyBorder="1"/>
    <xf numFmtId="0" fontId="0" fillId="40" borderId="2" xfId="0" applyFill="1" applyBorder="1"/>
    <xf numFmtId="0" fontId="0" fillId="41" borderId="2" xfId="0" applyFill="1" applyBorder="1"/>
    <xf numFmtId="0" fontId="0" fillId="42" borderId="2" xfId="0" applyFill="1" applyBorder="1"/>
    <xf numFmtId="0" fontId="0" fillId="43" borderId="2" xfId="0" applyFill="1" applyBorder="1"/>
    <xf numFmtId="0" fontId="0" fillId="44" borderId="2" xfId="0" applyFill="1" applyBorder="1"/>
    <xf numFmtId="0" fontId="0" fillId="45" borderId="2" xfId="0" applyFill="1" applyBorder="1"/>
    <xf numFmtId="0" fontId="0" fillId="46" borderId="2" xfId="0" applyFill="1" applyBorder="1"/>
    <xf numFmtId="0" fontId="0" fillId="47" borderId="2" xfId="0" applyFill="1" applyBorder="1"/>
    <xf numFmtId="0" fontId="0" fillId="48" borderId="2" xfId="0" applyFill="1" applyBorder="1"/>
    <xf numFmtId="0" fontId="0" fillId="49" borderId="2" xfId="0" applyFill="1" applyBorder="1"/>
    <xf numFmtId="0" fontId="0" fillId="50" borderId="2" xfId="0" applyFill="1" applyBorder="1"/>
    <xf numFmtId="0" fontId="0" fillId="51" borderId="2" xfId="0" applyFill="1" applyBorder="1"/>
    <xf numFmtId="0" fontId="0" fillId="52" borderId="2" xfId="0" applyFill="1" applyBorder="1"/>
    <xf numFmtId="0" fontId="0" fillId="53" borderId="2" xfId="0" applyFill="1" applyBorder="1"/>
    <xf numFmtId="0" fontId="0" fillId="54" borderId="2" xfId="0" applyFill="1" applyBorder="1"/>
    <xf numFmtId="0" fontId="0" fillId="55" borderId="2" xfId="0" applyFill="1" applyBorder="1"/>
    <xf numFmtId="0" fontId="0" fillId="56" borderId="2" xfId="0" applyFill="1" applyBorder="1"/>
    <xf numFmtId="0" fontId="0" fillId="57" borderId="2" xfId="0" applyFill="1" applyBorder="1"/>
    <xf numFmtId="0" fontId="0" fillId="58" borderId="2" xfId="0" applyFill="1" applyBorder="1"/>
    <xf numFmtId="0" fontId="0" fillId="59" borderId="2" xfId="0" applyFill="1" applyBorder="1"/>
    <xf numFmtId="0" fontId="0" fillId="60" borderId="2" xfId="0" applyFill="1" applyBorder="1"/>
    <xf numFmtId="0" fontId="0" fillId="61" borderId="2" xfId="0" applyFill="1" applyBorder="1"/>
    <xf numFmtId="0" fontId="0" fillId="62" borderId="2" xfId="0" applyFill="1" applyBorder="1"/>
    <xf numFmtId="0" fontId="0" fillId="63" borderId="2" xfId="0" applyFill="1" applyBorder="1"/>
    <xf numFmtId="0" fontId="0" fillId="64" borderId="2" xfId="0" applyFill="1" applyBorder="1"/>
    <xf numFmtId="0" fontId="0" fillId="65" borderId="2" xfId="0" applyFill="1" applyBorder="1"/>
    <xf numFmtId="0" fontId="0" fillId="66" borderId="2" xfId="0" applyFill="1" applyBorder="1"/>
    <xf numFmtId="0" fontId="0" fillId="67" borderId="2" xfId="0" applyFill="1" applyBorder="1"/>
    <xf numFmtId="0" fontId="0" fillId="68" borderId="2" xfId="0" applyFill="1" applyBorder="1"/>
    <xf numFmtId="0" fontId="0" fillId="69" borderId="2" xfId="0" applyFill="1" applyBorder="1"/>
    <xf numFmtId="0" fontId="0" fillId="70" borderId="2" xfId="0" applyFill="1" applyBorder="1"/>
    <xf numFmtId="0" fontId="0" fillId="71" borderId="2" xfId="0" applyFill="1" applyBorder="1"/>
    <xf numFmtId="0" fontId="0" fillId="72" borderId="2" xfId="0" applyFill="1" applyBorder="1"/>
    <xf numFmtId="0" fontId="0" fillId="73" borderId="2" xfId="0" applyFill="1" applyBorder="1"/>
    <xf numFmtId="0" fontId="0" fillId="74" borderId="2" xfId="0" applyFill="1" applyBorder="1"/>
    <xf numFmtId="0" fontId="0" fillId="75" borderId="2" xfId="0" applyFill="1" applyBorder="1"/>
    <xf numFmtId="0" fontId="0" fillId="76" borderId="2" xfId="0" applyFill="1" applyBorder="1"/>
    <xf numFmtId="0" fontId="0" fillId="77" borderId="2" xfId="0" applyFill="1" applyBorder="1"/>
    <xf numFmtId="0" fontId="0" fillId="78" borderId="2" xfId="0" applyFill="1" applyBorder="1"/>
    <xf numFmtId="0" fontId="0" fillId="79" borderId="2" xfId="0" applyFill="1" applyBorder="1"/>
    <xf numFmtId="0" fontId="0" fillId="80" borderId="2" xfId="0" applyFill="1" applyBorder="1"/>
    <xf numFmtId="0" fontId="0" fillId="81" borderId="2" xfId="0" applyFill="1" applyBorder="1"/>
    <xf numFmtId="0" fontId="0" fillId="82" borderId="2" xfId="0" applyFill="1" applyBorder="1"/>
    <xf numFmtId="0" fontId="0" fillId="83" borderId="2" xfId="0" applyFill="1" applyBorder="1"/>
    <xf numFmtId="0" fontId="0" fillId="84" borderId="2" xfId="0" applyFill="1" applyBorder="1"/>
    <xf numFmtId="0" fontId="0" fillId="85" borderId="2" xfId="0" applyFill="1" applyBorder="1"/>
    <xf numFmtId="0" fontId="0" fillId="86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Q3907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  <c r="C5" s="4" t="s">
        <v>6</v>
      </c>
      <c r="D5" s="4" t="s">
        <v>8</v>
      </c>
      <c r="E5" s="4" t="s">
        <v>9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9</v>
      </c>
      <c r="M5" s="4" t="s">
        <v>6</v>
      </c>
      <c r="N5" s="4" t="s">
        <v>8</v>
      </c>
      <c r="O5" s="4" t="s">
        <v>6</v>
      </c>
      <c r="P5" s="4" t="s">
        <v>8</v>
      </c>
      <c r="Q5" s="4" t="s">
        <v>6</v>
      </c>
      <c r="R5" s="4" t="s">
        <v>8</v>
      </c>
      <c r="S5" s="4" t="s">
        <v>6</v>
      </c>
      <c r="T5" s="4" t="s">
        <v>8</v>
      </c>
      <c r="U5" s="4" t="s">
        <v>6</v>
      </c>
      <c r="V5" s="4" t="s">
        <v>8</v>
      </c>
      <c r="W5" s="4" t="s">
        <v>6</v>
      </c>
      <c r="X5" s="4" t="s">
        <v>8</v>
      </c>
      <c r="Y5" s="4" t="s">
        <v>6</v>
      </c>
      <c r="Z5" s="4" t="s">
        <v>8</v>
      </c>
      <c r="AA5" s="4" t="s">
        <v>6</v>
      </c>
      <c r="AB5" s="4" t="s">
        <v>8</v>
      </c>
      <c r="AC5" s="4" t="s">
        <v>13</v>
      </c>
      <c r="AD5" s="4" t="s">
        <v>13</v>
      </c>
      <c r="AE5" s="4" t="s">
        <v>13</v>
      </c>
      <c r="AF5" s="4" t="s">
        <v>13</v>
      </c>
      <c r="AG5" s="4" t="s">
        <v>13</v>
      </c>
      <c r="AH5" s="4" t="s">
        <v>13</v>
      </c>
      <c r="AI5" s="4" t="s">
        <v>13</v>
      </c>
      <c r="AJ5" s="4" t="s">
        <v>13</v>
      </c>
      <c r="AK5" s="4" t="s">
        <v>14</v>
      </c>
      <c r="AL5" s="4" t="s">
        <v>14</v>
      </c>
      <c r="AM5" s="4" t="s">
        <v>14</v>
      </c>
      <c r="AN5" s="4" t="s">
        <v>14</v>
      </c>
      <c r="AO5" s="4" t="s">
        <v>14</v>
      </c>
      <c r="AP5" s="4" t="s">
        <v>14</v>
      </c>
      <c r="AQ5" s="4" t="s">
        <v>14</v>
      </c>
      <c r="AR5" s="4" t="s">
        <v>14</v>
      </c>
      <c r="AS5" s="4" t="s">
        <v>9</v>
      </c>
      <c r="AT5" s="4" t="s">
        <v>6</v>
      </c>
      <c r="AU5" s="4" t="s">
        <v>8</v>
      </c>
      <c r="AV5" s="4" t="s">
        <v>6</v>
      </c>
      <c r="AW5" s="4" t="s">
        <v>8</v>
      </c>
      <c r="AX5" s="4" t="s">
        <v>6</v>
      </c>
      <c r="AY5" s="4" t="s">
        <v>8</v>
      </c>
      <c r="AZ5" s="4" t="s">
        <v>6</v>
      </c>
      <c r="BA5" s="4" t="s">
        <v>8</v>
      </c>
      <c r="BB5" s="4" t="s">
        <v>6</v>
      </c>
      <c r="BC5" s="4" t="s">
        <v>8</v>
      </c>
      <c r="BD5" s="4" t="s">
        <v>6</v>
      </c>
      <c r="BE5" s="4" t="s">
        <v>8</v>
      </c>
      <c r="BF5" s="4" t="s">
        <v>6</v>
      </c>
      <c r="BG5" s="4" t="s">
        <v>8</v>
      </c>
      <c r="BH5" s="4" t="s">
        <v>6</v>
      </c>
      <c r="BI5" s="4" t="s">
        <v>8</v>
      </c>
      <c r="BJ5" s="4" t="s">
        <v>13</v>
      </c>
      <c r="BK5" s="4" t="s">
        <v>13</v>
      </c>
      <c r="BL5" s="4" t="s">
        <v>13</v>
      </c>
      <c r="BM5" s="4" t="s">
        <v>13</v>
      </c>
      <c r="BN5" s="4" t="s">
        <v>13</v>
      </c>
      <c r="BO5" s="4" t="s">
        <v>13</v>
      </c>
      <c r="BP5" s="4" t="s">
        <v>13</v>
      </c>
      <c r="BQ5" s="4" t="s">
        <v>13</v>
      </c>
      <c r="BR5" s="4" t="s">
        <v>14</v>
      </c>
      <c r="BS5" s="4" t="s">
        <v>14</v>
      </c>
      <c r="BT5" s="4" t="s">
        <v>14</v>
      </c>
      <c r="BU5" s="4" t="s">
        <v>14</v>
      </c>
      <c r="BV5" s="4" t="s">
        <v>14</v>
      </c>
      <c r="BW5" s="4" t="s">
        <v>14</v>
      </c>
      <c r="BX5" s="4" t="s">
        <v>14</v>
      </c>
      <c r="BY5" s="4" t="s">
        <v>14</v>
      </c>
      <c r="BZ5" s="4" t="s">
        <v>9</v>
      </c>
      <c r="CA5" s="4" t="s">
        <v>6</v>
      </c>
      <c r="CB5" s="4" t="s">
        <v>8</v>
      </c>
      <c r="CC5" s="4" t="s">
        <v>6</v>
      </c>
      <c r="CD5" s="4" t="s">
        <v>8</v>
      </c>
      <c r="CE5" s="4" t="s">
        <v>6</v>
      </c>
      <c r="CF5" s="4" t="s">
        <v>8</v>
      </c>
      <c r="CG5" s="4" t="s">
        <v>6</v>
      </c>
      <c r="CH5" s="4" t="s">
        <v>8</v>
      </c>
      <c r="CI5" s="4" t="s">
        <v>6</v>
      </c>
      <c r="CJ5" s="4" t="s">
        <v>8</v>
      </c>
      <c r="CK5" s="4" t="s">
        <v>6</v>
      </c>
      <c r="CL5" s="4" t="s">
        <v>8</v>
      </c>
      <c r="CM5" s="4" t="s">
        <v>6</v>
      </c>
      <c r="CN5" s="4" t="s">
        <v>8</v>
      </c>
      <c r="CO5" s="4" t="s">
        <v>6</v>
      </c>
      <c r="CP5" s="4" t="s">
        <v>8</v>
      </c>
      <c r="CQ5" s="4" t="s">
        <v>13</v>
      </c>
      <c r="CR5" s="4" t="s">
        <v>13</v>
      </c>
      <c r="CS5" s="4" t="s">
        <v>13</v>
      </c>
      <c r="CT5" s="4" t="s">
        <v>13</v>
      </c>
      <c r="CU5" s="4" t="s">
        <v>13</v>
      </c>
      <c r="CV5" s="4" t="s">
        <v>13</v>
      </c>
      <c r="CW5" s="4" t="s">
        <v>13</v>
      </c>
      <c r="CX5" s="4" t="s">
        <v>13</v>
      </c>
      <c r="CY5" s="4" t="s">
        <v>14</v>
      </c>
      <c r="CZ5" s="4" t="s">
        <v>14</v>
      </c>
      <c r="DA5" s="4" t="s">
        <v>14</v>
      </c>
      <c r="DB5" s="4" t="s">
        <v>14</v>
      </c>
      <c r="DC5" s="4" t="s">
        <v>14</v>
      </c>
      <c r="DD5" s="4" t="s">
        <v>14</v>
      </c>
      <c r="DE5" s="4" t="s">
        <v>14</v>
      </c>
      <c r="DF5" s="4" t="s">
        <v>14</v>
      </c>
      <c r="DG5" s="4" t="s">
        <v>9</v>
      </c>
      <c r="DH5" s="4" t="s">
        <v>6</v>
      </c>
      <c r="DI5" s="4" t="s">
        <v>8</v>
      </c>
      <c r="DJ5" s="4" t="s">
        <v>6</v>
      </c>
      <c r="DK5" s="4" t="s">
        <v>8</v>
      </c>
      <c r="DL5" s="4" t="s">
        <v>6</v>
      </c>
      <c r="DM5" s="4" t="s">
        <v>8</v>
      </c>
      <c r="DN5" s="4" t="s">
        <v>6</v>
      </c>
      <c r="DO5" s="4" t="s">
        <v>8</v>
      </c>
      <c r="DP5" s="4" t="s">
        <v>6</v>
      </c>
      <c r="DQ5" s="4" t="s">
        <v>8</v>
      </c>
      <c r="DR5" s="4" t="s">
        <v>6</v>
      </c>
      <c r="DS5" s="4" t="s">
        <v>8</v>
      </c>
      <c r="DT5" s="4" t="s">
        <v>6</v>
      </c>
      <c r="DU5" s="4" t="s">
        <v>8</v>
      </c>
      <c r="DV5" s="4" t="s">
        <v>6</v>
      </c>
      <c r="DW5" s="4" t="s">
        <v>8</v>
      </c>
      <c r="DX5" s="4" t="s">
        <v>13</v>
      </c>
      <c r="DY5" s="4" t="s">
        <v>13</v>
      </c>
      <c r="DZ5" s="4" t="s">
        <v>13</v>
      </c>
      <c r="EA5" s="4" t="s">
        <v>13</v>
      </c>
      <c r="EB5" s="4" t="s">
        <v>13</v>
      </c>
      <c r="EC5" s="4" t="s">
        <v>13</v>
      </c>
      <c r="ED5" s="4" t="s">
        <v>13</v>
      </c>
      <c r="EE5" s="4" t="s">
        <v>13</v>
      </c>
      <c r="EF5" s="4" t="s">
        <v>14</v>
      </c>
      <c r="EG5" s="4" t="s">
        <v>14</v>
      </c>
      <c r="EH5" s="4" t="s">
        <v>14</v>
      </c>
      <c r="EI5" s="4" t="s">
        <v>14</v>
      </c>
      <c r="EJ5" s="4" t="s">
        <v>14</v>
      </c>
      <c r="EK5" s="4" t="s">
        <v>14</v>
      </c>
      <c r="EL5" s="4" t="s">
        <v>14</v>
      </c>
      <c r="EM5" s="4" t="s">
        <v>14</v>
      </c>
      <c r="EN5" s="4" t="s">
        <v>9</v>
      </c>
      <c r="EO5" s="4" t="s">
        <v>6</v>
      </c>
      <c r="EP5" s="4" t="s">
        <v>8</v>
      </c>
      <c r="EQ5" s="4" t="s">
        <v>6</v>
      </c>
      <c r="ER5" s="4" t="s">
        <v>8</v>
      </c>
      <c r="ES5" s="4" t="s">
        <v>6</v>
      </c>
      <c r="ET5" s="4" t="s">
        <v>8</v>
      </c>
      <c r="EU5" s="4" t="s">
        <v>6</v>
      </c>
      <c r="EV5" s="4" t="s">
        <v>8</v>
      </c>
      <c r="EW5" s="4" t="s">
        <v>6</v>
      </c>
      <c r="EX5" s="4" t="s">
        <v>8</v>
      </c>
      <c r="EY5" s="4" t="s">
        <v>6</v>
      </c>
      <c r="EZ5" s="4" t="s">
        <v>8</v>
      </c>
      <c r="FA5" s="4" t="s">
        <v>6</v>
      </c>
      <c r="FB5" s="4" t="s">
        <v>8</v>
      </c>
      <c r="FC5" s="4" t="s">
        <v>6</v>
      </c>
      <c r="FD5" s="4" t="s">
        <v>8</v>
      </c>
      <c r="FE5" s="4" t="s">
        <v>13</v>
      </c>
      <c r="FF5" s="4" t="s">
        <v>13</v>
      </c>
      <c r="FG5" s="4" t="s">
        <v>13</v>
      </c>
      <c r="FH5" s="4" t="s">
        <v>13</v>
      </c>
      <c r="FI5" s="4" t="s">
        <v>13</v>
      </c>
      <c r="FJ5" s="4" t="s">
        <v>13</v>
      </c>
      <c r="FK5" s="4" t="s">
        <v>13</v>
      </c>
      <c r="FL5" s="4" t="s">
        <v>13</v>
      </c>
      <c r="FM5" s="4" t="s">
        <v>14</v>
      </c>
      <c r="FN5" s="4" t="s">
        <v>14</v>
      </c>
      <c r="FO5" s="4" t="s">
        <v>14</v>
      </c>
      <c r="FP5" s="4" t="s">
        <v>14</v>
      </c>
      <c r="FQ5" s="4" t="s">
        <v>14</v>
      </c>
      <c r="FR5" s="4" t="s">
        <v>14</v>
      </c>
      <c r="FS5" s="4" t="s">
        <v>14</v>
      </c>
      <c r="FT5" s="4" t="s">
        <v>14</v>
      </c>
      <c r="FU5" s="4" t="s">
        <v>9</v>
      </c>
      <c r="FV5" s="4" t="s">
        <v>6</v>
      </c>
      <c r="FW5" s="4" t="s">
        <v>8</v>
      </c>
      <c r="FX5" s="4" t="s">
        <v>6</v>
      </c>
      <c r="FY5" s="4" t="s">
        <v>8</v>
      </c>
      <c r="FZ5" s="4" t="s">
        <v>6</v>
      </c>
      <c r="GA5" s="4" t="s">
        <v>8</v>
      </c>
      <c r="GB5" s="4" t="s">
        <v>6</v>
      </c>
      <c r="GC5" s="4" t="s">
        <v>8</v>
      </c>
      <c r="GD5" s="4" t="s">
        <v>6</v>
      </c>
      <c r="GE5" s="4" t="s">
        <v>8</v>
      </c>
      <c r="GF5" s="4" t="s">
        <v>6</v>
      </c>
      <c r="GG5" s="4" t="s">
        <v>8</v>
      </c>
      <c r="GH5" s="4" t="s">
        <v>6</v>
      </c>
      <c r="GI5" s="4" t="s">
        <v>8</v>
      </c>
      <c r="GJ5" s="4" t="s">
        <v>6</v>
      </c>
      <c r="GK5" s="4" t="s">
        <v>8</v>
      </c>
      <c r="GL5" s="4" t="s">
        <v>13</v>
      </c>
      <c r="GM5" s="4" t="s">
        <v>13</v>
      </c>
      <c r="GN5" s="4" t="s">
        <v>13</v>
      </c>
      <c r="GO5" s="4" t="s">
        <v>13</v>
      </c>
      <c r="GP5" s="4" t="s">
        <v>13</v>
      </c>
      <c r="GQ5" s="4" t="s">
        <v>13</v>
      </c>
      <c r="GR5" s="4" t="s">
        <v>13</v>
      </c>
      <c r="GS5" s="4" t="s">
        <v>13</v>
      </c>
      <c r="GT5" s="4" t="s">
        <v>14</v>
      </c>
      <c r="GU5" s="4" t="s">
        <v>14</v>
      </c>
      <c r="GV5" s="4" t="s">
        <v>14</v>
      </c>
      <c r="GW5" s="4" t="s">
        <v>14</v>
      </c>
      <c r="GX5" s="4" t="s">
        <v>14</v>
      </c>
      <c r="GY5" s="4" t="s">
        <v>14</v>
      </c>
      <c r="GZ5" s="4" t="s">
        <v>14</v>
      </c>
      <c r="HA5" s="4" t="s">
        <v>14</v>
      </c>
      <c r="HB5" s="4" t="s">
        <v>9</v>
      </c>
      <c r="HC5" s="4" t="s">
        <v>6</v>
      </c>
      <c r="HD5" s="4" t="s">
        <v>8</v>
      </c>
      <c r="HE5" s="4" t="s">
        <v>6</v>
      </c>
      <c r="HF5" s="4" t="s">
        <v>8</v>
      </c>
      <c r="HG5" s="4" t="s">
        <v>6</v>
      </c>
      <c r="HH5" s="4" t="s">
        <v>8</v>
      </c>
      <c r="HI5" s="4" t="s">
        <v>6</v>
      </c>
      <c r="HJ5" s="4" t="s">
        <v>8</v>
      </c>
      <c r="HK5" s="4" t="s">
        <v>6</v>
      </c>
      <c r="HL5" s="4" t="s">
        <v>8</v>
      </c>
      <c r="HM5" s="4" t="s">
        <v>6</v>
      </c>
      <c r="HN5" s="4" t="s">
        <v>8</v>
      </c>
      <c r="HO5" s="4" t="s">
        <v>6</v>
      </c>
      <c r="HP5" s="4" t="s">
        <v>8</v>
      </c>
      <c r="HQ5" s="4" t="s">
        <v>6</v>
      </c>
      <c r="HR5" s="4" t="s">
        <v>8</v>
      </c>
      <c r="HS5" s="4" t="s">
        <v>13</v>
      </c>
      <c r="HT5" s="4" t="s">
        <v>13</v>
      </c>
      <c r="HU5" s="4" t="s">
        <v>13</v>
      </c>
      <c r="HV5" s="4" t="s">
        <v>13</v>
      </c>
      <c r="HW5" s="4" t="s">
        <v>13</v>
      </c>
      <c r="HX5" s="4" t="s">
        <v>13</v>
      </c>
      <c r="HY5" s="4" t="s">
        <v>13</v>
      </c>
      <c r="HZ5" s="4" t="s">
        <v>13</v>
      </c>
      <c r="IA5" s="4" t="s">
        <v>14</v>
      </c>
      <c r="IB5" s="4" t="s">
        <v>14</v>
      </c>
      <c r="IC5" s="4" t="s">
        <v>14</v>
      </c>
      <c r="ID5" s="4" t="s">
        <v>14</v>
      </c>
      <c r="IE5" s="4" t="s">
        <v>14</v>
      </c>
      <c r="IF5" s="4" t="s">
        <v>14</v>
      </c>
      <c r="IG5" s="4" t="s">
        <v>14</v>
      </c>
      <c r="IH5" s="4" t="s">
        <v>14</v>
      </c>
      <c r="II5" s="4" t="s">
        <v>9</v>
      </c>
      <c r="IJ5" s="4" t="s">
        <v>6</v>
      </c>
      <c r="IK5" s="4" t="s">
        <v>8</v>
      </c>
      <c r="IL5" s="4" t="s">
        <v>6</v>
      </c>
      <c r="IM5" s="4" t="s">
        <v>8</v>
      </c>
      <c r="IN5" s="4" t="s">
        <v>6</v>
      </c>
      <c r="IO5" s="4" t="s">
        <v>8</v>
      </c>
      <c r="IP5" s="4" t="s">
        <v>6</v>
      </c>
      <c r="IQ5" s="4" t="s">
        <v>8</v>
      </c>
      <c r="IR5" s="4" t="s">
        <v>6</v>
      </c>
      <c r="IS5" s="4" t="s">
        <v>8</v>
      </c>
      <c r="IT5" s="4" t="s">
        <v>6</v>
      </c>
      <c r="IU5" s="4" t="s">
        <v>8</v>
      </c>
      <c r="IV5" s="4" t="s">
        <v>6</v>
      </c>
      <c r="IW5" s="4" t="s">
        <v>8</v>
      </c>
      <c r="IX5" s="4" t="s">
        <v>6</v>
      </c>
      <c r="IY5" s="4" t="s">
        <v>8</v>
      </c>
      <c r="IZ5" s="4" t="s">
        <v>13</v>
      </c>
      <c r="JA5" s="4" t="s">
        <v>13</v>
      </c>
      <c r="JB5" s="4" t="s">
        <v>13</v>
      </c>
      <c r="JC5" s="4" t="s">
        <v>13</v>
      </c>
      <c r="JD5" s="4" t="s">
        <v>13</v>
      </c>
      <c r="JE5" s="4" t="s">
        <v>13</v>
      </c>
      <c r="JF5" s="4" t="s">
        <v>13</v>
      </c>
      <c r="JG5" s="4" t="s">
        <v>13</v>
      </c>
      <c r="JH5" s="4" t="s">
        <v>14</v>
      </c>
      <c r="JI5" s="4" t="s">
        <v>14</v>
      </c>
      <c r="JJ5" s="4" t="s">
        <v>14</v>
      </c>
      <c r="JK5" s="4" t="s">
        <v>14</v>
      </c>
      <c r="JL5" s="4" t="s">
        <v>14</v>
      </c>
      <c r="JM5" s="4" t="s">
        <v>14</v>
      </c>
      <c r="JN5" s="4" t="s">
        <v>14</v>
      </c>
      <c r="JO5" s="4" t="s">
        <v>14</v>
      </c>
      <c r="JP5" s="4" t="s">
        <v>14</v>
      </c>
      <c r="JQ5" s="4" t="s">
        <v>14</v>
      </c>
      <c r="JR5" s="4" t="s">
        <v>14</v>
      </c>
      <c r="JS5" s="4" t="s">
        <v>14</v>
      </c>
      <c r="JT5" s="4" t="s">
        <v>14</v>
      </c>
      <c r="JU5" s="4" t="s">
        <v>14</v>
      </c>
      <c r="JV5" s="4" t="s">
        <v>14</v>
      </c>
      <c r="JW5" s="4" t="s">
        <v>14</v>
      </c>
      <c r="JX5" s="4" t="s">
        <v>14</v>
      </c>
      <c r="JY5" s="4" t="s">
        <v>14</v>
      </c>
      <c r="JZ5" s="4" t="s">
        <v>14</v>
      </c>
      <c r="KA5" s="4" t="s">
        <v>14</v>
      </c>
      <c r="KB5" s="4" t="s">
        <v>14</v>
      </c>
      <c r="KC5" s="4" t="s">
        <v>14</v>
      </c>
      <c r="KD5" s="4" t="s">
        <v>14</v>
      </c>
      <c r="KE5" s="4" t="s">
        <v>14</v>
      </c>
      <c r="KF5" s="4" t="s">
        <v>14</v>
      </c>
      <c r="KG5" s="4" t="s">
        <v>14</v>
      </c>
      <c r="KH5" s="4" t="s">
        <v>14</v>
      </c>
      <c r="KI5" s="4" t="s">
        <v>14</v>
      </c>
      <c r="KJ5" s="4" t="s">
        <v>14</v>
      </c>
      <c r="KK5" s="4" t="s">
        <v>14</v>
      </c>
      <c r="KL5" s="4" t="s">
        <v>14</v>
      </c>
      <c r="KM5" s="4" t="s">
        <v>14</v>
      </c>
      <c r="KN5" s="4" t="s">
        <v>14</v>
      </c>
      <c r="KO5" s="4" t="s">
        <v>14</v>
      </c>
      <c r="KP5" s="4" t="s">
        <v>14</v>
      </c>
      <c r="KQ5" s="4" t="s">
        <v>14</v>
      </c>
    </row>
    <row r="6">
      <c r="A6" t="n">
        <v>568</v>
      </c>
      <c r="B6" s="5" t="n">
        <v>256</v>
      </c>
      <c r="C6" s="6" t="s">
        <v>7</v>
      </c>
      <c r="D6" s="6" t="n">
        <f t="normal" ca="1">16-LENB(INDIRECT(ADDRESS(6,3)))</f>
        <v>0</v>
      </c>
      <c r="E6" s="6" t="n">
        <v>0</v>
      </c>
      <c r="F6" s="6" t="n">
        <v>420</v>
      </c>
      <c r="G6" s="6" t="n">
        <v>423</v>
      </c>
      <c r="H6" s="6" t="n">
        <v>0</v>
      </c>
      <c r="I6" s="6" t="n">
        <v>0</v>
      </c>
      <c r="J6" s="6" t="n">
        <v>1</v>
      </c>
      <c r="K6" s="6" t="n">
        <v>0</v>
      </c>
      <c r="L6" s="6" t="n">
        <v>0</v>
      </c>
      <c r="M6" s="6" t="s">
        <v>11</v>
      </c>
      <c r="N6" s="6" t="n">
        <f t="normal" ca="1">16-LENB(INDIRECT(ADDRESS(6,13)))</f>
        <v>0</v>
      </c>
      <c r="O6" s="6" t="s">
        <v>11</v>
      </c>
      <c r="P6" s="6" t="n">
        <f t="normal" ca="1">16-LENB(INDIRECT(ADDRESS(6,15)))</f>
        <v>0</v>
      </c>
      <c r="Q6" s="6" t="s">
        <v>11</v>
      </c>
      <c r="R6" s="6" t="n">
        <f t="normal" ca="1">16-LENB(INDIRECT(ADDRESS(6,17)))</f>
        <v>0</v>
      </c>
      <c r="S6" s="6" t="s">
        <v>11</v>
      </c>
      <c r="T6" s="6" t="n">
        <f t="normal" ca="1">16-LENB(INDIRECT(ADDRESS(6,19)))</f>
        <v>0</v>
      </c>
      <c r="U6" s="6" t="s">
        <v>11</v>
      </c>
      <c r="V6" s="6" t="n">
        <f t="normal" ca="1">16-LENB(INDIRECT(ADDRESS(6,21)))</f>
        <v>0</v>
      </c>
      <c r="W6" s="6" t="s">
        <v>11</v>
      </c>
      <c r="X6" s="6" t="n">
        <f t="normal" ca="1">16-LENB(INDIRECT(ADDRESS(6,23)))</f>
        <v>0</v>
      </c>
      <c r="Y6" s="6" t="s">
        <v>12</v>
      </c>
      <c r="Z6" s="6" t="n">
        <f t="normal" ca="1">16-LENB(INDIRECT(ADDRESS(6,25)))</f>
        <v>0</v>
      </c>
      <c r="AA6" s="6" t="s">
        <v>12</v>
      </c>
      <c r="AB6" s="6" t="n">
        <f t="normal" ca="1">16-LENB(INDIRECT(ADDRESS(6,27)))</f>
        <v>0</v>
      </c>
      <c r="AC6" s="6" t="n">
        <v>100</v>
      </c>
      <c r="AD6" s="6" t="n">
        <v>80</v>
      </c>
      <c r="AE6" s="6" t="n">
        <v>60</v>
      </c>
      <c r="AF6" s="6" t="n">
        <v>30</v>
      </c>
      <c r="AG6" s="6" t="n">
        <v>20</v>
      </c>
      <c r="AH6" s="6" t="n">
        <v>15</v>
      </c>
      <c r="AI6" s="6" t="n">
        <v>10</v>
      </c>
      <c r="AJ6" s="6" t="n">
        <v>5</v>
      </c>
      <c r="AK6" s="6" t="n">
        <v>0</v>
      </c>
      <c r="AL6" s="6" t="n">
        <v>0</v>
      </c>
      <c r="AM6" s="6" t="n">
        <v>0</v>
      </c>
      <c r="AN6" s="6" t="n">
        <v>0</v>
      </c>
      <c r="AO6" s="6" t="n">
        <v>0</v>
      </c>
      <c r="AP6" s="6" t="n">
        <v>0</v>
      </c>
      <c r="AQ6" s="6" t="n">
        <v>0</v>
      </c>
      <c r="AR6" s="6" t="n">
        <v>0</v>
      </c>
      <c r="AS6" s="6" t="n">
        <v>1</v>
      </c>
      <c r="AT6" s="6" t="s">
        <v>15</v>
      </c>
      <c r="AU6" s="6" t="n">
        <f t="normal" ca="1">16-LENB(INDIRECT(ADDRESS(6,46)))</f>
        <v>0</v>
      </c>
      <c r="AV6" s="6" t="s">
        <v>15</v>
      </c>
      <c r="AW6" s="6" t="n">
        <f t="normal" ca="1">16-LENB(INDIRECT(ADDRESS(6,48)))</f>
        <v>0</v>
      </c>
      <c r="AX6" s="6" t="s">
        <v>15</v>
      </c>
      <c r="AY6" s="6" t="n">
        <f t="normal" ca="1">16-LENB(INDIRECT(ADDRESS(6,50)))</f>
        <v>0</v>
      </c>
      <c r="AZ6" s="6" t="s">
        <v>15</v>
      </c>
      <c r="BA6" s="6" t="n">
        <f t="normal" ca="1">16-LENB(INDIRECT(ADDRESS(6,52)))</f>
        <v>0</v>
      </c>
      <c r="BB6" s="6" t="s">
        <v>15</v>
      </c>
      <c r="BC6" s="6" t="n">
        <f t="normal" ca="1">16-LENB(INDIRECT(ADDRESS(6,54)))</f>
        <v>0</v>
      </c>
      <c r="BD6" s="6" t="s">
        <v>15</v>
      </c>
      <c r="BE6" s="6" t="n">
        <f t="normal" ca="1">16-LENB(INDIRECT(ADDRESS(6,56)))</f>
        <v>0</v>
      </c>
      <c r="BF6" s="6" t="s">
        <v>12</v>
      </c>
      <c r="BG6" s="6" t="n">
        <f t="normal" ca="1">16-LENB(INDIRECT(ADDRESS(6,58)))</f>
        <v>0</v>
      </c>
      <c r="BH6" s="6" t="s">
        <v>12</v>
      </c>
      <c r="BI6" s="6" t="n">
        <f t="normal" ca="1">16-LENB(INDIRECT(ADDRESS(6,60)))</f>
        <v>0</v>
      </c>
      <c r="BJ6" s="6" t="n">
        <v>100</v>
      </c>
      <c r="BK6" s="6" t="n">
        <v>80</v>
      </c>
      <c r="BL6" s="6" t="n">
        <v>60</v>
      </c>
      <c r="BM6" s="6" t="n">
        <v>30</v>
      </c>
      <c r="BN6" s="6" t="n">
        <v>20</v>
      </c>
      <c r="BO6" s="6" t="n">
        <v>15</v>
      </c>
      <c r="BP6" s="6" t="n">
        <v>10</v>
      </c>
      <c r="BQ6" s="6" t="n">
        <v>5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0</v>
      </c>
      <c r="BX6" s="6" t="n">
        <v>0</v>
      </c>
      <c r="BY6" s="6" t="n">
        <v>0</v>
      </c>
      <c r="BZ6" s="6" t="n">
        <v>2</v>
      </c>
      <c r="CA6" s="6" t="s">
        <v>16</v>
      </c>
      <c r="CB6" s="6" t="n">
        <f t="normal" ca="1">16-LENB(INDIRECT(ADDRESS(6,79)))</f>
        <v>0</v>
      </c>
      <c r="CC6" s="6" t="s">
        <v>16</v>
      </c>
      <c r="CD6" s="6" t="n">
        <f t="normal" ca="1">16-LENB(INDIRECT(ADDRESS(6,81)))</f>
        <v>0</v>
      </c>
      <c r="CE6" s="6" t="s">
        <v>16</v>
      </c>
      <c r="CF6" s="6" t="n">
        <f t="normal" ca="1">16-LENB(INDIRECT(ADDRESS(6,83)))</f>
        <v>0</v>
      </c>
      <c r="CG6" s="6" t="s">
        <v>16</v>
      </c>
      <c r="CH6" s="6" t="n">
        <f t="normal" ca="1">16-LENB(INDIRECT(ADDRESS(6,85)))</f>
        <v>0</v>
      </c>
      <c r="CI6" s="6" t="s">
        <v>16</v>
      </c>
      <c r="CJ6" s="6" t="n">
        <f t="normal" ca="1">16-LENB(INDIRECT(ADDRESS(6,87)))</f>
        <v>0</v>
      </c>
      <c r="CK6" s="6" t="s">
        <v>16</v>
      </c>
      <c r="CL6" s="6" t="n">
        <f t="normal" ca="1">16-LENB(INDIRECT(ADDRESS(6,89)))</f>
        <v>0</v>
      </c>
      <c r="CM6" s="6" t="s">
        <v>12</v>
      </c>
      <c r="CN6" s="6" t="n">
        <f t="normal" ca="1">16-LENB(INDIRECT(ADDRESS(6,91)))</f>
        <v>0</v>
      </c>
      <c r="CO6" s="6" t="s">
        <v>12</v>
      </c>
      <c r="CP6" s="6" t="n">
        <f t="normal" ca="1">16-LENB(INDIRECT(ADDRESS(6,93)))</f>
        <v>0</v>
      </c>
      <c r="CQ6" s="6" t="n">
        <v>100</v>
      </c>
      <c r="CR6" s="6" t="n">
        <v>80</v>
      </c>
      <c r="CS6" s="6" t="n">
        <v>60</v>
      </c>
      <c r="CT6" s="6" t="n">
        <v>30</v>
      </c>
      <c r="CU6" s="6" t="n">
        <v>20</v>
      </c>
      <c r="CV6" s="6" t="n">
        <v>15</v>
      </c>
      <c r="CW6" s="6" t="n">
        <v>10</v>
      </c>
      <c r="CX6" s="6" t="n">
        <v>5</v>
      </c>
      <c r="CY6" s="6" t="n">
        <v>0</v>
      </c>
      <c r="CZ6" s="6" t="n">
        <v>0</v>
      </c>
      <c r="DA6" s="6" t="n">
        <v>0</v>
      </c>
      <c r="DB6" s="6" t="n">
        <v>0</v>
      </c>
      <c r="DC6" s="6" t="n">
        <v>0</v>
      </c>
      <c r="DD6" s="6" t="n">
        <v>0</v>
      </c>
      <c r="DE6" s="6" t="n">
        <v>0</v>
      </c>
      <c r="DF6" s="6" t="n">
        <v>0</v>
      </c>
      <c r="DG6" s="6" t="n">
        <v>3</v>
      </c>
      <c r="DH6" s="6" t="s">
        <v>17</v>
      </c>
      <c r="DI6" s="6" t="n">
        <f t="normal" ca="1">16-LENB(INDIRECT(ADDRESS(6,112)))</f>
        <v>0</v>
      </c>
      <c r="DJ6" s="6" t="s">
        <v>17</v>
      </c>
      <c r="DK6" s="6" t="n">
        <f t="normal" ca="1">16-LENB(INDIRECT(ADDRESS(6,114)))</f>
        <v>0</v>
      </c>
      <c r="DL6" s="6" t="s">
        <v>17</v>
      </c>
      <c r="DM6" s="6" t="n">
        <f t="normal" ca="1">16-LENB(INDIRECT(ADDRESS(6,116)))</f>
        <v>0</v>
      </c>
      <c r="DN6" s="6" t="s">
        <v>17</v>
      </c>
      <c r="DO6" s="6" t="n">
        <f t="normal" ca="1">16-LENB(INDIRECT(ADDRESS(6,118)))</f>
        <v>0</v>
      </c>
      <c r="DP6" s="6" t="s">
        <v>17</v>
      </c>
      <c r="DQ6" s="6" t="n">
        <f t="normal" ca="1">16-LENB(INDIRECT(ADDRESS(6,120)))</f>
        <v>0</v>
      </c>
      <c r="DR6" s="6" t="s">
        <v>17</v>
      </c>
      <c r="DS6" s="6" t="n">
        <f t="normal" ca="1">16-LENB(INDIRECT(ADDRESS(6,122)))</f>
        <v>0</v>
      </c>
      <c r="DT6" s="6" t="s">
        <v>12</v>
      </c>
      <c r="DU6" s="6" t="n">
        <f t="normal" ca="1">16-LENB(INDIRECT(ADDRESS(6,124)))</f>
        <v>0</v>
      </c>
      <c r="DV6" s="6" t="s">
        <v>12</v>
      </c>
      <c r="DW6" s="6" t="n">
        <f t="normal" ca="1">16-LENB(INDIRECT(ADDRESS(6,126)))</f>
        <v>0</v>
      </c>
      <c r="DX6" s="6" t="n">
        <v>100</v>
      </c>
      <c r="DY6" s="6" t="n">
        <v>80</v>
      </c>
      <c r="DZ6" s="6" t="n">
        <v>60</v>
      </c>
      <c r="EA6" s="6" t="n">
        <v>30</v>
      </c>
      <c r="EB6" s="6" t="n">
        <v>20</v>
      </c>
      <c r="EC6" s="6" t="n">
        <v>15</v>
      </c>
      <c r="ED6" s="6" t="n">
        <v>10</v>
      </c>
      <c r="EE6" s="6" t="n">
        <v>5</v>
      </c>
      <c r="EF6" s="6" t="n">
        <v>0</v>
      </c>
      <c r="EG6" s="6" t="n">
        <v>0</v>
      </c>
      <c r="EH6" s="6" t="n">
        <v>0</v>
      </c>
      <c r="EI6" s="6" t="n">
        <v>0</v>
      </c>
      <c r="EJ6" s="6" t="n">
        <v>0</v>
      </c>
      <c r="EK6" s="6" t="n">
        <v>0</v>
      </c>
      <c r="EL6" s="6" t="n">
        <v>0</v>
      </c>
      <c r="EM6" s="6" t="n">
        <v>0</v>
      </c>
      <c r="EN6" s="6" t="n">
        <v>4</v>
      </c>
      <c r="EO6" s="6" t="s">
        <v>18</v>
      </c>
      <c r="EP6" s="6" t="n">
        <f t="normal" ca="1">16-LENB(INDIRECT(ADDRESS(6,145)))</f>
        <v>0</v>
      </c>
      <c r="EQ6" s="6" t="s">
        <v>18</v>
      </c>
      <c r="ER6" s="6" t="n">
        <f t="normal" ca="1">16-LENB(INDIRECT(ADDRESS(6,147)))</f>
        <v>0</v>
      </c>
      <c r="ES6" s="6" t="s">
        <v>18</v>
      </c>
      <c r="ET6" s="6" t="n">
        <f t="normal" ca="1">16-LENB(INDIRECT(ADDRESS(6,149)))</f>
        <v>0</v>
      </c>
      <c r="EU6" s="6" t="s">
        <v>18</v>
      </c>
      <c r="EV6" s="6" t="n">
        <f t="normal" ca="1">16-LENB(INDIRECT(ADDRESS(6,151)))</f>
        <v>0</v>
      </c>
      <c r="EW6" s="6" t="s">
        <v>17</v>
      </c>
      <c r="EX6" s="6" t="n">
        <f t="normal" ca="1">16-LENB(INDIRECT(ADDRESS(6,153)))</f>
        <v>0</v>
      </c>
      <c r="EY6" s="6" t="s">
        <v>17</v>
      </c>
      <c r="EZ6" s="6" t="n">
        <f t="normal" ca="1">16-LENB(INDIRECT(ADDRESS(6,155)))</f>
        <v>0</v>
      </c>
      <c r="FA6" s="6" t="s">
        <v>17</v>
      </c>
      <c r="FB6" s="6" t="n">
        <f t="normal" ca="1">16-LENB(INDIRECT(ADDRESS(6,157)))</f>
        <v>0</v>
      </c>
      <c r="FC6" s="6" t="s">
        <v>17</v>
      </c>
      <c r="FD6" s="6" t="n">
        <f t="normal" ca="1">16-LENB(INDIRECT(ADDRESS(6,159)))</f>
        <v>0</v>
      </c>
      <c r="FE6" s="6" t="n">
        <v>100</v>
      </c>
      <c r="FF6" s="6" t="n">
        <v>80</v>
      </c>
      <c r="FG6" s="6" t="n">
        <v>60</v>
      </c>
      <c r="FH6" s="6" t="n">
        <v>30</v>
      </c>
      <c r="FI6" s="6" t="n">
        <v>20</v>
      </c>
      <c r="FJ6" s="6" t="n">
        <v>15</v>
      </c>
      <c r="FK6" s="6" t="n">
        <v>10</v>
      </c>
      <c r="FL6" s="6" t="n">
        <v>5</v>
      </c>
      <c r="FM6" s="6" t="n">
        <v>0</v>
      </c>
      <c r="FN6" s="6" t="n">
        <v>0</v>
      </c>
      <c r="FO6" s="6" t="n">
        <v>0</v>
      </c>
      <c r="FP6" s="6" t="n">
        <v>0</v>
      </c>
      <c r="FQ6" s="6" t="n">
        <v>0</v>
      </c>
      <c r="FR6" s="6" t="n">
        <v>0</v>
      </c>
      <c r="FS6" s="6" t="n">
        <v>0</v>
      </c>
      <c r="FT6" s="6" t="n">
        <v>0</v>
      </c>
      <c r="FU6" s="6" t="n">
        <v>5</v>
      </c>
      <c r="FV6" s="6" t="s">
        <v>19</v>
      </c>
      <c r="FW6" s="6" t="n">
        <f t="normal" ca="1">16-LENB(INDIRECT(ADDRESS(6,178)))</f>
        <v>0</v>
      </c>
      <c r="FX6" s="6" t="s">
        <v>19</v>
      </c>
      <c r="FY6" s="6" t="n">
        <f t="normal" ca="1">16-LENB(INDIRECT(ADDRESS(6,180)))</f>
        <v>0</v>
      </c>
      <c r="FZ6" s="6" t="s">
        <v>19</v>
      </c>
      <c r="GA6" s="6" t="n">
        <f t="normal" ca="1">16-LENB(INDIRECT(ADDRESS(6,182)))</f>
        <v>0</v>
      </c>
      <c r="GB6" s="6" t="s">
        <v>19</v>
      </c>
      <c r="GC6" s="6" t="n">
        <f t="normal" ca="1">16-LENB(INDIRECT(ADDRESS(6,184)))</f>
        <v>0</v>
      </c>
      <c r="GD6" s="6" t="s">
        <v>19</v>
      </c>
      <c r="GE6" s="6" t="n">
        <f t="normal" ca="1">16-LENB(INDIRECT(ADDRESS(6,186)))</f>
        <v>0</v>
      </c>
      <c r="GF6" s="6" t="s">
        <v>19</v>
      </c>
      <c r="GG6" s="6" t="n">
        <f t="normal" ca="1">16-LENB(INDIRECT(ADDRESS(6,188)))</f>
        <v>0</v>
      </c>
      <c r="GH6" s="6" t="s">
        <v>19</v>
      </c>
      <c r="GI6" s="6" t="n">
        <f t="normal" ca="1">16-LENB(INDIRECT(ADDRESS(6,190)))</f>
        <v>0</v>
      </c>
      <c r="GJ6" s="6" t="s">
        <v>19</v>
      </c>
      <c r="GK6" s="6" t="n">
        <f t="normal" ca="1">16-LENB(INDIRECT(ADDRESS(6,192)))</f>
        <v>0</v>
      </c>
      <c r="GL6" s="6" t="n">
        <v>100</v>
      </c>
      <c r="GM6" s="6" t="n">
        <v>80</v>
      </c>
      <c r="GN6" s="6" t="n">
        <v>60</v>
      </c>
      <c r="GO6" s="6" t="n">
        <v>30</v>
      </c>
      <c r="GP6" s="6" t="n">
        <v>20</v>
      </c>
      <c r="GQ6" s="6" t="n">
        <v>15</v>
      </c>
      <c r="GR6" s="6" t="n">
        <v>10</v>
      </c>
      <c r="GS6" s="6" t="n">
        <v>5</v>
      </c>
      <c r="GT6" s="6" t="n">
        <v>0</v>
      </c>
      <c r="GU6" s="6" t="n">
        <v>0</v>
      </c>
      <c r="GV6" s="6" t="n">
        <v>0</v>
      </c>
      <c r="GW6" s="6" t="n">
        <v>0</v>
      </c>
      <c r="GX6" s="6" t="n">
        <v>0</v>
      </c>
      <c r="GY6" s="6" t="n">
        <v>0</v>
      </c>
      <c r="GZ6" s="6" t="n">
        <v>0</v>
      </c>
      <c r="HA6" s="6" t="n">
        <v>0</v>
      </c>
      <c r="HB6" s="6" t="n">
        <v>6</v>
      </c>
      <c r="HC6" s="6" t="s">
        <v>20</v>
      </c>
      <c r="HD6" s="6" t="n">
        <f t="normal" ca="1">16-LENB(INDIRECT(ADDRESS(6,211)))</f>
        <v>0</v>
      </c>
      <c r="HE6" s="6" t="s">
        <v>20</v>
      </c>
      <c r="HF6" s="6" t="n">
        <f t="normal" ca="1">16-LENB(INDIRECT(ADDRESS(6,213)))</f>
        <v>0</v>
      </c>
      <c r="HG6" s="6" t="s">
        <v>20</v>
      </c>
      <c r="HH6" s="6" t="n">
        <f t="normal" ca="1">16-LENB(INDIRECT(ADDRESS(6,215)))</f>
        <v>0</v>
      </c>
      <c r="HI6" s="6" t="s">
        <v>16</v>
      </c>
      <c r="HJ6" s="6" t="n">
        <f t="normal" ca="1">16-LENB(INDIRECT(ADDRESS(6,217)))</f>
        <v>0</v>
      </c>
      <c r="HK6" s="6" t="s">
        <v>16</v>
      </c>
      <c r="HL6" s="6" t="n">
        <f t="normal" ca="1">16-LENB(INDIRECT(ADDRESS(6,219)))</f>
        <v>0</v>
      </c>
      <c r="HM6" s="6" t="s">
        <v>16</v>
      </c>
      <c r="HN6" s="6" t="n">
        <f t="normal" ca="1">16-LENB(INDIRECT(ADDRESS(6,221)))</f>
        <v>0</v>
      </c>
      <c r="HO6" s="6" t="s">
        <v>16</v>
      </c>
      <c r="HP6" s="6" t="n">
        <f t="normal" ca="1">16-LENB(INDIRECT(ADDRESS(6,223)))</f>
        <v>0</v>
      </c>
      <c r="HQ6" s="6" t="s">
        <v>16</v>
      </c>
      <c r="HR6" s="6" t="n">
        <f t="normal" ca="1">16-LENB(INDIRECT(ADDRESS(6,225)))</f>
        <v>0</v>
      </c>
      <c r="HS6" s="6" t="n">
        <v>100</v>
      </c>
      <c r="HT6" s="6" t="n">
        <v>50</v>
      </c>
      <c r="HU6" s="6" t="n">
        <v>50</v>
      </c>
      <c r="HV6" s="6" t="n">
        <v>30</v>
      </c>
      <c r="HW6" s="6" t="n">
        <v>20</v>
      </c>
      <c r="HX6" s="6" t="n">
        <v>15</v>
      </c>
      <c r="HY6" s="6" t="n">
        <v>10</v>
      </c>
      <c r="HZ6" s="6" t="n">
        <v>5</v>
      </c>
      <c r="IA6" s="6" t="n">
        <v>0</v>
      </c>
      <c r="IB6" s="6" t="n">
        <v>0</v>
      </c>
      <c r="IC6" s="6" t="n">
        <v>0</v>
      </c>
      <c r="ID6" s="6" t="n">
        <v>0</v>
      </c>
      <c r="IE6" s="6" t="n">
        <v>0</v>
      </c>
      <c r="IF6" s="6" t="n">
        <v>0</v>
      </c>
      <c r="IG6" s="6" t="n">
        <v>0</v>
      </c>
      <c r="IH6" s="6" t="n">
        <v>0</v>
      </c>
      <c r="II6" s="6" t="n">
        <v>7</v>
      </c>
      <c r="IJ6" s="6" t="s">
        <v>21</v>
      </c>
      <c r="IK6" s="6" t="n">
        <f t="normal" ca="1">16-LENB(INDIRECT(ADDRESS(6,244)))</f>
        <v>0</v>
      </c>
      <c r="IL6" s="6" t="s">
        <v>21</v>
      </c>
      <c r="IM6" s="6" t="n">
        <f t="normal" ca="1">16-LENB(INDIRECT(ADDRESS(6,246)))</f>
        <v>0</v>
      </c>
      <c r="IN6" s="6" t="s">
        <v>21</v>
      </c>
      <c r="IO6" s="6" t="n">
        <f t="normal" ca="1">16-LENB(INDIRECT(ADDRESS(6,248)))</f>
        <v>0</v>
      </c>
      <c r="IP6" s="6" t="s">
        <v>15</v>
      </c>
      <c r="IQ6" s="6" t="n">
        <f t="normal" ca="1">16-LENB(INDIRECT(ADDRESS(6,250)))</f>
        <v>0</v>
      </c>
      <c r="IR6" s="6" t="s">
        <v>15</v>
      </c>
      <c r="IS6" s="6" t="n">
        <f t="normal" ca="1">16-LENB(INDIRECT(ADDRESS(6,252)))</f>
        <v>0</v>
      </c>
      <c r="IT6" s="6" t="s">
        <v>15</v>
      </c>
      <c r="IU6" s="6" t="n">
        <f t="normal" ca="1">16-LENB(INDIRECT(ADDRESS(6,254)))</f>
        <v>0</v>
      </c>
      <c r="IV6" s="6" t="s">
        <v>15</v>
      </c>
      <c r="IW6" s="6" t="n">
        <f t="normal" ca="1">16-LENB(INDIRECT(ADDRESS(6,256)))</f>
        <v>0</v>
      </c>
      <c r="IX6" s="6" t="s">
        <v>15</v>
      </c>
      <c r="IY6" s="6" t="n">
        <f t="normal" ca="1">16-LENB(INDIRECT(ADDRESS(6,258)))</f>
        <v>0</v>
      </c>
      <c r="IZ6" s="6" t="n">
        <v>100</v>
      </c>
      <c r="JA6" s="6" t="n">
        <v>50</v>
      </c>
      <c r="JB6" s="6" t="n">
        <v>50</v>
      </c>
      <c r="JC6" s="6" t="n">
        <v>30</v>
      </c>
      <c r="JD6" s="6" t="n">
        <v>20</v>
      </c>
      <c r="JE6" s="6" t="n">
        <v>15</v>
      </c>
      <c r="JF6" s="6" t="n">
        <v>10</v>
      </c>
      <c r="JG6" s="6" t="n">
        <v>5</v>
      </c>
      <c r="JH6" s="6" t="n">
        <v>0</v>
      </c>
      <c r="JI6" s="6" t="n">
        <v>0</v>
      </c>
      <c r="JJ6" s="6" t="n">
        <v>0</v>
      </c>
      <c r="JK6" s="6" t="n">
        <v>0</v>
      </c>
      <c r="JL6" s="6" t="n">
        <v>0</v>
      </c>
      <c r="JM6" s="6" t="n">
        <v>0</v>
      </c>
      <c r="JN6" s="6" t="n">
        <v>0</v>
      </c>
      <c r="JO6" s="6" t="n">
        <v>0</v>
      </c>
      <c r="JP6" s="6" t="n">
        <v>255</v>
      </c>
      <c r="JQ6" s="6" t="n">
        <v>255</v>
      </c>
      <c r="JR6" s="6" t="n">
        <v>255</v>
      </c>
      <c r="JS6" s="6" t="n">
        <v>255</v>
      </c>
      <c r="JT6" s="6" t="n">
        <v>0</v>
      </c>
      <c r="JU6" s="6" t="n">
        <v>0</v>
      </c>
      <c r="JV6" s="6" t="n">
        <v>0</v>
      </c>
      <c r="JW6" s="6" t="n">
        <v>0</v>
      </c>
      <c r="JX6" s="6" t="n">
        <v>0</v>
      </c>
      <c r="JY6" s="6" t="n">
        <v>0</v>
      </c>
      <c r="JZ6" s="6" t="n">
        <v>0</v>
      </c>
      <c r="KA6" s="6" t="n">
        <v>0</v>
      </c>
      <c r="KB6" s="6" t="n">
        <v>0</v>
      </c>
      <c r="KC6" s="6" t="n">
        <v>0</v>
      </c>
      <c r="KD6" s="6" t="n">
        <v>0</v>
      </c>
      <c r="KE6" s="6" t="n">
        <v>0</v>
      </c>
      <c r="KF6" s="6" t="n">
        <v>0</v>
      </c>
      <c r="KG6" s="6" t="n">
        <v>0</v>
      </c>
      <c r="KH6" s="6" t="n">
        <v>0</v>
      </c>
      <c r="KI6" s="6" t="n">
        <v>0</v>
      </c>
      <c r="KJ6" s="6" t="n">
        <v>0</v>
      </c>
      <c r="KK6" s="6" t="n">
        <v>0</v>
      </c>
      <c r="KL6" s="6" t="n">
        <v>0</v>
      </c>
      <c r="KM6" s="6" t="n">
        <v>0</v>
      </c>
      <c r="KN6" s="6" t="n">
        <v>0</v>
      </c>
      <c r="KO6" s="6" t="n">
        <v>0</v>
      </c>
      <c r="KP6" s="6" t="n">
        <v>0</v>
      </c>
      <c r="KQ6" s="6" t="n">
        <v>0</v>
      </c>
    </row>
    <row r="7">
      <c r="A7" t="s">
        <v>4</v>
      </c>
      <c r="B7" s="4" t="s">
        <v>5</v>
      </c>
    </row>
    <row r="8">
      <c r="A8" t="n">
        <v>1812</v>
      </c>
      <c r="B8" s="7" t="n">
        <v>1</v>
      </c>
    </row>
    <row r="9" s="3" customFormat="1" customHeight="0">
      <c r="A9" s="3" t="s">
        <v>2</v>
      </c>
      <c r="B9" s="3" t="s">
        <v>3</v>
      </c>
    </row>
    <row r="10">
      <c r="A10" t="s">
        <v>4</v>
      </c>
      <c r="B10" s="4" t="s">
        <v>5</v>
      </c>
      <c r="C10" s="4" t="s">
        <v>6</v>
      </c>
      <c r="D10" s="4" t="s">
        <v>8</v>
      </c>
      <c r="E10" s="4" t="s">
        <v>9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9</v>
      </c>
      <c r="M10" s="4" t="s">
        <v>6</v>
      </c>
      <c r="N10" s="4" t="s">
        <v>8</v>
      </c>
      <c r="O10" s="4" t="s">
        <v>6</v>
      </c>
      <c r="P10" s="4" t="s">
        <v>8</v>
      </c>
      <c r="Q10" s="4" t="s">
        <v>6</v>
      </c>
      <c r="R10" s="4" t="s">
        <v>8</v>
      </c>
      <c r="S10" s="4" t="s">
        <v>6</v>
      </c>
      <c r="T10" s="4" t="s">
        <v>8</v>
      </c>
      <c r="U10" s="4" t="s">
        <v>6</v>
      </c>
      <c r="V10" s="4" t="s">
        <v>8</v>
      </c>
      <c r="W10" s="4" t="s">
        <v>6</v>
      </c>
      <c r="X10" s="4" t="s">
        <v>8</v>
      </c>
      <c r="Y10" s="4" t="s">
        <v>6</v>
      </c>
      <c r="Z10" s="4" t="s">
        <v>8</v>
      </c>
      <c r="AA10" s="4" t="s">
        <v>6</v>
      </c>
      <c r="AB10" s="4" t="s">
        <v>8</v>
      </c>
      <c r="AC10" s="4" t="s">
        <v>13</v>
      </c>
      <c r="AD10" s="4" t="s">
        <v>13</v>
      </c>
      <c r="AE10" s="4" t="s">
        <v>13</v>
      </c>
      <c r="AF10" s="4" t="s">
        <v>13</v>
      </c>
      <c r="AG10" s="4" t="s">
        <v>13</v>
      </c>
      <c r="AH10" s="4" t="s">
        <v>13</v>
      </c>
      <c r="AI10" s="4" t="s">
        <v>13</v>
      </c>
      <c r="AJ10" s="4" t="s">
        <v>13</v>
      </c>
      <c r="AK10" s="4" t="s">
        <v>14</v>
      </c>
      <c r="AL10" s="4" t="s">
        <v>14</v>
      </c>
      <c r="AM10" s="4" t="s">
        <v>14</v>
      </c>
      <c r="AN10" s="4" t="s">
        <v>14</v>
      </c>
      <c r="AO10" s="4" t="s">
        <v>14</v>
      </c>
      <c r="AP10" s="4" t="s">
        <v>14</v>
      </c>
      <c r="AQ10" s="4" t="s">
        <v>14</v>
      </c>
      <c r="AR10" s="4" t="s">
        <v>14</v>
      </c>
      <c r="AS10" s="4" t="s">
        <v>14</v>
      </c>
      <c r="AT10" s="4" t="s">
        <v>14</v>
      </c>
      <c r="AU10" s="4" t="s">
        <v>14</v>
      </c>
      <c r="AV10" s="4" t="s">
        <v>14</v>
      </c>
      <c r="AW10" s="4" t="s">
        <v>14</v>
      </c>
      <c r="AX10" s="4" t="s">
        <v>14</v>
      </c>
      <c r="AY10" s="4" t="s">
        <v>14</v>
      </c>
      <c r="AZ10" s="4" t="s">
        <v>14</v>
      </c>
      <c r="BA10" s="4" t="s">
        <v>14</v>
      </c>
      <c r="BB10" s="4" t="s">
        <v>14</v>
      </c>
      <c r="BC10" s="4" t="s">
        <v>14</v>
      </c>
      <c r="BD10" s="4" t="s">
        <v>14</v>
      </c>
      <c r="BE10" s="4" t="s">
        <v>14</v>
      </c>
      <c r="BF10" s="4" t="s">
        <v>14</v>
      </c>
      <c r="BG10" s="4" t="s">
        <v>14</v>
      </c>
      <c r="BH10" s="4" t="s">
        <v>14</v>
      </c>
      <c r="BI10" s="4" t="s">
        <v>14</v>
      </c>
      <c r="BJ10" s="4" t="s">
        <v>14</v>
      </c>
      <c r="BK10" s="4" t="s">
        <v>14</v>
      </c>
      <c r="BL10" s="4" t="s">
        <v>14</v>
      </c>
      <c r="BM10" s="4" t="s">
        <v>14</v>
      </c>
      <c r="BN10" s="4" t="s">
        <v>14</v>
      </c>
      <c r="BO10" s="4" t="s">
        <v>14</v>
      </c>
      <c r="BP10" s="4" t="s">
        <v>14</v>
      </c>
      <c r="BQ10" s="4" t="s">
        <v>14</v>
      </c>
      <c r="BR10" s="4" t="s">
        <v>14</v>
      </c>
      <c r="BS10" s="4" t="s">
        <v>14</v>
      </c>
      <c r="BT10" s="4" t="s">
        <v>14</v>
      </c>
    </row>
    <row r="11">
      <c r="A11" t="n">
        <v>1816</v>
      </c>
      <c r="B11" s="5" t="n">
        <v>256</v>
      </c>
      <c r="C11" s="6" t="s">
        <v>7</v>
      </c>
      <c r="D11" s="6" t="n">
        <f t="normal" ca="1">16-LENB(INDIRECT(ADDRESS(11,3)))</f>
        <v>0</v>
      </c>
      <c r="E11" s="6" t="n">
        <v>80</v>
      </c>
      <c r="F11" s="6" t="n">
        <v>421</v>
      </c>
      <c r="G11" s="6" t="n">
        <v>423</v>
      </c>
      <c r="H11" s="6" t="n">
        <v>0</v>
      </c>
      <c r="I11" s="6" t="n">
        <v>0</v>
      </c>
      <c r="J11" s="6" t="n">
        <v>1</v>
      </c>
      <c r="K11" s="6" t="n">
        <v>0</v>
      </c>
      <c r="L11" s="6" t="n">
        <v>0</v>
      </c>
      <c r="M11" s="6" t="s">
        <v>21</v>
      </c>
      <c r="N11" s="6" t="n">
        <f t="normal" ca="1">16-LENB(INDIRECT(ADDRESS(11,13)))</f>
        <v>0</v>
      </c>
      <c r="O11" s="6" t="s">
        <v>21</v>
      </c>
      <c r="P11" s="6" t="n">
        <f t="normal" ca="1">16-LENB(INDIRECT(ADDRESS(11,15)))</f>
        <v>0</v>
      </c>
      <c r="Q11" s="6" t="s">
        <v>21</v>
      </c>
      <c r="R11" s="6" t="n">
        <f t="normal" ca="1">16-LENB(INDIRECT(ADDRESS(11,17)))</f>
        <v>0</v>
      </c>
      <c r="S11" s="6" t="s">
        <v>19</v>
      </c>
      <c r="T11" s="6" t="n">
        <f t="normal" ca="1">16-LENB(INDIRECT(ADDRESS(11,19)))</f>
        <v>0</v>
      </c>
      <c r="U11" s="6" t="s">
        <v>19</v>
      </c>
      <c r="V11" s="6" t="n">
        <f t="normal" ca="1">16-LENB(INDIRECT(ADDRESS(11,21)))</f>
        <v>0</v>
      </c>
      <c r="W11" s="6" t="s">
        <v>19</v>
      </c>
      <c r="X11" s="6" t="n">
        <f t="normal" ca="1">16-LENB(INDIRECT(ADDRESS(11,23)))</f>
        <v>0</v>
      </c>
      <c r="Y11" s="6" t="s">
        <v>19</v>
      </c>
      <c r="Z11" s="6" t="n">
        <f t="normal" ca="1">16-LENB(INDIRECT(ADDRESS(11,25)))</f>
        <v>0</v>
      </c>
      <c r="AA11" s="6" t="s">
        <v>19</v>
      </c>
      <c r="AB11" s="6" t="n">
        <f t="normal" ca="1">16-LENB(INDIRECT(ADDRESS(11,27)))</f>
        <v>0</v>
      </c>
      <c r="AC11" s="6" t="n">
        <v>100</v>
      </c>
      <c r="AD11" s="6" t="n">
        <v>100</v>
      </c>
      <c r="AE11" s="6" t="n">
        <v>100</v>
      </c>
      <c r="AF11" s="6" t="n">
        <v>100</v>
      </c>
      <c r="AG11" s="6" t="n">
        <v>100</v>
      </c>
      <c r="AH11" s="6" t="n">
        <v>100</v>
      </c>
      <c r="AI11" s="6" t="n">
        <v>100</v>
      </c>
      <c r="AJ11" s="6" t="n">
        <v>100</v>
      </c>
      <c r="AK11" s="6" t="n">
        <v>0</v>
      </c>
      <c r="AL11" s="6" t="n">
        <v>0</v>
      </c>
      <c r="AM11" s="6" t="n">
        <v>0</v>
      </c>
      <c r="AN11" s="6" t="n">
        <v>0</v>
      </c>
      <c r="AO11" s="6" t="n">
        <v>0</v>
      </c>
      <c r="AP11" s="6" t="n">
        <v>0</v>
      </c>
      <c r="AQ11" s="6" t="n">
        <v>0</v>
      </c>
      <c r="AR11" s="6" t="n">
        <v>0</v>
      </c>
      <c r="AS11" s="6" t="n">
        <v>255</v>
      </c>
      <c r="AT11" s="6" t="n">
        <v>255</v>
      </c>
      <c r="AU11" s="6" t="n">
        <v>255</v>
      </c>
      <c r="AV11" s="6" t="n">
        <v>255</v>
      </c>
      <c r="AW11" s="6" t="n">
        <v>0</v>
      </c>
      <c r="AX11" s="6" t="n">
        <v>0</v>
      </c>
      <c r="AY11" s="6" t="n">
        <v>0</v>
      </c>
      <c r="AZ11" s="6" t="n">
        <v>0</v>
      </c>
      <c r="BA11" s="6" t="n">
        <v>0</v>
      </c>
      <c r="BB11" s="6" t="n">
        <v>0</v>
      </c>
      <c r="BC11" s="6" t="n">
        <v>0</v>
      </c>
      <c r="BD11" s="6" t="n">
        <v>0</v>
      </c>
      <c r="BE11" s="6" t="n">
        <v>0</v>
      </c>
      <c r="BF11" s="6" t="n">
        <v>0</v>
      </c>
      <c r="BG11" s="6" t="n">
        <v>0</v>
      </c>
      <c r="BH11" s="6" t="n">
        <v>0</v>
      </c>
      <c r="BI11" s="6" t="n">
        <v>0</v>
      </c>
      <c r="BJ11" s="6" t="n">
        <v>0</v>
      </c>
      <c r="BK11" s="6" t="n">
        <v>0</v>
      </c>
      <c r="BL11" s="6" t="n">
        <v>0</v>
      </c>
      <c r="BM11" s="6" t="n">
        <v>0</v>
      </c>
      <c r="BN11" s="6" t="n">
        <v>0</v>
      </c>
      <c r="BO11" s="6" t="n">
        <v>0</v>
      </c>
      <c r="BP11" s="6" t="n">
        <v>0</v>
      </c>
      <c r="BQ11" s="6" t="n">
        <v>0</v>
      </c>
      <c r="BR11" s="6" t="n">
        <v>0</v>
      </c>
      <c r="BS11" s="6" t="n">
        <v>0</v>
      </c>
      <c r="BT11" s="6" t="n">
        <v>0</v>
      </c>
    </row>
    <row r="12">
      <c r="A12" t="s">
        <v>4</v>
      </c>
      <c r="B12" s="4" t="s">
        <v>5</v>
      </c>
    </row>
    <row r="13">
      <c r="A13" t="n">
        <v>2024</v>
      </c>
      <c r="B13" s="7" t="n">
        <v>1</v>
      </c>
    </row>
    <row r="14" s="3" customFormat="1" customHeight="0">
      <c r="A14" s="3" t="s">
        <v>2</v>
      </c>
      <c r="B14" s="3" t="s">
        <v>3</v>
      </c>
    </row>
    <row r="15">
      <c r="A15" t="s">
        <v>4</v>
      </c>
      <c r="B15" s="4" t="s">
        <v>5</v>
      </c>
      <c r="C15" s="4" t="s">
        <v>6</v>
      </c>
      <c r="D15" s="4" t="s">
        <v>8</v>
      </c>
      <c r="E15" s="4" t="s">
        <v>9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9</v>
      </c>
      <c r="M15" s="4" t="s">
        <v>6</v>
      </c>
      <c r="N15" s="4" t="s">
        <v>8</v>
      </c>
      <c r="O15" s="4" t="s">
        <v>6</v>
      </c>
      <c r="P15" s="4" t="s">
        <v>8</v>
      </c>
      <c r="Q15" s="4" t="s">
        <v>6</v>
      </c>
      <c r="R15" s="4" t="s">
        <v>8</v>
      </c>
      <c r="S15" s="4" t="s">
        <v>6</v>
      </c>
      <c r="T15" s="4" t="s">
        <v>8</v>
      </c>
      <c r="U15" s="4" t="s">
        <v>6</v>
      </c>
      <c r="V15" s="4" t="s">
        <v>8</v>
      </c>
      <c r="W15" s="4" t="s">
        <v>6</v>
      </c>
      <c r="X15" s="4" t="s">
        <v>8</v>
      </c>
      <c r="Y15" s="4" t="s">
        <v>6</v>
      </c>
      <c r="Z15" s="4" t="s">
        <v>8</v>
      </c>
      <c r="AA15" s="4" t="s">
        <v>6</v>
      </c>
      <c r="AB15" s="4" t="s">
        <v>8</v>
      </c>
      <c r="AC15" s="4" t="s">
        <v>13</v>
      </c>
      <c r="AD15" s="4" t="s">
        <v>13</v>
      </c>
      <c r="AE15" s="4" t="s">
        <v>13</v>
      </c>
      <c r="AF15" s="4" t="s">
        <v>13</v>
      </c>
      <c r="AG15" s="4" t="s">
        <v>13</v>
      </c>
      <c r="AH15" s="4" t="s">
        <v>13</v>
      </c>
      <c r="AI15" s="4" t="s">
        <v>13</v>
      </c>
      <c r="AJ15" s="4" t="s">
        <v>13</v>
      </c>
      <c r="AK15" s="4" t="s">
        <v>14</v>
      </c>
      <c r="AL15" s="4" t="s">
        <v>14</v>
      </c>
      <c r="AM15" s="4" t="s">
        <v>14</v>
      </c>
      <c r="AN15" s="4" t="s">
        <v>14</v>
      </c>
      <c r="AO15" s="4" t="s">
        <v>14</v>
      </c>
      <c r="AP15" s="4" t="s">
        <v>14</v>
      </c>
      <c r="AQ15" s="4" t="s">
        <v>14</v>
      </c>
      <c r="AR15" s="4" t="s">
        <v>14</v>
      </c>
      <c r="AS15" s="4" t="s">
        <v>14</v>
      </c>
      <c r="AT15" s="4" t="s">
        <v>14</v>
      </c>
      <c r="AU15" s="4" t="s">
        <v>14</v>
      </c>
      <c r="AV15" s="4" t="s">
        <v>14</v>
      </c>
      <c r="AW15" s="4" t="s">
        <v>14</v>
      </c>
      <c r="AX15" s="4" t="s">
        <v>14</v>
      </c>
      <c r="AY15" s="4" t="s">
        <v>14</v>
      </c>
      <c r="AZ15" s="4" t="s">
        <v>14</v>
      </c>
      <c r="BA15" s="4" t="s">
        <v>14</v>
      </c>
      <c r="BB15" s="4" t="s">
        <v>14</v>
      </c>
      <c r="BC15" s="4" t="s">
        <v>14</v>
      </c>
      <c r="BD15" s="4" t="s">
        <v>14</v>
      </c>
      <c r="BE15" s="4" t="s">
        <v>14</v>
      </c>
      <c r="BF15" s="4" t="s">
        <v>14</v>
      </c>
      <c r="BG15" s="4" t="s">
        <v>14</v>
      </c>
      <c r="BH15" s="4" t="s">
        <v>14</v>
      </c>
      <c r="BI15" s="4" t="s">
        <v>14</v>
      </c>
      <c r="BJ15" s="4" t="s">
        <v>14</v>
      </c>
      <c r="BK15" s="4" t="s">
        <v>14</v>
      </c>
      <c r="BL15" s="4" t="s">
        <v>14</v>
      </c>
      <c r="BM15" s="4" t="s">
        <v>14</v>
      </c>
      <c r="BN15" s="4" t="s">
        <v>14</v>
      </c>
      <c r="BO15" s="4" t="s">
        <v>14</v>
      </c>
      <c r="BP15" s="4" t="s">
        <v>14</v>
      </c>
      <c r="BQ15" s="4" t="s">
        <v>14</v>
      </c>
      <c r="BR15" s="4" t="s">
        <v>14</v>
      </c>
      <c r="BS15" s="4" t="s">
        <v>14</v>
      </c>
      <c r="BT15" s="4" t="s">
        <v>14</v>
      </c>
    </row>
    <row r="16">
      <c r="A16" t="n">
        <v>2028</v>
      </c>
      <c r="B16" s="5" t="n">
        <v>256</v>
      </c>
      <c r="C16" s="6" t="s">
        <v>7</v>
      </c>
      <c r="D16" s="6" t="n">
        <f t="normal" ca="1">16-LENB(INDIRECT(ADDRESS(16,3)))</f>
        <v>0</v>
      </c>
      <c r="E16" s="6" t="n">
        <v>803</v>
      </c>
      <c r="F16" s="6" t="n">
        <v>435</v>
      </c>
      <c r="G16" s="6" t="n">
        <v>435</v>
      </c>
      <c r="H16" s="6" t="n">
        <v>0</v>
      </c>
      <c r="I16" s="6" t="n">
        <v>0</v>
      </c>
      <c r="J16" s="6" t="n">
        <v>1</v>
      </c>
      <c r="K16" s="6" t="n">
        <v>0</v>
      </c>
      <c r="L16" s="6" t="n">
        <v>0</v>
      </c>
      <c r="M16" s="6" t="s">
        <v>22</v>
      </c>
      <c r="N16" s="6" t="n">
        <f t="normal" ca="1">16-LENB(INDIRECT(ADDRESS(16,13)))</f>
        <v>0</v>
      </c>
      <c r="O16" s="6" t="s">
        <v>23</v>
      </c>
      <c r="P16" s="6" t="n">
        <f t="normal" ca="1">16-LENB(INDIRECT(ADDRESS(16,15)))</f>
        <v>0</v>
      </c>
      <c r="Q16" s="6" t="s">
        <v>23</v>
      </c>
      <c r="R16" s="6" t="n">
        <f t="normal" ca="1">16-LENB(INDIRECT(ADDRESS(16,17)))</f>
        <v>0</v>
      </c>
      <c r="S16" s="6" t="s">
        <v>23</v>
      </c>
      <c r="T16" s="6" t="n">
        <f t="normal" ca="1">16-LENB(INDIRECT(ADDRESS(16,19)))</f>
        <v>0</v>
      </c>
      <c r="U16" s="6" t="s">
        <v>23</v>
      </c>
      <c r="V16" s="6" t="n">
        <f t="normal" ca="1">16-LENB(INDIRECT(ADDRESS(16,21)))</f>
        <v>0</v>
      </c>
      <c r="W16" s="6" t="s">
        <v>23</v>
      </c>
      <c r="X16" s="6" t="n">
        <f t="normal" ca="1">16-LENB(INDIRECT(ADDRESS(16,23)))</f>
        <v>0</v>
      </c>
      <c r="Y16" s="6" t="s">
        <v>23</v>
      </c>
      <c r="Z16" s="6" t="n">
        <f t="normal" ca="1">16-LENB(INDIRECT(ADDRESS(16,25)))</f>
        <v>0</v>
      </c>
      <c r="AA16" s="6" t="s">
        <v>23</v>
      </c>
      <c r="AB16" s="6" t="n">
        <f t="normal" ca="1">16-LENB(INDIRECT(ADDRESS(16,27)))</f>
        <v>0</v>
      </c>
      <c r="AC16" s="6" t="n">
        <v>100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0</v>
      </c>
      <c r="AI16" s="6" t="n">
        <v>0</v>
      </c>
      <c r="AJ16" s="6" t="n">
        <v>0</v>
      </c>
      <c r="AK16" s="6" t="n">
        <v>0</v>
      </c>
      <c r="AL16" s="6" t="n">
        <v>0</v>
      </c>
      <c r="AM16" s="6" t="n">
        <v>0</v>
      </c>
      <c r="AN16" s="6" t="n">
        <v>0</v>
      </c>
      <c r="AO16" s="6" t="n">
        <v>0</v>
      </c>
      <c r="AP16" s="6" t="n">
        <v>0</v>
      </c>
      <c r="AQ16" s="6" t="n">
        <v>0</v>
      </c>
      <c r="AR16" s="6" t="n">
        <v>0</v>
      </c>
      <c r="AS16" s="6" t="n">
        <v>255</v>
      </c>
      <c r="AT16" s="6" t="n">
        <v>255</v>
      </c>
      <c r="AU16" s="6" t="n">
        <v>255</v>
      </c>
      <c r="AV16" s="6" t="n">
        <v>255</v>
      </c>
      <c r="AW16" s="6" t="n">
        <v>0</v>
      </c>
      <c r="AX16" s="6" t="n">
        <v>0</v>
      </c>
      <c r="AY16" s="6" t="n">
        <v>0</v>
      </c>
      <c r="AZ16" s="6" t="n">
        <v>0</v>
      </c>
      <c r="BA16" s="6" t="n">
        <v>0</v>
      </c>
      <c r="BB16" s="6" t="n">
        <v>0</v>
      </c>
      <c r="BC16" s="6" t="n">
        <v>0</v>
      </c>
      <c r="BD16" s="6" t="n">
        <v>0</v>
      </c>
      <c r="BE16" s="6" t="n">
        <v>0</v>
      </c>
      <c r="BF16" s="6" t="n">
        <v>0</v>
      </c>
      <c r="BG16" s="6" t="n">
        <v>0</v>
      </c>
      <c r="BH16" s="6" t="n">
        <v>0</v>
      </c>
      <c r="BI16" s="6" t="n">
        <v>0</v>
      </c>
      <c r="BJ16" s="6" t="n">
        <v>0</v>
      </c>
      <c r="BK16" s="6" t="n">
        <v>0</v>
      </c>
      <c r="BL16" s="6" t="n">
        <v>0</v>
      </c>
      <c r="BM16" s="6" t="n">
        <v>0</v>
      </c>
      <c r="BN16" s="6" t="n">
        <v>0</v>
      </c>
      <c r="BO16" s="6" t="n">
        <v>0</v>
      </c>
      <c r="BP16" s="6" t="n">
        <v>0</v>
      </c>
      <c r="BQ16" s="6" t="n">
        <v>0</v>
      </c>
      <c r="BR16" s="6" t="n">
        <v>0</v>
      </c>
      <c r="BS16" s="6" t="n">
        <v>0</v>
      </c>
      <c r="BT16" s="6" t="n">
        <v>0</v>
      </c>
    </row>
    <row r="17" spans="1:303">
      <c r="A17" t="s">
        <v>4</v>
      </c>
      <c r="B17" s="4" t="s">
        <v>5</v>
      </c>
    </row>
    <row r="18" spans="1:303">
      <c r="A18" t="n">
        <v>2236</v>
      </c>
      <c r="B18" s="7" t="n">
        <v>1</v>
      </c>
    </row>
    <row r="19" spans="1:303" s="3" customFormat="1" customHeight="0">
      <c r="A19" s="3" t="s">
        <v>2</v>
      </c>
      <c r="B19" s="3" t="s">
        <v>3</v>
      </c>
    </row>
    <row r="20" spans="1:303">
      <c r="A20" t="s">
        <v>4</v>
      </c>
      <c r="B20" s="4" t="s">
        <v>5</v>
      </c>
      <c r="C20" s="4" t="s">
        <v>6</v>
      </c>
      <c r="D20" s="4" t="s">
        <v>8</v>
      </c>
      <c r="E20" s="4" t="s">
        <v>9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9</v>
      </c>
      <c r="M20" s="4" t="s">
        <v>6</v>
      </c>
      <c r="N20" s="4" t="s">
        <v>8</v>
      </c>
      <c r="O20" s="4" t="s">
        <v>6</v>
      </c>
      <c r="P20" s="4" t="s">
        <v>8</v>
      </c>
      <c r="Q20" s="4" t="s">
        <v>6</v>
      </c>
      <c r="R20" s="4" t="s">
        <v>8</v>
      </c>
      <c r="S20" s="4" t="s">
        <v>6</v>
      </c>
      <c r="T20" s="4" t="s">
        <v>8</v>
      </c>
      <c r="U20" s="4" t="s">
        <v>6</v>
      </c>
      <c r="V20" s="4" t="s">
        <v>8</v>
      </c>
      <c r="W20" s="4" t="s">
        <v>6</v>
      </c>
      <c r="X20" s="4" t="s">
        <v>8</v>
      </c>
      <c r="Y20" s="4" t="s">
        <v>6</v>
      </c>
      <c r="Z20" s="4" t="s">
        <v>8</v>
      </c>
      <c r="AA20" s="4" t="s">
        <v>6</v>
      </c>
      <c r="AB20" s="4" t="s">
        <v>8</v>
      </c>
      <c r="AC20" s="4" t="s">
        <v>13</v>
      </c>
      <c r="AD20" s="4" t="s">
        <v>13</v>
      </c>
      <c r="AE20" s="4" t="s">
        <v>13</v>
      </c>
      <c r="AF20" s="4" t="s">
        <v>13</v>
      </c>
      <c r="AG20" s="4" t="s">
        <v>13</v>
      </c>
      <c r="AH20" s="4" t="s">
        <v>13</v>
      </c>
      <c r="AI20" s="4" t="s">
        <v>13</v>
      </c>
      <c r="AJ20" s="4" t="s">
        <v>13</v>
      </c>
      <c r="AK20" s="4" t="s">
        <v>14</v>
      </c>
      <c r="AL20" s="4" t="s">
        <v>14</v>
      </c>
      <c r="AM20" s="4" t="s">
        <v>14</v>
      </c>
      <c r="AN20" s="4" t="s">
        <v>14</v>
      </c>
      <c r="AO20" s="4" t="s">
        <v>14</v>
      </c>
      <c r="AP20" s="4" t="s">
        <v>14</v>
      </c>
      <c r="AQ20" s="4" t="s">
        <v>14</v>
      </c>
      <c r="AR20" s="4" t="s">
        <v>14</v>
      </c>
      <c r="AS20" s="4" t="s">
        <v>14</v>
      </c>
      <c r="AT20" s="4" t="s">
        <v>14</v>
      </c>
      <c r="AU20" s="4" t="s">
        <v>14</v>
      </c>
      <c r="AV20" s="4" t="s">
        <v>14</v>
      </c>
      <c r="AW20" s="4" t="s">
        <v>14</v>
      </c>
      <c r="AX20" s="4" t="s">
        <v>14</v>
      </c>
      <c r="AY20" s="4" t="s">
        <v>14</v>
      </c>
      <c r="AZ20" s="4" t="s">
        <v>14</v>
      </c>
      <c r="BA20" s="4" t="s">
        <v>14</v>
      </c>
      <c r="BB20" s="4" t="s">
        <v>14</v>
      </c>
      <c r="BC20" s="4" t="s">
        <v>14</v>
      </c>
      <c r="BD20" s="4" t="s">
        <v>14</v>
      </c>
      <c r="BE20" s="4" t="s">
        <v>14</v>
      </c>
      <c r="BF20" s="4" t="s">
        <v>14</v>
      </c>
      <c r="BG20" s="4" t="s">
        <v>14</v>
      </c>
      <c r="BH20" s="4" t="s">
        <v>14</v>
      </c>
      <c r="BI20" s="4" t="s">
        <v>14</v>
      </c>
      <c r="BJ20" s="4" t="s">
        <v>14</v>
      </c>
      <c r="BK20" s="4" t="s">
        <v>14</v>
      </c>
      <c r="BL20" s="4" t="s">
        <v>14</v>
      </c>
      <c r="BM20" s="4" t="s">
        <v>14</v>
      </c>
      <c r="BN20" s="4" t="s">
        <v>14</v>
      </c>
      <c r="BO20" s="4" t="s">
        <v>14</v>
      </c>
      <c r="BP20" s="4" t="s">
        <v>14</v>
      </c>
      <c r="BQ20" s="4" t="s">
        <v>14</v>
      </c>
      <c r="BR20" s="4" t="s">
        <v>14</v>
      </c>
      <c r="BS20" s="4" t="s">
        <v>14</v>
      </c>
      <c r="BT20" s="4" t="s">
        <v>14</v>
      </c>
    </row>
    <row r="21" spans="1:303">
      <c r="A21" t="n">
        <v>2240</v>
      </c>
      <c r="B21" s="5" t="n">
        <v>256</v>
      </c>
      <c r="C21" s="6" t="s">
        <v>7</v>
      </c>
      <c r="D21" s="6" t="n">
        <f t="normal" ca="1">16-LENB(INDIRECT(ADDRESS(21,3)))</f>
        <v>0</v>
      </c>
      <c r="E21" s="6" t="n">
        <v>85</v>
      </c>
      <c r="F21" s="6" t="n">
        <v>443</v>
      </c>
      <c r="G21" s="6" t="n">
        <v>423</v>
      </c>
      <c r="H21" s="6" t="n">
        <v>0</v>
      </c>
      <c r="I21" s="6" t="n">
        <v>0</v>
      </c>
      <c r="J21" s="6" t="n">
        <v>1</v>
      </c>
      <c r="K21" s="6" t="n">
        <v>0</v>
      </c>
      <c r="L21" s="6" t="n">
        <v>0</v>
      </c>
      <c r="M21" s="6" t="s">
        <v>24</v>
      </c>
      <c r="N21" s="6" t="n">
        <f t="normal" ca="1">16-LENB(INDIRECT(ADDRESS(21,13)))</f>
        <v>0</v>
      </c>
      <c r="O21" s="6" t="s">
        <v>24</v>
      </c>
      <c r="P21" s="6" t="n">
        <f t="normal" ca="1">16-LENB(INDIRECT(ADDRESS(21,15)))</f>
        <v>0</v>
      </c>
      <c r="Q21" s="6" t="s">
        <v>17</v>
      </c>
      <c r="R21" s="6" t="n">
        <f t="normal" ca="1">16-LENB(INDIRECT(ADDRESS(21,17)))</f>
        <v>0</v>
      </c>
      <c r="S21" s="6" t="s">
        <v>17</v>
      </c>
      <c r="T21" s="6" t="n">
        <f t="normal" ca="1">16-LENB(INDIRECT(ADDRESS(21,19)))</f>
        <v>0</v>
      </c>
      <c r="U21" s="6" t="s">
        <v>17</v>
      </c>
      <c r="V21" s="6" t="n">
        <f t="normal" ca="1">16-LENB(INDIRECT(ADDRESS(21,21)))</f>
        <v>0</v>
      </c>
      <c r="W21" s="6" t="s">
        <v>17</v>
      </c>
      <c r="X21" s="6" t="n">
        <f t="normal" ca="1">16-LENB(INDIRECT(ADDRESS(21,23)))</f>
        <v>0</v>
      </c>
      <c r="Y21" s="6" t="s">
        <v>17</v>
      </c>
      <c r="Z21" s="6" t="n">
        <f t="normal" ca="1">16-LENB(INDIRECT(ADDRESS(21,25)))</f>
        <v>0</v>
      </c>
      <c r="AA21" s="6" t="s">
        <v>17</v>
      </c>
      <c r="AB21" s="6" t="n">
        <f t="normal" ca="1">16-LENB(INDIRECT(ADDRESS(21,27)))</f>
        <v>0</v>
      </c>
      <c r="AC21" s="6" t="n">
        <v>100</v>
      </c>
      <c r="AD21" s="6" t="n">
        <v>100</v>
      </c>
      <c r="AE21" s="6" t="n">
        <v>100</v>
      </c>
      <c r="AF21" s="6" t="n">
        <v>100</v>
      </c>
      <c r="AG21" s="6" t="n">
        <v>100</v>
      </c>
      <c r="AH21" s="6" t="n">
        <v>100</v>
      </c>
      <c r="AI21" s="6" t="n">
        <v>100</v>
      </c>
      <c r="AJ21" s="6" t="n">
        <v>100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0</v>
      </c>
      <c r="AP21" s="6" t="n">
        <v>0</v>
      </c>
      <c r="AQ21" s="6" t="n">
        <v>0</v>
      </c>
      <c r="AR21" s="6" t="n">
        <v>0</v>
      </c>
      <c r="AS21" s="6" t="n">
        <v>255</v>
      </c>
      <c r="AT21" s="6" t="n">
        <v>255</v>
      </c>
      <c r="AU21" s="6" t="n">
        <v>255</v>
      </c>
      <c r="AV21" s="6" t="n">
        <v>255</v>
      </c>
      <c r="AW21" s="6" t="n">
        <v>0</v>
      </c>
      <c r="AX21" s="6" t="n">
        <v>0</v>
      </c>
      <c r="AY21" s="6" t="n">
        <v>0</v>
      </c>
      <c r="AZ21" s="6" t="n">
        <v>0</v>
      </c>
      <c r="BA21" s="6" t="n">
        <v>0</v>
      </c>
      <c r="BB21" s="6" t="n">
        <v>0</v>
      </c>
      <c r="BC21" s="6" t="n">
        <v>0</v>
      </c>
      <c r="BD21" s="6" t="n">
        <v>0</v>
      </c>
      <c r="BE21" s="6" t="n">
        <v>0</v>
      </c>
      <c r="BF21" s="6" t="n">
        <v>0</v>
      </c>
      <c r="BG21" s="6" t="n">
        <v>0</v>
      </c>
      <c r="BH21" s="6" t="n">
        <v>0</v>
      </c>
      <c r="BI21" s="6" t="n">
        <v>0</v>
      </c>
      <c r="BJ21" s="6" t="n">
        <v>0</v>
      </c>
      <c r="BK21" s="6" t="n">
        <v>0</v>
      </c>
      <c r="BL21" s="6" t="n">
        <v>0</v>
      </c>
      <c r="BM21" s="6" t="n">
        <v>0</v>
      </c>
      <c r="BN21" s="6" t="n">
        <v>0</v>
      </c>
      <c r="BO21" s="6" t="n">
        <v>0</v>
      </c>
      <c r="BP21" s="6" t="n">
        <v>0</v>
      </c>
      <c r="BQ21" s="6" t="n">
        <v>0</v>
      </c>
      <c r="BR21" s="6" t="n">
        <v>0</v>
      </c>
      <c r="BS21" s="6" t="n">
        <v>0</v>
      </c>
      <c r="BT21" s="6" t="n">
        <v>0</v>
      </c>
    </row>
    <row r="22" spans="1:303">
      <c r="A22" t="s">
        <v>4</v>
      </c>
      <c r="B22" s="4" t="s">
        <v>5</v>
      </c>
    </row>
    <row r="23" spans="1:303">
      <c r="A23" t="n">
        <v>2448</v>
      </c>
      <c r="B23" s="7" t="n">
        <v>1</v>
      </c>
    </row>
    <row r="24" spans="1:303" s="3" customFormat="1" customHeight="0">
      <c r="A24" s="3" t="s">
        <v>2</v>
      </c>
      <c r="B24" s="3" t="s">
        <v>3</v>
      </c>
    </row>
    <row r="25" spans="1:303">
      <c r="A25" t="s">
        <v>4</v>
      </c>
      <c r="B25" s="4" t="s">
        <v>5</v>
      </c>
      <c r="C25" s="4" t="s">
        <v>6</v>
      </c>
      <c r="D25" s="4" t="s">
        <v>8</v>
      </c>
      <c r="E25" s="4" t="s">
        <v>9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9</v>
      </c>
      <c r="M25" s="4" t="s">
        <v>6</v>
      </c>
      <c r="N25" s="4" t="s">
        <v>8</v>
      </c>
      <c r="O25" s="4" t="s">
        <v>6</v>
      </c>
      <c r="P25" s="4" t="s">
        <v>8</v>
      </c>
      <c r="Q25" s="4" t="s">
        <v>6</v>
      </c>
      <c r="R25" s="4" t="s">
        <v>8</v>
      </c>
      <c r="S25" s="4" t="s">
        <v>6</v>
      </c>
      <c r="T25" s="4" t="s">
        <v>8</v>
      </c>
      <c r="U25" s="4" t="s">
        <v>6</v>
      </c>
      <c r="V25" s="4" t="s">
        <v>8</v>
      </c>
      <c r="W25" s="4" t="s">
        <v>6</v>
      </c>
      <c r="X25" s="4" t="s">
        <v>8</v>
      </c>
      <c r="Y25" s="4" t="s">
        <v>6</v>
      </c>
      <c r="Z25" s="4" t="s">
        <v>8</v>
      </c>
      <c r="AA25" s="4" t="s">
        <v>6</v>
      </c>
      <c r="AB25" s="4" t="s">
        <v>8</v>
      </c>
      <c r="AC25" s="4" t="s">
        <v>13</v>
      </c>
      <c r="AD25" s="4" t="s">
        <v>13</v>
      </c>
      <c r="AE25" s="4" t="s">
        <v>13</v>
      </c>
      <c r="AF25" s="4" t="s">
        <v>13</v>
      </c>
      <c r="AG25" s="4" t="s">
        <v>13</v>
      </c>
      <c r="AH25" s="4" t="s">
        <v>13</v>
      </c>
      <c r="AI25" s="4" t="s">
        <v>13</v>
      </c>
      <c r="AJ25" s="4" t="s">
        <v>13</v>
      </c>
      <c r="AK25" s="4" t="s">
        <v>14</v>
      </c>
      <c r="AL25" s="4" t="s">
        <v>14</v>
      </c>
      <c r="AM25" s="4" t="s">
        <v>14</v>
      </c>
      <c r="AN25" s="4" t="s">
        <v>14</v>
      </c>
      <c r="AO25" s="4" t="s">
        <v>14</v>
      </c>
      <c r="AP25" s="4" t="s">
        <v>14</v>
      </c>
      <c r="AQ25" s="4" t="s">
        <v>14</v>
      </c>
      <c r="AR25" s="4" t="s">
        <v>14</v>
      </c>
      <c r="AS25" s="4" t="s">
        <v>14</v>
      </c>
      <c r="AT25" s="4" t="s">
        <v>14</v>
      </c>
      <c r="AU25" s="4" t="s">
        <v>14</v>
      </c>
      <c r="AV25" s="4" t="s">
        <v>14</v>
      </c>
      <c r="AW25" s="4" t="s">
        <v>14</v>
      </c>
      <c r="AX25" s="4" t="s">
        <v>14</v>
      </c>
      <c r="AY25" s="4" t="s">
        <v>14</v>
      </c>
      <c r="AZ25" s="4" t="s">
        <v>14</v>
      </c>
      <c r="BA25" s="4" t="s">
        <v>14</v>
      </c>
      <c r="BB25" s="4" t="s">
        <v>14</v>
      </c>
      <c r="BC25" s="4" t="s">
        <v>14</v>
      </c>
      <c r="BD25" s="4" t="s">
        <v>14</v>
      </c>
      <c r="BE25" s="4" t="s">
        <v>14</v>
      </c>
      <c r="BF25" s="4" t="s">
        <v>14</v>
      </c>
      <c r="BG25" s="4" t="s">
        <v>14</v>
      </c>
      <c r="BH25" s="4" t="s">
        <v>14</v>
      </c>
      <c r="BI25" s="4" t="s">
        <v>14</v>
      </c>
      <c r="BJ25" s="4" t="s">
        <v>14</v>
      </c>
      <c r="BK25" s="4" t="s">
        <v>14</v>
      </c>
      <c r="BL25" s="4" t="s">
        <v>14</v>
      </c>
      <c r="BM25" s="4" t="s">
        <v>14</v>
      </c>
      <c r="BN25" s="4" t="s">
        <v>14</v>
      </c>
      <c r="BO25" s="4" t="s">
        <v>14</v>
      </c>
      <c r="BP25" s="4" t="s">
        <v>14</v>
      </c>
      <c r="BQ25" s="4" t="s">
        <v>14</v>
      </c>
      <c r="BR25" s="4" t="s">
        <v>14</v>
      </c>
      <c r="BS25" s="4" t="s">
        <v>14</v>
      </c>
      <c r="BT25" s="4" t="s">
        <v>14</v>
      </c>
    </row>
    <row r="26" spans="1:303">
      <c r="A26" t="n">
        <v>2452</v>
      </c>
      <c r="B26" s="5" t="n">
        <v>256</v>
      </c>
      <c r="C26" s="6" t="s">
        <v>7</v>
      </c>
      <c r="D26" s="6" t="n">
        <f t="normal" ca="1">16-LENB(INDIRECT(ADDRESS(26,3)))</f>
        <v>0</v>
      </c>
      <c r="E26" s="6" t="n">
        <v>66428</v>
      </c>
      <c r="F26" s="6" t="n">
        <v>421</v>
      </c>
      <c r="G26" s="6" t="n">
        <v>423</v>
      </c>
      <c r="H26" s="6" t="n">
        <v>0</v>
      </c>
      <c r="I26" s="6" t="n">
        <v>0</v>
      </c>
      <c r="J26" s="6" t="n">
        <v>1</v>
      </c>
      <c r="K26" s="6" t="n">
        <v>0</v>
      </c>
      <c r="L26" s="6" t="n">
        <v>0</v>
      </c>
      <c r="M26" s="6" t="s">
        <v>20</v>
      </c>
      <c r="N26" s="6" t="n">
        <f t="normal" ca="1">16-LENB(INDIRECT(ADDRESS(26,13)))</f>
        <v>0</v>
      </c>
      <c r="O26" s="6" t="s">
        <v>20</v>
      </c>
      <c r="P26" s="6" t="n">
        <f t="normal" ca="1">16-LENB(INDIRECT(ADDRESS(26,15)))</f>
        <v>0</v>
      </c>
      <c r="Q26" s="6" t="s">
        <v>20</v>
      </c>
      <c r="R26" s="6" t="n">
        <f t="normal" ca="1">16-LENB(INDIRECT(ADDRESS(26,17)))</f>
        <v>0</v>
      </c>
      <c r="S26" s="6" t="s">
        <v>23</v>
      </c>
      <c r="T26" s="6" t="n">
        <f t="normal" ca="1">16-LENB(INDIRECT(ADDRESS(26,19)))</f>
        <v>0</v>
      </c>
      <c r="U26" s="6" t="s">
        <v>23</v>
      </c>
      <c r="V26" s="6" t="n">
        <f t="normal" ca="1">16-LENB(INDIRECT(ADDRESS(26,21)))</f>
        <v>0</v>
      </c>
      <c r="W26" s="6" t="s">
        <v>23</v>
      </c>
      <c r="X26" s="6" t="n">
        <f t="normal" ca="1">16-LENB(INDIRECT(ADDRESS(26,23)))</f>
        <v>0</v>
      </c>
      <c r="Y26" s="6" t="s">
        <v>23</v>
      </c>
      <c r="Z26" s="6" t="n">
        <f t="normal" ca="1">16-LENB(INDIRECT(ADDRESS(26,25)))</f>
        <v>0</v>
      </c>
      <c r="AA26" s="6" t="s">
        <v>23</v>
      </c>
      <c r="AB26" s="6" t="n">
        <f t="normal" ca="1">16-LENB(INDIRECT(ADDRESS(26,27)))</f>
        <v>0</v>
      </c>
      <c r="AC26" s="6" t="n">
        <v>100</v>
      </c>
      <c r="AD26" s="6" t="n">
        <v>100</v>
      </c>
      <c r="AE26" s="6" t="n">
        <v>100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255</v>
      </c>
      <c r="AT26" s="6" t="n">
        <v>255</v>
      </c>
      <c r="AU26" s="6" t="n">
        <v>255</v>
      </c>
      <c r="AV26" s="6" t="n">
        <v>255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0</v>
      </c>
      <c r="BG26" s="6" t="n">
        <v>0</v>
      </c>
      <c r="BH26" s="6" t="n">
        <v>0</v>
      </c>
      <c r="BI26" s="6" t="n">
        <v>0</v>
      </c>
      <c r="BJ26" s="6" t="n">
        <v>0</v>
      </c>
      <c r="BK26" s="6" t="n">
        <v>0</v>
      </c>
      <c r="BL26" s="6" t="n">
        <v>0</v>
      </c>
      <c r="BM26" s="6" t="n">
        <v>0</v>
      </c>
      <c r="BN26" s="6" t="n">
        <v>0</v>
      </c>
      <c r="BO26" s="6" t="n">
        <v>0</v>
      </c>
      <c r="BP26" s="6" t="n">
        <v>0</v>
      </c>
      <c r="BQ26" s="6" t="n">
        <v>0</v>
      </c>
      <c r="BR26" s="6" t="n">
        <v>0</v>
      </c>
      <c r="BS26" s="6" t="n">
        <v>0</v>
      </c>
      <c r="BT26" s="6" t="n">
        <v>0</v>
      </c>
    </row>
    <row r="27" spans="1:303">
      <c r="A27" t="s">
        <v>4</v>
      </c>
      <c r="B27" s="4" t="s">
        <v>5</v>
      </c>
    </row>
    <row r="28" spans="1:303">
      <c r="A28" t="n">
        <v>2660</v>
      </c>
      <c r="B28" s="7" t="n">
        <v>1</v>
      </c>
    </row>
    <row r="29" spans="1:303" s="3" customFormat="1" customHeight="0">
      <c r="A29" s="3" t="s">
        <v>2</v>
      </c>
      <c r="B29" s="3" t="s">
        <v>25</v>
      </c>
    </row>
    <row r="30" spans="1:303">
      <c r="A30" t="s">
        <v>4</v>
      </c>
      <c r="B30" s="4" t="s">
        <v>5</v>
      </c>
      <c r="C30" s="4" t="s">
        <v>13</v>
      </c>
      <c r="D30" s="4" t="s">
        <v>13</v>
      </c>
      <c r="E30" s="4" t="s">
        <v>13</v>
      </c>
      <c r="F30" s="4" t="s">
        <v>13</v>
      </c>
    </row>
    <row r="31" spans="1:303">
      <c r="A31" t="n">
        <v>2664</v>
      </c>
      <c r="B31" s="8" t="n">
        <v>14</v>
      </c>
      <c r="C31" s="6" t="n">
        <v>0</v>
      </c>
      <c r="D31" s="6" t="n">
        <v>0</v>
      </c>
      <c r="E31" s="6" t="n">
        <v>64</v>
      </c>
      <c r="F31" s="6" t="n">
        <v>0</v>
      </c>
    </row>
    <row r="32" spans="1:303">
      <c r="A32" t="s">
        <v>4</v>
      </c>
      <c r="B32" s="4" t="s">
        <v>5</v>
      </c>
      <c r="C32" s="4" t="s">
        <v>13</v>
      </c>
      <c r="D32" s="4" t="s">
        <v>6</v>
      </c>
    </row>
    <row r="33" spans="1:72">
      <c r="A33" t="n">
        <v>2669</v>
      </c>
      <c r="B33" s="9" t="n">
        <v>2</v>
      </c>
      <c r="C33" s="6" t="n">
        <v>10</v>
      </c>
      <c r="D33" s="6" t="s">
        <v>26</v>
      </c>
    </row>
    <row r="34" spans="1:72">
      <c r="A34" t="s">
        <v>4</v>
      </c>
      <c r="B34" s="4" t="s">
        <v>5</v>
      </c>
      <c r="C34" s="4" t="s">
        <v>13</v>
      </c>
      <c r="D34" s="4" t="s">
        <v>13</v>
      </c>
    </row>
    <row r="35" spans="1:72">
      <c r="A35" t="n">
        <v>2690</v>
      </c>
      <c r="B35" s="10" t="n">
        <v>162</v>
      </c>
      <c r="C35" s="6" t="n">
        <v>0</v>
      </c>
      <c r="D35" s="6" t="n">
        <v>0</v>
      </c>
    </row>
    <row r="36" spans="1:72">
      <c r="A36" t="s">
        <v>4</v>
      </c>
      <c r="B36" s="4" t="s">
        <v>5</v>
      </c>
    </row>
    <row r="37" spans="1:72">
      <c r="A37" t="n">
        <v>2693</v>
      </c>
      <c r="B37" s="7" t="n">
        <v>1</v>
      </c>
    </row>
    <row r="38" spans="1:72" s="3" customFormat="1" customHeight="0">
      <c r="A38" s="3" t="s">
        <v>2</v>
      </c>
      <c r="B38" s="3" t="s">
        <v>27</v>
      </c>
    </row>
    <row r="39" spans="1:72">
      <c r="A39" t="s">
        <v>4</v>
      </c>
      <c r="B39" s="4" t="s">
        <v>5</v>
      </c>
      <c r="C39" s="4" t="s">
        <v>13</v>
      </c>
      <c r="D39" s="4" t="s">
        <v>10</v>
      </c>
      <c r="E39" s="4" t="s">
        <v>28</v>
      </c>
      <c r="F39" s="4" t="s">
        <v>10</v>
      </c>
      <c r="G39" s="4" t="s">
        <v>9</v>
      </c>
      <c r="H39" s="4" t="s">
        <v>9</v>
      </c>
      <c r="I39" s="4" t="s">
        <v>10</v>
      </c>
      <c r="J39" s="4" t="s">
        <v>10</v>
      </c>
      <c r="K39" s="4" t="s">
        <v>9</v>
      </c>
      <c r="L39" s="4" t="s">
        <v>9</v>
      </c>
      <c r="M39" s="4" t="s">
        <v>9</v>
      </c>
      <c r="N39" s="4" t="s">
        <v>9</v>
      </c>
      <c r="O39" s="4" t="s">
        <v>6</v>
      </c>
    </row>
    <row r="40" spans="1:72">
      <c r="A40" t="n">
        <v>2696</v>
      </c>
      <c r="B40" s="11" t="n">
        <v>50</v>
      </c>
      <c r="C40" s="6" t="n">
        <v>0</v>
      </c>
      <c r="D40" s="6" t="n">
        <v>8051</v>
      </c>
      <c r="E40" s="6" t="n">
        <v>0.600000023841858</v>
      </c>
      <c r="F40" s="6" t="n">
        <v>1000</v>
      </c>
      <c r="G40" s="6" t="n">
        <v>0</v>
      </c>
      <c r="H40" s="6" t="n">
        <v>-1061158912</v>
      </c>
      <c r="I40" s="6" t="n">
        <v>1</v>
      </c>
      <c r="J40" s="6" t="n">
        <v>65533</v>
      </c>
      <c r="K40" s="6" t="n">
        <v>0</v>
      </c>
      <c r="L40" s="6" t="n">
        <v>0</v>
      </c>
      <c r="M40" s="6" t="n">
        <v>0</v>
      </c>
      <c r="N40" s="6" t="n">
        <v>0</v>
      </c>
      <c r="O40" s="6" t="s">
        <v>29</v>
      </c>
    </row>
    <row r="41" spans="1:72">
      <c r="A41" t="s">
        <v>4</v>
      </c>
      <c r="B41" s="4" t="s">
        <v>5</v>
      </c>
      <c r="C41" s="4" t="s">
        <v>13</v>
      </c>
      <c r="D41" s="4" t="s">
        <v>10</v>
      </c>
      <c r="E41" s="4" t="s">
        <v>13</v>
      </c>
      <c r="F41" s="4" t="s">
        <v>30</v>
      </c>
    </row>
    <row r="42" spans="1:72">
      <c r="A42" t="n">
        <v>2739</v>
      </c>
      <c r="B42" s="12" t="n">
        <v>5</v>
      </c>
      <c r="C42" s="6" t="n">
        <v>30</v>
      </c>
      <c r="D42" s="6" t="n">
        <v>6767</v>
      </c>
      <c r="E42" s="6" t="n">
        <v>1</v>
      </c>
      <c r="F42" s="13" t="n">
        <f t="normal" ca="1">A48</f>
        <v>0</v>
      </c>
    </row>
    <row r="43" spans="1:72">
      <c r="A43" t="s">
        <v>4</v>
      </c>
      <c r="B43" s="4" t="s">
        <v>5</v>
      </c>
      <c r="C43" s="4" t="s">
        <v>10</v>
      </c>
    </row>
    <row r="44" spans="1:72">
      <c r="A44" t="n">
        <v>2748</v>
      </c>
      <c r="B44" s="14" t="n">
        <v>13</v>
      </c>
      <c r="C44" s="6" t="n">
        <v>6767</v>
      </c>
    </row>
    <row r="45" spans="1:72">
      <c r="A45" t="s">
        <v>4</v>
      </c>
      <c r="B45" s="4" t="s">
        <v>5</v>
      </c>
      <c r="C45" s="4" t="s">
        <v>13</v>
      </c>
      <c r="D45" s="4" t="s">
        <v>10</v>
      </c>
      <c r="E45" s="4" t="s">
        <v>28</v>
      </c>
      <c r="F45" s="4" t="s">
        <v>10</v>
      </c>
      <c r="G45" s="4" t="s">
        <v>28</v>
      </c>
      <c r="H45" s="4" t="s">
        <v>13</v>
      </c>
    </row>
    <row r="46" spans="1:72">
      <c r="A46" t="n">
        <v>2751</v>
      </c>
      <c r="B46" s="15" t="n">
        <v>49</v>
      </c>
      <c r="C46" s="6" t="n">
        <v>4</v>
      </c>
      <c r="D46" s="6" t="n">
        <v>2</v>
      </c>
      <c r="E46" s="6" t="n">
        <v>1</v>
      </c>
      <c r="F46" s="6" t="n">
        <v>0</v>
      </c>
      <c r="G46" s="6" t="n">
        <v>0</v>
      </c>
      <c r="H46" s="6" t="n">
        <v>0</v>
      </c>
    </row>
    <row r="47" spans="1:72">
      <c r="A47" t="s">
        <v>4</v>
      </c>
      <c r="B47" s="4" t="s">
        <v>5</v>
      </c>
      <c r="C47" s="4" t="s">
        <v>13</v>
      </c>
      <c r="D47" s="4" t="s">
        <v>6</v>
      </c>
      <c r="E47" s="4" t="s">
        <v>6</v>
      </c>
      <c r="F47" s="4" t="s">
        <v>10</v>
      </c>
      <c r="G47" s="4" t="s">
        <v>10</v>
      </c>
    </row>
    <row r="48" spans="1:72">
      <c r="A48" t="n">
        <v>2766</v>
      </c>
      <c r="B48" s="16" t="n">
        <v>74</v>
      </c>
      <c r="C48" s="6" t="n">
        <v>13</v>
      </c>
      <c r="D48" s="6" t="s">
        <v>31</v>
      </c>
      <c r="E48" s="6" t="s">
        <v>32</v>
      </c>
      <c r="F48" s="6" t="n">
        <v>5942</v>
      </c>
      <c r="G48" s="6" t="n">
        <v>9999</v>
      </c>
    </row>
    <row r="49" spans="1:15">
      <c r="A49" t="s">
        <v>4</v>
      </c>
      <c r="B49" s="4" t="s">
        <v>5</v>
      </c>
      <c r="C49" s="4" t="s">
        <v>13</v>
      </c>
      <c r="D49" s="4" t="s">
        <v>6</v>
      </c>
      <c r="E49" s="4" t="s">
        <v>6</v>
      </c>
      <c r="F49" s="4" t="s">
        <v>10</v>
      </c>
      <c r="G49" s="4" t="s">
        <v>10</v>
      </c>
    </row>
    <row r="50" spans="1:15">
      <c r="A50" t="n">
        <v>2789</v>
      </c>
      <c r="B50" s="16" t="n">
        <v>74</v>
      </c>
      <c r="C50" s="6" t="n">
        <v>13</v>
      </c>
      <c r="D50" s="6" t="s">
        <v>33</v>
      </c>
      <c r="E50" s="6" t="s">
        <v>23</v>
      </c>
      <c r="F50" s="6" t="n">
        <v>5944</v>
      </c>
      <c r="G50" s="6" t="n">
        <v>3514</v>
      </c>
    </row>
    <row r="51" spans="1:15">
      <c r="A51" t="s">
        <v>4</v>
      </c>
      <c r="B51" s="4" t="s">
        <v>5</v>
      </c>
      <c r="C51" s="4" t="s">
        <v>13</v>
      </c>
      <c r="D51" s="4" t="s">
        <v>6</v>
      </c>
      <c r="E51" s="4" t="s">
        <v>6</v>
      </c>
      <c r="F51" s="4" t="s">
        <v>10</v>
      </c>
      <c r="G51" s="4" t="s">
        <v>10</v>
      </c>
    </row>
    <row r="52" spans="1:15">
      <c r="A52" t="n">
        <v>2803</v>
      </c>
      <c r="B52" s="16" t="n">
        <v>74</v>
      </c>
      <c r="C52" s="6" t="n">
        <v>13</v>
      </c>
      <c r="D52" s="6" t="s">
        <v>34</v>
      </c>
      <c r="E52" s="6" t="s">
        <v>35</v>
      </c>
      <c r="F52" s="6" t="n">
        <v>5946</v>
      </c>
      <c r="G52" s="6" t="n">
        <v>3212</v>
      </c>
    </row>
    <row r="53" spans="1:15">
      <c r="A53" t="s">
        <v>4</v>
      </c>
      <c r="B53" s="4" t="s">
        <v>5</v>
      </c>
      <c r="C53" s="4" t="s">
        <v>10</v>
      </c>
      <c r="D53" s="4" t="s">
        <v>13</v>
      </c>
      <c r="E53" s="4" t="s">
        <v>6</v>
      </c>
      <c r="F53" s="4" t="s">
        <v>9</v>
      </c>
      <c r="G53" s="4" t="s">
        <v>10</v>
      </c>
      <c r="H53" s="4" t="s">
        <v>10</v>
      </c>
      <c r="I53" s="4" t="s">
        <v>6</v>
      </c>
      <c r="J53" s="4" t="s">
        <v>28</v>
      </c>
    </row>
    <row r="54" spans="1:15">
      <c r="A54" t="n">
        <v>2826</v>
      </c>
      <c r="B54" s="17" t="n">
        <v>106</v>
      </c>
      <c r="C54" s="6" t="n">
        <v>0</v>
      </c>
      <c r="D54" s="6" t="n">
        <v>3</v>
      </c>
      <c r="E54" s="6" t="s">
        <v>33</v>
      </c>
      <c r="F54" s="6" t="n">
        <v>1098907648</v>
      </c>
      <c r="G54" s="6" t="n">
        <v>7424</v>
      </c>
      <c r="H54" s="6" t="n">
        <v>5944</v>
      </c>
      <c r="I54" s="6" t="s">
        <v>36</v>
      </c>
      <c r="J54" s="6" t="n">
        <v>2</v>
      </c>
    </row>
    <row r="55" spans="1:15">
      <c r="A55" t="s">
        <v>4</v>
      </c>
      <c r="B55" s="4" t="s">
        <v>5</v>
      </c>
      <c r="C55" s="4" t="s">
        <v>10</v>
      </c>
      <c r="D55" s="4" t="s">
        <v>13</v>
      </c>
      <c r="E55" s="4" t="s">
        <v>6</v>
      </c>
      <c r="F55" s="4" t="s">
        <v>9</v>
      </c>
      <c r="G55" s="4" t="s">
        <v>10</v>
      </c>
      <c r="H55" s="4" t="s">
        <v>10</v>
      </c>
      <c r="I55" s="4" t="s">
        <v>6</v>
      </c>
      <c r="J55" s="4" t="s">
        <v>28</v>
      </c>
    </row>
    <row r="56" spans="1:15">
      <c r="A56" t="n">
        <v>2870</v>
      </c>
      <c r="B56" s="17" t="n">
        <v>106</v>
      </c>
      <c r="C56" s="6" t="n">
        <v>0</v>
      </c>
      <c r="D56" s="6" t="n">
        <v>3</v>
      </c>
      <c r="E56" s="6" t="s">
        <v>34</v>
      </c>
      <c r="F56" s="6" t="n">
        <v>1098907648</v>
      </c>
      <c r="G56" s="6" t="n">
        <v>7425</v>
      </c>
      <c r="H56" s="6" t="n">
        <v>5946</v>
      </c>
      <c r="I56" s="6" t="s">
        <v>37</v>
      </c>
      <c r="J56" s="6" t="n">
        <v>2</v>
      </c>
    </row>
    <row r="57" spans="1:15">
      <c r="A57" t="s">
        <v>4</v>
      </c>
      <c r="B57" s="4" t="s">
        <v>5</v>
      </c>
      <c r="C57" s="4" t="s">
        <v>13</v>
      </c>
      <c r="D57" s="4" t="s">
        <v>6</v>
      </c>
      <c r="E57" s="4" t="s">
        <v>6</v>
      </c>
      <c r="F57" s="4" t="s">
        <v>10</v>
      </c>
      <c r="G57" s="4" t="s">
        <v>10</v>
      </c>
    </row>
    <row r="58" spans="1:15">
      <c r="A58" t="n">
        <v>2914</v>
      </c>
      <c r="B58" s="16" t="n">
        <v>74</v>
      </c>
      <c r="C58" s="6" t="n">
        <v>13</v>
      </c>
      <c r="D58" s="6" t="s">
        <v>38</v>
      </c>
      <c r="E58" s="6" t="s">
        <v>39</v>
      </c>
      <c r="F58" s="6" t="n">
        <v>6218</v>
      </c>
      <c r="G58" s="6" t="n">
        <v>9999</v>
      </c>
    </row>
    <row r="59" spans="1:15">
      <c r="A59" t="s">
        <v>4</v>
      </c>
      <c r="B59" s="4" t="s">
        <v>5</v>
      </c>
      <c r="C59" s="4" t="s">
        <v>13</v>
      </c>
      <c r="D59" s="4" t="s">
        <v>6</v>
      </c>
      <c r="E59" s="4" t="s">
        <v>6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spans="1:15">
      <c r="A60" t="n">
        <v>2937</v>
      </c>
      <c r="B60" s="16" t="n">
        <v>74</v>
      </c>
      <c r="C60" s="6" t="n">
        <v>20</v>
      </c>
      <c r="D60" s="6" t="s">
        <v>40</v>
      </c>
      <c r="E60" s="6" t="s">
        <v>41</v>
      </c>
      <c r="F60" s="6" t="n">
        <v>0</v>
      </c>
      <c r="G60" s="6" t="n">
        <v>40</v>
      </c>
      <c r="H60" s="6" t="n">
        <v>129</v>
      </c>
      <c r="I60" s="6" t="n">
        <v>0</v>
      </c>
      <c r="J60" s="6" t="n">
        <v>0</v>
      </c>
    </row>
    <row r="61" spans="1:15">
      <c r="A61" t="s">
        <v>4</v>
      </c>
      <c r="B61" s="4" t="s">
        <v>5</v>
      </c>
      <c r="C61" s="4" t="s">
        <v>13</v>
      </c>
      <c r="D61" s="4" t="s">
        <v>6</v>
      </c>
      <c r="E61" s="4" t="s">
        <v>6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spans="1:15">
      <c r="A62" t="n">
        <v>2972</v>
      </c>
      <c r="B62" s="16" t="n">
        <v>74</v>
      </c>
      <c r="C62" s="6" t="n">
        <v>20</v>
      </c>
      <c r="D62" s="6" t="s">
        <v>42</v>
      </c>
      <c r="E62" s="6" t="s">
        <v>41</v>
      </c>
      <c r="F62" s="6" t="n">
        <v>0</v>
      </c>
      <c r="G62" s="6" t="n">
        <v>40</v>
      </c>
      <c r="H62" s="6" t="n">
        <v>129</v>
      </c>
      <c r="I62" s="6" t="n">
        <v>0</v>
      </c>
      <c r="J62" s="6" t="n">
        <v>0</v>
      </c>
    </row>
    <row r="63" spans="1:15">
      <c r="A63" t="s">
        <v>4</v>
      </c>
      <c r="B63" s="4" t="s">
        <v>5</v>
      </c>
      <c r="C63" s="4" t="s">
        <v>13</v>
      </c>
      <c r="D63" s="4" t="s">
        <v>6</v>
      </c>
      <c r="E63" s="4" t="s">
        <v>6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spans="1:15">
      <c r="A64" t="n">
        <v>3007</v>
      </c>
      <c r="B64" s="16" t="n">
        <v>74</v>
      </c>
      <c r="C64" s="6" t="n">
        <v>20</v>
      </c>
      <c r="D64" s="6" t="s">
        <v>43</v>
      </c>
      <c r="E64" s="6" t="s">
        <v>41</v>
      </c>
      <c r="F64" s="6" t="n">
        <v>0</v>
      </c>
      <c r="G64" s="6" t="n">
        <v>40</v>
      </c>
      <c r="H64" s="6" t="n">
        <v>129</v>
      </c>
      <c r="I64" s="6" t="n">
        <v>0</v>
      </c>
      <c r="J64" s="6" t="n">
        <v>0</v>
      </c>
    </row>
    <row r="65" spans="1:10">
      <c r="A65" t="s">
        <v>4</v>
      </c>
      <c r="B65" s="4" t="s">
        <v>5</v>
      </c>
      <c r="C65" s="4" t="s">
        <v>13</v>
      </c>
      <c r="D65" s="4" t="s">
        <v>6</v>
      </c>
      <c r="E65" s="4" t="s">
        <v>6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spans="1:10">
      <c r="A66" t="n">
        <v>3042</v>
      </c>
      <c r="B66" s="16" t="n">
        <v>74</v>
      </c>
      <c r="C66" s="6" t="n">
        <v>20</v>
      </c>
      <c r="D66" s="6" t="s">
        <v>44</v>
      </c>
      <c r="E66" s="6" t="s">
        <v>41</v>
      </c>
      <c r="F66" s="6" t="n">
        <v>0</v>
      </c>
      <c r="G66" s="6" t="n">
        <v>40</v>
      </c>
      <c r="H66" s="6" t="n">
        <v>129</v>
      </c>
      <c r="I66" s="6" t="n">
        <v>0</v>
      </c>
      <c r="J66" s="6" t="n">
        <v>0</v>
      </c>
    </row>
    <row r="67" spans="1:10">
      <c r="A67" t="s">
        <v>4</v>
      </c>
      <c r="B67" s="4" t="s">
        <v>5</v>
      </c>
      <c r="C67" s="4" t="s">
        <v>13</v>
      </c>
      <c r="D67" s="4" t="s">
        <v>6</v>
      </c>
      <c r="E67" s="4" t="s">
        <v>6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spans="1:10">
      <c r="A68" t="n">
        <v>3077</v>
      </c>
      <c r="B68" s="16" t="n">
        <v>74</v>
      </c>
      <c r="C68" s="6" t="n">
        <v>20</v>
      </c>
      <c r="D68" s="6" t="s">
        <v>45</v>
      </c>
      <c r="E68" s="6" t="s">
        <v>41</v>
      </c>
      <c r="F68" s="6" t="n">
        <v>0</v>
      </c>
      <c r="G68" s="6" t="n">
        <v>40</v>
      </c>
      <c r="H68" s="6" t="n">
        <v>129</v>
      </c>
      <c r="I68" s="6" t="n">
        <v>0</v>
      </c>
      <c r="J68" s="6" t="n">
        <v>0</v>
      </c>
    </row>
    <row r="69" spans="1:10">
      <c r="A69" t="s">
        <v>4</v>
      </c>
      <c r="B69" s="4" t="s">
        <v>5</v>
      </c>
      <c r="C69" s="4" t="s">
        <v>13</v>
      </c>
      <c r="D69" s="4" t="s">
        <v>6</v>
      </c>
      <c r="E69" s="4" t="s">
        <v>6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spans="1:10">
      <c r="A70" t="n">
        <v>3112</v>
      </c>
      <c r="B70" s="16" t="n">
        <v>74</v>
      </c>
      <c r="C70" s="6" t="n">
        <v>20</v>
      </c>
      <c r="D70" s="6" t="s">
        <v>46</v>
      </c>
      <c r="E70" s="6" t="s">
        <v>41</v>
      </c>
      <c r="F70" s="6" t="n">
        <v>0</v>
      </c>
      <c r="G70" s="6" t="n">
        <v>40</v>
      </c>
      <c r="H70" s="6" t="n">
        <v>129</v>
      </c>
      <c r="I70" s="6" t="n">
        <v>0</v>
      </c>
      <c r="J70" s="6" t="n">
        <v>0</v>
      </c>
    </row>
    <row r="71" spans="1:10">
      <c r="A71" t="s">
        <v>4</v>
      </c>
      <c r="B71" s="4" t="s">
        <v>5</v>
      </c>
      <c r="C71" s="4" t="s">
        <v>13</v>
      </c>
      <c r="D71" s="4" t="s">
        <v>6</v>
      </c>
      <c r="E71" s="4" t="s">
        <v>6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spans="1:10">
      <c r="A72" t="n">
        <v>3147</v>
      </c>
      <c r="B72" s="16" t="n">
        <v>74</v>
      </c>
      <c r="C72" s="6" t="n">
        <v>20</v>
      </c>
      <c r="D72" s="6" t="s">
        <v>47</v>
      </c>
      <c r="E72" s="6" t="s">
        <v>41</v>
      </c>
      <c r="F72" s="6" t="n">
        <v>0</v>
      </c>
      <c r="G72" s="6" t="n">
        <v>40</v>
      </c>
      <c r="H72" s="6" t="n">
        <v>129</v>
      </c>
      <c r="I72" s="6" t="n">
        <v>0</v>
      </c>
      <c r="J72" s="6" t="n">
        <v>0</v>
      </c>
    </row>
    <row r="73" spans="1:10">
      <c r="A73" t="s">
        <v>4</v>
      </c>
      <c r="B73" s="4" t="s">
        <v>5</v>
      </c>
      <c r="C73" s="4" t="s">
        <v>13</v>
      </c>
      <c r="D73" s="4" t="s">
        <v>6</v>
      </c>
      <c r="E73" s="4" t="s">
        <v>6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spans="1:10">
      <c r="A74" t="n">
        <v>3182</v>
      </c>
      <c r="B74" s="16" t="n">
        <v>74</v>
      </c>
      <c r="C74" s="6" t="n">
        <v>20</v>
      </c>
      <c r="D74" s="6" t="s">
        <v>48</v>
      </c>
      <c r="E74" s="6" t="s">
        <v>41</v>
      </c>
      <c r="F74" s="6" t="n">
        <v>0</v>
      </c>
      <c r="G74" s="6" t="n">
        <v>40</v>
      </c>
      <c r="H74" s="6" t="n">
        <v>129</v>
      </c>
      <c r="I74" s="6" t="n">
        <v>0</v>
      </c>
      <c r="J74" s="6" t="n">
        <v>0</v>
      </c>
    </row>
    <row r="75" spans="1:10">
      <c r="A75" t="s">
        <v>4</v>
      </c>
      <c r="B75" s="4" t="s">
        <v>5</v>
      </c>
      <c r="C75" s="4" t="s">
        <v>13</v>
      </c>
      <c r="D75" s="4" t="s">
        <v>6</v>
      </c>
      <c r="E75" s="4" t="s">
        <v>6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spans="1:10">
      <c r="A76" t="n">
        <v>3217</v>
      </c>
      <c r="B76" s="16" t="n">
        <v>74</v>
      </c>
      <c r="C76" s="6" t="n">
        <v>20</v>
      </c>
      <c r="D76" s="6" t="s">
        <v>49</v>
      </c>
      <c r="E76" s="6" t="s">
        <v>41</v>
      </c>
      <c r="F76" s="6" t="n">
        <v>0</v>
      </c>
      <c r="G76" s="6" t="n">
        <v>40</v>
      </c>
      <c r="H76" s="6" t="n">
        <v>129</v>
      </c>
      <c r="I76" s="6" t="n">
        <v>0</v>
      </c>
      <c r="J76" s="6" t="n">
        <v>0</v>
      </c>
    </row>
    <row r="77" spans="1:10">
      <c r="A77" t="s">
        <v>4</v>
      </c>
      <c r="B77" s="4" t="s">
        <v>5</v>
      </c>
      <c r="C77" s="4" t="s">
        <v>13</v>
      </c>
      <c r="D77" s="4" t="s">
        <v>6</v>
      </c>
      <c r="E77" s="4" t="s">
        <v>6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spans="1:10">
      <c r="A78" t="n">
        <v>3252</v>
      </c>
      <c r="B78" s="16" t="n">
        <v>74</v>
      </c>
      <c r="C78" s="6" t="n">
        <v>20</v>
      </c>
      <c r="D78" s="6" t="s">
        <v>50</v>
      </c>
      <c r="E78" s="6" t="s">
        <v>41</v>
      </c>
      <c r="F78" s="6" t="n">
        <v>0</v>
      </c>
      <c r="G78" s="6" t="n">
        <v>40</v>
      </c>
      <c r="H78" s="6" t="n">
        <v>129</v>
      </c>
      <c r="I78" s="6" t="n">
        <v>0</v>
      </c>
      <c r="J78" s="6" t="n">
        <v>0</v>
      </c>
    </row>
    <row r="79" spans="1:10">
      <c r="A79" t="s">
        <v>4</v>
      </c>
      <c r="B79" s="4" t="s">
        <v>5</v>
      </c>
      <c r="C79" s="4" t="s">
        <v>10</v>
      </c>
      <c r="D79" s="4" t="s">
        <v>6</v>
      </c>
      <c r="E79" s="4" t="s">
        <v>6</v>
      </c>
      <c r="F79" s="4" t="s">
        <v>6</v>
      </c>
      <c r="G79" s="4" t="s">
        <v>13</v>
      </c>
      <c r="H79" s="4" t="s">
        <v>9</v>
      </c>
      <c r="I79" s="4" t="s">
        <v>28</v>
      </c>
      <c r="J79" s="4" t="s">
        <v>28</v>
      </c>
      <c r="K79" s="4" t="s">
        <v>28</v>
      </c>
      <c r="L79" s="4" t="s">
        <v>28</v>
      </c>
      <c r="M79" s="4" t="s">
        <v>28</v>
      </c>
      <c r="N79" s="4" t="s">
        <v>28</v>
      </c>
      <c r="O79" s="4" t="s">
        <v>28</v>
      </c>
      <c r="P79" s="4" t="s">
        <v>6</v>
      </c>
      <c r="Q79" s="4" t="s">
        <v>6</v>
      </c>
      <c r="R79" s="4" t="s">
        <v>9</v>
      </c>
      <c r="S79" s="4" t="s">
        <v>13</v>
      </c>
      <c r="T79" s="4" t="s">
        <v>9</v>
      </c>
      <c r="U79" s="4" t="s">
        <v>9</v>
      </c>
      <c r="V79" s="4" t="s">
        <v>10</v>
      </c>
    </row>
    <row r="80" spans="1:10">
      <c r="A80" t="n">
        <v>3287</v>
      </c>
      <c r="B80" s="18" t="n">
        <v>19</v>
      </c>
      <c r="C80" s="6" t="n">
        <v>2010</v>
      </c>
      <c r="D80" s="6" t="s">
        <v>23</v>
      </c>
      <c r="E80" s="6" t="s">
        <v>23</v>
      </c>
      <c r="F80" s="6" t="s">
        <v>19</v>
      </c>
      <c r="G80" s="6" t="n">
        <v>2</v>
      </c>
      <c r="H80" s="6" t="n">
        <v>0</v>
      </c>
      <c r="I80" s="6" t="n">
        <v>7.51999998092651</v>
      </c>
      <c r="J80" s="6" t="n">
        <v>0</v>
      </c>
      <c r="K80" s="6" t="n">
        <v>-39.9900016784668</v>
      </c>
      <c r="L80" s="6" t="n">
        <v>191.899993896484</v>
      </c>
      <c r="M80" s="6" t="n">
        <v>-1</v>
      </c>
      <c r="N80" s="6" t="n">
        <v>0</v>
      </c>
      <c r="O80" s="6" t="n">
        <v>0</v>
      </c>
      <c r="P80" s="6" t="s">
        <v>23</v>
      </c>
      <c r="Q80" s="6" t="s">
        <v>23</v>
      </c>
      <c r="R80" s="6" t="n">
        <v>0</v>
      </c>
      <c r="S80" s="6" t="n">
        <v>5</v>
      </c>
      <c r="T80" s="6" t="n">
        <v>1086324736</v>
      </c>
      <c r="U80" s="6" t="n">
        <v>1109393408</v>
      </c>
      <c r="V80" s="6" t="n">
        <v>0</v>
      </c>
    </row>
    <row r="81" spans="1:22">
      <c r="A81" t="s">
        <v>4</v>
      </c>
      <c r="B81" s="4" t="s">
        <v>5</v>
      </c>
      <c r="C81" s="4" t="s">
        <v>10</v>
      </c>
      <c r="D81" s="4" t="s">
        <v>6</v>
      </c>
      <c r="E81" s="4" t="s">
        <v>6</v>
      </c>
      <c r="F81" s="4" t="s">
        <v>6</v>
      </c>
      <c r="G81" s="4" t="s">
        <v>13</v>
      </c>
      <c r="H81" s="4" t="s">
        <v>9</v>
      </c>
      <c r="I81" s="4" t="s">
        <v>28</v>
      </c>
      <c r="J81" s="4" t="s">
        <v>28</v>
      </c>
      <c r="K81" s="4" t="s">
        <v>28</v>
      </c>
      <c r="L81" s="4" t="s">
        <v>28</v>
      </c>
      <c r="M81" s="4" t="s">
        <v>28</v>
      </c>
      <c r="N81" s="4" t="s">
        <v>28</v>
      </c>
      <c r="O81" s="4" t="s">
        <v>28</v>
      </c>
      <c r="P81" s="4" t="s">
        <v>6</v>
      </c>
      <c r="Q81" s="4" t="s">
        <v>6</v>
      </c>
      <c r="R81" s="4" t="s">
        <v>9</v>
      </c>
      <c r="S81" s="4" t="s">
        <v>13</v>
      </c>
      <c r="T81" s="4" t="s">
        <v>9</v>
      </c>
      <c r="U81" s="4" t="s">
        <v>9</v>
      </c>
      <c r="V81" s="4" t="s">
        <v>10</v>
      </c>
    </row>
    <row r="82" spans="1:22">
      <c r="A82" t="n">
        <v>3349</v>
      </c>
      <c r="B82" s="18" t="n">
        <v>19</v>
      </c>
      <c r="C82" s="6" t="n">
        <v>2012</v>
      </c>
      <c r="D82" s="6" t="s">
        <v>23</v>
      </c>
      <c r="E82" s="6" t="s">
        <v>23</v>
      </c>
      <c r="F82" s="6" t="s">
        <v>16</v>
      </c>
      <c r="G82" s="6" t="n">
        <v>2</v>
      </c>
      <c r="H82" s="6" t="n">
        <v>0</v>
      </c>
      <c r="I82" s="6" t="n">
        <v>34.6800003051758</v>
      </c>
      <c r="J82" s="6" t="n">
        <v>-8</v>
      </c>
      <c r="K82" s="6" t="n">
        <v>20.3600006103516</v>
      </c>
      <c r="L82" s="6" t="n">
        <v>198.199996948242</v>
      </c>
      <c r="M82" s="6" t="n">
        <v>-1</v>
      </c>
      <c r="N82" s="6" t="n">
        <v>0</v>
      </c>
      <c r="O82" s="6" t="n">
        <v>0</v>
      </c>
      <c r="P82" s="6" t="s">
        <v>23</v>
      </c>
      <c r="Q82" s="6" t="s">
        <v>23</v>
      </c>
      <c r="R82" s="6" t="n">
        <v>0</v>
      </c>
      <c r="S82" s="6" t="n">
        <v>2</v>
      </c>
      <c r="T82" s="6" t="n">
        <v>1086324736</v>
      </c>
      <c r="U82" s="6" t="n">
        <v>1109393408</v>
      </c>
      <c r="V82" s="6" t="n">
        <v>0</v>
      </c>
    </row>
    <row r="83" spans="1:22">
      <c r="A83" t="s">
        <v>4</v>
      </c>
      <c r="B83" s="4" t="s">
        <v>5</v>
      </c>
      <c r="C83" s="4" t="s">
        <v>10</v>
      </c>
      <c r="D83" s="4" t="s">
        <v>6</v>
      </c>
      <c r="E83" s="4" t="s">
        <v>6</v>
      </c>
      <c r="F83" s="4" t="s">
        <v>6</v>
      </c>
      <c r="G83" s="4" t="s">
        <v>13</v>
      </c>
      <c r="H83" s="4" t="s">
        <v>9</v>
      </c>
      <c r="I83" s="4" t="s">
        <v>28</v>
      </c>
      <c r="J83" s="4" t="s">
        <v>28</v>
      </c>
      <c r="K83" s="4" t="s">
        <v>28</v>
      </c>
      <c r="L83" s="4" t="s">
        <v>28</v>
      </c>
      <c r="M83" s="4" t="s">
        <v>28</v>
      </c>
      <c r="N83" s="4" t="s">
        <v>28</v>
      </c>
      <c r="O83" s="4" t="s">
        <v>28</v>
      </c>
      <c r="P83" s="4" t="s">
        <v>6</v>
      </c>
      <c r="Q83" s="4" t="s">
        <v>6</v>
      </c>
      <c r="R83" s="4" t="s">
        <v>9</v>
      </c>
      <c r="S83" s="4" t="s">
        <v>13</v>
      </c>
      <c r="T83" s="4" t="s">
        <v>9</v>
      </c>
      <c r="U83" s="4" t="s">
        <v>9</v>
      </c>
      <c r="V83" s="4" t="s">
        <v>10</v>
      </c>
    </row>
    <row r="84" spans="1:22">
      <c r="A84" t="n">
        <v>3415</v>
      </c>
      <c r="B84" s="18" t="n">
        <v>19</v>
      </c>
      <c r="C84" s="6" t="n">
        <v>2013</v>
      </c>
      <c r="D84" s="6" t="s">
        <v>23</v>
      </c>
      <c r="E84" s="6" t="s">
        <v>23</v>
      </c>
      <c r="F84" s="6" t="s">
        <v>20</v>
      </c>
      <c r="G84" s="6" t="n">
        <v>2</v>
      </c>
      <c r="H84" s="6" t="n">
        <v>0</v>
      </c>
      <c r="I84" s="6" t="n">
        <v>-18.5900001525879</v>
      </c>
      <c r="J84" s="6" t="n">
        <v>0</v>
      </c>
      <c r="K84" s="6" t="n">
        <v>1.58000004291534</v>
      </c>
      <c r="L84" s="6" t="n">
        <v>158</v>
      </c>
      <c r="M84" s="6" t="n">
        <v>-1</v>
      </c>
      <c r="N84" s="6" t="n">
        <v>0</v>
      </c>
      <c r="O84" s="6" t="n">
        <v>0</v>
      </c>
      <c r="P84" s="6" t="s">
        <v>23</v>
      </c>
      <c r="Q84" s="6" t="s">
        <v>23</v>
      </c>
      <c r="R84" s="6" t="n">
        <v>0</v>
      </c>
      <c r="S84" s="6" t="n">
        <v>6</v>
      </c>
      <c r="T84" s="6" t="n">
        <v>1086324736</v>
      </c>
      <c r="U84" s="6" t="n">
        <v>1109393408</v>
      </c>
      <c r="V84" s="6" t="n">
        <v>0</v>
      </c>
    </row>
    <row r="85" spans="1:22">
      <c r="A85" t="s">
        <v>4</v>
      </c>
      <c r="B85" s="4" t="s">
        <v>5</v>
      </c>
      <c r="C85" s="4" t="s">
        <v>10</v>
      </c>
      <c r="D85" s="4" t="s">
        <v>6</v>
      </c>
      <c r="E85" s="4" t="s">
        <v>6</v>
      </c>
      <c r="F85" s="4" t="s">
        <v>6</v>
      </c>
      <c r="G85" s="4" t="s">
        <v>13</v>
      </c>
      <c r="H85" s="4" t="s">
        <v>9</v>
      </c>
      <c r="I85" s="4" t="s">
        <v>28</v>
      </c>
      <c r="J85" s="4" t="s">
        <v>28</v>
      </c>
      <c r="K85" s="4" t="s">
        <v>28</v>
      </c>
      <c r="L85" s="4" t="s">
        <v>28</v>
      </c>
      <c r="M85" s="4" t="s">
        <v>28</v>
      </c>
      <c r="N85" s="4" t="s">
        <v>28</v>
      </c>
      <c r="O85" s="4" t="s">
        <v>28</v>
      </c>
      <c r="P85" s="4" t="s">
        <v>6</v>
      </c>
      <c r="Q85" s="4" t="s">
        <v>6</v>
      </c>
      <c r="R85" s="4" t="s">
        <v>9</v>
      </c>
      <c r="S85" s="4" t="s">
        <v>13</v>
      </c>
      <c r="T85" s="4" t="s">
        <v>9</v>
      </c>
      <c r="U85" s="4" t="s">
        <v>9</v>
      </c>
      <c r="V85" s="4" t="s">
        <v>10</v>
      </c>
    </row>
    <row r="86" spans="1:22">
      <c r="A86" t="n">
        <v>3477</v>
      </c>
      <c r="B86" s="18" t="n">
        <v>19</v>
      </c>
      <c r="C86" s="6" t="n">
        <v>2014</v>
      </c>
      <c r="D86" s="6" t="s">
        <v>23</v>
      </c>
      <c r="E86" s="6" t="s">
        <v>23</v>
      </c>
      <c r="F86" s="6" t="s">
        <v>18</v>
      </c>
      <c r="G86" s="6" t="n">
        <v>2</v>
      </c>
      <c r="H86" s="6" t="n">
        <v>0</v>
      </c>
      <c r="I86" s="6" t="n">
        <v>-69.7799987792969</v>
      </c>
      <c r="J86" s="6" t="n">
        <v>0.400000005960464</v>
      </c>
      <c r="K86" s="6" t="n">
        <v>1.91999995708466</v>
      </c>
      <c r="L86" s="6" t="n">
        <v>18</v>
      </c>
      <c r="M86" s="6" t="n">
        <v>-1</v>
      </c>
      <c r="N86" s="6" t="n">
        <v>0</v>
      </c>
      <c r="O86" s="6" t="n">
        <v>0</v>
      </c>
      <c r="P86" s="6" t="s">
        <v>23</v>
      </c>
      <c r="Q86" s="6" t="s">
        <v>23</v>
      </c>
      <c r="R86" s="6" t="n">
        <v>0</v>
      </c>
      <c r="S86" s="6" t="n">
        <v>4</v>
      </c>
      <c r="T86" s="6" t="n">
        <v>1086324736</v>
      </c>
      <c r="U86" s="6" t="n">
        <v>1109393408</v>
      </c>
      <c r="V86" s="6" t="n">
        <v>0</v>
      </c>
    </row>
    <row r="87" spans="1:22">
      <c r="A87" t="s">
        <v>4</v>
      </c>
      <c r="B87" s="4" t="s">
        <v>5</v>
      </c>
      <c r="C87" s="4" t="s">
        <v>13</v>
      </c>
      <c r="D87" s="4" t="s">
        <v>10</v>
      </c>
      <c r="E87" s="4" t="s">
        <v>13</v>
      </c>
      <c r="F87" s="4" t="s">
        <v>10</v>
      </c>
      <c r="G87" s="4" t="s">
        <v>13</v>
      </c>
      <c r="H87" s="4" t="s">
        <v>13</v>
      </c>
      <c r="I87" s="4" t="s">
        <v>13</v>
      </c>
      <c r="J87" s="4" t="s">
        <v>30</v>
      </c>
    </row>
    <row r="88" spans="1:22">
      <c r="A88" t="n">
        <v>3543</v>
      </c>
      <c r="B88" s="12" t="n">
        <v>5</v>
      </c>
      <c r="C88" s="6" t="n">
        <v>30</v>
      </c>
      <c r="D88" s="6" t="n">
        <v>10684</v>
      </c>
      <c r="E88" s="6" t="n">
        <v>30</v>
      </c>
      <c r="F88" s="6" t="n">
        <v>10686</v>
      </c>
      <c r="G88" s="6" t="n">
        <v>8</v>
      </c>
      <c r="H88" s="6" t="n">
        <v>9</v>
      </c>
      <c r="I88" s="6" t="n">
        <v>1</v>
      </c>
      <c r="J88" s="13" t="n">
        <f t="normal" ca="1">A92</f>
        <v>0</v>
      </c>
    </row>
    <row r="89" spans="1:22">
      <c r="A89" t="s">
        <v>4</v>
      </c>
      <c r="B89" s="4" t="s">
        <v>5</v>
      </c>
      <c r="C89" s="4" t="s">
        <v>30</v>
      </c>
    </row>
    <row r="90" spans="1:22">
      <c r="A90" t="n">
        <v>3557</v>
      </c>
      <c r="B90" s="19" t="n">
        <v>3</v>
      </c>
      <c r="C90" s="13" t="n">
        <f t="normal" ca="1">A96</f>
        <v>0</v>
      </c>
    </row>
    <row r="91" spans="1:22">
      <c r="A91" t="s">
        <v>4</v>
      </c>
      <c r="B91" s="4" t="s">
        <v>5</v>
      </c>
      <c r="C91" s="4" t="s">
        <v>10</v>
      </c>
      <c r="D91" s="4" t="s">
        <v>6</v>
      </c>
      <c r="E91" s="4" t="s">
        <v>6</v>
      </c>
      <c r="F91" s="4" t="s">
        <v>6</v>
      </c>
      <c r="G91" s="4" t="s">
        <v>13</v>
      </c>
      <c r="H91" s="4" t="s">
        <v>9</v>
      </c>
      <c r="I91" s="4" t="s">
        <v>28</v>
      </c>
      <c r="J91" s="4" t="s">
        <v>28</v>
      </c>
      <c r="K91" s="4" t="s">
        <v>28</v>
      </c>
      <c r="L91" s="4" t="s">
        <v>28</v>
      </c>
      <c r="M91" s="4" t="s">
        <v>28</v>
      </c>
      <c r="N91" s="4" t="s">
        <v>28</v>
      </c>
      <c r="O91" s="4" t="s">
        <v>28</v>
      </c>
      <c r="P91" s="4" t="s">
        <v>6</v>
      </c>
      <c r="Q91" s="4" t="s">
        <v>6</v>
      </c>
      <c r="R91" s="4" t="s">
        <v>9</v>
      </c>
      <c r="S91" s="4" t="s">
        <v>13</v>
      </c>
      <c r="T91" s="4" t="s">
        <v>9</v>
      </c>
      <c r="U91" s="4" t="s">
        <v>9</v>
      </c>
      <c r="V91" s="4" t="s">
        <v>10</v>
      </c>
    </row>
    <row r="92" spans="1:22">
      <c r="A92" t="n">
        <v>3562</v>
      </c>
      <c r="B92" s="18" t="n">
        <v>19</v>
      </c>
      <c r="C92" s="6" t="n">
        <v>2016</v>
      </c>
      <c r="D92" s="6" t="s">
        <v>23</v>
      </c>
      <c r="E92" s="6" t="s">
        <v>23</v>
      </c>
      <c r="F92" s="6" t="s">
        <v>21</v>
      </c>
      <c r="G92" s="6" t="n">
        <v>2</v>
      </c>
      <c r="H92" s="6" t="n">
        <v>0</v>
      </c>
      <c r="I92" s="6" t="n">
        <v>-73.1800003051758</v>
      </c>
      <c r="J92" s="6" t="n">
        <v>2</v>
      </c>
      <c r="K92" s="6" t="n">
        <v>40.1699981689453</v>
      </c>
      <c r="L92" s="6" t="n">
        <v>238</v>
      </c>
      <c r="M92" s="6" t="n">
        <v>-1</v>
      </c>
      <c r="N92" s="6" t="n">
        <v>0</v>
      </c>
      <c r="O92" s="6" t="n">
        <v>0</v>
      </c>
      <c r="P92" s="6" t="s">
        <v>23</v>
      </c>
      <c r="Q92" s="6" t="s">
        <v>23</v>
      </c>
      <c r="R92" s="6" t="n">
        <v>0</v>
      </c>
      <c r="S92" s="6" t="n">
        <v>7</v>
      </c>
      <c r="T92" s="6" t="n">
        <v>1086324736</v>
      </c>
      <c r="U92" s="6" t="n">
        <v>1109393408</v>
      </c>
      <c r="V92" s="6" t="n">
        <v>7430</v>
      </c>
    </row>
    <row r="93" spans="1:22">
      <c r="A93" t="s">
        <v>4</v>
      </c>
      <c r="B93" s="4" t="s">
        <v>5</v>
      </c>
      <c r="C93" s="4" t="s">
        <v>10</v>
      </c>
      <c r="D93" s="4" t="s">
        <v>13</v>
      </c>
      <c r="E93" s="4" t="s">
        <v>10</v>
      </c>
      <c r="F93" s="4" t="s">
        <v>28</v>
      </c>
      <c r="G93" s="4" t="s">
        <v>10</v>
      </c>
      <c r="H93" s="4" t="s">
        <v>10</v>
      </c>
      <c r="I93" s="4" t="s">
        <v>6</v>
      </c>
      <c r="J93" s="4" t="s">
        <v>28</v>
      </c>
    </row>
    <row r="94" spans="1:22">
      <c r="A94" t="n">
        <v>3624</v>
      </c>
      <c r="B94" s="17" t="n">
        <v>106</v>
      </c>
      <c r="C94" s="6" t="n">
        <v>0</v>
      </c>
      <c r="D94" s="6" t="n">
        <v>2</v>
      </c>
      <c r="E94" s="6" t="n">
        <v>2016</v>
      </c>
      <c r="F94" s="6" t="n">
        <v>16</v>
      </c>
      <c r="G94" s="6" t="n">
        <v>7430</v>
      </c>
      <c r="H94" s="6" t="n">
        <v>0</v>
      </c>
      <c r="I94" s="6" t="s">
        <v>51</v>
      </c>
      <c r="J94" s="6" t="n">
        <v>2</v>
      </c>
    </row>
    <row r="95" spans="1:22">
      <c r="A95" t="s">
        <v>4</v>
      </c>
      <c r="B95" s="4" t="s">
        <v>5</v>
      </c>
      <c r="C95" s="4" t="s">
        <v>10</v>
      </c>
      <c r="D95" s="4" t="s">
        <v>6</v>
      </c>
      <c r="E95" s="4" t="s">
        <v>6</v>
      </c>
      <c r="F95" s="4" t="s">
        <v>6</v>
      </c>
      <c r="G95" s="4" t="s">
        <v>13</v>
      </c>
      <c r="H95" s="4" t="s">
        <v>9</v>
      </c>
      <c r="I95" s="4" t="s">
        <v>28</v>
      </c>
      <c r="J95" s="4" t="s">
        <v>28</v>
      </c>
      <c r="K95" s="4" t="s">
        <v>28</v>
      </c>
      <c r="L95" s="4" t="s">
        <v>28</v>
      </c>
      <c r="M95" s="4" t="s">
        <v>28</v>
      </c>
      <c r="N95" s="4" t="s">
        <v>28</v>
      </c>
      <c r="O95" s="4" t="s">
        <v>28</v>
      </c>
      <c r="P95" s="4" t="s">
        <v>6</v>
      </c>
      <c r="Q95" s="4" t="s">
        <v>6</v>
      </c>
      <c r="R95" s="4" t="s">
        <v>9</v>
      </c>
      <c r="S95" s="4" t="s">
        <v>13</v>
      </c>
      <c r="T95" s="4" t="s">
        <v>9</v>
      </c>
      <c r="U95" s="4" t="s">
        <v>9</v>
      </c>
      <c r="V95" s="4" t="s">
        <v>10</v>
      </c>
    </row>
    <row r="96" spans="1:22">
      <c r="A96" t="n">
        <v>3663</v>
      </c>
      <c r="B96" s="18" t="n">
        <v>19</v>
      </c>
      <c r="C96" s="6" t="n">
        <v>2017</v>
      </c>
      <c r="D96" s="6" t="s">
        <v>23</v>
      </c>
      <c r="E96" s="6" t="s">
        <v>23</v>
      </c>
      <c r="F96" s="6" t="s">
        <v>19</v>
      </c>
      <c r="G96" s="6" t="n">
        <v>2</v>
      </c>
      <c r="H96" s="6" t="n">
        <v>0</v>
      </c>
      <c r="I96" s="6" t="n">
        <v>5.15999984741211</v>
      </c>
      <c r="J96" s="6" t="n">
        <v>0</v>
      </c>
      <c r="K96" s="6" t="n">
        <v>77.9400024414063</v>
      </c>
      <c r="L96" s="6" t="n">
        <v>115.800003051758</v>
      </c>
      <c r="M96" s="6" t="n">
        <v>-1</v>
      </c>
      <c r="N96" s="6" t="n">
        <v>0</v>
      </c>
      <c r="O96" s="6" t="n">
        <v>0</v>
      </c>
      <c r="P96" s="6" t="s">
        <v>23</v>
      </c>
      <c r="Q96" s="6" t="s">
        <v>23</v>
      </c>
      <c r="R96" s="6" t="n">
        <v>0</v>
      </c>
      <c r="S96" s="6" t="n">
        <v>5</v>
      </c>
      <c r="T96" s="6" t="n">
        <v>1086324736</v>
      </c>
      <c r="U96" s="6" t="n">
        <v>1109393408</v>
      </c>
      <c r="V96" s="6" t="n">
        <v>0</v>
      </c>
    </row>
    <row r="97" spans="1:22">
      <c r="A97" t="s">
        <v>4</v>
      </c>
      <c r="B97" s="4" t="s">
        <v>5</v>
      </c>
      <c r="C97" s="4" t="s">
        <v>10</v>
      </c>
    </row>
    <row r="98" spans="1:22">
      <c r="A98" t="n">
        <v>3725</v>
      </c>
      <c r="B98" s="20" t="n">
        <v>12</v>
      </c>
      <c r="C98" s="6" t="n">
        <v>6272</v>
      </c>
    </row>
    <row r="99" spans="1:22">
      <c r="A99" t="s">
        <v>4</v>
      </c>
      <c r="B99" s="4" t="s">
        <v>5</v>
      </c>
      <c r="C99" s="4" t="s">
        <v>13</v>
      </c>
      <c r="D99" s="4" t="s">
        <v>10</v>
      </c>
      <c r="E99" s="4" t="s">
        <v>10</v>
      </c>
    </row>
    <row r="100" spans="1:22">
      <c r="A100" t="n">
        <v>3728</v>
      </c>
      <c r="B100" s="21" t="n">
        <v>179</v>
      </c>
      <c r="C100" s="6" t="n">
        <v>10</v>
      </c>
      <c r="D100" s="6" t="n">
        <v>6324</v>
      </c>
      <c r="E100" s="6" t="n">
        <v>6325</v>
      </c>
    </row>
    <row r="101" spans="1:22">
      <c r="A101" t="s">
        <v>4</v>
      </c>
      <c r="B101" s="4" t="s">
        <v>5</v>
      </c>
      <c r="C101" s="4" t="s">
        <v>10</v>
      </c>
      <c r="D101" s="4" t="s">
        <v>6</v>
      </c>
      <c r="E101" s="4" t="s">
        <v>6</v>
      </c>
      <c r="F101" s="4" t="s">
        <v>6</v>
      </c>
      <c r="G101" s="4" t="s">
        <v>13</v>
      </c>
      <c r="H101" s="4" t="s">
        <v>9</v>
      </c>
      <c r="I101" s="4" t="s">
        <v>28</v>
      </c>
      <c r="J101" s="4" t="s">
        <v>28</v>
      </c>
      <c r="K101" s="4" t="s">
        <v>28</v>
      </c>
      <c r="L101" s="4" t="s">
        <v>28</v>
      </c>
      <c r="M101" s="4" t="s">
        <v>28</v>
      </c>
      <c r="N101" s="4" t="s">
        <v>28</v>
      </c>
      <c r="O101" s="4" t="s">
        <v>28</v>
      </c>
      <c r="P101" s="4" t="s">
        <v>6</v>
      </c>
      <c r="Q101" s="4" t="s">
        <v>6</v>
      </c>
      <c r="R101" s="4" t="s">
        <v>9</v>
      </c>
      <c r="S101" s="4" t="s">
        <v>13</v>
      </c>
      <c r="T101" s="4" t="s">
        <v>9</v>
      </c>
      <c r="U101" s="4" t="s">
        <v>9</v>
      </c>
      <c r="V101" s="4" t="s">
        <v>10</v>
      </c>
    </row>
    <row r="102" spans="1:22">
      <c r="A102" t="n">
        <v>3734</v>
      </c>
      <c r="B102" s="18" t="n">
        <v>19</v>
      </c>
      <c r="C102" s="6" t="n">
        <v>2099</v>
      </c>
      <c r="D102" s="6" t="s">
        <v>23</v>
      </c>
      <c r="E102" s="6" t="s">
        <v>23</v>
      </c>
      <c r="F102" s="6" t="s">
        <v>52</v>
      </c>
      <c r="G102" s="6" t="n">
        <v>2</v>
      </c>
      <c r="H102" s="6" t="n">
        <v>805306368</v>
      </c>
      <c r="I102" s="6" t="n">
        <v>-53.7999992370605</v>
      </c>
      <c r="J102" s="6" t="n">
        <v>0</v>
      </c>
      <c r="K102" s="6" t="n">
        <v>-18.5499992370605</v>
      </c>
      <c r="L102" s="6" t="n">
        <v>270</v>
      </c>
      <c r="M102" s="6" t="n">
        <v>1</v>
      </c>
      <c r="N102" s="6" t="n">
        <v>0</v>
      </c>
      <c r="O102" s="6" t="n">
        <v>0</v>
      </c>
      <c r="P102" s="6" t="s">
        <v>23</v>
      </c>
      <c r="Q102" s="6" t="s">
        <v>23</v>
      </c>
      <c r="R102" s="6" t="n">
        <v>9999</v>
      </c>
      <c r="S102" s="6" t="n">
        <v>255</v>
      </c>
      <c r="T102" s="6" t="n">
        <v>0</v>
      </c>
      <c r="U102" s="6" t="n">
        <v>0</v>
      </c>
      <c r="V102" s="6" t="n">
        <v>7429</v>
      </c>
    </row>
    <row r="103" spans="1:22">
      <c r="A103" t="s">
        <v>4</v>
      </c>
      <c r="B103" s="4" t="s">
        <v>5</v>
      </c>
      <c r="C103" s="4" t="s">
        <v>13</v>
      </c>
      <c r="D103" s="4" t="s">
        <v>6</v>
      </c>
    </row>
    <row r="104" spans="1:22">
      <c r="A104" t="n">
        <v>3796</v>
      </c>
      <c r="B104" s="9" t="n">
        <v>2</v>
      </c>
      <c r="C104" s="6" t="n">
        <v>10</v>
      </c>
      <c r="D104" s="6" t="s">
        <v>53</v>
      </c>
    </row>
    <row r="105" spans="1:22">
      <c r="A105" t="s">
        <v>4</v>
      </c>
      <c r="B105" s="4" t="s">
        <v>5</v>
      </c>
      <c r="C105" s="4" t="s">
        <v>13</v>
      </c>
      <c r="D105" s="4" t="s">
        <v>6</v>
      </c>
    </row>
    <row r="106" spans="1:22">
      <c r="A106" t="n">
        <v>3814</v>
      </c>
      <c r="B106" s="9" t="n">
        <v>2</v>
      </c>
      <c r="C106" s="6" t="n">
        <v>11</v>
      </c>
      <c r="D106" s="6" t="s">
        <v>54</v>
      </c>
    </row>
    <row r="107" spans="1:22">
      <c r="A107" t="s">
        <v>4</v>
      </c>
      <c r="B107" s="4" t="s">
        <v>5</v>
      </c>
      <c r="C107" s="4" t="s">
        <v>13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9</v>
      </c>
      <c r="K107" s="4" t="s">
        <v>9</v>
      </c>
      <c r="L107" s="4" t="s">
        <v>9</v>
      </c>
      <c r="M107" s="4" t="s">
        <v>6</v>
      </c>
    </row>
    <row r="108" spans="1:22">
      <c r="A108" t="n">
        <v>3828</v>
      </c>
      <c r="B108" s="22" t="n">
        <v>124</v>
      </c>
      <c r="C108" s="6" t="n">
        <v>255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65535</v>
      </c>
      <c r="J108" s="6" t="n">
        <v>0</v>
      </c>
      <c r="K108" s="6" t="n">
        <v>0</v>
      </c>
      <c r="L108" s="6" t="n">
        <v>0</v>
      </c>
      <c r="M108" s="6" t="s">
        <v>23</v>
      </c>
    </row>
    <row r="109" spans="1:22">
      <c r="A109" t="s">
        <v>4</v>
      </c>
      <c r="B109" s="4" t="s">
        <v>5</v>
      </c>
      <c r="C109" s="4" t="s">
        <v>13</v>
      </c>
      <c r="D109" s="4" t="s">
        <v>13</v>
      </c>
      <c r="E109" s="4" t="s">
        <v>13</v>
      </c>
      <c r="F109" s="4" t="s">
        <v>9</v>
      </c>
      <c r="G109" s="4" t="s">
        <v>13</v>
      </c>
      <c r="H109" s="4" t="s">
        <v>13</v>
      </c>
      <c r="I109" s="4" t="s">
        <v>13</v>
      </c>
      <c r="J109" s="4" t="s">
        <v>13</v>
      </c>
      <c r="K109" s="4" t="s">
        <v>9</v>
      </c>
      <c r="L109" s="4" t="s">
        <v>13</v>
      </c>
      <c r="M109" s="4" t="s">
        <v>13</v>
      </c>
      <c r="N109" s="4" t="s">
        <v>13</v>
      </c>
      <c r="O109" s="4" t="s">
        <v>30</v>
      </c>
    </row>
    <row r="110" spans="1:22">
      <c r="A110" t="n">
        <v>3855</v>
      </c>
      <c r="B110" s="12" t="n">
        <v>5</v>
      </c>
      <c r="C110" s="6" t="n">
        <v>32</v>
      </c>
      <c r="D110" s="6" t="n">
        <v>3</v>
      </c>
      <c r="E110" s="6" t="n">
        <v>0</v>
      </c>
      <c r="F110" s="6" t="n">
        <v>803</v>
      </c>
      <c r="G110" s="6" t="n">
        <v>2</v>
      </c>
      <c r="H110" s="6" t="n">
        <v>32</v>
      </c>
      <c r="I110" s="6" t="n">
        <v>4</v>
      </c>
      <c r="J110" s="6" t="n">
        <v>0</v>
      </c>
      <c r="K110" s="6" t="n">
        <v>1</v>
      </c>
      <c r="L110" s="6" t="n">
        <v>2</v>
      </c>
      <c r="M110" s="6" t="n">
        <v>9</v>
      </c>
      <c r="N110" s="6" t="n">
        <v>1</v>
      </c>
      <c r="O110" s="13" t="n">
        <f t="normal" ca="1">A116</f>
        <v>0</v>
      </c>
    </row>
    <row r="111" spans="1:22">
      <c r="A111" t="s">
        <v>4</v>
      </c>
      <c r="B111" s="4" t="s">
        <v>5</v>
      </c>
      <c r="C111" s="4" t="s">
        <v>10</v>
      </c>
      <c r="D111" s="4" t="s">
        <v>13</v>
      </c>
      <c r="E111" s="4" t="s">
        <v>13</v>
      </c>
      <c r="F111" s="4" t="s">
        <v>6</v>
      </c>
    </row>
    <row r="112" spans="1:22">
      <c r="A112" t="n">
        <v>3878</v>
      </c>
      <c r="B112" s="23" t="n">
        <v>20</v>
      </c>
      <c r="C112" s="6" t="n">
        <v>65533</v>
      </c>
      <c r="D112" s="6" t="n">
        <v>0</v>
      </c>
      <c r="E112" s="6" t="n">
        <v>11</v>
      </c>
      <c r="F112" s="6" t="s">
        <v>55</v>
      </c>
    </row>
    <row r="113" spans="1:22">
      <c r="A113" t="s">
        <v>4</v>
      </c>
      <c r="B113" s="4" t="s">
        <v>5</v>
      </c>
      <c r="C113" s="4" t="s">
        <v>30</v>
      </c>
    </row>
    <row r="114" spans="1:22">
      <c r="A114" t="n">
        <v>3892</v>
      </c>
      <c r="B114" s="19" t="n">
        <v>3</v>
      </c>
      <c r="C114" s="13" t="n">
        <f t="normal" ca="1">A124</f>
        <v>0</v>
      </c>
    </row>
    <row r="115" spans="1:22">
      <c r="A115" t="s">
        <v>4</v>
      </c>
      <c r="B115" s="4" t="s">
        <v>5</v>
      </c>
      <c r="C115" s="4" t="s">
        <v>13</v>
      </c>
      <c r="D115" s="4" t="s">
        <v>10</v>
      </c>
      <c r="E115" s="4" t="s">
        <v>13</v>
      </c>
      <c r="F115" s="4" t="s">
        <v>10</v>
      </c>
      <c r="G115" s="4" t="s">
        <v>13</v>
      </c>
      <c r="H115" s="4" t="s">
        <v>13</v>
      </c>
      <c r="I115" s="4" t="s">
        <v>13</v>
      </c>
      <c r="J115" s="4" t="s">
        <v>30</v>
      </c>
    </row>
    <row r="116" spans="1:22">
      <c r="A116" t="n">
        <v>3897</v>
      </c>
      <c r="B116" s="12" t="n">
        <v>5</v>
      </c>
      <c r="C116" s="6" t="n">
        <v>30</v>
      </c>
      <c r="D116" s="6" t="n">
        <v>9721</v>
      </c>
      <c r="E116" s="6" t="n">
        <v>30</v>
      </c>
      <c r="F116" s="6" t="n">
        <v>10385</v>
      </c>
      <c r="G116" s="6" t="n">
        <v>8</v>
      </c>
      <c r="H116" s="6" t="n">
        <v>9</v>
      </c>
      <c r="I116" s="6" t="n">
        <v>1</v>
      </c>
      <c r="J116" s="13" t="n">
        <f t="normal" ca="1">A124</f>
        <v>0</v>
      </c>
    </row>
    <row r="117" spans="1:22">
      <c r="A117" t="s">
        <v>4</v>
      </c>
      <c r="B117" s="4" t="s">
        <v>5</v>
      </c>
      <c r="C117" s="4" t="s">
        <v>10</v>
      </c>
      <c r="D117" s="4" t="s">
        <v>6</v>
      </c>
      <c r="E117" s="4" t="s">
        <v>6</v>
      </c>
      <c r="F117" s="4" t="s">
        <v>6</v>
      </c>
      <c r="G117" s="4" t="s">
        <v>13</v>
      </c>
      <c r="H117" s="4" t="s">
        <v>9</v>
      </c>
      <c r="I117" s="4" t="s">
        <v>28</v>
      </c>
      <c r="J117" s="4" t="s">
        <v>28</v>
      </c>
      <c r="K117" s="4" t="s">
        <v>28</v>
      </c>
      <c r="L117" s="4" t="s">
        <v>28</v>
      </c>
      <c r="M117" s="4" t="s">
        <v>28</v>
      </c>
      <c r="N117" s="4" t="s">
        <v>28</v>
      </c>
      <c r="O117" s="4" t="s">
        <v>28</v>
      </c>
      <c r="P117" s="4" t="s">
        <v>6</v>
      </c>
      <c r="Q117" s="4" t="s">
        <v>6</v>
      </c>
      <c r="R117" s="4" t="s">
        <v>9</v>
      </c>
      <c r="S117" s="4" t="s">
        <v>13</v>
      </c>
      <c r="T117" s="4" t="s">
        <v>9</v>
      </c>
      <c r="U117" s="4" t="s">
        <v>9</v>
      </c>
      <c r="V117" s="4" t="s">
        <v>10</v>
      </c>
    </row>
    <row r="118" spans="1:22">
      <c r="A118" t="n">
        <v>3911</v>
      </c>
      <c r="B118" s="18" t="n">
        <v>19</v>
      </c>
      <c r="C118" s="6" t="n">
        <v>2000</v>
      </c>
      <c r="D118" s="6" t="s">
        <v>23</v>
      </c>
      <c r="E118" s="6" t="s">
        <v>23</v>
      </c>
      <c r="F118" s="6" t="s">
        <v>22</v>
      </c>
      <c r="G118" s="6" t="n">
        <v>2</v>
      </c>
      <c r="H118" s="6" t="n">
        <v>805306368</v>
      </c>
      <c r="I118" s="6" t="n">
        <v>55.4000015258789</v>
      </c>
      <c r="J118" s="6" t="n">
        <v>-8</v>
      </c>
      <c r="K118" s="6" t="n">
        <v>6.48000001907349</v>
      </c>
      <c r="L118" s="6" t="n">
        <v>158.800003051758</v>
      </c>
      <c r="M118" s="6" t="n">
        <v>-1</v>
      </c>
      <c r="N118" s="6" t="n">
        <v>0</v>
      </c>
      <c r="O118" s="6" t="n">
        <v>0</v>
      </c>
      <c r="P118" s="6" t="s">
        <v>23</v>
      </c>
      <c r="Q118" s="6" t="s">
        <v>23</v>
      </c>
      <c r="R118" s="6" t="n">
        <v>2</v>
      </c>
      <c r="S118" s="6" t="n">
        <v>0</v>
      </c>
      <c r="T118" s="6" t="n">
        <v>0</v>
      </c>
      <c r="U118" s="6" t="n">
        <v>0</v>
      </c>
      <c r="V118" s="6" t="n">
        <v>0</v>
      </c>
    </row>
    <row r="119" spans="1:22">
      <c r="A119" t="s">
        <v>4</v>
      </c>
      <c r="B119" s="4" t="s">
        <v>5</v>
      </c>
      <c r="C119" s="4" t="s">
        <v>10</v>
      </c>
      <c r="D119" s="4" t="s">
        <v>28</v>
      </c>
      <c r="E119" s="4" t="s">
        <v>28</v>
      </c>
      <c r="F119" s="4" t="s">
        <v>10</v>
      </c>
      <c r="G119" s="4" t="s">
        <v>28</v>
      </c>
      <c r="H119" s="4" t="s">
        <v>28</v>
      </c>
      <c r="I119" s="4" t="s">
        <v>28</v>
      </c>
      <c r="J119" s="4" t="s">
        <v>28</v>
      </c>
      <c r="K119" s="4" t="s">
        <v>10</v>
      </c>
    </row>
    <row r="120" spans="1:22">
      <c r="A120" t="n">
        <v>3973</v>
      </c>
      <c r="B120" s="24" t="n">
        <v>120</v>
      </c>
      <c r="C120" s="6" t="n">
        <v>2000</v>
      </c>
      <c r="D120" s="6" t="n">
        <v>0</v>
      </c>
      <c r="E120" s="6" t="n">
        <v>25</v>
      </c>
      <c r="F120" s="6" t="n">
        <v>10385</v>
      </c>
      <c r="G120" s="6" t="n">
        <v>66.7799987792969</v>
      </c>
      <c r="H120" s="6" t="n">
        <v>-7.8899998664856</v>
      </c>
      <c r="I120" s="6" t="n">
        <v>-16.6800003051758</v>
      </c>
      <c r="J120" s="6" t="n">
        <v>330.899993896484</v>
      </c>
      <c r="K120" s="6" t="n">
        <v>2</v>
      </c>
    </row>
    <row r="121" spans="1:22">
      <c r="A121" t="s">
        <v>4</v>
      </c>
      <c r="B121" s="4" t="s">
        <v>5</v>
      </c>
      <c r="C121" s="4" t="s">
        <v>13</v>
      </c>
      <c r="D121" s="4" t="s">
        <v>10</v>
      </c>
      <c r="E121" s="4" t="s">
        <v>9</v>
      </c>
    </row>
    <row r="122" spans="1:22">
      <c r="A122" t="n">
        <v>4004</v>
      </c>
      <c r="B122" s="16" t="n">
        <v>74</v>
      </c>
      <c r="C122" s="6" t="n">
        <v>33</v>
      </c>
      <c r="D122" s="6" t="n">
        <v>2000</v>
      </c>
      <c r="E122" s="6" t="n">
        <v>1120403456</v>
      </c>
    </row>
    <row r="123" spans="1:22">
      <c r="A123" t="s">
        <v>4</v>
      </c>
      <c r="B123" s="4" t="s">
        <v>5</v>
      </c>
    </row>
    <row r="124" spans="1:22">
      <c r="A124" t="n">
        <v>4012</v>
      </c>
      <c r="B124" s="7" t="n">
        <v>1</v>
      </c>
    </row>
    <row r="125" spans="1:22" s="3" customFormat="1" customHeight="0">
      <c r="A125" s="3" t="s">
        <v>2</v>
      </c>
      <c r="B125" s="3" t="s">
        <v>56</v>
      </c>
    </row>
    <row r="126" spans="1:22">
      <c r="A126" t="s">
        <v>4</v>
      </c>
      <c r="B126" s="4" t="s">
        <v>5</v>
      </c>
      <c r="C126" s="4" t="s">
        <v>13</v>
      </c>
      <c r="D126" s="4" t="s">
        <v>6</v>
      </c>
      <c r="E126" s="4" t="s">
        <v>10</v>
      </c>
    </row>
    <row r="127" spans="1:22">
      <c r="A127" t="n">
        <v>4016</v>
      </c>
      <c r="B127" s="25" t="n">
        <v>94</v>
      </c>
      <c r="C127" s="6" t="n">
        <v>1</v>
      </c>
      <c r="D127" s="6" t="s">
        <v>57</v>
      </c>
      <c r="E127" s="6" t="n">
        <v>1</v>
      </c>
    </row>
    <row r="128" spans="1:22">
      <c r="A128" t="s">
        <v>4</v>
      </c>
      <c r="B128" s="4" t="s">
        <v>5</v>
      </c>
      <c r="C128" s="4" t="s">
        <v>13</v>
      </c>
      <c r="D128" s="4" t="s">
        <v>6</v>
      </c>
      <c r="E128" s="4" t="s">
        <v>10</v>
      </c>
    </row>
    <row r="129" spans="1:22">
      <c r="A129" t="n">
        <v>4030</v>
      </c>
      <c r="B129" s="25" t="n">
        <v>94</v>
      </c>
      <c r="C129" s="6" t="n">
        <v>1</v>
      </c>
      <c r="D129" s="6" t="s">
        <v>57</v>
      </c>
      <c r="E129" s="6" t="n">
        <v>2</v>
      </c>
    </row>
    <row r="130" spans="1:22">
      <c r="A130" t="s">
        <v>4</v>
      </c>
      <c r="B130" s="4" t="s">
        <v>5</v>
      </c>
      <c r="C130" s="4" t="s">
        <v>13</v>
      </c>
      <c r="D130" s="4" t="s">
        <v>6</v>
      </c>
      <c r="E130" s="4" t="s">
        <v>10</v>
      </c>
    </row>
    <row r="131" spans="1:22">
      <c r="A131" t="n">
        <v>4044</v>
      </c>
      <c r="B131" s="25" t="n">
        <v>94</v>
      </c>
      <c r="C131" s="6" t="n">
        <v>0</v>
      </c>
      <c r="D131" s="6" t="s">
        <v>57</v>
      </c>
      <c r="E131" s="6" t="n">
        <v>4</v>
      </c>
    </row>
    <row r="132" spans="1:22">
      <c r="A132" t="s">
        <v>4</v>
      </c>
      <c r="B132" s="4" t="s">
        <v>5</v>
      </c>
      <c r="C132" s="4" t="s">
        <v>10</v>
      </c>
    </row>
    <row r="133" spans="1:22">
      <c r="A133" t="n">
        <v>4058</v>
      </c>
      <c r="B133" s="14" t="n">
        <v>13</v>
      </c>
      <c r="C133" s="6" t="n">
        <v>11002</v>
      </c>
    </row>
    <row r="134" spans="1:22">
      <c r="A134" t="s">
        <v>4</v>
      </c>
      <c r="B134" s="4" t="s">
        <v>5</v>
      </c>
      <c r="C134" s="4" t="s">
        <v>13</v>
      </c>
      <c r="D134" s="26" t="s">
        <v>58</v>
      </c>
      <c r="E134" s="4" t="s">
        <v>5</v>
      </c>
      <c r="F134" s="4" t="s">
        <v>13</v>
      </c>
      <c r="G134" s="4" t="s">
        <v>10</v>
      </c>
      <c r="H134" s="26" t="s">
        <v>59</v>
      </c>
      <c r="I134" s="4" t="s">
        <v>13</v>
      </c>
      <c r="J134" s="4" t="s">
        <v>13</v>
      </c>
      <c r="K134" s="4" t="s">
        <v>30</v>
      </c>
    </row>
    <row r="135" spans="1:22">
      <c r="A135" t="n">
        <v>4061</v>
      </c>
      <c r="B135" s="12" t="n">
        <v>5</v>
      </c>
      <c r="C135" s="6" t="n">
        <v>28</v>
      </c>
      <c r="D135" s="26" t="s">
        <v>3</v>
      </c>
      <c r="E135" s="27" t="n">
        <v>64</v>
      </c>
      <c r="F135" s="6" t="n">
        <v>5</v>
      </c>
      <c r="G135" s="6" t="n">
        <v>4</v>
      </c>
      <c r="H135" s="26" t="s">
        <v>3</v>
      </c>
      <c r="I135" s="6" t="n">
        <v>8</v>
      </c>
      <c r="J135" s="6" t="n">
        <v>1</v>
      </c>
      <c r="K135" s="13" t="n">
        <f t="normal" ca="1">A139</f>
        <v>0</v>
      </c>
    </row>
    <row r="136" spans="1:22">
      <c r="A136" t="s">
        <v>4</v>
      </c>
      <c r="B136" s="4" t="s">
        <v>5</v>
      </c>
      <c r="C136" s="4" t="s">
        <v>10</v>
      </c>
    </row>
    <row r="137" spans="1:22">
      <c r="A137" t="n">
        <v>4073</v>
      </c>
      <c r="B137" s="20" t="n">
        <v>12</v>
      </c>
      <c r="C137" s="6" t="n">
        <v>11002</v>
      </c>
    </row>
    <row r="138" spans="1:22">
      <c r="A138" t="s">
        <v>4</v>
      </c>
      <c r="B138" s="4" t="s">
        <v>5</v>
      </c>
      <c r="C138" s="4" t="s">
        <v>13</v>
      </c>
      <c r="D138" s="4" t="s">
        <v>13</v>
      </c>
      <c r="E138" s="4" t="s">
        <v>13</v>
      </c>
      <c r="F138" s="4" t="s">
        <v>9</v>
      </c>
      <c r="G138" s="4" t="s">
        <v>13</v>
      </c>
      <c r="H138" s="4" t="s">
        <v>13</v>
      </c>
      <c r="I138" s="4" t="s">
        <v>30</v>
      </c>
    </row>
    <row r="139" spans="1:22">
      <c r="A139" t="n">
        <v>4076</v>
      </c>
      <c r="B139" s="12" t="n">
        <v>5</v>
      </c>
      <c r="C139" s="6" t="n">
        <v>35</v>
      </c>
      <c r="D139" s="6" t="n">
        <v>3</v>
      </c>
      <c r="E139" s="6" t="n">
        <v>0</v>
      </c>
      <c r="F139" s="6" t="n">
        <v>0</v>
      </c>
      <c r="G139" s="6" t="n">
        <v>2</v>
      </c>
      <c r="H139" s="6" t="n">
        <v>1</v>
      </c>
      <c r="I139" s="13" t="n">
        <f t="normal" ca="1">A143</f>
        <v>0</v>
      </c>
    </row>
    <row r="140" spans="1:22">
      <c r="A140" t="s">
        <v>4</v>
      </c>
      <c r="B140" s="4" t="s">
        <v>5</v>
      </c>
      <c r="C140" s="4" t="s">
        <v>30</v>
      </c>
    </row>
    <row r="141" spans="1:22">
      <c r="A141" t="n">
        <v>4090</v>
      </c>
      <c r="B141" s="19" t="n">
        <v>3</v>
      </c>
      <c r="C141" s="13" t="n">
        <f t="normal" ca="1">A165</f>
        <v>0</v>
      </c>
    </row>
    <row r="142" spans="1:22">
      <c r="A142" t="s">
        <v>4</v>
      </c>
      <c r="B142" s="4" t="s">
        <v>5</v>
      </c>
      <c r="C142" s="4" t="s">
        <v>13</v>
      </c>
      <c r="D142" s="4" t="s">
        <v>13</v>
      </c>
      <c r="E142" s="4" t="s">
        <v>13</v>
      </c>
      <c r="F142" s="4" t="s">
        <v>9</v>
      </c>
      <c r="G142" s="4" t="s">
        <v>13</v>
      </c>
      <c r="H142" s="4" t="s">
        <v>13</v>
      </c>
      <c r="I142" s="4" t="s">
        <v>30</v>
      </c>
    </row>
    <row r="143" spans="1:22">
      <c r="A143" t="n">
        <v>4095</v>
      </c>
      <c r="B143" s="12" t="n">
        <v>5</v>
      </c>
      <c r="C143" s="6" t="n">
        <v>35</v>
      </c>
      <c r="D143" s="6" t="n">
        <v>3</v>
      </c>
      <c r="E143" s="6" t="n">
        <v>0</v>
      </c>
      <c r="F143" s="6" t="n">
        <v>1</v>
      </c>
      <c r="G143" s="6" t="n">
        <v>2</v>
      </c>
      <c r="H143" s="6" t="n">
        <v>1</v>
      </c>
      <c r="I143" s="13" t="n">
        <f t="normal" ca="1">A147</f>
        <v>0</v>
      </c>
    </row>
    <row r="144" spans="1:22">
      <c r="A144" t="s">
        <v>4</v>
      </c>
      <c r="B144" s="4" t="s">
        <v>5</v>
      </c>
      <c r="C144" s="4" t="s">
        <v>30</v>
      </c>
    </row>
    <row r="145" spans="1:11">
      <c r="A145" t="n">
        <v>4109</v>
      </c>
      <c r="B145" s="19" t="n">
        <v>3</v>
      </c>
      <c r="C145" s="13" t="n">
        <f t="normal" ca="1">A165</f>
        <v>0</v>
      </c>
    </row>
    <row r="146" spans="1:11">
      <c r="A146" t="s">
        <v>4</v>
      </c>
      <c r="B146" s="4" t="s">
        <v>5</v>
      </c>
      <c r="C146" s="4" t="s">
        <v>13</v>
      </c>
      <c r="D146" s="4" t="s">
        <v>13</v>
      </c>
      <c r="E146" s="4" t="s">
        <v>13</v>
      </c>
      <c r="F146" s="4" t="s">
        <v>9</v>
      </c>
      <c r="G146" s="4" t="s">
        <v>13</v>
      </c>
      <c r="H146" s="4" t="s">
        <v>13</v>
      </c>
      <c r="I146" s="4" t="s">
        <v>30</v>
      </c>
    </row>
    <row r="147" spans="1:11">
      <c r="A147" t="n">
        <v>4114</v>
      </c>
      <c r="B147" s="12" t="n">
        <v>5</v>
      </c>
      <c r="C147" s="6" t="n">
        <v>35</v>
      </c>
      <c r="D147" s="6" t="n">
        <v>3</v>
      </c>
      <c r="E147" s="6" t="n">
        <v>0</v>
      </c>
      <c r="F147" s="6" t="n">
        <v>2</v>
      </c>
      <c r="G147" s="6" t="n">
        <v>2</v>
      </c>
      <c r="H147" s="6" t="n">
        <v>1</v>
      </c>
      <c r="I147" s="13" t="n">
        <f t="normal" ca="1">A151</f>
        <v>0</v>
      </c>
    </row>
    <row r="148" spans="1:11">
      <c r="A148" t="s">
        <v>4</v>
      </c>
      <c r="B148" s="4" t="s">
        <v>5</v>
      </c>
      <c r="C148" s="4" t="s">
        <v>30</v>
      </c>
    </row>
    <row r="149" spans="1:11">
      <c r="A149" t="n">
        <v>4128</v>
      </c>
      <c r="B149" s="19" t="n">
        <v>3</v>
      </c>
      <c r="C149" s="13" t="n">
        <f t="normal" ca="1">A165</f>
        <v>0</v>
      </c>
    </row>
    <row r="150" spans="1:11">
      <c r="A150" t="s">
        <v>4</v>
      </c>
      <c r="B150" s="4" t="s">
        <v>5</v>
      </c>
      <c r="C150" s="4" t="s">
        <v>13</v>
      </c>
      <c r="D150" s="4" t="s">
        <v>13</v>
      </c>
      <c r="E150" s="4" t="s">
        <v>13</v>
      </c>
      <c r="F150" s="4" t="s">
        <v>9</v>
      </c>
      <c r="G150" s="4" t="s">
        <v>13</v>
      </c>
      <c r="H150" s="4" t="s">
        <v>13</v>
      </c>
      <c r="I150" s="4" t="s">
        <v>30</v>
      </c>
    </row>
    <row r="151" spans="1:11">
      <c r="A151" t="n">
        <v>4133</v>
      </c>
      <c r="B151" s="12" t="n">
        <v>5</v>
      </c>
      <c r="C151" s="6" t="n">
        <v>35</v>
      </c>
      <c r="D151" s="6" t="n">
        <v>3</v>
      </c>
      <c r="E151" s="6" t="n">
        <v>0</v>
      </c>
      <c r="F151" s="6" t="n">
        <v>3</v>
      </c>
      <c r="G151" s="6" t="n">
        <v>2</v>
      </c>
      <c r="H151" s="6" t="n">
        <v>1</v>
      </c>
      <c r="I151" s="13" t="n">
        <f t="normal" ca="1">A155</f>
        <v>0</v>
      </c>
    </row>
    <row r="152" spans="1:11">
      <c r="A152" t="s">
        <v>4</v>
      </c>
      <c r="B152" s="4" t="s">
        <v>5</v>
      </c>
      <c r="C152" s="4" t="s">
        <v>30</v>
      </c>
    </row>
    <row r="153" spans="1:11">
      <c r="A153" t="n">
        <v>4147</v>
      </c>
      <c r="B153" s="19" t="n">
        <v>3</v>
      </c>
      <c r="C153" s="13" t="n">
        <f t="normal" ca="1">A165</f>
        <v>0</v>
      </c>
    </row>
    <row r="154" spans="1:11">
      <c r="A154" t="s">
        <v>4</v>
      </c>
      <c r="B154" s="4" t="s">
        <v>5</v>
      </c>
      <c r="C154" s="4" t="s">
        <v>13</v>
      </c>
      <c r="D154" s="4" t="s">
        <v>13</v>
      </c>
      <c r="E154" s="4" t="s">
        <v>13</v>
      </c>
      <c r="F154" s="4" t="s">
        <v>9</v>
      </c>
      <c r="G154" s="4" t="s">
        <v>13</v>
      </c>
      <c r="H154" s="4" t="s">
        <v>13</v>
      </c>
      <c r="I154" s="4" t="s">
        <v>30</v>
      </c>
    </row>
    <row r="155" spans="1:11">
      <c r="A155" t="n">
        <v>4152</v>
      </c>
      <c r="B155" s="12" t="n">
        <v>5</v>
      </c>
      <c r="C155" s="6" t="n">
        <v>35</v>
      </c>
      <c r="D155" s="6" t="n">
        <v>3</v>
      </c>
      <c r="E155" s="6" t="n">
        <v>0</v>
      </c>
      <c r="F155" s="6" t="n">
        <v>4</v>
      </c>
      <c r="G155" s="6" t="n">
        <v>2</v>
      </c>
      <c r="H155" s="6" t="n">
        <v>1</v>
      </c>
      <c r="I155" s="13" t="n">
        <f t="normal" ca="1">A159</f>
        <v>0</v>
      </c>
    </row>
    <row r="156" spans="1:11">
      <c r="A156" t="s">
        <v>4</v>
      </c>
      <c r="B156" s="4" t="s">
        <v>5</v>
      </c>
      <c r="C156" s="4" t="s">
        <v>30</v>
      </c>
    </row>
    <row r="157" spans="1:11">
      <c r="A157" t="n">
        <v>4166</v>
      </c>
      <c r="B157" s="19" t="n">
        <v>3</v>
      </c>
      <c r="C157" s="13" t="n">
        <f t="normal" ca="1">A165</f>
        <v>0</v>
      </c>
    </row>
    <row r="158" spans="1:11">
      <c r="A158" t="s">
        <v>4</v>
      </c>
      <c r="B158" s="4" t="s">
        <v>5</v>
      </c>
      <c r="C158" s="4" t="s">
        <v>13</v>
      </c>
      <c r="D158" s="4" t="s">
        <v>13</v>
      </c>
      <c r="E158" s="4" t="s">
        <v>13</v>
      </c>
      <c r="F158" s="4" t="s">
        <v>9</v>
      </c>
      <c r="G158" s="4" t="s">
        <v>13</v>
      </c>
      <c r="H158" s="4" t="s">
        <v>13</v>
      </c>
      <c r="I158" s="4" t="s">
        <v>30</v>
      </c>
    </row>
    <row r="159" spans="1:11">
      <c r="A159" t="n">
        <v>4171</v>
      </c>
      <c r="B159" s="12" t="n">
        <v>5</v>
      </c>
      <c r="C159" s="6" t="n">
        <v>35</v>
      </c>
      <c r="D159" s="6" t="n">
        <v>3</v>
      </c>
      <c r="E159" s="6" t="n">
        <v>0</v>
      </c>
      <c r="F159" s="6" t="n">
        <v>5</v>
      </c>
      <c r="G159" s="6" t="n">
        <v>2</v>
      </c>
      <c r="H159" s="6" t="n">
        <v>1</v>
      </c>
      <c r="I159" s="13" t="n">
        <f t="normal" ca="1">A163</f>
        <v>0</v>
      </c>
    </row>
    <row r="160" spans="1:11">
      <c r="A160" t="s">
        <v>4</v>
      </c>
      <c r="B160" s="4" t="s">
        <v>5</v>
      </c>
      <c r="C160" s="4" t="s">
        <v>30</v>
      </c>
    </row>
    <row r="161" spans="1:9">
      <c r="A161" t="n">
        <v>4185</v>
      </c>
      <c r="B161" s="19" t="n">
        <v>3</v>
      </c>
      <c r="C161" s="13" t="n">
        <f t="normal" ca="1">A165</f>
        <v>0</v>
      </c>
    </row>
    <row r="162" spans="1:9">
      <c r="A162" t="s">
        <v>4</v>
      </c>
      <c r="B162" s="4" t="s">
        <v>5</v>
      </c>
      <c r="C162" s="4" t="s">
        <v>13</v>
      </c>
      <c r="D162" s="4" t="s">
        <v>13</v>
      </c>
      <c r="E162" s="4" t="s">
        <v>13</v>
      </c>
      <c r="F162" s="4" t="s">
        <v>9</v>
      </c>
      <c r="G162" s="4" t="s">
        <v>13</v>
      </c>
      <c r="H162" s="4" t="s">
        <v>13</v>
      </c>
      <c r="I162" s="4" t="s">
        <v>30</v>
      </c>
    </row>
    <row r="163" spans="1:9">
      <c r="A163" t="n">
        <v>4190</v>
      </c>
      <c r="B163" s="12" t="n">
        <v>5</v>
      </c>
      <c r="C163" s="6" t="n">
        <v>35</v>
      </c>
      <c r="D163" s="6" t="n">
        <v>3</v>
      </c>
      <c r="E163" s="6" t="n">
        <v>0</v>
      </c>
      <c r="F163" s="6" t="n">
        <v>6</v>
      </c>
      <c r="G163" s="6" t="n">
        <v>2</v>
      </c>
      <c r="H163" s="6" t="n">
        <v>1</v>
      </c>
      <c r="I163" s="13" t="n">
        <f t="normal" ca="1">A165</f>
        <v>0</v>
      </c>
    </row>
    <row r="164" spans="1:9">
      <c r="A164" t="s">
        <v>4</v>
      </c>
      <c r="B164" s="4" t="s">
        <v>5</v>
      </c>
    </row>
    <row r="165" spans="1:9">
      <c r="A165" t="n">
        <v>4204</v>
      </c>
      <c r="B165" s="7" t="n">
        <v>1</v>
      </c>
    </row>
    <row r="166" spans="1:9" s="3" customFormat="1" customHeight="0">
      <c r="A166" s="3" t="s">
        <v>2</v>
      </c>
      <c r="B166" s="3" t="s">
        <v>60</v>
      </c>
    </row>
    <row r="167" spans="1:9">
      <c r="A167" t="s">
        <v>4</v>
      </c>
      <c r="B167" s="4" t="s">
        <v>5</v>
      </c>
      <c r="C167" s="4" t="s">
        <v>13</v>
      </c>
      <c r="D167" s="4" t="s">
        <v>13</v>
      </c>
      <c r="E167" s="4" t="s">
        <v>13</v>
      </c>
      <c r="F167" s="4" t="s">
        <v>9</v>
      </c>
      <c r="G167" s="4" t="s">
        <v>13</v>
      </c>
      <c r="H167" s="4" t="s">
        <v>13</v>
      </c>
      <c r="I167" s="4" t="s">
        <v>30</v>
      </c>
    </row>
    <row r="168" spans="1:9">
      <c r="A168" t="n">
        <v>4208</v>
      </c>
      <c r="B168" s="12" t="n">
        <v>5</v>
      </c>
      <c r="C168" s="6" t="n">
        <v>32</v>
      </c>
      <c r="D168" s="6" t="n">
        <v>3</v>
      </c>
      <c r="E168" s="6" t="n">
        <v>0</v>
      </c>
      <c r="F168" s="6" t="n">
        <v>80</v>
      </c>
      <c r="G168" s="6" t="n">
        <v>2</v>
      </c>
      <c r="H168" s="6" t="n">
        <v>1</v>
      </c>
      <c r="I168" s="13" t="n">
        <f t="normal" ca="1">A180</f>
        <v>0</v>
      </c>
    </row>
    <row r="169" spans="1:9">
      <c r="A169" t="s">
        <v>4</v>
      </c>
      <c r="B169" s="4" t="s">
        <v>5</v>
      </c>
      <c r="C169" s="4" t="s">
        <v>13</v>
      </c>
      <c r="D169" s="4" t="s">
        <v>13</v>
      </c>
      <c r="E169" s="4" t="s">
        <v>13</v>
      </c>
      <c r="F169" s="4" t="s">
        <v>9</v>
      </c>
      <c r="G169" s="4" t="s">
        <v>13</v>
      </c>
      <c r="H169" s="4" t="s">
        <v>13</v>
      </c>
      <c r="I169" s="4" t="s">
        <v>30</v>
      </c>
    </row>
    <row r="170" spans="1:9">
      <c r="A170" t="n">
        <v>4222</v>
      </c>
      <c r="B170" s="12" t="n">
        <v>5</v>
      </c>
      <c r="C170" s="6" t="n">
        <v>32</v>
      </c>
      <c r="D170" s="6" t="n">
        <v>4</v>
      </c>
      <c r="E170" s="6" t="n">
        <v>0</v>
      </c>
      <c r="F170" s="6" t="n">
        <v>1</v>
      </c>
      <c r="G170" s="6" t="n">
        <v>2</v>
      </c>
      <c r="H170" s="6" t="n">
        <v>1</v>
      </c>
      <c r="I170" s="13" t="n">
        <f t="normal" ca="1">A178</f>
        <v>0</v>
      </c>
    </row>
    <row r="171" spans="1:9">
      <c r="A171" t="s">
        <v>4</v>
      </c>
      <c r="B171" s="4" t="s">
        <v>5</v>
      </c>
      <c r="C171" s="4" t="s">
        <v>10</v>
      </c>
    </row>
    <row r="172" spans="1:9">
      <c r="A172" t="n">
        <v>4236</v>
      </c>
      <c r="B172" s="20" t="n">
        <v>12</v>
      </c>
      <c r="C172" s="6" t="n">
        <v>5946</v>
      </c>
    </row>
    <row r="173" spans="1:9">
      <c r="A173" t="s">
        <v>4</v>
      </c>
      <c r="B173" s="4" t="s">
        <v>5</v>
      </c>
      <c r="C173" s="4" t="s">
        <v>13</v>
      </c>
      <c r="D173" s="4" t="s">
        <v>6</v>
      </c>
      <c r="E173" s="4" t="s">
        <v>10</v>
      </c>
    </row>
    <row r="174" spans="1:9">
      <c r="A174" t="n">
        <v>4239</v>
      </c>
      <c r="B174" s="28" t="n">
        <v>91</v>
      </c>
      <c r="C174" s="6" t="n">
        <v>1</v>
      </c>
      <c r="D174" s="6" t="s">
        <v>35</v>
      </c>
      <c r="E174" s="6" t="n">
        <v>1</v>
      </c>
    </row>
    <row r="175" spans="1:9">
      <c r="A175" t="s">
        <v>4</v>
      </c>
      <c r="B175" s="4" t="s">
        <v>5</v>
      </c>
      <c r="C175" s="4" t="s">
        <v>10</v>
      </c>
      <c r="D175" s="4" t="s">
        <v>13</v>
      </c>
      <c r="E175" s="4" t="s">
        <v>13</v>
      </c>
      <c r="F175" s="4" t="s">
        <v>6</v>
      </c>
    </row>
    <row r="176" spans="1:9">
      <c r="A176" t="n">
        <v>4253</v>
      </c>
      <c r="B176" s="23" t="n">
        <v>20</v>
      </c>
      <c r="C176" s="6" t="n">
        <v>65533</v>
      </c>
      <c r="D176" s="6" t="n">
        <v>0</v>
      </c>
      <c r="E176" s="6" t="n">
        <v>11</v>
      </c>
      <c r="F176" s="6" t="s">
        <v>61</v>
      </c>
    </row>
    <row r="177" spans="1:9">
      <c r="A177" t="s">
        <v>4</v>
      </c>
      <c r="B177" s="4" t="s">
        <v>5</v>
      </c>
      <c r="C177" s="4" t="s">
        <v>13</v>
      </c>
      <c r="D177" s="4" t="s">
        <v>13</v>
      </c>
      <c r="E177" s="4" t="s">
        <v>9</v>
      </c>
      <c r="F177" s="4" t="s">
        <v>13</v>
      </c>
      <c r="G177" s="4" t="s">
        <v>13</v>
      </c>
    </row>
    <row r="178" spans="1:9">
      <c r="A178" t="n">
        <v>4272</v>
      </c>
      <c r="B178" s="29" t="n">
        <v>8</v>
      </c>
      <c r="C178" s="6" t="n">
        <v>3</v>
      </c>
      <c r="D178" s="6" t="n">
        <v>0</v>
      </c>
      <c r="E178" s="6" t="n">
        <v>0</v>
      </c>
      <c r="F178" s="6" t="n">
        <v>19</v>
      </c>
      <c r="G178" s="6" t="n">
        <v>1</v>
      </c>
    </row>
    <row r="179" spans="1:9">
      <c r="A179" t="s">
        <v>4</v>
      </c>
      <c r="B179" s="4" t="s">
        <v>5</v>
      </c>
      <c r="C179" s="4" t="s">
        <v>13</v>
      </c>
      <c r="D179" s="4" t="s">
        <v>13</v>
      </c>
      <c r="E179" s="4" t="s">
        <v>13</v>
      </c>
      <c r="F179" s="4" t="s">
        <v>9</v>
      </c>
      <c r="G179" s="4" t="s">
        <v>13</v>
      </c>
      <c r="H179" s="4" t="s">
        <v>13</v>
      </c>
      <c r="I179" s="4" t="s">
        <v>30</v>
      </c>
    </row>
    <row r="180" spans="1:9">
      <c r="A180" t="n">
        <v>4281</v>
      </c>
      <c r="B180" s="12" t="n">
        <v>5</v>
      </c>
      <c r="C180" s="6" t="n">
        <v>32</v>
      </c>
      <c r="D180" s="6" t="n">
        <v>3</v>
      </c>
      <c r="E180" s="6" t="n">
        <v>0</v>
      </c>
      <c r="F180" s="6" t="n">
        <v>85</v>
      </c>
      <c r="G180" s="6" t="n">
        <v>2</v>
      </c>
      <c r="H180" s="6" t="n">
        <v>1</v>
      </c>
      <c r="I180" s="13" t="n">
        <f t="normal" ca="1">A192</f>
        <v>0</v>
      </c>
    </row>
    <row r="181" spans="1:9">
      <c r="A181" t="s">
        <v>4</v>
      </c>
      <c r="B181" s="4" t="s">
        <v>5</v>
      </c>
      <c r="C181" s="4" t="s">
        <v>13</v>
      </c>
      <c r="D181" s="4" t="s">
        <v>13</v>
      </c>
      <c r="E181" s="4" t="s">
        <v>13</v>
      </c>
      <c r="F181" s="4" t="s">
        <v>9</v>
      </c>
      <c r="G181" s="4" t="s">
        <v>13</v>
      </c>
      <c r="H181" s="4" t="s">
        <v>13</v>
      </c>
      <c r="I181" s="4" t="s">
        <v>30</v>
      </c>
    </row>
    <row r="182" spans="1:9">
      <c r="A182" t="n">
        <v>4295</v>
      </c>
      <c r="B182" s="12" t="n">
        <v>5</v>
      </c>
      <c r="C182" s="6" t="n">
        <v>32</v>
      </c>
      <c r="D182" s="6" t="n">
        <v>4</v>
      </c>
      <c r="E182" s="6" t="n">
        <v>0</v>
      </c>
      <c r="F182" s="6" t="n">
        <v>1</v>
      </c>
      <c r="G182" s="6" t="n">
        <v>2</v>
      </c>
      <c r="H182" s="6" t="n">
        <v>1</v>
      </c>
      <c r="I182" s="13" t="n">
        <f t="normal" ca="1">A190</f>
        <v>0</v>
      </c>
    </row>
    <row r="183" spans="1:9">
      <c r="A183" t="s">
        <v>4</v>
      </c>
      <c r="B183" s="4" t="s">
        <v>5</v>
      </c>
      <c r="C183" s="4" t="s">
        <v>10</v>
      </c>
    </row>
    <row r="184" spans="1:9">
      <c r="A184" t="n">
        <v>4309</v>
      </c>
      <c r="B184" s="20" t="n">
        <v>12</v>
      </c>
      <c r="C184" s="6" t="n">
        <v>6218</v>
      </c>
    </row>
    <row r="185" spans="1:9">
      <c r="A185" t="s">
        <v>4</v>
      </c>
      <c r="B185" s="4" t="s">
        <v>5</v>
      </c>
      <c r="C185" s="4" t="s">
        <v>13</v>
      </c>
      <c r="D185" s="4" t="s">
        <v>6</v>
      </c>
      <c r="E185" s="4" t="s">
        <v>10</v>
      </c>
    </row>
    <row r="186" spans="1:9">
      <c r="A186" t="n">
        <v>4312</v>
      </c>
      <c r="B186" s="28" t="n">
        <v>91</v>
      </c>
      <c r="C186" s="6" t="n">
        <v>1</v>
      </c>
      <c r="D186" s="6" t="s">
        <v>39</v>
      </c>
      <c r="E186" s="6" t="n">
        <v>1</v>
      </c>
    </row>
    <row r="187" spans="1:9">
      <c r="A187" t="s">
        <v>4</v>
      </c>
      <c r="B187" s="4" t="s">
        <v>5</v>
      </c>
      <c r="C187" s="4" t="s">
        <v>10</v>
      </c>
      <c r="D187" s="4" t="s">
        <v>13</v>
      </c>
      <c r="E187" s="4" t="s">
        <v>13</v>
      </c>
      <c r="F187" s="4" t="s">
        <v>6</v>
      </c>
    </row>
    <row r="188" spans="1:9">
      <c r="A188" t="n">
        <v>4326</v>
      </c>
      <c r="B188" s="23" t="n">
        <v>20</v>
      </c>
      <c r="C188" s="6" t="n">
        <v>65533</v>
      </c>
      <c r="D188" s="6" t="n">
        <v>0</v>
      </c>
      <c r="E188" s="6" t="n">
        <v>11</v>
      </c>
      <c r="F188" s="6" t="s">
        <v>62</v>
      </c>
    </row>
    <row r="189" spans="1:9">
      <c r="A189" t="s">
        <v>4</v>
      </c>
      <c r="B189" s="4" t="s">
        <v>5</v>
      </c>
      <c r="C189" s="4" t="s">
        <v>13</v>
      </c>
      <c r="D189" s="4" t="s">
        <v>13</v>
      </c>
      <c r="E189" s="4" t="s">
        <v>9</v>
      </c>
      <c r="F189" s="4" t="s">
        <v>13</v>
      </c>
      <c r="G189" s="4" t="s">
        <v>13</v>
      </c>
    </row>
    <row r="190" spans="1:9">
      <c r="A190" t="n">
        <v>4345</v>
      </c>
      <c r="B190" s="29" t="n">
        <v>8</v>
      </c>
      <c r="C190" s="6" t="n">
        <v>3</v>
      </c>
      <c r="D190" s="6" t="n">
        <v>0</v>
      </c>
      <c r="E190" s="6" t="n">
        <v>0</v>
      </c>
      <c r="F190" s="6" t="n">
        <v>19</v>
      </c>
      <c r="G190" s="6" t="n">
        <v>1</v>
      </c>
    </row>
    <row r="191" spans="1:9">
      <c r="A191" t="s">
        <v>4</v>
      </c>
      <c r="B191" s="4" t="s">
        <v>5</v>
      </c>
      <c r="C191" s="4" t="s">
        <v>13</v>
      </c>
      <c r="D191" s="4" t="s">
        <v>6</v>
      </c>
    </row>
    <row r="192" spans="1:9">
      <c r="A192" t="n">
        <v>4354</v>
      </c>
      <c r="B192" s="9" t="n">
        <v>2</v>
      </c>
      <c r="C192" s="6" t="n">
        <v>11</v>
      </c>
      <c r="D192" s="6" t="s">
        <v>63</v>
      </c>
    </row>
    <row r="193" spans="1:9">
      <c r="A193" t="s">
        <v>4</v>
      </c>
      <c r="B193" s="4" t="s">
        <v>5</v>
      </c>
      <c r="C193" s="4" t="s">
        <v>13</v>
      </c>
      <c r="D193" s="4" t="s">
        <v>13</v>
      </c>
    </row>
    <row r="194" spans="1:9">
      <c r="A194" t="n">
        <v>4366</v>
      </c>
      <c r="B194" s="10" t="n">
        <v>162</v>
      </c>
      <c r="C194" s="6" t="n">
        <v>0</v>
      </c>
      <c r="D194" s="6" t="n">
        <v>1</v>
      </c>
    </row>
    <row r="195" spans="1:9">
      <c r="A195" t="s">
        <v>4</v>
      </c>
      <c r="B195" s="4" t="s">
        <v>5</v>
      </c>
    </row>
    <row r="196" spans="1:9">
      <c r="A196" t="n">
        <v>4369</v>
      </c>
      <c r="B196" s="7" t="n">
        <v>1</v>
      </c>
    </row>
    <row r="197" spans="1:9" s="3" customFormat="1" customHeight="0">
      <c r="A197" s="3" t="s">
        <v>2</v>
      </c>
      <c r="B197" s="3" t="s">
        <v>64</v>
      </c>
    </row>
    <row r="198" spans="1:9">
      <c r="A198" t="s">
        <v>4</v>
      </c>
      <c r="B198" s="4" t="s">
        <v>5</v>
      </c>
      <c r="C198" s="4" t="s">
        <v>13</v>
      </c>
      <c r="D198" s="4" t="s">
        <v>10</v>
      </c>
    </row>
    <row r="199" spans="1:9">
      <c r="A199" t="n">
        <v>4372</v>
      </c>
      <c r="B199" s="30" t="n">
        <v>22</v>
      </c>
      <c r="C199" s="6" t="n">
        <v>20</v>
      </c>
      <c r="D199" s="6" t="n">
        <v>0</v>
      </c>
    </row>
    <row r="200" spans="1:9">
      <c r="A200" t="s">
        <v>4</v>
      </c>
      <c r="B200" s="4" t="s">
        <v>5</v>
      </c>
      <c r="C200" s="4" t="s">
        <v>10</v>
      </c>
      <c r="D200" s="4" t="s">
        <v>13</v>
      </c>
      <c r="E200" s="4" t="s">
        <v>13</v>
      </c>
    </row>
    <row r="201" spans="1:9">
      <c r="A201" t="n">
        <v>4376</v>
      </c>
      <c r="B201" s="31" t="n">
        <v>104</v>
      </c>
      <c r="C201" s="6" t="n">
        <v>184</v>
      </c>
      <c r="D201" s="6" t="n">
        <v>3</v>
      </c>
      <c r="E201" s="6" t="n">
        <v>2</v>
      </c>
    </row>
    <row r="202" spans="1:9">
      <c r="A202" t="s">
        <v>4</v>
      </c>
      <c r="B202" s="4" t="s">
        <v>5</v>
      </c>
    </row>
    <row r="203" spans="1:9">
      <c r="A203" t="n">
        <v>4381</v>
      </c>
      <c r="B203" s="7" t="n">
        <v>1</v>
      </c>
    </row>
    <row r="204" spans="1:9">
      <c r="A204" t="s">
        <v>4</v>
      </c>
      <c r="B204" s="4" t="s">
        <v>5</v>
      </c>
      <c r="C204" s="4" t="s">
        <v>10</v>
      </c>
      <c r="D204" s="4" t="s">
        <v>13</v>
      </c>
      <c r="E204" s="4" t="s">
        <v>10</v>
      </c>
    </row>
    <row r="205" spans="1:9">
      <c r="A205" t="n">
        <v>4382</v>
      </c>
      <c r="B205" s="31" t="n">
        <v>104</v>
      </c>
      <c r="C205" s="6" t="n">
        <v>184</v>
      </c>
      <c r="D205" s="6" t="n">
        <v>1</v>
      </c>
      <c r="E205" s="6" t="n">
        <v>0</v>
      </c>
    </row>
    <row r="206" spans="1:9">
      <c r="A206" t="s">
        <v>4</v>
      </c>
      <c r="B206" s="4" t="s">
        <v>5</v>
      </c>
    </row>
    <row r="207" spans="1:9">
      <c r="A207" t="n">
        <v>4388</v>
      </c>
      <c r="B207" s="7" t="n">
        <v>1</v>
      </c>
    </row>
    <row r="208" spans="1:9">
      <c r="A208" t="s">
        <v>4</v>
      </c>
      <c r="B208" s="4" t="s">
        <v>5</v>
      </c>
      <c r="C208" s="4" t="s">
        <v>13</v>
      </c>
      <c r="D208" s="4" t="s">
        <v>10</v>
      </c>
      <c r="E208" s="4" t="s">
        <v>10</v>
      </c>
      <c r="F208" s="4" t="s">
        <v>10</v>
      </c>
      <c r="G208" s="4" t="s">
        <v>10</v>
      </c>
      <c r="H208" s="4" t="s">
        <v>13</v>
      </c>
    </row>
    <row r="209" spans="1:8">
      <c r="A209" t="n">
        <v>4389</v>
      </c>
      <c r="B209" s="32" t="n">
        <v>25</v>
      </c>
      <c r="C209" s="6" t="n">
        <v>5</v>
      </c>
      <c r="D209" s="6" t="n">
        <v>65535</v>
      </c>
      <c r="E209" s="6" t="n">
        <v>500</v>
      </c>
      <c r="F209" s="6" t="n">
        <v>800</v>
      </c>
      <c r="G209" s="6" t="n">
        <v>140</v>
      </c>
      <c r="H209" s="6" t="n">
        <v>0</v>
      </c>
    </row>
    <row r="210" spans="1:8">
      <c r="A210" t="s">
        <v>4</v>
      </c>
      <c r="B210" s="4" t="s">
        <v>5</v>
      </c>
      <c r="C210" s="4" t="s">
        <v>10</v>
      </c>
      <c r="D210" s="4" t="s">
        <v>13</v>
      </c>
      <c r="E210" s="4" t="s">
        <v>65</v>
      </c>
      <c r="F210" s="4" t="s">
        <v>13</v>
      </c>
      <c r="G210" s="4" t="s">
        <v>13</v>
      </c>
    </row>
    <row r="211" spans="1:8">
      <c r="A211" t="n">
        <v>4400</v>
      </c>
      <c r="B211" s="33" t="n">
        <v>24</v>
      </c>
      <c r="C211" s="6" t="n">
        <v>65533</v>
      </c>
      <c r="D211" s="6" t="n">
        <v>11</v>
      </c>
      <c r="E211" s="6" t="s">
        <v>66</v>
      </c>
      <c r="F211" s="6" t="n">
        <v>2</v>
      </c>
      <c r="G211" s="6" t="n">
        <v>0</v>
      </c>
    </row>
    <row r="212" spans="1:8">
      <c r="A212" t="s">
        <v>4</v>
      </c>
      <c r="B212" s="4" t="s">
        <v>5</v>
      </c>
    </row>
    <row r="213" spans="1:8">
      <c r="A213" t="n">
        <v>4514</v>
      </c>
      <c r="B213" s="34" t="n">
        <v>28</v>
      </c>
    </row>
    <row r="214" spans="1:8">
      <c r="A214" t="s">
        <v>4</v>
      </c>
      <c r="B214" s="4" t="s">
        <v>5</v>
      </c>
      <c r="C214" s="4" t="s">
        <v>13</v>
      </c>
      <c r="D214" s="26" t="s">
        <v>58</v>
      </c>
      <c r="E214" s="4" t="s">
        <v>5</v>
      </c>
      <c r="F214" s="4" t="s">
        <v>13</v>
      </c>
      <c r="G214" s="4" t="s">
        <v>10</v>
      </c>
      <c r="H214" s="26" t="s">
        <v>59</v>
      </c>
      <c r="I214" s="4" t="s">
        <v>13</v>
      </c>
      <c r="J214" s="26" t="s">
        <v>58</v>
      </c>
      <c r="K214" s="4" t="s">
        <v>5</v>
      </c>
      <c r="L214" s="4" t="s">
        <v>13</v>
      </c>
      <c r="M214" s="4" t="s">
        <v>10</v>
      </c>
      <c r="N214" s="26" t="s">
        <v>59</v>
      </c>
      <c r="O214" s="4" t="s">
        <v>13</v>
      </c>
      <c r="P214" s="4" t="s">
        <v>13</v>
      </c>
      <c r="Q214" s="26" t="s">
        <v>58</v>
      </c>
      <c r="R214" s="4" t="s">
        <v>5</v>
      </c>
      <c r="S214" s="4" t="s">
        <v>13</v>
      </c>
      <c r="T214" s="4" t="s">
        <v>10</v>
      </c>
      <c r="U214" s="26" t="s">
        <v>59</v>
      </c>
      <c r="V214" s="4" t="s">
        <v>13</v>
      </c>
      <c r="W214" s="4" t="s">
        <v>13</v>
      </c>
      <c r="X214" s="26" t="s">
        <v>58</v>
      </c>
      <c r="Y214" s="4" t="s">
        <v>5</v>
      </c>
      <c r="Z214" s="4" t="s">
        <v>13</v>
      </c>
      <c r="AA214" s="4" t="s">
        <v>10</v>
      </c>
      <c r="AB214" s="26" t="s">
        <v>59</v>
      </c>
      <c r="AC214" s="4" t="s">
        <v>13</v>
      </c>
      <c r="AD214" s="4" t="s">
        <v>13</v>
      </c>
      <c r="AE214" s="4" t="s">
        <v>30</v>
      </c>
    </row>
    <row r="215" spans="1:8">
      <c r="A215" t="n">
        <v>4515</v>
      </c>
      <c r="B215" s="12" t="n">
        <v>5</v>
      </c>
      <c r="C215" s="6" t="n">
        <v>28</v>
      </c>
      <c r="D215" s="26" t="s">
        <v>3</v>
      </c>
      <c r="E215" s="27" t="n">
        <v>64</v>
      </c>
      <c r="F215" s="6" t="n">
        <v>5</v>
      </c>
      <c r="G215" s="6" t="n">
        <v>5</v>
      </c>
      <c r="H215" s="26" t="s">
        <v>3</v>
      </c>
      <c r="I215" s="6" t="n">
        <v>28</v>
      </c>
      <c r="J215" s="26" t="s">
        <v>3</v>
      </c>
      <c r="K215" s="27" t="n">
        <v>64</v>
      </c>
      <c r="L215" s="6" t="n">
        <v>5</v>
      </c>
      <c r="M215" s="6" t="n">
        <v>2</v>
      </c>
      <c r="N215" s="26" t="s">
        <v>3</v>
      </c>
      <c r="O215" s="6" t="n">
        <v>9</v>
      </c>
      <c r="P215" s="6" t="n">
        <v>28</v>
      </c>
      <c r="Q215" s="26" t="s">
        <v>3</v>
      </c>
      <c r="R215" s="27" t="n">
        <v>64</v>
      </c>
      <c r="S215" s="6" t="n">
        <v>5</v>
      </c>
      <c r="T215" s="6" t="n">
        <v>9</v>
      </c>
      <c r="U215" s="26" t="s">
        <v>3</v>
      </c>
      <c r="V215" s="6" t="n">
        <v>9</v>
      </c>
      <c r="W215" s="6" t="n">
        <v>28</v>
      </c>
      <c r="X215" s="26" t="s">
        <v>3</v>
      </c>
      <c r="Y215" s="27" t="n">
        <v>64</v>
      </c>
      <c r="Z215" s="6" t="n">
        <v>5</v>
      </c>
      <c r="AA215" s="6" t="n">
        <v>11</v>
      </c>
      <c r="AB215" s="26" t="s">
        <v>3</v>
      </c>
      <c r="AC215" s="6" t="n">
        <v>9</v>
      </c>
      <c r="AD215" s="6" t="n">
        <v>1</v>
      </c>
      <c r="AE215" s="13" t="n">
        <f t="normal" ca="1">A307</f>
        <v>0</v>
      </c>
    </row>
    <row r="216" spans="1:8">
      <c r="A216" t="s">
        <v>4</v>
      </c>
      <c r="B216" s="4" t="s">
        <v>5</v>
      </c>
      <c r="C216" s="4" t="s">
        <v>13</v>
      </c>
    </row>
    <row r="217" spans="1:8">
      <c r="A217" t="n">
        <v>4544</v>
      </c>
      <c r="B217" s="35" t="n">
        <v>27</v>
      </c>
      <c r="C217" s="6" t="n">
        <v>0</v>
      </c>
    </row>
    <row r="218" spans="1:8">
      <c r="A218" t="s">
        <v>4</v>
      </c>
      <c r="B218" s="4" t="s">
        <v>5</v>
      </c>
      <c r="C218" s="4" t="s">
        <v>13</v>
      </c>
    </row>
    <row r="219" spans="1:8">
      <c r="A219" t="n">
        <v>4546</v>
      </c>
      <c r="B219" s="35" t="n">
        <v>27</v>
      </c>
      <c r="C219" s="6" t="n">
        <v>1</v>
      </c>
    </row>
    <row r="220" spans="1:8">
      <c r="A220" t="s">
        <v>4</v>
      </c>
      <c r="B220" s="4" t="s">
        <v>5</v>
      </c>
      <c r="C220" s="4" t="s">
        <v>13</v>
      </c>
      <c r="D220" s="4" t="s">
        <v>10</v>
      </c>
      <c r="E220" s="4" t="s">
        <v>28</v>
      </c>
    </row>
    <row r="221" spans="1:8">
      <c r="A221" t="n">
        <v>4548</v>
      </c>
      <c r="B221" s="36" t="n">
        <v>58</v>
      </c>
      <c r="C221" s="6" t="n">
        <v>0</v>
      </c>
      <c r="D221" s="6" t="n">
        <v>300</v>
      </c>
      <c r="E221" s="6" t="n">
        <v>0.300000011920929</v>
      </c>
    </row>
    <row r="222" spans="1:8">
      <c r="A222" t="s">
        <v>4</v>
      </c>
      <c r="B222" s="4" t="s">
        <v>5</v>
      </c>
      <c r="C222" s="4" t="s">
        <v>13</v>
      </c>
      <c r="D222" s="4" t="s">
        <v>10</v>
      </c>
    </row>
    <row r="223" spans="1:8">
      <c r="A223" t="n">
        <v>4556</v>
      </c>
      <c r="B223" s="36" t="n">
        <v>58</v>
      </c>
      <c r="C223" s="6" t="n">
        <v>255</v>
      </c>
      <c r="D223" s="6" t="n">
        <v>0</v>
      </c>
    </row>
    <row r="224" spans="1:8">
      <c r="A224" t="s">
        <v>4</v>
      </c>
      <c r="B224" s="4" t="s">
        <v>5</v>
      </c>
      <c r="C224" s="4" t="s">
        <v>13</v>
      </c>
      <c r="D224" s="4" t="s">
        <v>10</v>
      </c>
      <c r="E224" s="4" t="s">
        <v>10</v>
      </c>
      <c r="F224" s="4" t="s">
        <v>10</v>
      </c>
      <c r="G224" s="4" t="s">
        <v>10</v>
      </c>
      <c r="H224" s="4" t="s">
        <v>13</v>
      </c>
    </row>
    <row r="225" spans="1:31">
      <c r="A225" t="n">
        <v>4560</v>
      </c>
      <c r="B225" s="32" t="n">
        <v>25</v>
      </c>
      <c r="C225" s="6" t="n">
        <v>5</v>
      </c>
      <c r="D225" s="6" t="n">
        <v>65535</v>
      </c>
      <c r="E225" s="6" t="n">
        <v>160</v>
      </c>
      <c r="F225" s="6" t="n">
        <v>65535</v>
      </c>
      <c r="G225" s="6" t="n">
        <v>65535</v>
      </c>
      <c r="H225" s="6" t="n">
        <v>0</v>
      </c>
    </row>
    <row r="226" spans="1:31">
      <c r="A226" t="s">
        <v>4</v>
      </c>
      <c r="B226" s="4" t="s">
        <v>5</v>
      </c>
      <c r="C226" s="4" t="s">
        <v>10</v>
      </c>
      <c r="D226" s="4" t="s">
        <v>13</v>
      </c>
      <c r="E226" s="4" t="s">
        <v>13</v>
      </c>
      <c r="F226" s="4" t="s">
        <v>13</v>
      </c>
      <c r="G226" s="4" t="s">
        <v>65</v>
      </c>
      <c r="H226" s="4" t="s">
        <v>13</v>
      </c>
      <c r="I226" s="4" t="s">
        <v>13</v>
      </c>
      <c r="J226" s="4" t="s">
        <v>13</v>
      </c>
      <c r="K226" s="4" t="s">
        <v>13</v>
      </c>
    </row>
    <row r="227" spans="1:31">
      <c r="A227" t="n">
        <v>4571</v>
      </c>
      <c r="B227" s="33" t="n">
        <v>24</v>
      </c>
      <c r="C227" s="6" t="n">
        <v>65533</v>
      </c>
      <c r="D227" s="6" t="n">
        <v>11</v>
      </c>
      <c r="E227" s="6" t="n">
        <v>6</v>
      </c>
      <c r="F227" s="6" t="n">
        <v>8</v>
      </c>
      <c r="G227" s="6" t="s">
        <v>67</v>
      </c>
      <c r="H227" s="6" t="n">
        <v>6</v>
      </c>
      <c r="I227" s="6" t="n">
        <v>8</v>
      </c>
      <c r="J227" s="6" t="n">
        <v>2</v>
      </c>
      <c r="K227" s="6" t="n">
        <v>0</v>
      </c>
    </row>
    <row r="228" spans="1:31">
      <c r="A228" t="s">
        <v>4</v>
      </c>
      <c r="B228" s="4" t="s">
        <v>5</v>
      </c>
      <c r="C228" s="4" t="s">
        <v>13</v>
      </c>
      <c r="D228" s="4" t="s">
        <v>13</v>
      </c>
      <c r="E228" s="4" t="s">
        <v>9</v>
      </c>
      <c r="F228" s="4" t="s">
        <v>13</v>
      </c>
      <c r="G228" s="4" t="s">
        <v>13</v>
      </c>
    </row>
    <row r="229" spans="1:31">
      <c r="A229" t="n">
        <v>4602</v>
      </c>
      <c r="B229" s="37" t="n">
        <v>18</v>
      </c>
      <c r="C229" s="6" t="n">
        <v>0</v>
      </c>
      <c r="D229" s="6" t="n">
        <v>0</v>
      </c>
      <c r="E229" s="6" t="n">
        <v>0</v>
      </c>
      <c r="F229" s="6" t="n">
        <v>19</v>
      </c>
      <c r="G229" s="6" t="n">
        <v>1</v>
      </c>
    </row>
    <row r="230" spans="1:31">
      <c r="A230" t="s">
        <v>4</v>
      </c>
      <c r="B230" s="4" t="s">
        <v>5</v>
      </c>
      <c r="C230" s="4" t="s">
        <v>13</v>
      </c>
      <c r="D230" s="4" t="s">
        <v>13</v>
      </c>
      <c r="E230" s="4" t="s">
        <v>10</v>
      </c>
      <c r="F230" s="4" t="s">
        <v>28</v>
      </c>
    </row>
    <row r="231" spans="1:31">
      <c r="A231" t="n">
        <v>4611</v>
      </c>
      <c r="B231" s="38" t="n">
        <v>107</v>
      </c>
      <c r="C231" s="6" t="n">
        <v>0</v>
      </c>
      <c r="D231" s="6" t="n">
        <v>0</v>
      </c>
      <c r="E231" s="6" t="n">
        <v>0</v>
      </c>
      <c r="F231" s="6" t="n">
        <v>32</v>
      </c>
    </row>
    <row r="232" spans="1:31">
      <c r="A232" t="s">
        <v>4</v>
      </c>
      <c r="B232" s="4" t="s">
        <v>5</v>
      </c>
      <c r="C232" s="4" t="s">
        <v>13</v>
      </c>
      <c r="D232" s="4" t="s">
        <v>13</v>
      </c>
      <c r="E232" s="4" t="s">
        <v>6</v>
      </c>
      <c r="F232" s="4" t="s">
        <v>10</v>
      </c>
    </row>
    <row r="233" spans="1:31">
      <c r="A233" t="n">
        <v>4620</v>
      </c>
      <c r="B233" s="38" t="n">
        <v>107</v>
      </c>
      <c r="C233" s="6" t="n">
        <v>1</v>
      </c>
      <c r="D233" s="6" t="n">
        <v>0</v>
      </c>
      <c r="E233" s="6" t="s">
        <v>68</v>
      </c>
      <c r="F233" s="6" t="n">
        <v>1</v>
      </c>
    </row>
    <row r="234" spans="1:31">
      <c r="A234" t="s">
        <v>4</v>
      </c>
      <c r="B234" s="4" t="s">
        <v>5</v>
      </c>
      <c r="C234" s="4" t="s">
        <v>13</v>
      </c>
      <c r="D234" s="4" t="s">
        <v>13</v>
      </c>
      <c r="E234" s="4" t="s">
        <v>6</v>
      </c>
      <c r="F234" s="4" t="s">
        <v>10</v>
      </c>
    </row>
    <row r="235" spans="1:31">
      <c r="A235" t="n">
        <v>4629</v>
      </c>
      <c r="B235" s="38" t="n">
        <v>107</v>
      </c>
      <c r="C235" s="6" t="n">
        <v>1</v>
      </c>
      <c r="D235" s="6" t="n">
        <v>0</v>
      </c>
      <c r="E235" s="6" t="s">
        <v>69</v>
      </c>
      <c r="F235" s="6" t="n">
        <v>2</v>
      </c>
    </row>
    <row r="236" spans="1:31">
      <c r="A236" t="s">
        <v>4</v>
      </c>
      <c r="B236" s="4" t="s">
        <v>5</v>
      </c>
      <c r="C236" s="4" t="s">
        <v>13</v>
      </c>
      <c r="D236" s="4" t="s">
        <v>13</v>
      </c>
      <c r="E236" s="4" t="s">
        <v>13</v>
      </c>
      <c r="F236" s="4" t="s">
        <v>10</v>
      </c>
      <c r="G236" s="4" t="s">
        <v>10</v>
      </c>
      <c r="H236" s="4" t="s">
        <v>13</v>
      </c>
    </row>
    <row r="237" spans="1:31">
      <c r="A237" t="n">
        <v>4637</v>
      </c>
      <c r="B237" s="38" t="n">
        <v>107</v>
      </c>
      <c r="C237" s="6" t="n">
        <v>2</v>
      </c>
      <c r="D237" s="6" t="n">
        <v>0</v>
      </c>
      <c r="E237" s="6" t="n">
        <v>1</v>
      </c>
      <c r="F237" s="6" t="n">
        <v>65535</v>
      </c>
      <c r="G237" s="6" t="n">
        <v>65535</v>
      </c>
      <c r="H237" s="6" t="n">
        <v>0</v>
      </c>
    </row>
    <row r="238" spans="1:31">
      <c r="A238" t="s">
        <v>4</v>
      </c>
      <c r="B238" s="4" t="s">
        <v>5</v>
      </c>
      <c r="C238" s="4" t="s">
        <v>13</v>
      </c>
      <c r="D238" s="4" t="s">
        <v>13</v>
      </c>
      <c r="E238" s="4" t="s">
        <v>13</v>
      </c>
    </row>
    <row r="239" spans="1:31">
      <c r="A239" t="n">
        <v>4646</v>
      </c>
      <c r="B239" s="38" t="n">
        <v>107</v>
      </c>
      <c r="C239" s="6" t="n">
        <v>4</v>
      </c>
      <c r="D239" s="6" t="n">
        <v>0</v>
      </c>
      <c r="E239" s="6" t="n">
        <v>0</v>
      </c>
    </row>
    <row r="240" spans="1:31">
      <c r="A240" t="s">
        <v>4</v>
      </c>
      <c r="B240" s="4" t="s">
        <v>5</v>
      </c>
      <c r="C240" s="4" t="s">
        <v>13</v>
      </c>
      <c r="D240" s="4" t="s">
        <v>13</v>
      </c>
    </row>
    <row r="241" spans="1:11">
      <c r="A241" t="n">
        <v>4650</v>
      </c>
      <c r="B241" s="38" t="n">
        <v>107</v>
      </c>
      <c r="C241" s="6" t="n">
        <v>3</v>
      </c>
      <c r="D241" s="6" t="n">
        <v>0</v>
      </c>
    </row>
    <row r="242" spans="1:11">
      <c r="A242" t="s">
        <v>4</v>
      </c>
      <c r="B242" s="4" t="s">
        <v>5</v>
      </c>
      <c r="C242" s="4" t="s">
        <v>13</v>
      </c>
    </row>
    <row r="243" spans="1:11">
      <c r="A243" t="n">
        <v>4653</v>
      </c>
      <c r="B243" s="35" t="n">
        <v>27</v>
      </c>
      <c r="C243" s="6" t="n">
        <v>0</v>
      </c>
    </row>
    <row r="244" spans="1:11">
      <c r="A244" t="s">
        <v>4</v>
      </c>
      <c r="B244" s="4" t="s">
        <v>5</v>
      </c>
      <c r="C244" s="4" t="s">
        <v>13</v>
      </c>
      <c r="D244" s="4" t="s">
        <v>10</v>
      </c>
      <c r="E244" s="4" t="s">
        <v>10</v>
      </c>
      <c r="F244" s="4" t="s">
        <v>10</v>
      </c>
      <c r="G244" s="4" t="s">
        <v>10</v>
      </c>
      <c r="H244" s="4" t="s">
        <v>13</v>
      </c>
    </row>
    <row r="245" spans="1:11">
      <c r="A245" t="n">
        <v>4655</v>
      </c>
      <c r="B245" s="32" t="n">
        <v>25</v>
      </c>
      <c r="C245" s="6" t="n">
        <v>5</v>
      </c>
      <c r="D245" s="6" t="n">
        <v>65535</v>
      </c>
      <c r="E245" s="6" t="n">
        <v>65535</v>
      </c>
      <c r="F245" s="6" t="n">
        <v>65535</v>
      </c>
      <c r="G245" s="6" t="n">
        <v>65535</v>
      </c>
      <c r="H245" s="6" t="n">
        <v>0</v>
      </c>
    </row>
    <row r="246" spans="1:11">
      <c r="A246" t="s">
        <v>4</v>
      </c>
      <c r="B246" s="4" t="s">
        <v>5</v>
      </c>
      <c r="C246" s="4" t="s">
        <v>13</v>
      </c>
      <c r="D246" s="4" t="s">
        <v>13</v>
      </c>
      <c r="E246" s="4" t="s">
        <v>13</v>
      </c>
      <c r="F246" s="4" t="s">
        <v>13</v>
      </c>
      <c r="G246" s="4" t="s">
        <v>10</v>
      </c>
      <c r="H246" s="4" t="s">
        <v>30</v>
      </c>
      <c r="I246" s="4" t="s">
        <v>30</v>
      </c>
    </row>
    <row r="247" spans="1:11">
      <c r="A247" t="n">
        <v>4666</v>
      </c>
      <c r="B247" s="39" t="n">
        <v>6</v>
      </c>
      <c r="C247" s="6" t="n">
        <v>35</v>
      </c>
      <c r="D247" s="6" t="n">
        <v>0</v>
      </c>
      <c r="E247" s="6" t="n">
        <v>1</v>
      </c>
      <c r="F247" s="6" t="n">
        <v>1</v>
      </c>
      <c r="G247" s="6" t="n">
        <v>1</v>
      </c>
      <c r="H247" s="13" t="n">
        <f t="normal" ca="1">A249</f>
        <v>0</v>
      </c>
      <c r="I247" s="13" t="n">
        <f t="normal" ca="1">A285</f>
        <v>0</v>
      </c>
    </row>
    <row r="248" spans="1:11">
      <c r="A248" t="s">
        <v>4</v>
      </c>
      <c r="B248" s="4" t="s">
        <v>5</v>
      </c>
      <c r="C248" s="4" t="s">
        <v>13</v>
      </c>
      <c r="D248" s="4" t="s">
        <v>10</v>
      </c>
      <c r="E248" s="4" t="s">
        <v>28</v>
      </c>
    </row>
    <row r="249" spans="1:11">
      <c r="A249" t="n">
        <v>4681</v>
      </c>
      <c r="B249" s="36" t="n">
        <v>58</v>
      </c>
      <c r="C249" s="6" t="n">
        <v>100</v>
      </c>
      <c r="D249" s="6" t="n">
        <v>300</v>
      </c>
      <c r="E249" s="6" t="n">
        <v>0.300000011920929</v>
      </c>
    </row>
    <row r="250" spans="1:11">
      <c r="A250" t="s">
        <v>4</v>
      </c>
      <c r="B250" s="4" t="s">
        <v>5</v>
      </c>
      <c r="C250" s="4" t="s">
        <v>13</v>
      </c>
      <c r="D250" s="4" t="s">
        <v>10</v>
      </c>
    </row>
    <row r="251" spans="1:11">
      <c r="A251" t="n">
        <v>4689</v>
      </c>
      <c r="B251" s="36" t="n">
        <v>58</v>
      </c>
      <c r="C251" s="6" t="n">
        <v>255</v>
      </c>
      <c r="D251" s="6" t="n">
        <v>0</v>
      </c>
    </row>
    <row r="252" spans="1:11">
      <c r="A252" t="s">
        <v>4</v>
      </c>
      <c r="B252" s="4" t="s">
        <v>5</v>
      </c>
      <c r="C252" s="4" t="s">
        <v>10</v>
      </c>
    </row>
    <row r="253" spans="1:11">
      <c r="A253" t="n">
        <v>4693</v>
      </c>
      <c r="B253" s="40" t="n">
        <v>16</v>
      </c>
      <c r="C253" s="6" t="n">
        <v>500</v>
      </c>
    </row>
    <row r="254" spans="1:11">
      <c r="A254" t="s">
        <v>4</v>
      </c>
      <c r="B254" s="4" t="s">
        <v>5</v>
      </c>
      <c r="C254" s="4" t="s">
        <v>6</v>
      </c>
      <c r="D254" s="4" t="s">
        <v>6</v>
      </c>
    </row>
    <row r="255" spans="1:11">
      <c r="A255" t="n">
        <v>4696</v>
      </c>
      <c r="B255" s="41" t="n">
        <v>70</v>
      </c>
      <c r="C255" s="6" t="s">
        <v>38</v>
      </c>
      <c r="D255" s="6" t="s">
        <v>70</v>
      </c>
    </row>
    <row r="256" spans="1:11">
      <c r="A256" t="s">
        <v>4</v>
      </c>
      <c r="B256" s="4" t="s">
        <v>5</v>
      </c>
      <c r="C256" s="4" t="s">
        <v>10</v>
      </c>
    </row>
    <row r="257" spans="1:9">
      <c r="A257" t="n">
        <v>4709</v>
      </c>
      <c r="B257" s="40" t="n">
        <v>16</v>
      </c>
      <c r="C257" s="6" t="n">
        <v>1200</v>
      </c>
    </row>
    <row r="258" spans="1:9">
      <c r="A258" t="s">
        <v>4</v>
      </c>
      <c r="B258" s="4" t="s">
        <v>5</v>
      </c>
      <c r="C258" s="4" t="s">
        <v>13</v>
      </c>
    </row>
    <row r="259" spans="1:9">
      <c r="A259" t="n">
        <v>4712</v>
      </c>
      <c r="B259" s="27" t="n">
        <v>64</v>
      </c>
      <c r="C259" s="6" t="n">
        <v>14</v>
      </c>
    </row>
    <row r="260" spans="1:9">
      <c r="A260" t="s">
        <v>4</v>
      </c>
      <c r="B260" s="4" t="s">
        <v>5</v>
      </c>
    </row>
    <row r="261" spans="1:9">
      <c r="A261" t="n">
        <v>4714</v>
      </c>
      <c r="B261" s="7" t="n">
        <v>1</v>
      </c>
    </row>
    <row r="262" spans="1:9">
      <c r="A262" t="s">
        <v>4</v>
      </c>
      <c r="B262" s="4" t="s">
        <v>5</v>
      </c>
      <c r="C262" s="4" t="s">
        <v>13</v>
      </c>
      <c r="D262" s="4" t="s">
        <v>13</v>
      </c>
      <c r="E262" s="4" t="s">
        <v>13</v>
      </c>
      <c r="F262" s="4" t="s">
        <v>13</v>
      </c>
    </row>
    <row r="263" spans="1:9">
      <c r="A263" t="n">
        <v>4715</v>
      </c>
      <c r="B263" s="8" t="n">
        <v>14</v>
      </c>
      <c r="C263" s="6" t="n">
        <v>0</v>
      </c>
      <c r="D263" s="6" t="n">
        <v>16</v>
      </c>
      <c r="E263" s="6" t="n">
        <v>0</v>
      </c>
      <c r="F263" s="6" t="n">
        <v>0</v>
      </c>
    </row>
    <row r="264" spans="1:9">
      <c r="A264" t="s">
        <v>4</v>
      </c>
      <c r="B264" s="4" t="s">
        <v>5</v>
      </c>
      <c r="C264" s="4" t="s">
        <v>13</v>
      </c>
    </row>
    <row r="265" spans="1:9">
      <c r="A265" t="n">
        <v>4720</v>
      </c>
      <c r="B265" s="27" t="n">
        <v>64</v>
      </c>
      <c r="C265" s="6" t="n">
        <v>18</v>
      </c>
    </row>
    <row r="266" spans="1:9">
      <c r="A266" t="s">
        <v>4</v>
      </c>
      <c r="B266" s="4" t="s">
        <v>5</v>
      </c>
      <c r="C266" s="4" t="s">
        <v>13</v>
      </c>
      <c r="D266" s="4" t="s">
        <v>10</v>
      </c>
    </row>
    <row r="267" spans="1:9">
      <c r="A267" t="n">
        <v>4722</v>
      </c>
      <c r="B267" s="27" t="n">
        <v>64</v>
      </c>
      <c r="C267" s="6" t="n">
        <v>0</v>
      </c>
      <c r="D267" s="6" t="n">
        <v>5</v>
      </c>
    </row>
    <row r="268" spans="1:9">
      <c r="A268" t="s">
        <v>4</v>
      </c>
      <c r="B268" s="4" t="s">
        <v>5</v>
      </c>
      <c r="C268" s="4" t="s">
        <v>13</v>
      </c>
      <c r="D268" s="4" t="s">
        <v>10</v>
      </c>
    </row>
    <row r="269" spans="1:9">
      <c r="A269" t="n">
        <v>4726</v>
      </c>
      <c r="B269" s="27" t="n">
        <v>64</v>
      </c>
      <c r="C269" s="6" t="n">
        <v>0</v>
      </c>
      <c r="D269" s="6" t="n">
        <v>2</v>
      </c>
    </row>
    <row r="270" spans="1:9">
      <c r="A270" t="s">
        <v>4</v>
      </c>
      <c r="B270" s="4" t="s">
        <v>5</v>
      </c>
      <c r="C270" s="4" t="s">
        <v>13</v>
      </c>
      <c r="D270" s="4" t="s">
        <v>10</v>
      </c>
    </row>
    <row r="271" spans="1:9">
      <c r="A271" t="n">
        <v>4730</v>
      </c>
      <c r="B271" s="27" t="n">
        <v>64</v>
      </c>
      <c r="C271" s="6" t="n">
        <v>0</v>
      </c>
      <c r="D271" s="6" t="n">
        <v>9</v>
      </c>
    </row>
    <row r="272" spans="1:9">
      <c r="A272" t="s">
        <v>4</v>
      </c>
      <c r="B272" s="4" t="s">
        <v>5</v>
      </c>
      <c r="C272" s="4" t="s">
        <v>13</v>
      </c>
      <c r="D272" s="4" t="s">
        <v>10</v>
      </c>
    </row>
    <row r="273" spans="1:6">
      <c r="A273" t="n">
        <v>4734</v>
      </c>
      <c r="B273" s="27" t="n">
        <v>64</v>
      </c>
      <c r="C273" s="6" t="n">
        <v>0</v>
      </c>
      <c r="D273" s="6" t="n">
        <v>11</v>
      </c>
    </row>
    <row r="274" spans="1:6">
      <c r="A274" t="s">
        <v>4</v>
      </c>
      <c r="B274" s="4" t="s">
        <v>5</v>
      </c>
      <c r="C274" s="4" t="s">
        <v>13</v>
      </c>
      <c r="D274" s="4" t="s">
        <v>10</v>
      </c>
      <c r="E274" s="4" t="s">
        <v>10</v>
      </c>
      <c r="F274" s="4" t="s">
        <v>13</v>
      </c>
      <c r="G274" s="4" t="s">
        <v>9</v>
      </c>
    </row>
    <row r="275" spans="1:6">
      <c r="A275" t="n">
        <v>4738</v>
      </c>
      <c r="B275" s="42" t="n">
        <v>95</v>
      </c>
      <c r="C275" s="6" t="n">
        <v>0</v>
      </c>
      <c r="D275" s="6" t="n">
        <v>5</v>
      </c>
      <c r="E275" s="6" t="n">
        <v>2</v>
      </c>
      <c r="F275" s="6" t="n">
        <v>255</v>
      </c>
      <c r="G275" s="6" t="n">
        <v>0</v>
      </c>
    </row>
    <row r="276" spans="1:6">
      <c r="A276" t="s">
        <v>4</v>
      </c>
      <c r="B276" s="4" t="s">
        <v>5</v>
      </c>
      <c r="C276" s="4" t="s">
        <v>13</v>
      </c>
      <c r="D276" s="4" t="s">
        <v>10</v>
      </c>
      <c r="E276" s="4" t="s">
        <v>10</v>
      </c>
      <c r="F276" s="4" t="s">
        <v>13</v>
      </c>
      <c r="G276" s="4" t="s">
        <v>9</v>
      </c>
    </row>
    <row r="277" spans="1:6">
      <c r="A277" t="n">
        <v>4749</v>
      </c>
      <c r="B277" s="42" t="n">
        <v>95</v>
      </c>
      <c r="C277" s="6" t="n">
        <v>0</v>
      </c>
      <c r="D277" s="6" t="n">
        <v>11</v>
      </c>
      <c r="E277" s="6" t="n">
        <v>9</v>
      </c>
      <c r="F277" s="6" t="n">
        <v>255</v>
      </c>
      <c r="G277" s="6" t="n">
        <v>0</v>
      </c>
    </row>
    <row r="278" spans="1:6">
      <c r="A278" t="s">
        <v>4</v>
      </c>
      <c r="B278" s="4" t="s">
        <v>5</v>
      </c>
      <c r="C278" s="4" t="s">
        <v>9</v>
      </c>
    </row>
    <row r="279" spans="1:6">
      <c r="A279" t="n">
        <v>4760</v>
      </c>
      <c r="B279" s="43" t="n">
        <v>15</v>
      </c>
      <c r="C279" s="6" t="n">
        <v>4096</v>
      </c>
    </row>
    <row r="280" spans="1:6">
      <c r="A280" t="s">
        <v>4</v>
      </c>
      <c r="B280" s="4" t="s">
        <v>5</v>
      </c>
      <c r="C280" s="4" t="s">
        <v>13</v>
      </c>
      <c r="D280" s="4" t="s">
        <v>9</v>
      </c>
      <c r="E280" s="4" t="s">
        <v>13</v>
      </c>
      <c r="F280" s="4" t="s">
        <v>13</v>
      </c>
      <c r="G280" s="4" t="s">
        <v>9</v>
      </c>
      <c r="H280" s="4" t="s">
        <v>13</v>
      </c>
      <c r="I280" s="4" t="s">
        <v>9</v>
      </c>
      <c r="J280" s="4" t="s">
        <v>13</v>
      </c>
    </row>
    <row r="281" spans="1:6">
      <c r="A281" t="n">
        <v>4765</v>
      </c>
      <c r="B281" s="44" t="n">
        <v>33</v>
      </c>
      <c r="C281" s="6" t="n">
        <v>0</v>
      </c>
      <c r="D281" s="6" t="n">
        <v>3</v>
      </c>
      <c r="E281" s="6" t="n">
        <v>0</v>
      </c>
      <c r="F281" s="6" t="n">
        <v>0</v>
      </c>
      <c r="G281" s="6" t="n">
        <v>-1</v>
      </c>
      <c r="H281" s="6" t="n">
        <v>0</v>
      </c>
      <c r="I281" s="6" t="n">
        <v>-1</v>
      </c>
      <c r="J281" s="6" t="n">
        <v>0</v>
      </c>
    </row>
    <row r="282" spans="1:6">
      <c r="A282" t="s">
        <v>4</v>
      </c>
      <c r="B282" s="4" t="s">
        <v>5</v>
      </c>
      <c r="C282" s="4" t="s">
        <v>30</v>
      </c>
    </row>
    <row r="283" spans="1:6">
      <c r="A283" t="n">
        <v>4783</v>
      </c>
      <c r="B283" s="19" t="n">
        <v>3</v>
      </c>
      <c r="C283" s="13" t="n">
        <f t="normal" ca="1">A305</f>
        <v>0</v>
      </c>
    </row>
    <row r="284" spans="1:6">
      <c r="A284" t="s">
        <v>4</v>
      </c>
      <c r="B284" s="4" t="s">
        <v>5</v>
      </c>
      <c r="C284" s="4" t="s">
        <v>13</v>
      </c>
      <c r="D284" s="4" t="s">
        <v>10</v>
      </c>
      <c r="E284" s="4" t="s">
        <v>28</v>
      </c>
    </row>
    <row r="285" spans="1:6">
      <c r="A285" t="n">
        <v>4788</v>
      </c>
      <c r="B285" s="36" t="n">
        <v>58</v>
      </c>
      <c r="C285" s="6" t="n">
        <v>100</v>
      </c>
      <c r="D285" s="6" t="n">
        <v>300</v>
      </c>
      <c r="E285" s="6" t="n">
        <v>0.300000011920929</v>
      </c>
    </row>
    <row r="286" spans="1:6">
      <c r="A286" t="s">
        <v>4</v>
      </c>
      <c r="B286" s="4" t="s">
        <v>5</v>
      </c>
      <c r="C286" s="4" t="s">
        <v>13</v>
      </c>
      <c r="D286" s="4" t="s">
        <v>10</v>
      </c>
    </row>
    <row r="287" spans="1:6">
      <c r="A287" t="n">
        <v>4796</v>
      </c>
      <c r="B287" s="36" t="n">
        <v>58</v>
      </c>
      <c r="C287" s="6" t="n">
        <v>255</v>
      </c>
      <c r="D287" s="6" t="n">
        <v>0</v>
      </c>
    </row>
    <row r="288" spans="1:6">
      <c r="A288" t="s">
        <v>4</v>
      </c>
      <c r="B288" s="4" t="s">
        <v>5</v>
      </c>
      <c r="C288" s="4" t="s">
        <v>13</v>
      </c>
      <c r="D288" s="4" t="s">
        <v>6</v>
      </c>
    </row>
    <row r="289" spans="1:10">
      <c r="A289" t="n">
        <v>4800</v>
      </c>
      <c r="B289" s="9" t="n">
        <v>2</v>
      </c>
      <c r="C289" s="6" t="n">
        <v>10</v>
      </c>
      <c r="D289" s="6" t="s">
        <v>71</v>
      </c>
    </row>
    <row r="290" spans="1:10">
      <c r="A290" t="s">
        <v>4</v>
      </c>
      <c r="B290" s="4" t="s">
        <v>5</v>
      </c>
      <c r="C290" s="4" t="s">
        <v>10</v>
      </c>
    </row>
    <row r="291" spans="1:10">
      <c r="A291" t="n">
        <v>4823</v>
      </c>
      <c r="B291" s="40" t="n">
        <v>16</v>
      </c>
      <c r="C291" s="6" t="n">
        <v>0</v>
      </c>
    </row>
    <row r="292" spans="1:10">
      <c r="A292" t="s">
        <v>4</v>
      </c>
      <c r="B292" s="4" t="s">
        <v>5</v>
      </c>
      <c r="C292" s="4" t="s">
        <v>13</v>
      </c>
      <c r="D292" s="4" t="s">
        <v>6</v>
      </c>
    </row>
    <row r="293" spans="1:10">
      <c r="A293" t="n">
        <v>4826</v>
      </c>
      <c r="B293" s="9" t="n">
        <v>2</v>
      </c>
      <c r="C293" s="6" t="n">
        <v>10</v>
      </c>
      <c r="D293" s="6" t="s">
        <v>72</v>
      </c>
    </row>
    <row r="294" spans="1:10">
      <c r="A294" t="s">
        <v>4</v>
      </c>
      <c r="B294" s="4" t="s">
        <v>5</v>
      </c>
      <c r="C294" s="4" t="s">
        <v>10</v>
      </c>
    </row>
    <row r="295" spans="1:10">
      <c r="A295" t="n">
        <v>4844</v>
      </c>
      <c r="B295" s="40" t="n">
        <v>16</v>
      </c>
      <c r="C295" s="6" t="n">
        <v>0</v>
      </c>
    </row>
    <row r="296" spans="1:10">
      <c r="A296" t="s">
        <v>4</v>
      </c>
      <c r="B296" s="4" t="s">
        <v>5</v>
      </c>
      <c r="C296" s="4" t="s">
        <v>13</v>
      </c>
      <c r="D296" s="4" t="s">
        <v>6</v>
      </c>
    </row>
    <row r="297" spans="1:10">
      <c r="A297" t="n">
        <v>4847</v>
      </c>
      <c r="B297" s="9" t="n">
        <v>2</v>
      </c>
      <c r="C297" s="6" t="n">
        <v>10</v>
      </c>
      <c r="D297" s="6" t="s">
        <v>73</v>
      </c>
    </row>
    <row r="298" spans="1:10">
      <c r="A298" t="s">
        <v>4</v>
      </c>
      <c r="B298" s="4" t="s">
        <v>5</v>
      </c>
      <c r="C298" s="4" t="s">
        <v>10</v>
      </c>
    </row>
    <row r="299" spans="1:10">
      <c r="A299" t="n">
        <v>4866</v>
      </c>
      <c r="B299" s="40" t="n">
        <v>16</v>
      </c>
      <c r="C299" s="6" t="n">
        <v>0</v>
      </c>
    </row>
    <row r="300" spans="1:10">
      <c r="A300" t="s">
        <v>4</v>
      </c>
      <c r="B300" s="4" t="s">
        <v>5</v>
      </c>
      <c r="C300" s="4" t="s">
        <v>13</v>
      </c>
    </row>
    <row r="301" spans="1:10">
      <c r="A301" t="n">
        <v>4869</v>
      </c>
      <c r="B301" s="45" t="n">
        <v>23</v>
      </c>
      <c r="C301" s="6" t="n">
        <v>20</v>
      </c>
    </row>
    <row r="302" spans="1:10">
      <c r="A302" t="s">
        <v>4</v>
      </c>
      <c r="B302" s="4" t="s">
        <v>5</v>
      </c>
      <c r="C302" s="4" t="s">
        <v>30</v>
      </c>
    </row>
    <row r="303" spans="1:10">
      <c r="A303" t="n">
        <v>4871</v>
      </c>
      <c r="B303" s="19" t="n">
        <v>3</v>
      </c>
      <c r="C303" s="13" t="n">
        <f t="normal" ca="1">A305</f>
        <v>0</v>
      </c>
    </row>
    <row r="304" spans="1:10">
      <c r="A304" t="s">
        <v>4</v>
      </c>
      <c r="B304" s="4" t="s">
        <v>5</v>
      </c>
      <c r="C304" s="4" t="s">
        <v>30</v>
      </c>
    </row>
    <row r="305" spans="1:4">
      <c r="A305" t="n">
        <v>4876</v>
      </c>
      <c r="B305" s="19" t="n">
        <v>3</v>
      </c>
      <c r="C305" s="13" t="n">
        <f t="normal" ca="1">A333</f>
        <v>0</v>
      </c>
    </row>
    <row r="306" spans="1:4">
      <c r="A306" t="s">
        <v>4</v>
      </c>
      <c r="B306" s="4" t="s">
        <v>5</v>
      </c>
      <c r="C306" s="4" t="s">
        <v>13</v>
      </c>
      <c r="D306" s="4" t="s">
        <v>10</v>
      </c>
      <c r="E306" s="4" t="s">
        <v>10</v>
      </c>
      <c r="F306" s="4" t="s">
        <v>10</v>
      </c>
      <c r="G306" s="4" t="s">
        <v>10</v>
      </c>
      <c r="H306" s="4" t="s">
        <v>13</v>
      </c>
    </row>
    <row r="307" spans="1:4">
      <c r="A307" t="n">
        <v>4881</v>
      </c>
      <c r="B307" s="32" t="n">
        <v>25</v>
      </c>
      <c r="C307" s="6" t="n">
        <v>5</v>
      </c>
      <c r="D307" s="6" t="n">
        <v>65535</v>
      </c>
      <c r="E307" s="6" t="n">
        <v>500</v>
      </c>
      <c r="F307" s="6" t="n">
        <v>800</v>
      </c>
      <c r="G307" s="6" t="n">
        <v>140</v>
      </c>
      <c r="H307" s="6" t="n">
        <v>0</v>
      </c>
    </row>
    <row r="308" spans="1:4">
      <c r="A308" t="s">
        <v>4</v>
      </c>
      <c r="B308" s="4" t="s">
        <v>5</v>
      </c>
      <c r="C308" s="4" t="s">
        <v>10</v>
      </c>
      <c r="D308" s="4" t="s">
        <v>13</v>
      </c>
      <c r="E308" s="4" t="s">
        <v>65</v>
      </c>
      <c r="F308" s="4" t="s">
        <v>13</v>
      </c>
      <c r="G308" s="4" t="s">
        <v>13</v>
      </c>
    </row>
    <row r="309" spans="1:4">
      <c r="A309" t="n">
        <v>4892</v>
      </c>
      <c r="B309" s="33" t="n">
        <v>24</v>
      </c>
      <c r="C309" s="6" t="n">
        <v>65533</v>
      </c>
      <c r="D309" s="6" t="n">
        <v>11</v>
      </c>
      <c r="E309" s="6" t="s">
        <v>74</v>
      </c>
      <c r="F309" s="6" t="n">
        <v>2</v>
      </c>
      <c r="G309" s="6" t="n">
        <v>0</v>
      </c>
    </row>
    <row r="310" spans="1:4">
      <c r="A310" t="s">
        <v>4</v>
      </c>
      <c r="B310" s="4" t="s">
        <v>5</v>
      </c>
    </row>
    <row r="311" spans="1:4">
      <c r="A311" t="n">
        <v>5032</v>
      </c>
      <c r="B311" s="34" t="n">
        <v>28</v>
      </c>
    </row>
    <row r="312" spans="1:4">
      <c r="A312" t="s">
        <v>4</v>
      </c>
      <c r="B312" s="4" t="s">
        <v>5</v>
      </c>
      <c r="C312" s="4" t="s">
        <v>13</v>
      </c>
    </row>
    <row r="313" spans="1:4">
      <c r="A313" t="n">
        <v>5033</v>
      </c>
      <c r="B313" s="35" t="n">
        <v>27</v>
      </c>
      <c r="C313" s="6" t="n">
        <v>0</v>
      </c>
    </row>
    <row r="314" spans="1:4">
      <c r="A314" t="s">
        <v>4</v>
      </c>
      <c r="B314" s="4" t="s">
        <v>5</v>
      </c>
      <c r="C314" s="4" t="s">
        <v>13</v>
      </c>
    </row>
    <row r="315" spans="1:4">
      <c r="A315" t="n">
        <v>5035</v>
      </c>
      <c r="B315" s="35" t="n">
        <v>27</v>
      </c>
      <c r="C315" s="6" t="n">
        <v>1</v>
      </c>
    </row>
    <row r="316" spans="1:4">
      <c r="A316" t="s">
        <v>4</v>
      </c>
      <c r="B316" s="4" t="s">
        <v>5</v>
      </c>
      <c r="C316" s="4" t="s">
        <v>13</v>
      </c>
      <c r="D316" s="4" t="s">
        <v>10</v>
      </c>
      <c r="E316" s="4" t="s">
        <v>10</v>
      </c>
      <c r="F316" s="4" t="s">
        <v>10</v>
      </c>
      <c r="G316" s="4" t="s">
        <v>10</v>
      </c>
      <c r="H316" s="4" t="s">
        <v>13</v>
      </c>
    </row>
    <row r="317" spans="1:4">
      <c r="A317" t="n">
        <v>5037</v>
      </c>
      <c r="B317" s="32" t="n">
        <v>25</v>
      </c>
      <c r="C317" s="6" t="n">
        <v>5</v>
      </c>
      <c r="D317" s="6" t="n">
        <v>65535</v>
      </c>
      <c r="E317" s="6" t="n">
        <v>65535</v>
      </c>
      <c r="F317" s="6" t="n">
        <v>65535</v>
      </c>
      <c r="G317" s="6" t="n">
        <v>65535</v>
      </c>
      <c r="H317" s="6" t="n">
        <v>0</v>
      </c>
    </row>
    <row r="318" spans="1:4">
      <c r="A318" t="s">
        <v>4</v>
      </c>
      <c r="B318" s="4" t="s">
        <v>5</v>
      </c>
      <c r="C318" s="4" t="s">
        <v>13</v>
      </c>
      <c r="D318" s="4" t="s">
        <v>6</v>
      </c>
    </row>
    <row r="319" spans="1:4">
      <c r="A319" t="n">
        <v>5048</v>
      </c>
      <c r="B319" s="9" t="n">
        <v>2</v>
      </c>
      <c r="C319" s="6" t="n">
        <v>10</v>
      </c>
      <c r="D319" s="6" t="s">
        <v>71</v>
      </c>
    </row>
    <row r="320" spans="1:4">
      <c r="A320" t="s">
        <v>4</v>
      </c>
      <c r="B320" s="4" t="s">
        <v>5</v>
      </c>
      <c r="C320" s="4" t="s">
        <v>10</v>
      </c>
    </row>
    <row r="321" spans="1:8">
      <c r="A321" t="n">
        <v>5071</v>
      </c>
      <c r="B321" s="40" t="n">
        <v>16</v>
      </c>
      <c r="C321" s="6" t="n">
        <v>0</v>
      </c>
    </row>
    <row r="322" spans="1:8">
      <c r="A322" t="s">
        <v>4</v>
      </c>
      <c r="B322" s="4" t="s">
        <v>5</v>
      </c>
      <c r="C322" s="4" t="s">
        <v>13</v>
      </c>
      <c r="D322" s="4" t="s">
        <v>6</v>
      </c>
    </row>
    <row r="323" spans="1:8">
      <c r="A323" t="n">
        <v>5074</v>
      </c>
      <c r="B323" s="9" t="n">
        <v>2</v>
      </c>
      <c r="C323" s="6" t="n">
        <v>10</v>
      </c>
      <c r="D323" s="6" t="s">
        <v>72</v>
      </c>
    </row>
    <row r="324" spans="1:8">
      <c r="A324" t="s">
        <v>4</v>
      </c>
      <c r="B324" s="4" t="s">
        <v>5</v>
      </c>
      <c r="C324" s="4" t="s">
        <v>10</v>
      </c>
    </row>
    <row r="325" spans="1:8">
      <c r="A325" t="n">
        <v>5092</v>
      </c>
      <c r="B325" s="40" t="n">
        <v>16</v>
      </c>
      <c r="C325" s="6" t="n">
        <v>0</v>
      </c>
    </row>
    <row r="326" spans="1:8">
      <c r="A326" t="s">
        <v>4</v>
      </c>
      <c r="B326" s="4" t="s">
        <v>5</v>
      </c>
      <c r="C326" s="4" t="s">
        <v>13</v>
      </c>
      <c r="D326" s="4" t="s">
        <v>6</v>
      </c>
    </row>
    <row r="327" spans="1:8">
      <c r="A327" t="n">
        <v>5095</v>
      </c>
      <c r="B327" s="9" t="n">
        <v>2</v>
      </c>
      <c r="C327" s="6" t="n">
        <v>10</v>
      </c>
      <c r="D327" s="6" t="s">
        <v>73</v>
      </c>
    </row>
    <row r="328" spans="1:8">
      <c r="A328" t="s">
        <v>4</v>
      </c>
      <c r="B328" s="4" t="s">
        <v>5</v>
      </c>
      <c r="C328" s="4" t="s">
        <v>10</v>
      </c>
    </row>
    <row r="329" spans="1:8">
      <c r="A329" t="n">
        <v>5114</v>
      </c>
      <c r="B329" s="40" t="n">
        <v>16</v>
      </c>
      <c r="C329" s="6" t="n">
        <v>0</v>
      </c>
    </row>
    <row r="330" spans="1:8">
      <c r="A330" t="s">
        <v>4</v>
      </c>
      <c r="B330" s="4" t="s">
        <v>5</v>
      </c>
      <c r="C330" s="4" t="s">
        <v>13</v>
      </c>
    </row>
    <row r="331" spans="1:8">
      <c r="A331" t="n">
        <v>5117</v>
      </c>
      <c r="B331" s="45" t="n">
        <v>23</v>
      </c>
      <c r="C331" s="6" t="n">
        <v>20</v>
      </c>
    </row>
    <row r="332" spans="1:8">
      <c r="A332" t="s">
        <v>4</v>
      </c>
      <c r="B332" s="4" t="s">
        <v>5</v>
      </c>
    </row>
    <row r="333" spans="1:8">
      <c r="A333" t="n">
        <v>5119</v>
      </c>
      <c r="B333" s="7" t="n">
        <v>1</v>
      </c>
    </row>
    <row r="334" spans="1:8" s="3" customFormat="1" customHeight="0">
      <c r="A334" s="3" t="s">
        <v>2</v>
      </c>
      <c r="B334" s="3" t="s">
        <v>75</v>
      </c>
    </row>
    <row r="335" spans="1:8">
      <c r="A335" t="s">
        <v>4</v>
      </c>
      <c r="B335" s="4" t="s">
        <v>5</v>
      </c>
      <c r="C335" s="4" t="s">
        <v>13</v>
      </c>
      <c r="D335" s="4" t="s">
        <v>10</v>
      </c>
    </row>
    <row r="336" spans="1:8">
      <c r="A336" t="n">
        <v>5120</v>
      </c>
      <c r="B336" s="30" t="n">
        <v>22</v>
      </c>
      <c r="C336" s="6" t="n">
        <v>0</v>
      </c>
      <c r="D336" s="6" t="n">
        <v>0</v>
      </c>
    </row>
    <row r="337" spans="1:4">
      <c r="A337" t="s">
        <v>4</v>
      </c>
      <c r="B337" s="4" t="s">
        <v>5</v>
      </c>
      <c r="C337" s="4" t="s">
        <v>13</v>
      </c>
      <c r="D337" s="4" t="s">
        <v>10</v>
      </c>
      <c r="E337" s="4" t="s">
        <v>28</v>
      </c>
    </row>
    <row r="338" spans="1:4">
      <c r="A338" t="n">
        <v>5124</v>
      </c>
      <c r="B338" s="36" t="n">
        <v>58</v>
      </c>
      <c r="C338" s="6" t="n">
        <v>0</v>
      </c>
      <c r="D338" s="6" t="n">
        <v>0</v>
      </c>
      <c r="E338" s="6" t="n">
        <v>1</v>
      </c>
    </row>
    <row r="339" spans="1:4">
      <c r="A339" t="s">
        <v>4</v>
      </c>
      <c r="B339" s="4" t="s">
        <v>5</v>
      </c>
      <c r="C339" s="4" t="s">
        <v>6</v>
      </c>
      <c r="D339" s="4" t="s">
        <v>6</v>
      </c>
    </row>
    <row r="340" spans="1:4">
      <c r="A340" t="n">
        <v>5132</v>
      </c>
      <c r="B340" s="41" t="n">
        <v>70</v>
      </c>
      <c r="C340" s="6" t="s">
        <v>38</v>
      </c>
      <c r="D340" s="6" t="s">
        <v>76</v>
      </c>
    </row>
    <row r="341" spans="1:4">
      <c r="A341" t="s">
        <v>4</v>
      </c>
      <c r="B341" s="4" t="s">
        <v>5</v>
      </c>
      <c r="C341" s="4" t="s">
        <v>10</v>
      </c>
      <c r="D341" s="4" t="s">
        <v>13</v>
      </c>
      <c r="E341" s="4" t="s">
        <v>13</v>
      </c>
    </row>
    <row r="342" spans="1:4">
      <c r="A342" t="n">
        <v>5147</v>
      </c>
      <c r="B342" s="31" t="n">
        <v>104</v>
      </c>
      <c r="C342" s="6" t="n">
        <v>184</v>
      </c>
      <c r="D342" s="6" t="n">
        <v>3</v>
      </c>
      <c r="E342" s="6" t="n">
        <v>4</v>
      </c>
    </row>
    <row r="343" spans="1:4">
      <c r="A343" t="s">
        <v>4</v>
      </c>
      <c r="B343" s="4" t="s">
        <v>5</v>
      </c>
    </row>
    <row r="344" spans="1:4">
      <c r="A344" t="n">
        <v>5152</v>
      </c>
      <c r="B344" s="7" t="n">
        <v>1</v>
      </c>
    </row>
    <row r="345" spans="1:4">
      <c r="A345" t="s">
        <v>4</v>
      </c>
      <c r="B345" s="4" t="s">
        <v>5</v>
      </c>
      <c r="C345" s="4" t="s">
        <v>10</v>
      </c>
      <c r="D345" s="4" t="s">
        <v>13</v>
      </c>
      <c r="E345" s="4" t="s">
        <v>10</v>
      </c>
    </row>
    <row r="346" spans="1:4">
      <c r="A346" t="n">
        <v>5153</v>
      </c>
      <c r="B346" s="31" t="n">
        <v>104</v>
      </c>
      <c r="C346" s="6" t="n">
        <v>184</v>
      </c>
      <c r="D346" s="6" t="n">
        <v>1</v>
      </c>
      <c r="E346" s="6" t="n">
        <v>1</v>
      </c>
    </row>
    <row r="347" spans="1:4">
      <c r="A347" t="s">
        <v>4</v>
      </c>
      <c r="B347" s="4" t="s">
        <v>5</v>
      </c>
    </row>
    <row r="348" spans="1:4">
      <c r="A348" t="n">
        <v>5159</v>
      </c>
      <c r="B348" s="7" t="n">
        <v>1</v>
      </c>
    </row>
    <row r="349" spans="1:4">
      <c r="A349" t="s">
        <v>4</v>
      </c>
      <c r="B349" s="4" t="s">
        <v>5</v>
      </c>
      <c r="C349" s="4" t="s">
        <v>13</v>
      </c>
    </row>
    <row r="350" spans="1:4">
      <c r="A350" t="n">
        <v>5160</v>
      </c>
      <c r="B350" s="27" t="n">
        <v>64</v>
      </c>
      <c r="C350" s="6" t="n">
        <v>7</v>
      </c>
    </row>
    <row r="351" spans="1:4">
      <c r="A351" t="s">
        <v>4</v>
      </c>
      <c r="B351" s="4" t="s">
        <v>5</v>
      </c>
      <c r="C351" s="4" t="s">
        <v>13</v>
      </c>
      <c r="D351" s="4" t="s">
        <v>10</v>
      </c>
      <c r="E351" s="4" t="s">
        <v>28</v>
      </c>
      <c r="F351" s="4" t="s">
        <v>10</v>
      </c>
      <c r="G351" s="4" t="s">
        <v>9</v>
      </c>
      <c r="H351" s="4" t="s">
        <v>9</v>
      </c>
      <c r="I351" s="4" t="s">
        <v>10</v>
      </c>
      <c r="J351" s="4" t="s">
        <v>10</v>
      </c>
      <c r="K351" s="4" t="s">
        <v>9</v>
      </c>
      <c r="L351" s="4" t="s">
        <v>9</v>
      </c>
      <c r="M351" s="4" t="s">
        <v>9</v>
      </c>
      <c r="N351" s="4" t="s">
        <v>9</v>
      </c>
      <c r="O351" s="4" t="s">
        <v>6</v>
      </c>
    </row>
    <row r="352" spans="1:4">
      <c r="A352" t="n">
        <v>5162</v>
      </c>
      <c r="B352" s="11" t="n">
        <v>50</v>
      </c>
      <c r="C352" s="6" t="n">
        <v>0</v>
      </c>
      <c r="D352" s="6" t="n">
        <v>12105</v>
      </c>
      <c r="E352" s="6" t="n">
        <v>1</v>
      </c>
      <c r="F352" s="6" t="n">
        <v>0</v>
      </c>
      <c r="G352" s="6" t="n">
        <v>0</v>
      </c>
      <c r="H352" s="6" t="n">
        <v>0</v>
      </c>
      <c r="I352" s="6" t="n">
        <v>0</v>
      </c>
      <c r="J352" s="6" t="n">
        <v>65533</v>
      </c>
      <c r="K352" s="6" t="n">
        <v>0</v>
      </c>
      <c r="L352" s="6" t="n">
        <v>0</v>
      </c>
      <c r="M352" s="6" t="n">
        <v>0</v>
      </c>
      <c r="N352" s="6" t="n">
        <v>0</v>
      </c>
      <c r="O352" s="6" t="s">
        <v>23</v>
      </c>
    </row>
    <row r="353" spans="1:15">
      <c r="A353" t="s">
        <v>4</v>
      </c>
      <c r="B353" s="4" t="s">
        <v>5</v>
      </c>
      <c r="C353" s="4" t="s">
        <v>13</v>
      </c>
      <c r="D353" s="4" t="s">
        <v>10</v>
      </c>
      <c r="E353" s="4" t="s">
        <v>10</v>
      </c>
      <c r="F353" s="4" t="s">
        <v>10</v>
      </c>
      <c r="G353" s="4" t="s">
        <v>10</v>
      </c>
      <c r="H353" s="4" t="s">
        <v>13</v>
      </c>
    </row>
    <row r="354" spans="1:15">
      <c r="A354" t="n">
        <v>5201</v>
      </c>
      <c r="B354" s="32" t="n">
        <v>25</v>
      </c>
      <c r="C354" s="6" t="n">
        <v>5</v>
      </c>
      <c r="D354" s="6" t="n">
        <v>65535</v>
      </c>
      <c r="E354" s="6" t="n">
        <v>65535</v>
      </c>
      <c r="F354" s="6" t="n">
        <v>65535</v>
      </c>
      <c r="G354" s="6" t="n">
        <v>65535</v>
      </c>
      <c r="H354" s="6" t="n">
        <v>0</v>
      </c>
    </row>
    <row r="355" spans="1:15">
      <c r="A355" t="s">
        <v>4</v>
      </c>
      <c r="B355" s="4" t="s">
        <v>5</v>
      </c>
      <c r="C355" s="4" t="s">
        <v>10</v>
      </c>
      <c r="D355" s="4" t="s">
        <v>13</v>
      </c>
      <c r="E355" s="4" t="s">
        <v>65</v>
      </c>
      <c r="F355" s="4" t="s">
        <v>13</v>
      </c>
      <c r="G355" s="4" t="s">
        <v>13</v>
      </c>
    </row>
    <row r="356" spans="1:15">
      <c r="A356" t="n">
        <v>5212</v>
      </c>
      <c r="B356" s="33" t="n">
        <v>24</v>
      </c>
      <c r="C356" s="6" t="n">
        <v>65533</v>
      </c>
      <c r="D356" s="6" t="n">
        <v>11</v>
      </c>
      <c r="E356" s="6" t="s">
        <v>77</v>
      </c>
      <c r="F356" s="6" t="n">
        <v>2</v>
      </c>
      <c r="G356" s="6" t="n">
        <v>0</v>
      </c>
    </row>
    <row r="357" spans="1:15">
      <c r="A357" t="s">
        <v>4</v>
      </c>
      <c r="B357" s="4" t="s">
        <v>5</v>
      </c>
    </row>
    <row r="358" spans="1:15">
      <c r="A358" t="n">
        <v>5237</v>
      </c>
      <c r="B358" s="34" t="n">
        <v>28</v>
      </c>
    </row>
    <row r="359" spans="1:15">
      <c r="A359" t="s">
        <v>4</v>
      </c>
      <c r="B359" s="4" t="s">
        <v>5</v>
      </c>
      <c r="C359" s="4" t="s">
        <v>13</v>
      </c>
    </row>
    <row r="360" spans="1:15">
      <c r="A360" t="n">
        <v>5238</v>
      </c>
      <c r="B360" s="35" t="n">
        <v>27</v>
      </c>
      <c r="C360" s="6" t="n">
        <v>0</v>
      </c>
    </row>
    <row r="361" spans="1:15">
      <c r="A361" t="s">
        <v>4</v>
      </c>
      <c r="B361" s="4" t="s">
        <v>5</v>
      </c>
      <c r="C361" s="4" t="s">
        <v>13</v>
      </c>
    </row>
    <row r="362" spans="1:15">
      <c r="A362" t="n">
        <v>5240</v>
      </c>
      <c r="B362" s="35" t="n">
        <v>27</v>
      </c>
      <c r="C362" s="6" t="n">
        <v>1</v>
      </c>
    </row>
    <row r="363" spans="1:15">
      <c r="A363" t="s">
        <v>4</v>
      </c>
      <c r="B363" s="4" t="s">
        <v>5</v>
      </c>
      <c r="C363" s="4" t="s">
        <v>10</v>
      </c>
    </row>
    <row r="364" spans="1:15">
      <c r="A364" t="n">
        <v>5242</v>
      </c>
      <c r="B364" s="40" t="n">
        <v>16</v>
      </c>
      <c r="C364" s="6" t="n">
        <v>300</v>
      </c>
    </row>
    <row r="365" spans="1:15">
      <c r="A365" t="s">
        <v>4</v>
      </c>
      <c r="B365" s="4" t="s">
        <v>5</v>
      </c>
      <c r="C365" s="4" t="s">
        <v>13</v>
      </c>
      <c r="D365" s="26" t="s">
        <v>58</v>
      </c>
      <c r="E365" s="4" t="s">
        <v>5</v>
      </c>
      <c r="F365" s="4" t="s">
        <v>13</v>
      </c>
      <c r="G365" s="4" t="s">
        <v>10</v>
      </c>
      <c r="H365" s="4" t="s">
        <v>10</v>
      </c>
      <c r="I365" s="26" t="s">
        <v>59</v>
      </c>
      <c r="J365" s="4" t="s">
        <v>13</v>
      </c>
      <c r="K365" s="4" t="s">
        <v>9</v>
      </c>
      <c r="L365" s="4" t="s">
        <v>13</v>
      </c>
      <c r="M365" s="4" t="s">
        <v>13</v>
      </c>
      <c r="N365" s="26" t="s">
        <v>58</v>
      </c>
      <c r="O365" s="4" t="s">
        <v>5</v>
      </c>
      <c r="P365" s="4" t="s">
        <v>13</v>
      </c>
      <c r="Q365" s="4" t="s">
        <v>10</v>
      </c>
      <c r="R365" s="4" t="s">
        <v>10</v>
      </c>
      <c r="S365" s="26" t="s">
        <v>59</v>
      </c>
      <c r="T365" s="4" t="s">
        <v>13</v>
      </c>
      <c r="U365" s="4" t="s">
        <v>9</v>
      </c>
      <c r="V365" s="4" t="s">
        <v>13</v>
      </c>
      <c r="W365" s="4" t="s">
        <v>13</v>
      </c>
      <c r="X365" s="4" t="s">
        <v>13</v>
      </c>
      <c r="Y365" s="26" t="s">
        <v>58</v>
      </c>
      <c r="Z365" s="4" t="s">
        <v>5</v>
      </c>
      <c r="AA365" s="4" t="s">
        <v>13</v>
      </c>
      <c r="AB365" s="4" t="s">
        <v>10</v>
      </c>
      <c r="AC365" s="4" t="s">
        <v>10</v>
      </c>
      <c r="AD365" s="26" t="s">
        <v>59</v>
      </c>
      <c r="AE365" s="4" t="s">
        <v>13</v>
      </c>
      <c r="AF365" s="4" t="s">
        <v>9</v>
      </c>
      <c r="AG365" s="4" t="s">
        <v>13</v>
      </c>
      <c r="AH365" s="4" t="s">
        <v>13</v>
      </c>
      <c r="AI365" s="4" t="s">
        <v>13</v>
      </c>
      <c r="AJ365" s="26" t="s">
        <v>58</v>
      </c>
      <c r="AK365" s="4" t="s">
        <v>5</v>
      </c>
      <c r="AL365" s="4" t="s">
        <v>13</v>
      </c>
      <c r="AM365" s="4" t="s">
        <v>10</v>
      </c>
      <c r="AN365" s="4" t="s">
        <v>10</v>
      </c>
      <c r="AO365" s="26" t="s">
        <v>59</v>
      </c>
      <c r="AP365" s="4" t="s">
        <v>13</v>
      </c>
      <c r="AQ365" s="4" t="s">
        <v>9</v>
      </c>
      <c r="AR365" s="4" t="s">
        <v>13</v>
      </c>
      <c r="AS365" s="4" t="s">
        <v>13</v>
      </c>
      <c r="AT365" s="4" t="s">
        <v>13</v>
      </c>
      <c r="AU365" s="26" t="s">
        <v>58</v>
      </c>
      <c r="AV365" s="4" t="s">
        <v>5</v>
      </c>
      <c r="AW365" s="4" t="s">
        <v>13</v>
      </c>
      <c r="AX365" s="4" t="s">
        <v>10</v>
      </c>
      <c r="AY365" s="4" t="s">
        <v>10</v>
      </c>
      <c r="AZ365" s="26" t="s">
        <v>59</v>
      </c>
      <c r="BA365" s="4" t="s">
        <v>13</v>
      </c>
      <c r="BB365" s="4" t="s">
        <v>9</v>
      </c>
      <c r="BC365" s="4" t="s">
        <v>13</v>
      </c>
      <c r="BD365" s="4" t="s">
        <v>13</v>
      </c>
      <c r="BE365" s="4" t="s">
        <v>13</v>
      </c>
      <c r="BF365" s="26" t="s">
        <v>58</v>
      </c>
      <c r="BG365" s="4" t="s">
        <v>5</v>
      </c>
      <c r="BH365" s="4" t="s">
        <v>13</v>
      </c>
      <c r="BI365" s="4" t="s">
        <v>10</v>
      </c>
      <c r="BJ365" s="4" t="s">
        <v>10</v>
      </c>
      <c r="BK365" s="26" t="s">
        <v>59</v>
      </c>
      <c r="BL365" s="4" t="s">
        <v>13</v>
      </c>
      <c r="BM365" s="4" t="s">
        <v>9</v>
      </c>
      <c r="BN365" s="4" t="s">
        <v>13</v>
      </c>
      <c r="BO365" s="4" t="s">
        <v>13</v>
      </c>
      <c r="BP365" s="4" t="s">
        <v>13</v>
      </c>
      <c r="BQ365" s="26" t="s">
        <v>58</v>
      </c>
      <c r="BR365" s="4" t="s">
        <v>5</v>
      </c>
      <c r="BS365" s="4" t="s">
        <v>13</v>
      </c>
      <c r="BT365" s="4" t="s">
        <v>10</v>
      </c>
      <c r="BU365" s="4" t="s">
        <v>10</v>
      </c>
      <c r="BV365" s="26" t="s">
        <v>59</v>
      </c>
      <c r="BW365" s="4" t="s">
        <v>13</v>
      </c>
      <c r="BX365" s="4" t="s">
        <v>13</v>
      </c>
      <c r="BY365" s="4" t="s">
        <v>13</v>
      </c>
      <c r="BZ365" s="26" t="s">
        <v>58</v>
      </c>
      <c r="CA365" s="4" t="s">
        <v>5</v>
      </c>
      <c r="CB365" s="4" t="s">
        <v>13</v>
      </c>
      <c r="CC365" s="4" t="s">
        <v>10</v>
      </c>
      <c r="CD365" s="4" t="s">
        <v>10</v>
      </c>
      <c r="CE365" s="26" t="s">
        <v>59</v>
      </c>
      <c r="CF365" s="4" t="s">
        <v>13</v>
      </c>
      <c r="CG365" s="4" t="s">
        <v>13</v>
      </c>
      <c r="CH365" s="4" t="s">
        <v>13</v>
      </c>
      <c r="CI365" s="26" t="s">
        <v>58</v>
      </c>
      <c r="CJ365" s="4" t="s">
        <v>5</v>
      </c>
      <c r="CK365" s="4" t="s">
        <v>13</v>
      </c>
      <c r="CL365" s="4" t="s">
        <v>10</v>
      </c>
      <c r="CM365" s="4" t="s">
        <v>10</v>
      </c>
      <c r="CN365" s="26" t="s">
        <v>59</v>
      </c>
      <c r="CO365" s="4" t="s">
        <v>13</v>
      </c>
      <c r="CP365" s="4" t="s">
        <v>13</v>
      </c>
      <c r="CQ365" s="4" t="s">
        <v>13</v>
      </c>
      <c r="CR365" s="26" t="s">
        <v>58</v>
      </c>
      <c r="CS365" s="4" t="s">
        <v>5</v>
      </c>
      <c r="CT365" s="4" t="s">
        <v>13</v>
      </c>
      <c r="CU365" s="4" t="s">
        <v>10</v>
      </c>
      <c r="CV365" s="4" t="s">
        <v>10</v>
      </c>
      <c r="CW365" s="26" t="s">
        <v>59</v>
      </c>
      <c r="CX365" s="4" t="s">
        <v>13</v>
      </c>
      <c r="CY365" s="4" t="s">
        <v>13</v>
      </c>
      <c r="CZ365" s="4" t="s">
        <v>13</v>
      </c>
      <c r="DA365" s="26" t="s">
        <v>58</v>
      </c>
      <c r="DB365" s="4" t="s">
        <v>5</v>
      </c>
      <c r="DC365" s="4" t="s">
        <v>13</v>
      </c>
      <c r="DD365" s="4" t="s">
        <v>10</v>
      </c>
      <c r="DE365" s="4" t="s">
        <v>10</v>
      </c>
      <c r="DF365" s="26" t="s">
        <v>59</v>
      </c>
      <c r="DG365" s="4" t="s">
        <v>13</v>
      </c>
      <c r="DH365" s="4" t="s">
        <v>13</v>
      </c>
      <c r="DI365" s="4" t="s">
        <v>13</v>
      </c>
      <c r="DJ365" s="26" t="s">
        <v>58</v>
      </c>
      <c r="DK365" s="4" t="s">
        <v>5</v>
      </c>
      <c r="DL365" s="4" t="s">
        <v>13</v>
      </c>
      <c r="DM365" s="4" t="s">
        <v>10</v>
      </c>
      <c r="DN365" s="4" t="s">
        <v>10</v>
      </c>
      <c r="DO365" s="26" t="s">
        <v>59</v>
      </c>
      <c r="DP365" s="4" t="s">
        <v>13</v>
      </c>
      <c r="DQ365" s="4" t="s">
        <v>13</v>
      </c>
      <c r="DR365" s="4" t="s">
        <v>13</v>
      </c>
      <c r="DS365" s="4" t="s">
        <v>30</v>
      </c>
    </row>
    <row r="366" spans="1:15">
      <c r="A366" t="n">
        <v>5245</v>
      </c>
      <c r="B366" s="12" t="n">
        <v>5</v>
      </c>
      <c r="C366" s="6" t="n">
        <v>28</v>
      </c>
      <c r="D366" s="26" t="s">
        <v>3</v>
      </c>
      <c r="E366" s="42" t="n">
        <v>95</v>
      </c>
      <c r="F366" s="6" t="n">
        <v>12</v>
      </c>
      <c r="G366" s="6" t="n">
        <v>5</v>
      </c>
      <c r="H366" s="6" t="n">
        <v>2</v>
      </c>
      <c r="I366" s="26" t="s">
        <v>3</v>
      </c>
      <c r="J366" s="6" t="n">
        <v>0</v>
      </c>
      <c r="K366" s="6" t="n">
        <v>7</v>
      </c>
      <c r="L366" s="6" t="n">
        <v>4</v>
      </c>
      <c r="M366" s="6" t="n">
        <v>28</v>
      </c>
      <c r="N366" s="26" t="s">
        <v>3</v>
      </c>
      <c r="O366" s="42" t="n">
        <v>95</v>
      </c>
      <c r="P366" s="6" t="n">
        <v>12</v>
      </c>
      <c r="Q366" s="6" t="n">
        <v>5</v>
      </c>
      <c r="R366" s="6" t="n">
        <v>11</v>
      </c>
      <c r="S366" s="26" t="s">
        <v>3</v>
      </c>
      <c r="T366" s="6" t="n">
        <v>0</v>
      </c>
      <c r="U366" s="6" t="n">
        <v>7</v>
      </c>
      <c r="V366" s="6" t="n">
        <v>4</v>
      </c>
      <c r="W366" s="6" t="n">
        <v>9</v>
      </c>
      <c r="X366" s="6" t="n">
        <v>28</v>
      </c>
      <c r="Y366" s="26" t="s">
        <v>3</v>
      </c>
      <c r="Z366" s="42" t="n">
        <v>95</v>
      </c>
      <c r="AA366" s="6" t="n">
        <v>12</v>
      </c>
      <c r="AB366" s="6" t="n">
        <v>5</v>
      </c>
      <c r="AC366" s="6" t="n">
        <v>9</v>
      </c>
      <c r="AD366" s="26" t="s">
        <v>3</v>
      </c>
      <c r="AE366" s="6" t="n">
        <v>0</v>
      </c>
      <c r="AF366" s="6" t="n">
        <v>7</v>
      </c>
      <c r="AG366" s="6" t="n">
        <v>4</v>
      </c>
      <c r="AH366" s="6" t="n">
        <v>9</v>
      </c>
      <c r="AI366" s="6" t="n">
        <v>28</v>
      </c>
      <c r="AJ366" s="26" t="s">
        <v>3</v>
      </c>
      <c r="AK366" s="42" t="n">
        <v>95</v>
      </c>
      <c r="AL366" s="6" t="n">
        <v>12</v>
      </c>
      <c r="AM366" s="6" t="n">
        <v>2</v>
      </c>
      <c r="AN366" s="6" t="n">
        <v>11</v>
      </c>
      <c r="AO366" s="26" t="s">
        <v>3</v>
      </c>
      <c r="AP366" s="6" t="n">
        <v>0</v>
      </c>
      <c r="AQ366" s="6" t="n">
        <v>7</v>
      </c>
      <c r="AR366" s="6" t="n">
        <v>4</v>
      </c>
      <c r="AS366" s="6" t="n">
        <v>9</v>
      </c>
      <c r="AT366" s="6" t="n">
        <v>28</v>
      </c>
      <c r="AU366" s="26" t="s">
        <v>3</v>
      </c>
      <c r="AV366" s="42" t="n">
        <v>95</v>
      </c>
      <c r="AW366" s="6" t="n">
        <v>12</v>
      </c>
      <c r="AX366" s="6" t="n">
        <v>2</v>
      </c>
      <c r="AY366" s="6" t="n">
        <v>9</v>
      </c>
      <c r="AZ366" s="26" t="s">
        <v>3</v>
      </c>
      <c r="BA366" s="6" t="n">
        <v>0</v>
      </c>
      <c r="BB366" s="6" t="n">
        <v>7</v>
      </c>
      <c r="BC366" s="6" t="n">
        <v>4</v>
      </c>
      <c r="BD366" s="6" t="n">
        <v>9</v>
      </c>
      <c r="BE366" s="6" t="n">
        <v>28</v>
      </c>
      <c r="BF366" s="26" t="s">
        <v>3</v>
      </c>
      <c r="BG366" s="42" t="n">
        <v>95</v>
      </c>
      <c r="BH366" s="6" t="n">
        <v>12</v>
      </c>
      <c r="BI366" s="6" t="n">
        <v>11</v>
      </c>
      <c r="BJ366" s="6" t="n">
        <v>9</v>
      </c>
      <c r="BK366" s="26" t="s">
        <v>3</v>
      </c>
      <c r="BL366" s="6" t="n">
        <v>0</v>
      </c>
      <c r="BM366" s="6" t="n">
        <v>7</v>
      </c>
      <c r="BN366" s="6" t="n">
        <v>4</v>
      </c>
      <c r="BO366" s="6" t="n">
        <v>9</v>
      </c>
      <c r="BP366" s="6" t="n">
        <v>28</v>
      </c>
      <c r="BQ366" s="26" t="s">
        <v>3</v>
      </c>
      <c r="BR366" s="42" t="n">
        <v>95</v>
      </c>
      <c r="BS366" s="6" t="n">
        <v>15</v>
      </c>
      <c r="BT366" s="6" t="n">
        <v>5</v>
      </c>
      <c r="BU366" s="6" t="n">
        <v>2</v>
      </c>
      <c r="BV366" s="26" t="s">
        <v>3</v>
      </c>
      <c r="BW366" s="6" t="n">
        <v>8</v>
      </c>
      <c r="BX366" s="6" t="n">
        <v>9</v>
      </c>
      <c r="BY366" s="6" t="n">
        <v>28</v>
      </c>
      <c r="BZ366" s="26" t="s">
        <v>3</v>
      </c>
      <c r="CA366" s="42" t="n">
        <v>95</v>
      </c>
      <c r="CB366" s="6" t="n">
        <v>15</v>
      </c>
      <c r="CC366" s="6" t="n">
        <v>5</v>
      </c>
      <c r="CD366" s="6" t="n">
        <v>11</v>
      </c>
      <c r="CE366" s="26" t="s">
        <v>3</v>
      </c>
      <c r="CF366" s="6" t="n">
        <v>8</v>
      </c>
      <c r="CG366" s="6" t="n">
        <v>9</v>
      </c>
      <c r="CH366" s="6" t="n">
        <v>28</v>
      </c>
      <c r="CI366" s="26" t="s">
        <v>3</v>
      </c>
      <c r="CJ366" s="42" t="n">
        <v>95</v>
      </c>
      <c r="CK366" s="6" t="n">
        <v>15</v>
      </c>
      <c r="CL366" s="6" t="n">
        <v>5</v>
      </c>
      <c r="CM366" s="6" t="n">
        <v>9</v>
      </c>
      <c r="CN366" s="26" t="s">
        <v>3</v>
      </c>
      <c r="CO366" s="6" t="n">
        <v>8</v>
      </c>
      <c r="CP366" s="6" t="n">
        <v>9</v>
      </c>
      <c r="CQ366" s="6" t="n">
        <v>28</v>
      </c>
      <c r="CR366" s="26" t="s">
        <v>3</v>
      </c>
      <c r="CS366" s="42" t="n">
        <v>95</v>
      </c>
      <c r="CT366" s="6" t="n">
        <v>15</v>
      </c>
      <c r="CU366" s="6" t="n">
        <v>2</v>
      </c>
      <c r="CV366" s="6" t="n">
        <v>11</v>
      </c>
      <c r="CW366" s="26" t="s">
        <v>3</v>
      </c>
      <c r="CX366" s="6" t="n">
        <v>8</v>
      </c>
      <c r="CY366" s="6" t="n">
        <v>9</v>
      </c>
      <c r="CZ366" s="6" t="n">
        <v>28</v>
      </c>
      <c r="DA366" s="26" t="s">
        <v>3</v>
      </c>
      <c r="DB366" s="42" t="n">
        <v>95</v>
      </c>
      <c r="DC366" s="6" t="n">
        <v>15</v>
      </c>
      <c r="DD366" s="6" t="n">
        <v>2</v>
      </c>
      <c r="DE366" s="6" t="n">
        <v>9</v>
      </c>
      <c r="DF366" s="26" t="s">
        <v>3</v>
      </c>
      <c r="DG366" s="6" t="n">
        <v>8</v>
      </c>
      <c r="DH366" s="6" t="n">
        <v>9</v>
      </c>
      <c r="DI366" s="6" t="n">
        <v>28</v>
      </c>
      <c r="DJ366" s="26" t="s">
        <v>3</v>
      </c>
      <c r="DK366" s="42" t="n">
        <v>95</v>
      </c>
      <c r="DL366" s="6" t="n">
        <v>15</v>
      </c>
      <c r="DM366" s="6" t="n">
        <v>11</v>
      </c>
      <c r="DN366" s="6" t="n">
        <v>9</v>
      </c>
      <c r="DO366" s="26" t="s">
        <v>3</v>
      </c>
      <c r="DP366" s="6" t="n">
        <v>8</v>
      </c>
      <c r="DQ366" s="6" t="n">
        <v>9</v>
      </c>
      <c r="DR366" s="6" t="n">
        <v>1</v>
      </c>
      <c r="DS366" s="13" t="n">
        <f t="normal" ca="1">A394</f>
        <v>0</v>
      </c>
    </row>
    <row r="367" spans="1:15">
      <c r="A367" t="s">
        <v>4</v>
      </c>
      <c r="B367" s="4" t="s">
        <v>5</v>
      </c>
      <c r="C367" s="4" t="s">
        <v>13</v>
      </c>
      <c r="D367" s="4" t="s">
        <v>10</v>
      </c>
      <c r="E367" s="4" t="s">
        <v>10</v>
      </c>
      <c r="F367" s="4" t="s">
        <v>9</v>
      </c>
    </row>
    <row r="368" spans="1:15">
      <c r="A368" t="n">
        <v>5388</v>
      </c>
      <c r="B368" s="42" t="n">
        <v>95</v>
      </c>
      <c r="C368" s="6" t="n">
        <v>14</v>
      </c>
      <c r="D368" s="6" t="n">
        <v>5</v>
      </c>
      <c r="E368" s="6" t="n">
        <v>2</v>
      </c>
      <c r="F368" s="6" t="n">
        <v>1</v>
      </c>
    </row>
    <row r="369" spans="1:123">
      <c r="A369" t="s">
        <v>4</v>
      </c>
      <c r="B369" s="4" t="s">
        <v>5</v>
      </c>
      <c r="C369" s="4" t="s">
        <v>13</v>
      </c>
      <c r="D369" s="4" t="s">
        <v>10</v>
      </c>
      <c r="E369" s="4" t="s">
        <v>10</v>
      </c>
      <c r="F369" s="4" t="s">
        <v>9</v>
      </c>
    </row>
    <row r="370" spans="1:123">
      <c r="A370" t="n">
        <v>5398</v>
      </c>
      <c r="B370" s="42" t="n">
        <v>95</v>
      </c>
      <c r="C370" s="6" t="n">
        <v>14</v>
      </c>
      <c r="D370" s="6" t="n">
        <v>5</v>
      </c>
      <c r="E370" s="6" t="n">
        <v>11</v>
      </c>
      <c r="F370" s="6" t="n">
        <v>1</v>
      </c>
    </row>
    <row r="371" spans="1:123">
      <c r="A371" t="s">
        <v>4</v>
      </c>
      <c r="B371" s="4" t="s">
        <v>5</v>
      </c>
      <c r="C371" s="4" t="s">
        <v>13</v>
      </c>
      <c r="D371" s="4" t="s">
        <v>10</v>
      </c>
      <c r="E371" s="4" t="s">
        <v>10</v>
      </c>
      <c r="F371" s="4" t="s">
        <v>9</v>
      </c>
    </row>
    <row r="372" spans="1:123">
      <c r="A372" t="n">
        <v>5408</v>
      </c>
      <c r="B372" s="42" t="n">
        <v>95</v>
      </c>
      <c r="C372" s="6" t="n">
        <v>14</v>
      </c>
      <c r="D372" s="6" t="n">
        <v>5</v>
      </c>
      <c r="E372" s="6" t="n">
        <v>9</v>
      </c>
      <c r="F372" s="6" t="n">
        <v>1</v>
      </c>
    </row>
    <row r="373" spans="1:123">
      <c r="A373" t="s">
        <v>4</v>
      </c>
      <c r="B373" s="4" t="s">
        <v>5</v>
      </c>
      <c r="C373" s="4" t="s">
        <v>13</v>
      </c>
      <c r="D373" s="4" t="s">
        <v>10</v>
      </c>
      <c r="E373" s="4" t="s">
        <v>10</v>
      </c>
      <c r="F373" s="4" t="s">
        <v>9</v>
      </c>
    </row>
    <row r="374" spans="1:123">
      <c r="A374" t="n">
        <v>5418</v>
      </c>
      <c r="B374" s="42" t="n">
        <v>95</v>
      </c>
      <c r="C374" s="6" t="n">
        <v>14</v>
      </c>
      <c r="D374" s="6" t="n">
        <v>2</v>
      </c>
      <c r="E374" s="6" t="n">
        <v>11</v>
      </c>
      <c r="F374" s="6" t="n">
        <v>1</v>
      </c>
    </row>
    <row r="375" spans="1:123">
      <c r="A375" t="s">
        <v>4</v>
      </c>
      <c r="B375" s="4" t="s">
        <v>5</v>
      </c>
      <c r="C375" s="4" t="s">
        <v>13</v>
      </c>
      <c r="D375" s="4" t="s">
        <v>10</v>
      </c>
      <c r="E375" s="4" t="s">
        <v>10</v>
      </c>
      <c r="F375" s="4" t="s">
        <v>9</v>
      </c>
    </row>
    <row r="376" spans="1:123">
      <c r="A376" t="n">
        <v>5428</v>
      </c>
      <c r="B376" s="42" t="n">
        <v>95</v>
      </c>
      <c r="C376" s="6" t="n">
        <v>14</v>
      </c>
      <c r="D376" s="6" t="n">
        <v>2</v>
      </c>
      <c r="E376" s="6" t="n">
        <v>9</v>
      </c>
      <c r="F376" s="6" t="n">
        <v>1</v>
      </c>
    </row>
    <row r="377" spans="1:123">
      <c r="A377" t="s">
        <v>4</v>
      </c>
      <c r="B377" s="4" t="s">
        <v>5</v>
      </c>
      <c r="C377" s="4" t="s">
        <v>13</v>
      </c>
      <c r="D377" s="4" t="s">
        <v>10</v>
      </c>
      <c r="E377" s="4" t="s">
        <v>10</v>
      </c>
      <c r="F377" s="4" t="s">
        <v>9</v>
      </c>
    </row>
    <row r="378" spans="1:123">
      <c r="A378" t="n">
        <v>5438</v>
      </c>
      <c r="B378" s="42" t="n">
        <v>95</v>
      </c>
      <c r="C378" s="6" t="n">
        <v>14</v>
      </c>
      <c r="D378" s="6" t="n">
        <v>11</v>
      </c>
      <c r="E378" s="6" t="n">
        <v>9</v>
      </c>
      <c r="F378" s="6" t="n">
        <v>1</v>
      </c>
    </row>
    <row r="379" spans="1:123">
      <c r="A379" t="s">
        <v>4</v>
      </c>
      <c r="B379" s="4" t="s">
        <v>5</v>
      </c>
      <c r="C379" s="4" t="s">
        <v>13</v>
      </c>
      <c r="D379" s="4" t="s">
        <v>10</v>
      </c>
      <c r="E379" s="4" t="s">
        <v>28</v>
      </c>
      <c r="F379" s="4" t="s">
        <v>10</v>
      </c>
      <c r="G379" s="4" t="s">
        <v>9</v>
      </c>
      <c r="H379" s="4" t="s">
        <v>9</v>
      </c>
      <c r="I379" s="4" t="s">
        <v>10</v>
      </c>
      <c r="J379" s="4" t="s">
        <v>10</v>
      </c>
      <c r="K379" s="4" t="s">
        <v>9</v>
      </c>
      <c r="L379" s="4" t="s">
        <v>9</v>
      </c>
      <c r="M379" s="4" t="s">
        <v>9</v>
      </c>
      <c r="N379" s="4" t="s">
        <v>9</v>
      </c>
      <c r="O379" s="4" t="s">
        <v>6</v>
      </c>
    </row>
    <row r="380" spans="1:123">
      <c r="A380" t="n">
        <v>5448</v>
      </c>
      <c r="B380" s="11" t="n">
        <v>50</v>
      </c>
      <c r="C380" s="6" t="n">
        <v>0</v>
      </c>
      <c r="D380" s="6" t="n">
        <v>12105</v>
      </c>
      <c r="E380" s="6" t="n">
        <v>1</v>
      </c>
      <c r="F380" s="6" t="n">
        <v>0</v>
      </c>
      <c r="G380" s="6" t="n">
        <v>0</v>
      </c>
      <c r="H380" s="6" t="n">
        <v>0</v>
      </c>
      <c r="I380" s="6" t="n">
        <v>0</v>
      </c>
      <c r="J380" s="6" t="n">
        <v>65533</v>
      </c>
      <c r="K380" s="6" t="n">
        <v>0</v>
      </c>
      <c r="L380" s="6" t="n">
        <v>0</v>
      </c>
      <c r="M380" s="6" t="n">
        <v>0</v>
      </c>
      <c r="N380" s="6" t="n">
        <v>0</v>
      </c>
      <c r="O380" s="6" t="s">
        <v>23</v>
      </c>
    </row>
    <row r="381" spans="1:123">
      <c r="A381" t="s">
        <v>4</v>
      </c>
      <c r="B381" s="4" t="s">
        <v>5</v>
      </c>
      <c r="C381" s="4" t="s">
        <v>10</v>
      </c>
      <c r="D381" s="4" t="s">
        <v>13</v>
      </c>
      <c r="E381" s="4" t="s">
        <v>65</v>
      </c>
      <c r="F381" s="4" t="s">
        <v>13</v>
      </c>
      <c r="G381" s="4" t="s">
        <v>13</v>
      </c>
    </row>
    <row r="382" spans="1:123">
      <c r="A382" t="n">
        <v>5487</v>
      </c>
      <c r="B382" s="33" t="n">
        <v>24</v>
      </c>
      <c r="C382" s="6" t="n">
        <v>65533</v>
      </c>
      <c r="D382" s="6" t="n">
        <v>11</v>
      </c>
      <c r="E382" s="6" t="s">
        <v>78</v>
      </c>
      <c r="F382" s="6" t="n">
        <v>2</v>
      </c>
      <c r="G382" s="6" t="n">
        <v>0</v>
      </c>
    </row>
    <row r="383" spans="1:123">
      <c r="A383" t="s">
        <v>4</v>
      </c>
      <c r="B383" s="4" t="s">
        <v>5</v>
      </c>
    </row>
    <row r="384" spans="1:123">
      <c r="A384" t="n">
        <v>5576</v>
      </c>
      <c r="B384" s="34" t="n">
        <v>28</v>
      </c>
    </row>
    <row r="385" spans="1:15">
      <c r="A385" t="s">
        <v>4</v>
      </c>
      <c r="B385" s="4" t="s">
        <v>5</v>
      </c>
      <c r="C385" s="4" t="s">
        <v>13</v>
      </c>
    </row>
    <row r="386" spans="1:15">
      <c r="A386" t="n">
        <v>5577</v>
      </c>
      <c r="B386" s="35" t="n">
        <v>27</v>
      </c>
      <c r="C386" s="6" t="n">
        <v>0</v>
      </c>
    </row>
    <row r="387" spans="1:15">
      <c r="A387" t="s">
        <v>4</v>
      </c>
      <c r="B387" s="4" t="s">
        <v>5</v>
      </c>
      <c r="C387" s="4" t="s">
        <v>13</v>
      </c>
    </row>
    <row r="388" spans="1:15">
      <c r="A388" t="n">
        <v>5579</v>
      </c>
      <c r="B388" s="35" t="n">
        <v>27</v>
      </c>
      <c r="C388" s="6" t="n">
        <v>1</v>
      </c>
    </row>
    <row r="389" spans="1:15">
      <c r="A389" t="s">
        <v>4</v>
      </c>
      <c r="B389" s="4" t="s">
        <v>5</v>
      </c>
      <c r="C389" s="4" t="s">
        <v>10</v>
      </c>
    </row>
    <row r="390" spans="1:15">
      <c r="A390" t="n">
        <v>5581</v>
      </c>
      <c r="B390" s="40" t="n">
        <v>16</v>
      </c>
      <c r="C390" s="6" t="n">
        <v>300</v>
      </c>
    </row>
    <row r="391" spans="1:15">
      <c r="A391" t="s">
        <v>4</v>
      </c>
      <c r="B391" s="4" t="s">
        <v>5</v>
      </c>
      <c r="C391" s="4" t="s">
        <v>30</v>
      </c>
    </row>
    <row r="392" spans="1:15">
      <c r="A392" t="n">
        <v>5584</v>
      </c>
      <c r="B392" s="19" t="n">
        <v>3</v>
      </c>
      <c r="C392" s="13" t="n">
        <f t="normal" ca="1">A422</f>
        <v>0</v>
      </c>
    </row>
    <row r="393" spans="1:15">
      <c r="A393" t="s">
        <v>4</v>
      </c>
      <c r="B393" s="4" t="s">
        <v>5</v>
      </c>
      <c r="C393" s="4" t="s">
        <v>13</v>
      </c>
      <c r="D393" s="26" t="s">
        <v>58</v>
      </c>
      <c r="E393" s="4" t="s">
        <v>5</v>
      </c>
      <c r="F393" s="4" t="s">
        <v>13</v>
      </c>
      <c r="G393" s="4" t="s">
        <v>10</v>
      </c>
      <c r="H393" s="4" t="s">
        <v>10</v>
      </c>
      <c r="I393" s="26" t="s">
        <v>59</v>
      </c>
      <c r="J393" s="4" t="s">
        <v>13</v>
      </c>
      <c r="K393" s="4" t="s">
        <v>9</v>
      </c>
      <c r="L393" s="4" t="s">
        <v>13</v>
      </c>
      <c r="M393" s="4" t="s">
        <v>13</v>
      </c>
      <c r="N393" s="26" t="s">
        <v>58</v>
      </c>
      <c r="O393" s="4" t="s">
        <v>5</v>
      </c>
      <c r="P393" s="4" t="s">
        <v>13</v>
      </c>
      <c r="Q393" s="4" t="s">
        <v>10</v>
      </c>
      <c r="R393" s="4" t="s">
        <v>10</v>
      </c>
      <c r="S393" s="26" t="s">
        <v>59</v>
      </c>
      <c r="T393" s="4" t="s">
        <v>13</v>
      </c>
      <c r="U393" s="4" t="s">
        <v>9</v>
      </c>
      <c r="V393" s="4" t="s">
        <v>13</v>
      </c>
      <c r="W393" s="4" t="s">
        <v>13</v>
      </c>
      <c r="X393" s="4" t="s">
        <v>13</v>
      </c>
      <c r="Y393" s="26" t="s">
        <v>58</v>
      </c>
      <c r="Z393" s="4" t="s">
        <v>5</v>
      </c>
      <c r="AA393" s="4" t="s">
        <v>13</v>
      </c>
      <c r="AB393" s="4" t="s">
        <v>10</v>
      </c>
      <c r="AC393" s="4" t="s">
        <v>10</v>
      </c>
      <c r="AD393" s="26" t="s">
        <v>59</v>
      </c>
      <c r="AE393" s="4" t="s">
        <v>13</v>
      </c>
      <c r="AF393" s="4" t="s">
        <v>9</v>
      </c>
      <c r="AG393" s="4" t="s">
        <v>13</v>
      </c>
      <c r="AH393" s="4" t="s">
        <v>13</v>
      </c>
      <c r="AI393" s="4" t="s">
        <v>13</v>
      </c>
      <c r="AJ393" s="26" t="s">
        <v>58</v>
      </c>
      <c r="AK393" s="4" t="s">
        <v>5</v>
      </c>
      <c r="AL393" s="4" t="s">
        <v>13</v>
      </c>
      <c r="AM393" s="4" t="s">
        <v>10</v>
      </c>
      <c r="AN393" s="4" t="s">
        <v>10</v>
      </c>
      <c r="AO393" s="26" t="s">
        <v>59</v>
      </c>
      <c r="AP393" s="4" t="s">
        <v>13</v>
      </c>
      <c r="AQ393" s="4" t="s">
        <v>9</v>
      </c>
      <c r="AR393" s="4" t="s">
        <v>13</v>
      </c>
      <c r="AS393" s="4" t="s">
        <v>13</v>
      </c>
      <c r="AT393" s="4" t="s">
        <v>13</v>
      </c>
      <c r="AU393" s="26" t="s">
        <v>58</v>
      </c>
      <c r="AV393" s="4" t="s">
        <v>5</v>
      </c>
      <c r="AW393" s="4" t="s">
        <v>13</v>
      </c>
      <c r="AX393" s="4" t="s">
        <v>10</v>
      </c>
      <c r="AY393" s="4" t="s">
        <v>10</v>
      </c>
      <c r="AZ393" s="26" t="s">
        <v>59</v>
      </c>
      <c r="BA393" s="4" t="s">
        <v>13</v>
      </c>
      <c r="BB393" s="4" t="s">
        <v>9</v>
      </c>
      <c r="BC393" s="4" t="s">
        <v>13</v>
      </c>
      <c r="BD393" s="4" t="s">
        <v>13</v>
      </c>
      <c r="BE393" s="4" t="s">
        <v>13</v>
      </c>
      <c r="BF393" s="26" t="s">
        <v>58</v>
      </c>
      <c r="BG393" s="4" t="s">
        <v>5</v>
      </c>
      <c r="BH393" s="4" t="s">
        <v>13</v>
      </c>
      <c r="BI393" s="4" t="s">
        <v>10</v>
      </c>
      <c r="BJ393" s="4" t="s">
        <v>10</v>
      </c>
      <c r="BK393" s="26" t="s">
        <v>59</v>
      </c>
      <c r="BL393" s="4" t="s">
        <v>13</v>
      </c>
      <c r="BM393" s="4" t="s">
        <v>9</v>
      </c>
      <c r="BN393" s="4" t="s">
        <v>13</v>
      </c>
      <c r="BO393" s="4" t="s">
        <v>13</v>
      </c>
      <c r="BP393" s="4" t="s">
        <v>13</v>
      </c>
      <c r="BQ393" s="26" t="s">
        <v>58</v>
      </c>
      <c r="BR393" s="4" t="s">
        <v>5</v>
      </c>
      <c r="BS393" s="4" t="s">
        <v>13</v>
      </c>
      <c r="BT393" s="4" t="s">
        <v>10</v>
      </c>
      <c r="BU393" s="4" t="s">
        <v>10</v>
      </c>
      <c r="BV393" s="26" t="s">
        <v>59</v>
      </c>
      <c r="BW393" s="4" t="s">
        <v>13</v>
      </c>
      <c r="BX393" s="4" t="s">
        <v>13</v>
      </c>
      <c r="BY393" s="26" t="s">
        <v>58</v>
      </c>
      <c r="BZ393" s="4" t="s">
        <v>5</v>
      </c>
      <c r="CA393" s="4" t="s">
        <v>13</v>
      </c>
      <c r="CB393" s="4" t="s">
        <v>10</v>
      </c>
      <c r="CC393" s="4" t="s">
        <v>10</v>
      </c>
      <c r="CD393" s="26" t="s">
        <v>59</v>
      </c>
      <c r="CE393" s="4" t="s">
        <v>13</v>
      </c>
      <c r="CF393" s="4" t="s">
        <v>13</v>
      </c>
      <c r="CG393" s="26" t="s">
        <v>58</v>
      </c>
      <c r="CH393" s="4" t="s">
        <v>5</v>
      </c>
      <c r="CI393" s="4" t="s">
        <v>13</v>
      </c>
      <c r="CJ393" s="4" t="s">
        <v>10</v>
      </c>
      <c r="CK393" s="4" t="s">
        <v>10</v>
      </c>
      <c r="CL393" s="26" t="s">
        <v>59</v>
      </c>
      <c r="CM393" s="4" t="s">
        <v>13</v>
      </c>
      <c r="CN393" s="4" t="s">
        <v>13</v>
      </c>
      <c r="CO393" s="26" t="s">
        <v>58</v>
      </c>
      <c r="CP393" s="4" t="s">
        <v>5</v>
      </c>
      <c r="CQ393" s="4" t="s">
        <v>13</v>
      </c>
      <c r="CR393" s="4" t="s">
        <v>10</v>
      </c>
      <c r="CS393" s="4" t="s">
        <v>10</v>
      </c>
      <c r="CT393" s="26" t="s">
        <v>59</v>
      </c>
      <c r="CU393" s="4" t="s">
        <v>13</v>
      </c>
      <c r="CV393" s="4" t="s">
        <v>13</v>
      </c>
      <c r="CW393" s="26" t="s">
        <v>58</v>
      </c>
      <c r="CX393" s="4" t="s">
        <v>5</v>
      </c>
      <c r="CY393" s="4" t="s">
        <v>13</v>
      </c>
      <c r="CZ393" s="4" t="s">
        <v>10</v>
      </c>
      <c r="DA393" s="4" t="s">
        <v>10</v>
      </c>
      <c r="DB393" s="26" t="s">
        <v>59</v>
      </c>
      <c r="DC393" s="4" t="s">
        <v>13</v>
      </c>
      <c r="DD393" s="4" t="s">
        <v>13</v>
      </c>
      <c r="DE393" s="26" t="s">
        <v>58</v>
      </c>
      <c r="DF393" s="4" t="s">
        <v>5</v>
      </c>
      <c r="DG393" s="4" t="s">
        <v>13</v>
      </c>
      <c r="DH393" s="4" t="s">
        <v>10</v>
      </c>
      <c r="DI393" s="4" t="s">
        <v>10</v>
      </c>
      <c r="DJ393" s="26" t="s">
        <v>59</v>
      </c>
      <c r="DK393" s="4" t="s">
        <v>13</v>
      </c>
      <c r="DL393" s="4" t="s">
        <v>13</v>
      </c>
      <c r="DM393" s="4" t="s">
        <v>30</v>
      </c>
    </row>
    <row r="394" spans="1:15">
      <c r="A394" t="n">
        <v>5589</v>
      </c>
      <c r="B394" s="12" t="n">
        <v>5</v>
      </c>
      <c r="C394" s="6" t="n">
        <v>28</v>
      </c>
      <c r="D394" s="26" t="s">
        <v>3</v>
      </c>
      <c r="E394" s="42" t="n">
        <v>95</v>
      </c>
      <c r="F394" s="6" t="n">
        <v>12</v>
      </c>
      <c r="G394" s="6" t="n">
        <v>5</v>
      </c>
      <c r="H394" s="6" t="n">
        <v>2</v>
      </c>
      <c r="I394" s="26" t="s">
        <v>3</v>
      </c>
      <c r="J394" s="6" t="n">
        <v>0</v>
      </c>
      <c r="K394" s="6" t="n">
        <v>7</v>
      </c>
      <c r="L394" s="6" t="n">
        <v>2</v>
      </c>
      <c r="M394" s="6" t="n">
        <v>28</v>
      </c>
      <c r="N394" s="26" t="s">
        <v>3</v>
      </c>
      <c r="O394" s="42" t="n">
        <v>95</v>
      </c>
      <c r="P394" s="6" t="n">
        <v>12</v>
      </c>
      <c r="Q394" s="6" t="n">
        <v>5</v>
      </c>
      <c r="R394" s="6" t="n">
        <v>11</v>
      </c>
      <c r="S394" s="26" t="s">
        <v>3</v>
      </c>
      <c r="T394" s="6" t="n">
        <v>0</v>
      </c>
      <c r="U394" s="6" t="n">
        <v>7</v>
      </c>
      <c r="V394" s="6" t="n">
        <v>2</v>
      </c>
      <c r="W394" s="6" t="n">
        <v>9</v>
      </c>
      <c r="X394" s="6" t="n">
        <v>28</v>
      </c>
      <c r="Y394" s="26" t="s">
        <v>3</v>
      </c>
      <c r="Z394" s="42" t="n">
        <v>95</v>
      </c>
      <c r="AA394" s="6" t="n">
        <v>12</v>
      </c>
      <c r="AB394" s="6" t="n">
        <v>5</v>
      </c>
      <c r="AC394" s="6" t="n">
        <v>9</v>
      </c>
      <c r="AD394" s="26" t="s">
        <v>3</v>
      </c>
      <c r="AE394" s="6" t="n">
        <v>0</v>
      </c>
      <c r="AF394" s="6" t="n">
        <v>7</v>
      </c>
      <c r="AG394" s="6" t="n">
        <v>2</v>
      </c>
      <c r="AH394" s="6" t="n">
        <v>9</v>
      </c>
      <c r="AI394" s="6" t="n">
        <v>28</v>
      </c>
      <c r="AJ394" s="26" t="s">
        <v>3</v>
      </c>
      <c r="AK394" s="42" t="n">
        <v>95</v>
      </c>
      <c r="AL394" s="6" t="n">
        <v>12</v>
      </c>
      <c r="AM394" s="6" t="n">
        <v>2</v>
      </c>
      <c r="AN394" s="6" t="n">
        <v>11</v>
      </c>
      <c r="AO394" s="26" t="s">
        <v>3</v>
      </c>
      <c r="AP394" s="6" t="n">
        <v>0</v>
      </c>
      <c r="AQ394" s="6" t="n">
        <v>7</v>
      </c>
      <c r="AR394" s="6" t="n">
        <v>2</v>
      </c>
      <c r="AS394" s="6" t="n">
        <v>9</v>
      </c>
      <c r="AT394" s="6" t="n">
        <v>28</v>
      </c>
      <c r="AU394" s="26" t="s">
        <v>3</v>
      </c>
      <c r="AV394" s="42" t="n">
        <v>95</v>
      </c>
      <c r="AW394" s="6" t="n">
        <v>12</v>
      </c>
      <c r="AX394" s="6" t="n">
        <v>2</v>
      </c>
      <c r="AY394" s="6" t="n">
        <v>9</v>
      </c>
      <c r="AZ394" s="26" t="s">
        <v>3</v>
      </c>
      <c r="BA394" s="6" t="n">
        <v>0</v>
      </c>
      <c r="BB394" s="6" t="n">
        <v>7</v>
      </c>
      <c r="BC394" s="6" t="n">
        <v>2</v>
      </c>
      <c r="BD394" s="6" t="n">
        <v>9</v>
      </c>
      <c r="BE394" s="6" t="n">
        <v>28</v>
      </c>
      <c r="BF394" s="26" t="s">
        <v>3</v>
      </c>
      <c r="BG394" s="42" t="n">
        <v>95</v>
      </c>
      <c r="BH394" s="6" t="n">
        <v>12</v>
      </c>
      <c r="BI394" s="6" t="n">
        <v>11</v>
      </c>
      <c r="BJ394" s="6" t="n">
        <v>9</v>
      </c>
      <c r="BK394" s="26" t="s">
        <v>3</v>
      </c>
      <c r="BL394" s="6" t="n">
        <v>0</v>
      </c>
      <c r="BM394" s="6" t="n">
        <v>7</v>
      </c>
      <c r="BN394" s="6" t="n">
        <v>2</v>
      </c>
      <c r="BO394" s="6" t="n">
        <v>9</v>
      </c>
      <c r="BP394" s="6" t="n">
        <v>28</v>
      </c>
      <c r="BQ394" s="26" t="s">
        <v>3</v>
      </c>
      <c r="BR394" s="42" t="n">
        <v>95</v>
      </c>
      <c r="BS394" s="6" t="n">
        <v>15</v>
      </c>
      <c r="BT394" s="6" t="n">
        <v>5</v>
      </c>
      <c r="BU394" s="6" t="n">
        <v>2</v>
      </c>
      <c r="BV394" s="26" t="s">
        <v>3</v>
      </c>
      <c r="BW394" s="6" t="n">
        <v>9</v>
      </c>
      <c r="BX394" s="6" t="n">
        <v>28</v>
      </c>
      <c r="BY394" s="26" t="s">
        <v>3</v>
      </c>
      <c r="BZ394" s="42" t="n">
        <v>95</v>
      </c>
      <c r="CA394" s="6" t="n">
        <v>15</v>
      </c>
      <c r="CB394" s="6" t="n">
        <v>5</v>
      </c>
      <c r="CC394" s="6" t="n">
        <v>11</v>
      </c>
      <c r="CD394" s="26" t="s">
        <v>3</v>
      </c>
      <c r="CE394" s="6" t="n">
        <v>9</v>
      </c>
      <c r="CF394" s="6" t="n">
        <v>28</v>
      </c>
      <c r="CG394" s="26" t="s">
        <v>3</v>
      </c>
      <c r="CH394" s="42" t="n">
        <v>95</v>
      </c>
      <c r="CI394" s="6" t="n">
        <v>15</v>
      </c>
      <c r="CJ394" s="6" t="n">
        <v>5</v>
      </c>
      <c r="CK394" s="6" t="n">
        <v>9</v>
      </c>
      <c r="CL394" s="26" t="s">
        <v>3</v>
      </c>
      <c r="CM394" s="6" t="n">
        <v>9</v>
      </c>
      <c r="CN394" s="6" t="n">
        <v>28</v>
      </c>
      <c r="CO394" s="26" t="s">
        <v>3</v>
      </c>
      <c r="CP394" s="42" t="n">
        <v>95</v>
      </c>
      <c r="CQ394" s="6" t="n">
        <v>15</v>
      </c>
      <c r="CR394" s="6" t="n">
        <v>2</v>
      </c>
      <c r="CS394" s="6" t="n">
        <v>11</v>
      </c>
      <c r="CT394" s="26" t="s">
        <v>3</v>
      </c>
      <c r="CU394" s="6" t="n">
        <v>9</v>
      </c>
      <c r="CV394" s="6" t="n">
        <v>28</v>
      </c>
      <c r="CW394" s="26" t="s">
        <v>3</v>
      </c>
      <c r="CX394" s="42" t="n">
        <v>95</v>
      </c>
      <c r="CY394" s="6" t="n">
        <v>15</v>
      </c>
      <c r="CZ394" s="6" t="n">
        <v>2</v>
      </c>
      <c r="DA394" s="6" t="n">
        <v>9</v>
      </c>
      <c r="DB394" s="26" t="s">
        <v>3</v>
      </c>
      <c r="DC394" s="6" t="n">
        <v>9</v>
      </c>
      <c r="DD394" s="6" t="n">
        <v>28</v>
      </c>
      <c r="DE394" s="26" t="s">
        <v>3</v>
      </c>
      <c r="DF394" s="42" t="n">
        <v>95</v>
      </c>
      <c r="DG394" s="6" t="n">
        <v>15</v>
      </c>
      <c r="DH394" s="6" t="n">
        <v>11</v>
      </c>
      <c r="DI394" s="6" t="n">
        <v>9</v>
      </c>
      <c r="DJ394" s="26" t="s">
        <v>3</v>
      </c>
      <c r="DK394" s="6" t="n">
        <v>9</v>
      </c>
      <c r="DL394" s="6" t="n">
        <v>1</v>
      </c>
      <c r="DM394" s="13" t="n">
        <f t="normal" ca="1">A398</f>
        <v>0</v>
      </c>
    </row>
    <row r="395" spans="1:15">
      <c r="A395" t="s">
        <v>4</v>
      </c>
      <c r="B395" s="4" t="s">
        <v>5</v>
      </c>
      <c r="C395" s="4" t="s">
        <v>30</v>
      </c>
    </row>
    <row r="396" spans="1:15">
      <c r="A396" t="n">
        <v>5726</v>
      </c>
      <c r="B396" s="19" t="n">
        <v>3</v>
      </c>
      <c r="C396" s="13" t="n">
        <f t="normal" ca="1">A422</f>
        <v>0</v>
      </c>
    </row>
    <row r="397" spans="1:15">
      <c r="A397" t="s">
        <v>4</v>
      </c>
      <c r="B397" s="4" t="s">
        <v>5</v>
      </c>
      <c r="C397" s="4" t="s">
        <v>13</v>
      </c>
      <c r="D397" s="4" t="s">
        <v>10</v>
      </c>
      <c r="E397" s="4" t="s">
        <v>28</v>
      </c>
      <c r="F397" s="4" t="s">
        <v>10</v>
      </c>
      <c r="G397" s="4" t="s">
        <v>9</v>
      </c>
      <c r="H397" s="4" t="s">
        <v>9</v>
      </c>
      <c r="I397" s="4" t="s">
        <v>10</v>
      </c>
      <c r="J397" s="4" t="s">
        <v>10</v>
      </c>
      <c r="K397" s="4" t="s">
        <v>9</v>
      </c>
      <c r="L397" s="4" t="s">
        <v>9</v>
      </c>
      <c r="M397" s="4" t="s">
        <v>9</v>
      </c>
      <c r="N397" s="4" t="s">
        <v>9</v>
      </c>
      <c r="O397" s="4" t="s">
        <v>6</v>
      </c>
    </row>
    <row r="398" spans="1:15">
      <c r="A398" t="n">
        <v>5731</v>
      </c>
      <c r="B398" s="11" t="n">
        <v>50</v>
      </c>
      <c r="C398" s="6" t="n">
        <v>0</v>
      </c>
      <c r="D398" s="6" t="n">
        <v>12105</v>
      </c>
      <c r="E398" s="6" t="n">
        <v>1</v>
      </c>
      <c r="F398" s="6" t="n">
        <v>0</v>
      </c>
      <c r="G398" s="6" t="n">
        <v>0</v>
      </c>
      <c r="H398" s="6" t="n">
        <v>0</v>
      </c>
      <c r="I398" s="6" t="n">
        <v>0</v>
      </c>
      <c r="J398" s="6" t="n">
        <v>65533</v>
      </c>
      <c r="K398" s="6" t="n">
        <v>0</v>
      </c>
      <c r="L398" s="6" t="n">
        <v>0</v>
      </c>
      <c r="M398" s="6" t="n">
        <v>0</v>
      </c>
      <c r="N398" s="6" t="n">
        <v>0</v>
      </c>
      <c r="O398" s="6" t="s">
        <v>23</v>
      </c>
    </row>
    <row r="399" spans="1:15">
      <c r="A399" t="s">
        <v>4</v>
      </c>
      <c r="B399" s="4" t="s">
        <v>5</v>
      </c>
      <c r="C399" s="4" t="s">
        <v>10</v>
      </c>
      <c r="D399" s="4" t="s">
        <v>13</v>
      </c>
      <c r="E399" s="4" t="s">
        <v>65</v>
      </c>
      <c r="F399" s="4" t="s">
        <v>13</v>
      </c>
      <c r="G399" s="4" t="s">
        <v>13</v>
      </c>
    </row>
    <row r="400" spans="1:15">
      <c r="A400" t="n">
        <v>5770</v>
      </c>
      <c r="B400" s="33" t="n">
        <v>24</v>
      </c>
      <c r="C400" s="6" t="n">
        <v>65533</v>
      </c>
      <c r="D400" s="6" t="n">
        <v>11</v>
      </c>
      <c r="E400" s="6" t="s">
        <v>79</v>
      </c>
      <c r="F400" s="6" t="n">
        <v>2</v>
      </c>
      <c r="G400" s="6" t="n">
        <v>0</v>
      </c>
    </row>
    <row r="401" spans="1:117">
      <c r="A401" t="s">
        <v>4</v>
      </c>
      <c r="B401" s="4" t="s">
        <v>5</v>
      </c>
    </row>
    <row r="402" spans="1:117">
      <c r="A402" t="n">
        <v>5863</v>
      </c>
      <c r="B402" s="34" t="n">
        <v>28</v>
      </c>
    </row>
    <row r="403" spans="1:117">
      <c r="A403" t="s">
        <v>4</v>
      </c>
      <c r="B403" s="4" t="s">
        <v>5</v>
      </c>
      <c r="C403" s="4" t="s">
        <v>13</v>
      </c>
    </row>
    <row r="404" spans="1:117">
      <c r="A404" t="n">
        <v>5864</v>
      </c>
      <c r="B404" s="35" t="n">
        <v>27</v>
      </c>
      <c r="C404" s="6" t="n">
        <v>0</v>
      </c>
    </row>
    <row r="405" spans="1:117">
      <c r="A405" t="s">
        <v>4</v>
      </c>
      <c r="B405" s="4" t="s">
        <v>5</v>
      </c>
      <c r="C405" s="4" t="s">
        <v>13</v>
      </c>
    </row>
    <row r="406" spans="1:117">
      <c r="A406" t="n">
        <v>5866</v>
      </c>
      <c r="B406" s="35" t="n">
        <v>27</v>
      </c>
      <c r="C406" s="6" t="n">
        <v>1</v>
      </c>
    </row>
    <row r="407" spans="1:117">
      <c r="A407" t="s">
        <v>4</v>
      </c>
      <c r="B407" s="4" t="s">
        <v>5</v>
      </c>
      <c r="C407" s="4" t="s">
        <v>10</v>
      </c>
    </row>
    <row r="408" spans="1:117">
      <c r="A408" t="n">
        <v>5868</v>
      </c>
      <c r="B408" s="40" t="n">
        <v>16</v>
      </c>
      <c r="C408" s="6" t="n">
        <v>300</v>
      </c>
    </row>
    <row r="409" spans="1:117">
      <c r="A409" t="s">
        <v>4</v>
      </c>
      <c r="B409" s="4" t="s">
        <v>5</v>
      </c>
      <c r="C409" s="4" t="s">
        <v>13</v>
      </c>
      <c r="D409" s="4" t="s">
        <v>10</v>
      </c>
      <c r="E409" s="4" t="s">
        <v>10</v>
      </c>
      <c r="F409" s="4" t="s">
        <v>9</v>
      </c>
    </row>
    <row r="410" spans="1:117">
      <c r="A410" t="n">
        <v>5871</v>
      </c>
      <c r="B410" s="42" t="n">
        <v>95</v>
      </c>
      <c r="C410" s="6" t="n">
        <v>14</v>
      </c>
      <c r="D410" s="6" t="n">
        <v>5</v>
      </c>
      <c r="E410" s="6" t="n">
        <v>2</v>
      </c>
      <c r="F410" s="6" t="n">
        <v>1</v>
      </c>
    </row>
    <row r="411" spans="1:117">
      <c r="A411" t="s">
        <v>4</v>
      </c>
      <c r="B411" s="4" t="s">
        <v>5</v>
      </c>
      <c r="C411" s="4" t="s">
        <v>13</v>
      </c>
      <c r="D411" s="4" t="s">
        <v>10</v>
      </c>
      <c r="E411" s="4" t="s">
        <v>10</v>
      </c>
      <c r="F411" s="4" t="s">
        <v>9</v>
      </c>
    </row>
    <row r="412" spans="1:117">
      <c r="A412" t="n">
        <v>5881</v>
      </c>
      <c r="B412" s="42" t="n">
        <v>95</v>
      </c>
      <c r="C412" s="6" t="n">
        <v>14</v>
      </c>
      <c r="D412" s="6" t="n">
        <v>5</v>
      </c>
      <c r="E412" s="6" t="n">
        <v>11</v>
      </c>
      <c r="F412" s="6" t="n">
        <v>1</v>
      </c>
    </row>
    <row r="413" spans="1:117">
      <c r="A413" t="s">
        <v>4</v>
      </c>
      <c r="B413" s="4" t="s">
        <v>5</v>
      </c>
      <c r="C413" s="4" t="s">
        <v>13</v>
      </c>
      <c r="D413" s="4" t="s">
        <v>10</v>
      </c>
      <c r="E413" s="4" t="s">
        <v>10</v>
      </c>
      <c r="F413" s="4" t="s">
        <v>9</v>
      </c>
    </row>
    <row r="414" spans="1:117">
      <c r="A414" t="n">
        <v>5891</v>
      </c>
      <c r="B414" s="42" t="n">
        <v>95</v>
      </c>
      <c r="C414" s="6" t="n">
        <v>14</v>
      </c>
      <c r="D414" s="6" t="n">
        <v>5</v>
      </c>
      <c r="E414" s="6" t="n">
        <v>9</v>
      </c>
      <c r="F414" s="6" t="n">
        <v>1</v>
      </c>
    </row>
    <row r="415" spans="1:117">
      <c r="A415" t="s">
        <v>4</v>
      </c>
      <c r="B415" s="4" t="s">
        <v>5</v>
      </c>
      <c r="C415" s="4" t="s">
        <v>13</v>
      </c>
      <c r="D415" s="4" t="s">
        <v>10</v>
      </c>
      <c r="E415" s="4" t="s">
        <v>10</v>
      </c>
      <c r="F415" s="4" t="s">
        <v>9</v>
      </c>
    </row>
    <row r="416" spans="1:117">
      <c r="A416" t="n">
        <v>5901</v>
      </c>
      <c r="B416" s="42" t="n">
        <v>95</v>
      </c>
      <c r="C416" s="6" t="n">
        <v>14</v>
      </c>
      <c r="D416" s="6" t="n">
        <v>2</v>
      </c>
      <c r="E416" s="6" t="n">
        <v>11</v>
      </c>
      <c r="F416" s="6" t="n">
        <v>1</v>
      </c>
    </row>
    <row r="417" spans="1:6">
      <c r="A417" t="s">
        <v>4</v>
      </c>
      <c r="B417" s="4" t="s">
        <v>5</v>
      </c>
      <c r="C417" s="4" t="s">
        <v>13</v>
      </c>
      <c r="D417" s="4" t="s">
        <v>10</v>
      </c>
      <c r="E417" s="4" t="s">
        <v>10</v>
      </c>
      <c r="F417" s="4" t="s">
        <v>9</v>
      </c>
    </row>
    <row r="418" spans="1:6">
      <c r="A418" t="n">
        <v>5911</v>
      </c>
      <c r="B418" s="42" t="n">
        <v>95</v>
      </c>
      <c r="C418" s="6" t="n">
        <v>14</v>
      </c>
      <c r="D418" s="6" t="n">
        <v>2</v>
      </c>
      <c r="E418" s="6" t="n">
        <v>9</v>
      </c>
      <c r="F418" s="6" t="n">
        <v>1</v>
      </c>
    </row>
    <row r="419" spans="1:6">
      <c r="A419" t="s">
        <v>4</v>
      </c>
      <c r="B419" s="4" t="s">
        <v>5</v>
      </c>
      <c r="C419" s="4" t="s">
        <v>13</v>
      </c>
      <c r="D419" s="4" t="s">
        <v>10</v>
      </c>
      <c r="E419" s="4" t="s">
        <v>10</v>
      </c>
      <c r="F419" s="4" t="s">
        <v>9</v>
      </c>
    </row>
    <row r="420" spans="1:6">
      <c r="A420" t="n">
        <v>5921</v>
      </c>
      <c r="B420" s="42" t="n">
        <v>95</v>
      </c>
      <c r="C420" s="6" t="n">
        <v>14</v>
      </c>
      <c r="D420" s="6" t="n">
        <v>11</v>
      </c>
      <c r="E420" s="6" t="n">
        <v>9</v>
      </c>
      <c r="F420" s="6" t="n">
        <v>1</v>
      </c>
    </row>
    <row r="421" spans="1:6">
      <c r="A421" t="s">
        <v>4</v>
      </c>
      <c r="B421" s="4" t="s">
        <v>5</v>
      </c>
      <c r="C421" s="4" t="s">
        <v>10</v>
      </c>
      <c r="D421" s="4" t="s">
        <v>13</v>
      </c>
      <c r="E421" s="4" t="s">
        <v>65</v>
      </c>
      <c r="F421" s="4" t="s">
        <v>13</v>
      </c>
      <c r="G421" s="4" t="s">
        <v>13</v>
      </c>
    </row>
    <row r="422" spans="1:6">
      <c r="A422" t="n">
        <v>5931</v>
      </c>
      <c r="B422" s="33" t="n">
        <v>24</v>
      </c>
      <c r="C422" s="6" t="n">
        <v>65533</v>
      </c>
      <c r="D422" s="6" t="n">
        <v>11</v>
      </c>
      <c r="E422" s="6" t="s">
        <v>80</v>
      </c>
      <c r="F422" s="6" t="n">
        <v>2</v>
      </c>
      <c r="G422" s="6" t="n">
        <v>0</v>
      </c>
    </row>
    <row r="423" spans="1:6">
      <c r="A423" t="s">
        <v>4</v>
      </c>
      <c r="B423" s="4" t="s">
        <v>5</v>
      </c>
      <c r="C423" s="4" t="s">
        <v>13</v>
      </c>
      <c r="D423" s="4" t="s">
        <v>10</v>
      </c>
      <c r="E423" s="4" t="s">
        <v>28</v>
      </c>
      <c r="F423" s="4" t="s">
        <v>10</v>
      </c>
      <c r="G423" s="4" t="s">
        <v>9</v>
      </c>
      <c r="H423" s="4" t="s">
        <v>9</v>
      </c>
      <c r="I423" s="4" t="s">
        <v>10</v>
      </c>
      <c r="J423" s="4" t="s">
        <v>10</v>
      </c>
      <c r="K423" s="4" t="s">
        <v>9</v>
      </c>
      <c r="L423" s="4" t="s">
        <v>9</v>
      </c>
      <c r="M423" s="4" t="s">
        <v>9</v>
      </c>
      <c r="N423" s="4" t="s">
        <v>9</v>
      </c>
      <c r="O423" s="4" t="s">
        <v>6</v>
      </c>
    </row>
    <row r="424" spans="1:6">
      <c r="A424" t="n">
        <v>5979</v>
      </c>
      <c r="B424" s="11" t="n">
        <v>50</v>
      </c>
      <c r="C424" s="6" t="n">
        <v>0</v>
      </c>
      <c r="D424" s="6" t="n">
        <v>12101</v>
      </c>
      <c r="E424" s="6" t="n">
        <v>1</v>
      </c>
      <c r="F424" s="6" t="n">
        <v>0</v>
      </c>
      <c r="G424" s="6" t="n">
        <v>0</v>
      </c>
      <c r="H424" s="6" t="n">
        <v>0</v>
      </c>
      <c r="I424" s="6" t="n">
        <v>0</v>
      </c>
      <c r="J424" s="6" t="n">
        <v>65533</v>
      </c>
      <c r="K424" s="6" t="n">
        <v>0</v>
      </c>
      <c r="L424" s="6" t="n">
        <v>0</v>
      </c>
      <c r="M424" s="6" t="n">
        <v>0</v>
      </c>
      <c r="N424" s="6" t="n">
        <v>0</v>
      </c>
      <c r="O424" s="6" t="s">
        <v>23</v>
      </c>
    </row>
    <row r="425" spans="1:6">
      <c r="A425" t="s">
        <v>4</v>
      </c>
      <c r="B425" s="4" t="s">
        <v>5</v>
      </c>
    </row>
    <row r="426" spans="1:6">
      <c r="A426" t="n">
        <v>6018</v>
      </c>
      <c r="B426" s="34" t="n">
        <v>28</v>
      </c>
    </row>
    <row r="427" spans="1:6">
      <c r="A427" t="s">
        <v>4</v>
      </c>
      <c r="B427" s="4" t="s">
        <v>5</v>
      </c>
      <c r="C427" s="4" t="s">
        <v>13</v>
      </c>
    </row>
    <row r="428" spans="1:6">
      <c r="A428" t="n">
        <v>6019</v>
      </c>
      <c r="B428" s="35" t="n">
        <v>27</v>
      </c>
      <c r="C428" s="6" t="n">
        <v>0</v>
      </c>
    </row>
    <row r="429" spans="1:6">
      <c r="A429" t="s">
        <v>4</v>
      </c>
      <c r="B429" s="4" t="s">
        <v>5</v>
      </c>
      <c r="C429" s="4" t="s">
        <v>10</v>
      </c>
    </row>
    <row r="430" spans="1:6">
      <c r="A430" t="n">
        <v>6021</v>
      </c>
      <c r="B430" s="40" t="n">
        <v>16</v>
      </c>
      <c r="C430" s="6" t="n">
        <v>500</v>
      </c>
    </row>
    <row r="431" spans="1:6">
      <c r="A431" t="s">
        <v>4</v>
      </c>
      <c r="B431" s="4" t="s">
        <v>5</v>
      </c>
      <c r="C431" s="4" t="s">
        <v>13</v>
      </c>
      <c r="D431" s="4" t="s">
        <v>10</v>
      </c>
      <c r="E431" s="4" t="s">
        <v>10</v>
      </c>
      <c r="F431" s="4" t="s">
        <v>10</v>
      </c>
      <c r="G431" s="4" t="s">
        <v>9</v>
      </c>
    </row>
    <row r="432" spans="1:6">
      <c r="A432" t="n">
        <v>6024</v>
      </c>
      <c r="B432" s="42" t="n">
        <v>95</v>
      </c>
      <c r="C432" s="6" t="n">
        <v>6</v>
      </c>
      <c r="D432" s="6" t="n">
        <v>5</v>
      </c>
      <c r="E432" s="6" t="n">
        <v>2</v>
      </c>
      <c r="F432" s="6" t="n">
        <v>500</v>
      </c>
      <c r="G432" s="6" t="n">
        <v>0</v>
      </c>
    </row>
    <row r="433" spans="1:15">
      <c r="A433" t="s">
        <v>4</v>
      </c>
      <c r="B433" s="4" t="s">
        <v>5</v>
      </c>
      <c r="C433" s="4" t="s">
        <v>13</v>
      </c>
      <c r="D433" s="4" t="s">
        <v>10</v>
      </c>
      <c r="E433" s="4" t="s">
        <v>10</v>
      </c>
      <c r="F433" s="4" t="s">
        <v>10</v>
      </c>
      <c r="G433" s="4" t="s">
        <v>9</v>
      </c>
    </row>
    <row r="434" spans="1:15">
      <c r="A434" t="n">
        <v>6036</v>
      </c>
      <c r="B434" s="42" t="n">
        <v>95</v>
      </c>
      <c r="C434" s="6" t="n">
        <v>6</v>
      </c>
      <c r="D434" s="6" t="n">
        <v>5</v>
      </c>
      <c r="E434" s="6" t="n">
        <v>11</v>
      </c>
      <c r="F434" s="6" t="n">
        <v>500</v>
      </c>
      <c r="G434" s="6" t="n">
        <v>0</v>
      </c>
    </row>
    <row r="435" spans="1:15">
      <c r="A435" t="s">
        <v>4</v>
      </c>
      <c r="B435" s="4" t="s">
        <v>5</v>
      </c>
      <c r="C435" s="4" t="s">
        <v>13</v>
      </c>
      <c r="D435" s="4" t="s">
        <v>10</v>
      </c>
      <c r="E435" s="4" t="s">
        <v>10</v>
      </c>
      <c r="F435" s="4" t="s">
        <v>10</v>
      </c>
      <c r="G435" s="4" t="s">
        <v>9</v>
      </c>
    </row>
    <row r="436" spans="1:15">
      <c r="A436" t="n">
        <v>6048</v>
      </c>
      <c r="B436" s="42" t="n">
        <v>95</v>
      </c>
      <c r="C436" s="6" t="n">
        <v>6</v>
      </c>
      <c r="D436" s="6" t="n">
        <v>5</v>
      </c>
      <c r="E436" s="6" t="n">
        <v>9</v>
      </c>
      <c r="F436" s="6" t="n">
        <v>500</v>
      </c>
      <c r="G436" s="6" t="n">
        <v>0</v>
      </c>
    </row>
    <row r="437" spans="1:15">
      <c r="A437" t="s">
        <v>4</v>
      </c>
      <c r="B437" s="4" t="s">
        <v>5</v>
      </c>
      <c r="C437" s="4" t="s">
        <v>13</v>
      </c>
      <c r="D437" s="4" t="s">
        <v>10</v>
      </c>
      <c r="E437" s="4" t="s">
        <v>10</v>
      </c>
      <c r="F437" s="4" t="s">
        <v>10</v>
      </c>
      <c r="G437" s="4" t="s">
        <v>9</v>
      </c>
    </row>
    <row r="438" spans="1:15">
      <c r="A438" t="n">
        <v>6060</v>
      </c>
      <c r="B438" s="42" t="n">
        <v>95</v>
      </c>
      <c r="C438" s="6" t="n">
        <v>6</v>
      </c>
      <c r="D438" s="6" t="n">
        <v>2</v>
      </c>
      <c r="E438" s="6" t="n">
        <v>11</v>
      </c>
      <c r="F438" s="6" t="n">
        <v>500</v>
      </c>
      <c r="G438" s="6" t="n">
        <v>0</v>
      </c>
    </row>
    <row r="439" spans="1:15">
      <c r="A439" t="s">
        <v>4</v>
      </c>
      <c r="B439" s="4" t="s">
        <v>5</v>
      </c>
      <c r="C439" s="4" t="s">
        <v>13</v>
      </c>
      <c r="D439" s="4" t="s">
        <v>10</v>
      </c>
      <c r="E439" s="4" t="s">
        <v>10</v>
      </c>
      <c r="F439" s="4" t="s">
        <v>10</v>
      </c>
      <c r="G439" s="4" t="s">
        <v>9</v>
      </c>
    </row>
    <row r="440" spans="1:15">
      <c r="A440" t="n">
        <v>6072</v>
      </c>
      <c r="B440" s="42" t="n">
        <v>95</v>
      </c>
      <c r="C440" s="6" t="n">
        <v>6</v>
      </c>
      <c r="D440" s="6" t="n">
        <v>2</v>
      </c>
      <c r="E440" s="6" t="n">
        <v>9</v>
      </c>
      <c r="F440" s="6" t="n">
        <v>500</v>
      </c>
      <c r="G440" s="6" t="n">
        <v>0</v>
      </c>
    </row>
    <row r="441" spans="1:15">
      <c r="A441" t="s">
        <v>4</v>
      </c>
      <c r="B441" s="4" t="s">
        <v>5</v>
      </c>
      <c r="C441" s="4" t="s">
        <v>13</v>
      </c>
      <c r="D441" s="4" t="s">
        <v>10</v>
      </c>
      <c r="E441" s="4" t="s">
        <v>10</v>
      </c>
      <c r="F441" s="4" t="s">
        <v>10</v>
      </c>
      <c r="G441" s="4" t="s">
        <v>9</v>
      </c>
    </row>
    <row r="442" spans="1:15">
      <c r="A442" t="n">
        <v>6084</v>
      </c>
      <c r="B442" s="42" t="n">
        <v>95</v>
      </c>
      <c r="C442" s="6" t="n">
        <v>6</v>
      </c>
      <c r="D442" s="6" t="n">
        <v>11</v>
      </c>
      <c r="E442" s="6" t="n">
        <v>9</v>
      </c>
      <c r="F442" s="6" t="n">
        <v>500</v>
      </c>
      <c r="G442" s="6" t="n">
        <v>0</v>
      </c>
    </row>
    <row r="443" spans="1:15">
      <c r="A443" t="s">
        <v>4</v>
      </c>
      <c r="B443" s="4" t="s">
        <v>5</v>
      </c>
      <c r="C443" s="4" t="s">
        <v>13</v>
      </c>
      <c r="D443" s="4" t="s">
        <v>10</v>
      </c>
    </row>
    <row r="444" spans="1:15">
      <c r="A444" t="n">
        <v>6096</v>
      </c>
      <c r="B444" s="42" t="n">
        <v>95</v>
      </c>
      <c r="C444" s="6" t="n">
        <v>7</v>
      </c>
      <c r="D444" s="6" t="n">
        <v>0</v>
      </c>
    </row>
    <row r="445" spans="1:15">
      <c r="A445" t="s">
        <v>4</v>
      </c>
      <c r="B445" s="4" t="s">
        <v>5</v>
      </c>
      <c r="C445" s="4" t="s">
        <v>13</v>
      </c>
      <c r="D445" s="4" t="s">
        <v>10</v>
      </c>
    </row>
    <row r="446" spans="1:15">
      <c r="A446" t="n">
        <v>6100</v>
      </c>
      <c r="B446" s="42" t="n">
        <v>95</v>
      </c>
      <c r="C446" s="6" t="n">
        <v>9</v>
      </c>
      <c r="D446" s="6" t="n">
        <v>0</v>
      </c>
    </row>
    <row r="447" spans="1:15">
      <c r="A447" t="s">
        <v>4</v>
      </c>
      <c r="B447" s="4" t="s">
        <v>5</v>
      </c>
      <c r="C447" s="4" t="s">
        <v>13</v>
      </c>
      <c r="D447" s="4" t="s">
        <v>10</v>
      </c>
    </row>
    <row r="448" spans="1:15">
      <c r="A448" t="n">
        <v>6104</v>
      </c>
      <c r="B448" s="42" t="n">
        <v>95</v>
      </c>
      <c r="C448" s="6" t="n">
        <v>8</v>
      </c>
      <c r="D448" s="6" t="n">
        <v>0</v>
      </c>
    </row>
    <row r="449" spans="1:7">
      <c r="A449" t="s">
        <v>4</v>
      </c>
      <c r="B449" s="4" t="s">
        <v>5</v>
      </c>
      <c r="C449" s="4" t="s">
        <v>13</v>
      </c>
      <c r="D449" s="4" t="s">
        <v>10</v>
      </c>
      <c r="E449" s="4" t="s">
        <v>28</v>
      </c>
      <c r="F449" s="4" t="s">
        <v>10</v>
      </c>
      <c r="G449" s="4" t="s">
        <v>9</v>
      </c>
      <c r="H449" s="4" t="s">
        <v>9</v>
      </c>
      <c r="I449" s="4" t="s">
        <v>10</v>
      </c>
      <c r="J449" s="4" t="s">
        <v>10</v>
      </c>
      <c r="K449" s="4" t="s">
        <v>9</v>
      </c>
      <c r="L449" s="4" t="s">
        <v>9</v>
      </c>
      <c r="M449" s="4" t="s">
        <v>9</v>
      </c>
      <c r="N449" s="4" t="s">
        <v>9</v>
      </c>
      <c r="O449" s="4" t="s">
        <v>6</v>
      </c>
    </row>
    <row r="450" spans="1:7">
      <c r="A450" t="n">
        <v>6108</v>
      </c>
      <c r="B450" s="11" t="n">
        <v>50</v>
      </c>
      <c r="C450" s="6" t="n">
        <v>0</v>
      </c>
      <c r="D450" s="6" t="n">
        <v>14041</v>
      </c>
      <c r="E450" s="6" t="n">
        <v>1</v>
      </c>
      <c r="F450" s="6" t="n">
        <v>0</v>
      </c>
      <c r="G450" s="6" t="n">
        <v>0</v>
      </c>
      <c r="H450" s="6" t="n">
        <v>0</v>
      </c>
      <c r="I450" s="6" t="n">
        <v>0</v>
      </c>
      <c r="J450" s="6" t="n">
        <v>65533</v>
      </c>
      <c r="K450" s="6" t="n">
        <v>0</v>
      </c>
      <c r="L450" s="6" t="n">
        <v>0</v>
      </c>
      <c r="M450" s="6" t="n">
        <v>0</v>
      </c>
      <c r="N450" s="6" t="n">
        <v>0</v>
      </c>
      <c r="O450" s="6" t="s">
        <v>23</v>
      </c>
    </row>
    <row r="451" spans="1:7">
      <c r="A451" t="s">
        <v>4</v>
      </c>
      <c r="B451" s="4" t="s">
        <v>5</v>
      </c>
      <c r="C451" s="4" t="s">
        <v>13</v>
      </c>
      <c r="D451" s="4" t="s">
        <v>10</v>
      </c>
      <c r="E451" s="4" t="s">
        <v>10</v>
      </c>
      <c r="F451" s="4" t="s">
        <v>10</v>
      </c>
      <c r="G451" s="4" t="s">
        <v>10</v>
      </c>
      <c r="H451" s="4" t="s">
        <v>13</v>
      </c>
    </row>
    <row r="452" spans="1:7">
      <c r="A452" t="n">
        <v>6147</v>
      </c>
      <c r="B452" s="32" t="n">
        <v>25</v>
      </c>
      <c r="C452" s="6" t="n">
        <v>5</v>
      </c>
      <c r="D452" s="6" t="n">
        <v>65535</v>
      </c>
      <c r="E452" s="6" t="n">
        <v>65535</v>
      </c>
      <c r="F452" s="6" t="n">
        <v>65535</v>
      </c>
      <c r="G452" s="6" t="n">
        <v>65535</v>
      </c>
      <c r="H452" s="6" t="n">
        <v>0</v>
      </c>
    </row>
    <row r="453" spans="1:7">
      <c r="A453" t="s">
        <v>4</v>
      </c>
      <c r="B453" s="4" t="s">
        <v>5</v>
      </c>
      <c r="C453" s="4" t="s">
        <v>10</v>
      </c>
      <c r="D453" s="4" t="s">
        <v>13</v>
      </c>
      <c r="E453" s="4" t="s">
        <v>65</v>
      </c>
      <c r="F453" s="4" t="s">
        <v>13</v>
      </c>
      <c r="G453" s="4" t="s">
        <v>13</v>
      </c>
    </row>
    <row r="454" spans="1:7">
      <c r="A454" t="n">
        <v>6158</v>
      </c>
      <c r="B454" s="33" t="n">
        <v>24</v>
      </c>
      <c r="C454" s="6" t="n">
        <v>65533</v>
      </c>
      <c r="D454" s="6" t="n">
        <v>11</v>
      </c>
      <c r="E454" s="6" t="s">
        <v>81</v>
      </c>
      <c r="F454" s="6" t="n">
        <v>2</v>
      </c>
      <c r="G454" s="6" t="n">
        <v>0</v>
      </c>
    </row>
    <row r="455" spans="1:7">
      <c r="A455" t="s">
        <v>4</v>
      </c>
      <c r="B455" s="4" t="s">
        <v>5</v>
      </c>
    </row>
    <row r="456" spans="1:7">
      <c r="A456" t="n">
        <v>6194</v>
      </c>
      <c r="B456" s="34" t="n">
        <v>28</v>
      </c>
    </row>
    <row r="457" spans="1:7">
      <c r="A457" t="s">
        <v>4</v>
      </c>
      <c r="B457" s="4" t="s">
        <v>5</v>
      </c>
      <c r="C457" s="4" t="s">
        <v>13</v>
      </c>
    </row>
    <row r="458" spans="1:7">
      <c r="A458" t="n">
        <v>6195</v>
      </c>
      <c r="B458" s="35" t="n">
        <v>27</v>
      </c>
      <c r="C458" s="6" t="n">
        <v>0</v>
      </c>
    </row>
    <row r="459" spans="1:7">
      <c r="A459" t="s">
        <v>4</v>
      </c>
      <c r="B459" s="4" t="s">
        <v>5</v>
      </c>
      <c r="C459" s="4" t="s">
        <v>13</v>
      </c>
      <c r="D459" s="4" t="s">
        <v>10</v>
      </c>
      <c r="E459" s="4" t="s">
        <v>10</v>
      </c>
      <c r="F459" s="4" t="s">
        <v>10</v>
      </c>
      <c r="G459" s="4" t="s">
        <v>10</v>
      </c>
      <c r="H459" s="4" t="s">
        <v>13</v>
      </c>
    </row>
    <row r="460" spans="1:7">
      <c r="A460" t="n">
        <v>6197</v>
      </c>
      <c r="B460" s="32" t="n">
        <v>25</v>
      </c>
      <c r="C460" s="6" t="n">
        <v>5</v>
      </c>
      <c r="D460" s="6" t="n">
        <v>65535</v>
      </c>
      <c r="E460" s="6" t="n">
        <v>65535</v>
      </c>
      <c r="F460" s="6" t="n">
        <v>65535</v>
      </c>
      <c r="G460" s="6" t="n">
        <v>65535</v>
      </c>
      <c r="H460" s="6" t="n">
        <v>0</v>
      </c>
    </row>
    <row r="461" spans="1:7">
      <c r="A461" t="s">
        <v>4</v>
      </c>
      <c r="B461" s="4" t="s">
        <v>5</v>
      </c>
      <c r="C461" s="4" t="s">
        <v>10</v>
      </c>
    </row>
    <row r="462" spans="1:7">
      <c r="A462" t="n">
        <v>6208</v>
      </c>
      <c r="B462" s="40" t="n">
        <v>16</v>
      </c>
      <c r="C462" s="6" t="n">
        <v>500</v>
      </c>
    </row>
    <row r="463" spans="1:7">
      <c r="A463" t="s">
        <v>4</v>
      </c>
      <c r="B463" s="4" t="s">
        <v>5</v>
      </c>
      <c r="C463" s="4" t="s">
        <v>13</v>
      </c>
      <c r="D463" s="4" t="s">
        <v>10</v>
      </c>
      <c r="E463" s="4" t="s">
        <v>10</v>
      </c>
      <c r="F463" s="4" t="s">
        <v>10</v>
      </c>
    </row>
    <row r="464" spans="1:7">
      <c r="A464" t="n">
        <v>6211</v>
      </c>
      <c r="B464" s="46" t="n">
        <v>63</v>
      </c>
      <c r="C464" s="6" t="n">
        <v>0</v>
      </c>
      <c r="D464" s="6" t="n">
        <v>65535</v>
      </c>
      <c r="E464" s="6" t="n">
        <v>45</v>
      </c>
      <c r="F464" s="6" t="n">
        <v>0</v>
      </c>
    </row>
    <row r="465" spans="1:15">
      <c r="A465" t="s">
        <v>4</v>
      </c>
      <c r="B465" s="4" t="s">
        <v>5</v>
      </c>
      <c r="C465" s="4" t="s">
        <v>13</v>
      </c>
      <c r="D465" s="4" t="s">
        <v>10</v>
      </c>
      <c r="E465" s="4" t="s">
        <v>28</v>
      </c>
    </row>
    <row r="466" spans="1:15">
      <c r="A466" t="n">
        <v>6219</v>
      </c>
      <c r="B466" s="36" t="n">
        <v>58</v>
      </c>
      <c r="C466" s="6" t="n">
        <v>100</v>
      </c>
      <c r="D466" s="6" t="n">
        <v>1000</v>
      </c>
      <c r="E466" s="6" t="n">
        <v>1</v>
      </c>
    </row>
    <row r="467" spans="1:15">
      <c r="A467" t="s">
        <v>4</v>
      </c>
      <c r="B467" s="4" t="s">
        <v>5</v>
      </c>
      <c r="C467" s="4" t="s">
        <v>13</v>
      </c>
      <c r="D467" s="4" t="s">
        <v>10</v>
      </c>
    </row>
    <row r="468" spans="1:15">
      <c r="A468" t="n">
        <v>6227</v>
      </c>
      <c r="B468" s="36" t="n">
        <v>58</v>
      </c>
      <c r="C468" s="6" t="n">
        <v>255</v>
      </c>
      <c r="D468" s="6" t="n">
        <v>0</v>
      </c>
    </row>
    <row r="469" spans="1:15">
      <c r="A469" t="s">
        <v>4</v>
      </c>
      <c r="B469" s="4" t="s">
        <v>5</v>
      </c>
      <c r="C469" s="4" t="s">
        <v>13</v>
      </c>
    </row>
    <row r="470" spans="1:15">
      <c r="A470" t="n">
        <v>6231</v>
      </c>
      <c r="B470" s="45" t="n">
        <v>23</v>
      </c>
      <c r="C470" s="6" t="n">
        <v>0</v>
      </c>
    </row>
    <row r="471" spans="1:15">
      <c r="A471" t="s">
        <v>4</v>
      </c>
      <c r="B471" s="4" t="s">
        <v>5</v>
      </c>
    </row>
    <row r="472" spans="1:15">
      <c r="A472" t="n">
        <v>6233</v>
      </c>
      <c r="B472" s="7" t="n">
        <v>1</v>
      </c>
    </row>
    <row r="473" spans="1:15" s="3" customFormat="1" customHeight="0">
      <c r="A473" s="3" t="s">
        <v>2</v>
      </c>
      <c r="B473" s="3" t="s">
        <v>82</v>
      </c>
    </row>
    <row r="474" spans="1:15">
      <c r="A474" t="s">
        <v>4</v>
      </c>
      <c r="B474" s="4" t="s">
        <v>5</v>
      </c>
      <c r="C474" s="4" t="s">
        <v>13</v>
      </c>
      <c r="D474" s="4" t="s">
        <v>10</v>
      </c>
    </row>
    <row r="475" spans="1:15">
      <c r="A475" t="n">
        <v>6236</v>
      </c>
      <c r="B475" s="30" t="n">
        <v>22</v>
      </c>
      <c r="C475" s="6" t="n">
        <v>20</v>
      </c>
      <c r="D475" s="6" t="n">
        <v>0</v>
      </c>
    </row>
    <row r="476" spans="1:15">
      <c r="A476" t="s">
        <v>4</v>
      </c>
      <c r="B476" s="4" t="s">
        <v>5</v>
      </c>
      <c r="C476" s="4" t="s">
        <v>10</v>
      </c>
    </row>
    <row r="477" spans="1:15">
      <c r="A477" t="n">
        <v>6240</v>
      </c>
      <c r="B477" s="40" t="n">
        <v>16</v>
      </c>
      <c r="C477" s="6" t="n">
        <v>500</v>
      </c>
    </row>
    <row r="478" spans="1:15">
      <c r="A478" t="s">
        <v>4</v>
      </c>
      <c r="B478" s="4" t="s">
        <v>5</v>
      </c>
      <c r="C478" s="4" t="s">
        <v>6</v>
      </c>
      <c r="D478" s="4" t="s">
        <v>6</v>
      </c>
    </row>
    <row r="479" spans="1:15">
      <c r="A479" t="n">
        <v>6243</v>
      </c>
      <c r="B479" s="41" t="n">
        <v>70</v>
      </c>
      <c r="C479" s="6" t="s">
        <v>34</v>
      </c>
      <c r="D479" s="6" t="s">
        <v>70</v>
      </c>
    </row>
    <row r="480" spans="1:15">
      <c r="A480" t="s">
        <v>4</v>
      </c>
      <c r="B480" s="4" t="s">
        <v>5</v>
      </c>
      <c r="C480" s="4" t="s">
        <v>10</v>
      </c>
    </row>
    <row r="481" spans="1:5">
      <c r="A481" t="n">
        <v>6256</v>
      </c>
      <c r="B481" s="40" t="n">
        <v>16</v>
      </c>
      <c r="C481" s="6" t="n">
        <v>1000</v>
      </c>
    </row>
    <row r="482" spans="1:5">
      <c r="A482" t="s">
        <v>4</v>
      </c>
      <c r="B482" s="4" t="s">
        <v>5</v>
      </c>
      <c r="C482" s="4" t="s">
        <v>13</v>
      </c>
      <c r="D482" s="4" t="s">
        <v>9</v>
      </c>
      <c r="E482" s="4" t="s">
        <v>13</v>
      </c>
      <c r="F482" s="4" t="s">
        <v>13</v>
      </c>
      <c r="G482" s="4" t="s">
        <v>9</v>
      </c>
      <c r="H482" s="4" t="s">
        <v>13</v>
      </c>
      <c r="I482" s="4" t="s">
        <v>9</v>
      </c>
      <c r="J482" s="4" t="s">
        <v>13</v>
      </c>
    </row>
    <row r="483" spans="1:5">
      <c r="A483" t="n">
        <v>6259</v>
      </c>
      <c r="B483" s="44" t="n">
        <v>33</v>
      </c>
      <c r="C483" s="6" t="n">
        <v>0</v>
      </c>
      <c r="D483" s="6" t="n">
        <v>1</v>
      </c>
      <c r="E483" s="6" t="n">
        <v>0</v>
      </c>
      <c r="F483" s="6" t="n">
        <v>0</v>
      </c>
      <c r="G483" s="6" t="n">
        <v>-1</v>
      </c>
      <c r="H483" s="6" t="n">
        <v>0</v>
      </c>
      <c r="I483" s="6" t="n">
        <v>-1</v>
      </c>
      <c r="J483" s="6" t="n">
        <v>0</v>
      </c>
    </row>
    <row r="484" spans="1:5">
      <c r="A484" t="s">
        <v>4</v>
      </c>
      <c r="B484" s="4" t="s">
        <v>5</v>
      </c>
    </row>
    <row r="485" spans="1:5">
      <c r="A485" t="n">
        <v>6277</v>
      </c>
      <c r="B485" s="7" t="n">
        <v>1</v>
      </c>
    </row>
    <row r="486" spans="1:5" s="3" customFormat="1" customHeight="0">
      <c r="A486" s="3" t="s">
        <v>2</v>
      </c>
      <c r="B486" s="3" t="s">
        <v>83</v>
      </c>
    </row>
    <row r="487" spans="1:5">
      <c r="A487" t="s">
        <v>4</v>
      </c>
      <c r="B487" s="4" t="s">
        <v>5</v>
      </c>
      <c r="C487" s="4" t="s">
        <v>13</v>
      </c>
      <c r="D487" s="4" t="s">
        <v>10</v>
      </c>
    </row>
    <row r="488" spans="1:5">
      <c r="A488" t="n">
        <v>6280</v>
      </c>
      <c r="B488" s="30" t="n">
        <v>22</v>
      </c>
      <c r="C488" s="6" t="n">
        <v>0</v>
      </c>
      <c r="D488" s="6" t="n">
        <v>0</v>
      </c>
    </row>
    <row r="489" spans="1:5">
      <c r="A489" t="s">
        <v>4</v>
      </c>
      <c r="B489" s="4" t="s">
        <v>5</v>
      </c>
      <c r="C489" s="4" t="s">
        <v>13</v>
      </c>
      <c r="D489" s="4" t="s">
        <v>10</v>
      </c>
      <c r="E489" s="4" t="s">
        <v>28</v>
      </c>
    </row>
    <row r="490" spans="1:5">
      <c r="A490" t="n">
        <v>6284</v>
      </c>
      <c r="B490" s="36" t="n">
        <v>58</v>
      </c>
      <c r="C490" s="6" t="n">
        <v>0</v>
      </c>
      <c r="D490" s="6" t="n">
        <v>0</v>
      </c>
      <c r="E490" s="6" t="n">
        <v>1</v>
      </c>
    </row>
    <row r="491" spans="1:5">
      <c r="A491" t="s">
        <v>4</v>
      </c>
      <c r="B491" s="4" t="s">
        <v>5</v>
      </c>
      <c r="C491" s="4" t="s">
        <v>13</v>
      </c>
    </row>
    <row r="492" spans="1:5">
      <c r="A492" t="n">
        <v>6292</v>
      </c>
      <c r="B492" s="27" t="n">
        <v>64</v>
      </c>
      <c r="C492" s="6" t="n">
        <v>7</v>
      </c>
    </row>
    <row r="493" spans="1:5">
      <c r="A493" t="s">
        <v>4</v>
      </c>
      <c r="B493" s="4" t="s">
        <v>5</v>
      </c>
      <c r="C493" s="4" t="s">
        <v>6</v>
      </c>
      <c r="D493" s="4" t="s">
        <v>6</v>
      </c>
    </row>
    <row r="494" spans="1:5">
      <c r="A494" t="n">
        <v>6294</v>
      </c>
      <c r="B494" s="41" t="n">
        <v>70</v>
      </c>
      <c r="C494" s="6" t="s">
        <v>34</v>
      </c>
      <c r="D494" s="6" t="s">
        <v>76</v>
      </c>
    </row>
    <row r="495" spans="1:5">
      <c r="A495" t="s">
        <v>4</v>
      </c>
      <c r="B495" s="4" t="s">
        <v>5</v>
      </c>
      <c r="C495" s="4" t="s">
        <v>13</v>
      </c>
      <c r="D495" s="4" t="s">
        <v>10</v>
      </c>
      <c r="E495" s="4" t="s">
        <v>28</v>
      </c>
    </row>
    <row r="496" spans="1:5">
      <c r="A496" t="n">
        <v>6309</v>
      </c>
      <c r="B496" s="36" t="n">
        <v>58</v>
      </c>
      <c r="C496" s="6" t="n">
        <v>100</v>
      </c>
      <c r="D496" s="6" t="n">
        <v>1000</v>
      </c>
      <c r="E496" s="6" t="n">
        <v>1</v>
      </c>
    </row>
    <row r="497" spans="1:10">
      <c r="A497" t="s">
        <v>4</v>
      </c>
      <c r="B497" s="4" t="s">
        <v>5</v>
      </c>
      <c r="C497" s="4" t="s">
        <v>13</v>
      </c>
      <c r="D497" s="4" t="s">
        <v>10</v>
      </c>
    </row>
    <row r="498" spans="1:10">
      <c r="A498" t="n">
        <v>6317</v>
      </c>
      <c r="B498" s="36" t="n">
        <v>58</v>
      </c>
      <c r="C498" s="6" t="n">
        <v>255</v>
      </c>
      <c r="D498" s="6" t="n">
        <v>0</v>
      </c>
    </row>
    <row r="499" spans="1:10">
      <c r="A499" t="s">
        <v>4</v>
      </c>
      <c r="B499" s="4" t="s">
        <v>5</v>
      </c>
      <c r="C499" s="4" t="s">
        <v>13</v>
      </c>
      <c r="D499" s="26" t="s">
        <v>58</v>
      </c>
      <c r="E499" s="4" t="s">
        <v>5</v>
      </c>
      <c r="F499" s="4" t="s">
        <v>13</v>
      </c>
      <c r="G499" s="4" t="s">
        <v>10</v>
      </c>
      <c r="H499" s="4" t="s">
        <v>9</v>
      </c>
      <c r="I499" s="26" t="s">
        <v>59</v>
      </c>
      <c r="J499" s="4" t="s">
        <v>13</v>
      </c>
      <c r="K499" s="4" t="s">
        <v>30</v>
      </c>
    </row>
    <row r="500" spans="1:10">
      <c r="A500" t="n">
        <v>6321</v>
      </c>
      <c r="B500" s="12" t="n">
        <v>5</v>
      </c>
      <c r="C500" s="6" t="n">
        <v>28</v>
      </c>
      <c r="D500" s="26" t="s">
        <v>3</v>
      </c>
      <c r="E500" s="47" t="n">
        <v>101</v>
      </c>
      <c r="F500" s="6" t="n">
        <v>2</v>
      </c>
      <c r="G500" s="6" t="n">
        <v>3212</v>
      </c>
      <c r="H500" s="6" t="n">
        <v>1</v>
      </c>
      <c r="I500" s="26" t="s">
        <v>3</v>
      </c>
      <c r="J500" s="6" t="n">
        <v>1</v>
      </c>
      <c r="K500" s="13" t="n">
        <f t="normal" ca="1">A514</f>
        <v>0</v>
      </c>
    </row>
    <row r="501" spans="1:10">
      <c r="A501" t="s">
        <v>4</v>
      </c>
      <c r="B501" s="4" t="s">
        <v>5</v>
      </c>
      <c r="C501" s="4" t="s">
        <v>13</v>
      </c>
      <c r="D501" s="4" t="s">
        <v>10</v>
      </c>
      <c r="E501" s="4" t="s">
        <v>9</v>
      </c>
    </row>
    <row r="502" spans="1:10">
      <c r="A502" t="n">
        <v>6336</v>
      </c>
      <c r="B502" s="47" t="n">
        <v>101</v>
      </c>
      <c r="C502" s="6" t="n">
        <v>0</v>
      </c>
      <c r="D502" s="6" t="n">
        <v>9</v>
      </c>
      <c r="E502" s="6" t="n">
        <v>1</v>
      </c>
    </row>
    <row r="503" spans="1:10">
      <c r="A503" t="s">
        <v>4</v>
      </c>
      <c r="B503" s="4" t="s">
        <v>5</v>
      </c>
      <c r="C503" s="4" t="s">
        <v>10</v>
      </c>
    </row>
    <row r="504" spans="1:10">
      <c r="A504" t="n">
        <v>6344</v>
      </c>
      <c r="B504" s="40" t="n">
        <v>16</v>
      </c>
      <c r="C504" s="6" t="n">
        <v>500</v>
      </c>
    </row>
    <row r="505" spans="1:10">
      <c r="A505" t="s">
        <v>4</v>
      </c>
      <c r="B505" s="4" t="s">
        <v>5</v>
      </c>
      <c r="C505" s="4" t="s">
        <v>13</v>
      </c>
      <c r="D505" s="4" t="s">
        <v>10</v>
      </c>
      <c r="E505" s="4" t="s">
        <v>28</v>
      </c>
      <c r="F505" s="4" t="s">
        <v>10</v>
      </c>
      <c r="G505" s="4" t="s">
        <v>9</v>
      </c>
      <c r="H505" s="4" t="s">
        <v>9</v>
      </c>
      <c r="I505" s="4" t="s">
        <v>10</v>
      </c>
      <c r="J505" s="4" t="s">
        <v>10</v>
      </c>
      <c r="K505" s="4" t="s">
        <v>9</v>
      </c>
      <c r="L505" s="4" t="s">
        <v>9</v>
      </c>
      <c r="M505" s="4" t="s">
        <v>9</v>
      </c>
      <c r="N505" s="4" t="s">
        <v>9</v>
      </c>
      <c r="O505" s="4" t="s">
        <v>6</v>
      </c>
    </row>
    <row r="506" spans="1:10">
      <c r="A506" t="n">
        <v>6347</v>
      </c>
      <c r="B506" s="11" t="n">
        <v>50</v>
      </c>
      <c r="C506" s="6" t="n">
        <v>0</v>
      </c>
      <c r="D506" s="6" t="n">
        <v>12010</v>
      </c>
      <c r="E506" s="6" t="n">
        <v>1</v>
      </c>
      <c r="F506" s="6" t="n">
        <v>0</v>
      </c>
      <c r="G506" s="6" t="n">
        <v>0</v>
      </c>
      <c r="H506" s="6" t="n">
        <v>0</v>
      </c>
      <c r="I506" s="6" t="n">
        <v>0</v>
      </c>
      <c r="J506" s="6" t="n">
        <v>65533</v>
      </c>
      <c r="K506" s="6" t="n">
        <v>0</v>
      </c>
      <c r="L506" s="6" t="n">
        <v>0</v>
      </c>
      <c r="M506" s="6" t="n">
        <v>0</v>
      </c>
      <c r="N506" s="6" t="n">
        <v>0</v>
      </c>
      <c r="O506" s="6" t="s">
        <v>23</v>
      </c>
    </row>
    <row r="507" spans="1:10">
      <c r="A507" t="s">
        <v>4</v>
      </c>
      <c r="B507" s="4" t="s">
        <v>5</v>
      </c>
      <c r="C507" s="4" t="s">
        <v>13</v>
      </c>
      <c r="D507" s="4" t="s">
        <v>10</v>
      </c>
      <c r="E507" s="4" t="s">
        <v>10</v>
      </c>
      <c r="F507" s="4" t="s">
        <v>10</v>
      </c>
      <c r="G507" s="4" t="s">
        <v>10</v>
      </c>
      <c r="H507" s="4" t="s">
        <v>13</v>
      </c>
    </row>
    <row r="508" spans="1:10">
      <c r="A508" t="n">
        <v>6386</v>
      </c>
      <c r="B508" s="32" t="n">
        <v>25</v>
      </c>
      <c r="C508" s="6" t="n">
        <v>5</v>
      </c>
      <c r="D508" s="6" t="n">
        <v>65535</v>
      </c>
      <c r="E508" s="6" t="n">
        <v>65535</v>
      </c>
      <c r="F508" s="6" t="n">
        <v>65535</v>
      </c>
      <c r="G508" s="6" t="n">
        <v>65535</v>
      </c>
      <c r="H508" s="6" t="n">
        <v>0</v>
      </c>
    </row>
    <row r="509" spans="1:10">
      <c r="A509" t="s">
        <v>4</v>
      </c>
      <c r="B509" s="4" t="s">
        <v>5</v>
      </c>
      <c r="C509" s="4" t="s">
        <v>10</v>
      </c>
      <c r="D509" s="4" t="s">
        <v>13</v>
      </c>
      <c r="E509" s="4" t="s">
        <v>65</v>
      </c>
      <c r="F509" s="4" t="s">
        <v>13</v>
      </c>
      <c r="G509" s="4" t="s">
        <v>13</v>
      </c>
      <c r="H509" s="4" t="s">
        <v>10</v>
      </c>
      <c r="I509" s="4" t="s">
        <v>13</v>
      </c>
      <c r="J509" s="4" t="s">
        <v>65</v>
      </c>
      <c r="K509" s="4" t="s">
        <v>13</v>
      </c>
      <c r="L509" s="4" t="s">
        <v>13</v>
      </c>
    </row>
    <row r="510" spans="1:10">
      <c r="A510" t="n">
        <v>6397</v>
      </c>
      <c r="B510" s="33" t="n">
        <v>24</v>
      </c>
      <c r="C510" s="6" t="n">
        <v>65534</v>
      </c>
      <c r="D510" s="6" t="n">
        <v>6</v>
      </c>
      <c r="E510" s="6" t="s">
        <v>84</v>
      </c>
      <c r="F510" s="6" t="n">
        <v>12</v>
      </c>
      <c r="G510" s="6" t="n">
        <v>16</v>
      </c>
      <c r="H510" s="6" t="n">
        <v>9</v>
      </c>
      <c r="I510" s="6" t="n">
        <v>7</v>
      </c>
      <c r="J510" s="6" t="s">
        <v>85</v>
      </c>
      <c r="K510" s="6" t="n">
        <v>2</v>
      </c>
      <c r="L510" s="6" t="n">
        <v>0</v>
      </c>
    </row>
    <row r="511" spans="1:10">
      <c r="A511" t="s">
        <v>4</v>
      </c>
      <c r="B511" s="4" t="s">
        <v>5</v>
      </c>
      <c r="C511" s="4" t="s">
        <v>30</v>
      </c>
    </row>
    <row r="512" spans="1:10">
      <c r="A512" t="n">
        <v>6418</v>
      </c>
      <c r="B512" s="19" t="n">
        <v>3</v>
      </c>
      <c r="C512" s="13" t="n">
        <f t="normal" ca="1">A524</f>
        <v>0</v>
      </c>
    </row>
    <row r="513" spans="1:15">
      <c r="A513" t="s">
        <v>4</v>
      </c>
      <c r="B513" s="4" t="s">
        <v>5</v>
      </c>
      <c r="C513" s="4" t="s">
        <v>13</v>
      </c>
      <c r="D513" s="4" t="s">
        <v>10</v>
      </c>
      <c r="E513" s="4" t="s">
        <v>9</v>
      </c>
    </row>
    <row r="514" spans="1:15">
      <c r="A514" t="n">
        <v>6423</v>
      </c>
      <c r="B514" s="47" t="n">
        <v>101</v>
      </c>
      <c r="C514" s="6" t="n">
        <v>0</v>
      </c>
      <c r="D514" s="6" t="n">
        <v>3212</v>
      </c>
      <c r="E514" s="6" t="n">
        <v>1</v>
      </c>
    </row>
    <row r="515" spans="1:15">
      <c r="A515" t="s">
        <v>4</v>
      </c>
      <c r="B515" s="4" t="s">
        <v>5</v>
      </c>
      <c r="C515" s="4" t="s">
        <v>10</v>
      </c>
    </row>
    <row r="516" spans="1:15">
      <c r="A516" t="n">
        <v>6431</v>
      </c>
      <c r="B516" s="40" t="n">
        <v>16</v>
      </c>
      <c r="C516" s="6" t="n">
        <v>500</v>
      </c>
    </row>
    <row r="517" spans="1:15">
      <c r="A517" t="s">
        <v>4</v>
      </c>
      <c r="B517" s="4" t="s">
        <v>5</v>
      </c>
      <c r="C517" s="4" t="s">
        <v>13</v>
      </c>
      <c r="D517" s="4" t="s">
        <v>10</v>
      </c>
      <c r="E517" s="4" t="s">
        <v>28</v>
      </c>
      <c r="F517" s="4" t="s">
        <v>10</v>
      </c>
      <c r="G517" s="4" t="s">
        <v>9</v>
      </c>
      <c r="H517" s="4" t="s">
        <v>9</v>
      </c>
      <c r="I517" s="4" t="s">
        <v>10</v>
      </c>
      <c r="J517" s="4" t="s">
        <v>10</v>
      </c>
      <c r="K517" s="4" t="s">
        <v>9</v>
      </c>
      <c r="L517" s="4" t="s">
        <v>9</v>
      </c>
      <c r="M517" s="4" t="s">
        <v>9</v>
      </c>
      <c r="N517" s="4" t="s">
        <v>9</v>
      </c>
      <c r="O517" s="4" t="s">
        <v>6</v>
      </c>
    </row>
    <row r="518" spans="1:15">
      <c r="A518" t="n">
        <v>6434</v>
      </c>
      <c r="B518" s="11" t="n">
        <v>50</v>
      </c>
      <c r="C518" s="6" t="n">
        <v>0</v>
      </c>
      <c r="D518" s="6" t="n">
        <v>12010</v>
      </c>
      <c r="E518" s="6" t="n">
        <v>1</v>
      </c>
      <c r="F518" s="6" t="n">
        <v>0</v>
      </c>
      <c r="G518" s="6" t="n">
        <v>0</v>
      </c>
      <c r="H518" s="6" t="n">
        <v>0</v>
      </c>
      <c r="I518" s="6" t="n">
        <v>0</v>
      </c>
      <c r="J518" s="6" t="n">
        <v>65533</v>
      </c>
      <c r="K518" s="6" t="n">
        <v>0</v>
      </c>
      <c r="L518" s="6" t="n">
        <v>0</v>
      </c>
      <c r="M518" s="6" t="n">
        <v>0</v>
      </c>
      <c r="N518" s="6" t="n">
        <v>0</v>
      </c>
      <c r="O518" s="6" t="s">
        <v>23</v>
      </c>
    </row>
    <row r="519" spans="1:15">
      <c r="A519" t="s">
        <v>4</v>
      </c>
      <c r="B519" s="4" t="s">
        <v>5</v>
      </c>
      <c r="C519" s="4" t="s">
        <v>13</v>
      </c>
      <c r="D519" s="4" t="s">
        <v>10</v>
      </c>
      <c r="E519" s="4" t="s">
        <v>10</v>
      </c>
      <c r="F519" s="4" t="s">
        <v>10</v>
      </c>
      <c r="G519" s="4" t="s">
        <v>10</v>
      </c>
      <c r="H519" s="4" t="s">
        <v>13</v>
      </c>
    </row>
    <row r="520" spans="1:15">
      <c r="A520" t="n">
        <v>6473</v>
      </c>
      <c r="B520" s="32" t="n">
        <v>25</v>
      </c>
      <c r="C520" s="6" t="n">
        <v>5</v>
      </c>
      <c r="D520" s="6" t="n">
        <v>65535</v>
      </c>
      <c r="E520" s="6" t="n">
        <v>65535</v>
      </c>
      <c r="F520" s="6" t="n">
        <v>65535</v>
      </c>
      <c r="G520" s="6" t="n">
        <v>65535</v>
      </c>
      <c r="H520" s="6" t="n">
        <v>0</v>
      </c>
    </row>
    <row r="521" spans="1:15">
      <c r="A521" t="s">
        <v>4</v>
      </c>
      <c r="B521" s="4" t="s">
        <v>5</v>
      </c>
      <c r="C521" s="4" t="s">
        <v>10</v>
      </c>
      <c r="D521" s="4" t="s">
        <v>13</v>
      </c>
      <c r="E521" s="4" t="s">
        <v>65</v>
      </c>
      <c r="F521" s="4" t="s">
        <v>13</v>
      </c>
      <c r="G521" s="4" t="s">
        <v>13</v>
      </c>
      <c r="H521" s="4" t="s">
        <v>10</v>
      </c>
      <c r="I521" s="4" t="s">
        <v>13</v>
      </c>
      <c r="J521" s="4" t="s">
        <v>65</v>
      </c>
      <c r="K521" s="4" t="s">
        <v>13</v>
      </c>
      <c r="L521" s="4" t="s">
        <v>13</v>
      </c>
    </row>
    <row r="522" spans="1:15">
      <c r="A522" t="n">
        <v>6484</v>
      </c>
      <c r="B522" s="33" t="n">
        <v>24</v>
      </c>
      <c r="C522" s="6" t="n">
        <v>65534</v>
      </c>
      <c r="D522" s="6" t="n">
        <v>6</v>
      </c>
      <c r="E522" s="6" t="s">
        <v>84</v>
      </c>
      <c r="F522" s="6" t="n">
        <v>12</v>
      </c>
      <c r="G522" s="6" t="n">
        <v>16</v>
      </c>
      <c r="H522" s="6" t="n">
        <v>3212</v>
      </c>
      <c r="I522" s="6" t="n">
        <v>7</v>
      </c>
      <c r="J522" s="6" t="s">
        <v>85</v>
      </c>
      <c r="K522" s="6" t="n">
        <v>2</v>
      </c>
      <c r="L522" s="6" t="n">
        <v>0</v>
      </c>
    </row>
    <row r="523" spans="1:15">
      <c r="A523" t="s">
        <v>4</v>
      </c>
      <c r="B523" s="4" t="s">
        <v>5</v>
      </c>
      <c r="C523" s="4" t="s">
        <v>13</v>
      </c>
      <c r="D523" s="4" t="s">
        <v>6</v>
      </c>
    </row>
    <row r="524" spans="1:15">
      <c r="A524" t="n">
        <v>6505</v>
      </c>
      <c r="B524" s="9" t="n">
        <v>2</v>
      </c>
      <c r="C524" s="6" t="n">
        <v>10</v>
      </c>
      <c r="D524" s="6" t="s">
        <v>86</v>
      </c>
    </row>
    <row r="525" spans="1:15">
      <c r="A525" t="s">
        <v>4</v>
      </c>
      <c r="B525" s="4" t="s">
        <v>5</v>
      </c>
    </row>
    <row r="526" spans="1:15">
      <c r="A526" t="n">
        <v>6522</v>
      </c>
      <c r="B526" s="34" t="n">
        <v>28</v>
      </c>
    </row>
    <row r="527" spans="1:15">
      <c r="A527" t="s">
        <v>4</v>
      </c>
      <c r="B527" s="4" t="s">
        <v>5</v>
      </c>
      <c r="C527" s="4" t="s">
        <v>13</v>
      </c>
    </row>
    <row r="528" spans="1:15">
      <c r="A528" t="n">
        <v>6523</v>
      </c>
      <c r="B528" s="35" t="n">
        <v>27</v>
      </c>
      <c r="C528" s="6" t="n">
        <v>0</v>
      </c>
    </row>
    <row r="529" spans="1:15">
      <c r="A529" t="s">
        <v>4</v>
      </c>
      <c r="B529" s="4" t="s">
        <v>5</v>
      </c>
      <c r="C529" s="4" t="s">
        <v>13</v>
      </c>
    </row>
    <row r="530" spans="1:15">
      <c r="A530" t="n">
        <v>6525</v>
      </c>
      <c r="B530" s="45" t="n">
        <v>23</v>
      </c>
      <c r="C530" s="6" t="n">
        <v>0</v>
      </c>
    </row>
    <row r="531" spans="1:15">
      <c r="A531" t="s">
        <v>4</v>
      </c>
      <c r="B531" s="4" t="s">
        <v>5</v>
      </c>
    </row>
    <row r="532" spans="1:15">
      <c r="A532" t="n">
        <v>6527</v>
      </c>
      <c r="B532" s="7" t="n">
        <v>1</v>
      </c>
    </row>
    <row r="533" spans="1:15" s="3" customFormat="1" customHeight="0">
      <c r="A533" s="3" t="s">
        <v>2</v>
      </c>
      <c r="B533" s="3" t="s">
        <v>87</v>
      </c>
    </row>
    <row r="534" spans="1:15">
      <c r="A534" t="s">
        <v>4</v>
      </c>
      <c r="B534" s="4" t="s">
        <v>5</v>
      </c>
      <c r="C534" s="4" t="s">
        <v>13</v>
      </c>
      <c r="D534" s="4" t="s">
        <v>10</v>
      </c>
    </row>
    <row r="535" spans="1:15">
      <c r="A535" t="n">
        <v>6528</v>
      </c>
      <c r="B535" s="30" t="n">
        <v>22</v>
      </c>
      <c r="C535" s="6" t="n">
        <v>20</v>
      </c>
      <c r="D535" s="6" t="n">
        <v>0</v>
      </c>
    </row>
    <row r="536" spans="1:15">
      <c r="A536" t="s">
        <v>4</v>
      </c>
      <c r="B536" s="4" t="s">
        <v>5</v>
      </c>
      <c r="C536" s="4" t="s">
        <v>13</v>
      </c>
      <c r="D536" s="4" t="s">
        <v>10</v>
      </c>
      <c r="E536" s="4" t="s">
        <v>9</v>
      </c>
    </row>
    <row r="537" spans="1:15">
      <c r="A537" t="n">
        <v>6532</v>
      </c>
      <c r="B537" s="47" t="n">
        <v>101</v>
      </c>
      <c r="C537" s="6" t="n">
        <v>0</v>
      </c>
      <c r="D537" s="6" t="n">
        <v>50</v>
      </c>
      <c r="E537" s="6" t="n">
        <v>7</v>
      </c>
    </row>
    <row r="538" spans="1:15">
      <c r="A538" t="s">
        <v>4</v>
      </c>
      <c r="B538" s="4" t="s">
        <v>5</v>
      </c>
      <c r="C538" s="4" t="s">
        <v>13</v>
      </c>
      <c r="D538" s="4" t="s">
        <v>13</v>
      </c>
    </row>
    <row r="539" spans="1:15">
      <c r="A539" t="n">
        <v>6540</v>
      </c>
      <c r="B539" s="16" t="n">
        <v>74</v>
      </c>
      <c r="C539" s="6" t="n">
        <v>14</v>
      </c>
      <c r="D539" s="6" t="n">
        <v>0</v>
      </c>
    </row>
    <row r="540" spans="1:15">
      <c r="A540" t="s">
        <v>4</v>
      </c>
      <c r="B540" s="4" t="s">
        <v>5</v>
      </c>
      <c r="C540" s="4" t="s">
        <v>10</v>
      </c>
    </row>
    <row r="541" spans="1:15">
      <c r="A541" t="n">
        <v>6543</v>
      </c>
      <c r="B541" s="40" t="n">
        <v>16</v>
      </c>
      <c r="C541" s="6" t="n">
        <v>1000</v>
      </c>
    </row>
    <row r="542" spans="1:15">
      <c r="A542" t="s">
        <v>4</v>
      </c>
      <c r="B542" s="4" t="s">
        <v>5</v>
      </c>
      <c r="C542" s="4" t="s">
        <v>13</v>
      </c>
      <c r="D542" s="4" t="s">
        <v>10</v>
      </c>
      <c r="E542" s="4" t="s">
        <v>28</v>
      </c>
      <c r="F542" s="4" t="s">
        <v>10</v>
      </c>
      <c r="G542" s="4" t="s">
        <v>9</v>
      </c>
      <c r="H542" s="4" t="s">
        <v>9</v>
      </c>
      <c r="I542" s="4" t="s">
        <v>10</v>
      </c>
      <c r="J542" s="4" t="s">
        <v>10</v>
      </c>
      <c r="K542" s="4" t="s">
        <v>9</v>
      </c>
      <c r="L542" s="4" t="s">
        <v>9</v>
      </c>
      <c r="M542" s="4" t="s">
        <v>9</v>
      </c>
      <c r="N542" s="4" t="s">
        <v>9</v>
      </c>
      <c r="O542" s="4" t="s">
        <v>6</v>
      </c>
    </row>
    <row r="543" spans="1:15">
      <c r="A543" t="n">
        <v>6546</v>
      </c>
      <c r="B543" s="11" t="n">
        <v>50</v>
      </c>
      <c r="C543" s="6" t="n">
        <v>0</v>
      </c>
      <c r="D543" s="6" t="n">
        <v>12010</v>
      </c>
      <c r="E543" s="6" t="n">
        <v>1</v>
      </c>
      <c r="F543" s="6" t="n">
        <v>0</v>
      </c>
      <c r="G543" s="6" t="n">
        <v>0</v>
      </c>
      <c r="H543" s="6" t="n">
        <v>0</v>
      </c>
      <c r="I543" s="6" t="n">
        <v>0</v>
      </c>
      <c r="J543" s="6" t="n">
        <v>65533</v>
      </c>
      <c r="K543" s="6" t="n">
        <v>0</v>
      </c>
      <c r="L543" s="6" t="n">
        <v>0</v>
      </c>
      <c r="M543" s="6" t="n">
        <v>0</v>
      </c>
      <c r="N543" s="6" t="n">
        <v>0</v>
      </c>
      <c r="O543" s="6" t="s">
        <v>23</v>
      </c>
    </row>
    <row r="544" spans="1:15">
      <c r="A544" t="s">
        <v>4</v>
      </c>
      <c r="B544" s="4" t="s">
        <v>5</v>
      </c>
      <c r="C544" s="4" t="s">
        <v>13</v>
      </c>
      <c r="D544" s="4" t="s">
        <v>10</v>
      </c>
      <c r="E544" s="4" t="s">
        <v>10</v>
      </c>
      <c r="F544" s="4" t="s">
        <v>10</v>
      </c>
      <c r="G544" s="4" t="s">
        <v>10</v>
      </c>
      <c r="H544" s="4" t="s">
        <v>13</v>
      </c>
    </row>
    <row r="545" spans="1:15">
      <c r="A545" t="n">
        <v>6585</v>
      </c>
      <c r="B545" s="32" t="n">
        <v>25</v>
      </c>
      <c r="C545" s="6" t="n">
        <v>5</v>
      </c>
      <c r="D545" s="6" t="n">
        <v>65535</v>
      </c>
      <c r="E545" s="6" t="n">
        <v>65535</v>
      </c>
      <c r="F545" s="6" t="n">
        <v>65535</v>
      </c>
      <c r="G545" s="6" t="n">
        <v>65535</v>
      </c>
      <c r="H545" s="6" t="n">
        <v>0</v>
      </c>
    </row>
    <row r="546" spans="1:15">
      <c r="A546" t="s">
        <v>4</v>
      </c>
      <c r="B546" s="4" t="s">
        <v>5</v>
      </c>
      <c r="C546" s="4" t="s">
        <v>10</v>
      </c>
      <c r="D546" s="4" t="s">
        <v>13</v>
      </c>
      <c r="E546" s="4" t="s">
        <v>13</v>
      </c>
      <c r="F546" s="4" t="s">
        <v>65</v>
      </c>
      <c r="G546" s="4" t="s">
        <v>13</v>
      </c>
      <c r="H546" s="4" t="s">
        <v>13</v>
      </c>
    </row>
    <row r="547" spans="1:15">
      <c r="A547" t="n">
        <v>6596</v>
      </c>
      <c r="B547" s="33" t="n">
        <v>24</v>
      </c>
      <c r="C547" s="6" t="n">
        <v>65534</v>
      </c>
      <c r="D547" s="6" t="n">
        <v>6</v>
      </c>
      <c r="E547" s="6" t="n">
        <v>12</v>
      </c>
      <c r="F547" s="6" t="s">
        <v>88</v>
      </c>
      <c r="G547" s="6" t="n">
        <v>2</v>
      </c>
      <c r="H547" s="6" t="n">
        <v>0</v>
      </c>
    </row>
    <row r="548" spans="1:15">
      <c r="A548" t="s">
        <v>4</v>
      </c>
      <c r="B548" s="4" t="s">
        <v>5</v>
      </c>
    </row>
    <row r="549" spans="1:15">
      <c r="A549" t="n">
        <v>6632</v>
      </c>
      <c r="B549" s="34" t="n">
        <v>28</v>
      </c>
    </row>
    <row r="550" spans="1:15">
      <c r="A550" t="s">
        <v>4</v>
      </c>
      <c r="B550" s="4" t="s">
        <v>5</v>
      </c>
      <c r="C550" s="4" t="s">
        <v>13</v>
      </c>
    </row>
    <row r="551" spans="1:15">
      <c r="A551" t="n">
        <v>6633</v>
      </c>
      <c r="B551" s="35" t="n">
        <v>27</v>
      </c>
      <c r="C551" s="6" t="n">
        <v>0</v>
      </c>
    </row>
    <row r="552" spans="1:15">
      <c r="A552" t="s">
        <v>4</v>
      </c>
      <c r="B552" s="4" t="s">
        <v>5</v>
      </c>
      <c r="C552" s="4" t="s">
        <v>13</v>
      </c>
      <c r="D552" s="4" t="s">
        <v>6</v>
      </c>
    </row>
    <row r="553" spans="1:15">
      <c r="A553" t="n">
        <v>6635</v>
      </c>
      <c r="B553" s="9" t="n">
        <v>2</v>
      </c>
      <c r="C553" s="6" t="n">
        <v>10</v>
      </c>
      <c r="D553" s="6" t="s">
        <v>71</v>
      </c>
    </row>
    <row r="554" spans="1:15">
      <c r="A554" t="s">
        <v>4</v>
      </c>
      <c r="B554" s="4" t="s">
        <v>5</v>
      </c>
      <c r="C554" s="4" t="s">
        <v>10</v>
      </c>
    </row>
    <row r="555" spans="1:15">
      <c r="A555" t="n">
        <v>6658</v>
      </c>
      <c r="B555" s="40" t="n">
        <v>16</v>
      </c>
      <c r="C555" s="6" t="n">
        <v>0</v>
      </c>
    </row>
    <row r="556" spans="1:15">
      <c r="A556" t="s">
        <v>4</v>
      </c>
      <c r="B556" s="4" t="s">
        <v>5</v>
      </c>
      <c r="C556" s="4" t="s">
        <v>13</v>
      </c>
      <c r="D556" s="4" t="s">
        <v>6</v>
      </c>
    </row>
    <row r="557" spans="1:15">
      <c r="A557" t="n">
        <v>6661</v>
      </c>
      <c r="B557" s="9" t="n">
        <v>2</v>
      </c>
      <c r="C557" s="6" t="n">
        <v>10</v>
      </c>
      <c r="D557" s="6" t="s">
        <v>72</v>
      </c>
    </row>
    <row r="558" spans="1:15">
      <c r="A558" t="s">
        <v>4</v>
      </c>
      <c r="B558" s="4" t="s">
        <v>5</v>
      </c>
      <c r="C558" s="4" t="s">
        <v>10</v>
      </c>
    </row>
    <row r="559" spans="1:15">
      <c r="A559" t="n">
        <v>6679</v>
      </c>
      <c r="B559" s="40" t="n">
        <v>16</v>
      </c>
      <c r="C559" s="6" t="n">
        <v>0</v>
      </c>
    </row>
    <row r="560" spans="1:15">
      <c r="A560" t="s">
        <v>4</v>
      </c>
      <c r="B560" s="4" t="s">
        <v>5</v>
      </c>
      <c r="C560" s="4" t="s">
        <v>13</v>
      </c>
      <c r="D560" s="4" t="s">
        <v>6</v>
      </c>
    </row>
    <row r="561" spans="1:8">
      <c r="A561" t="n">
        <v>6682</v>
      </c>
      <c r="B561" s="9" t="n">
        <v>2</v>
      </c>
      <c r="C561" s="6" t="n">
        <v>10</v>
      </c>
      <c r="D561" s="6" t="s">
        <v>73</v>
      </c>
    </row>
    <row r="562" spans="1:8">
      <c r="A562" t="s">
        <v>4</v>
      </c>
      <c r="B562" s="4" t="s">
        <v>5</v>
      </c>
      <c r="C562" s="4" t="s">
        <v>10</v>
      </c>
    </row>
    <row r="563" spans="1:8">
      <c r="A563" t="n">
        <v>6701</v>
      </c>
      <c r="B563" s="40" t="n">
        <v>16</v>
      </c>
      <c r="C563" s="6" t="n">
        <v>0</v>
      </c>
    </row>
    <row r="564" spans="1:8">
      <c r="A564" t="s">
        <v>4</v>
      </c>
      <c r="B564" s="4" t="s">
        <v>5</v>
      </c>
      <c r="C564" s="4" t="s">
        <v>13</v>
      </c>
    </row>
    <row r="565" spans="1:8">
      <c r="A565" t="n">
        <v>6704</v>
      </c>
      <c r="B565" s="45" t="n">
        <v>23</v>
      </c>
      <c r="C565" s="6" t="n">
        <v>20</v>
      </c>
    </row>
    <row r="566" spans="1:8">
      <c r="A566" t="s">
        <v>4</v>
      </c>
      <c r="B566" s="4" t="s">
        <v>5</v>
      </c>
    </row>
    <row r="567" spans="1:8">
      <c r="A567" t="n">
        <v>6706</v>
      </c>
      <c r="B567" s="7" t="n">
        <v>1</v>
      </c>
    </row>
    <row r="568" spans="1:8" s="3" customFormat="1" customHeight="0">
      <c r="A568" s="3" t="s">
        <v>2</v>
      </c>
      <c r="B568" s="3" t="s">
        <v>89</v>
      </c>
    </row>
    <row r="569" spans="1:8">
      <c r="A569" t="s">
        <v>4</v>
      </c>
      <c r="B569" s="4" t="s">
        <v>5</v>
      </c>
      <c r="C569" s="4" t="s">
        <v>10</v>
      </c>
      <c r="D569" s="4" t="s">
        <v>13</v>
      </c>
      <c r="E569" s="4" t="s">
        <v>9</v>
      </c>
    </row>
    <row r="570" spans="1:8">
      <c r="A570" t="n">
        <v>6708</v>
      </c>
      <c r="B570" s="17" t="n">
        <v>106</v>
      </c>
      <c r="C570" s="6" t="n">
        <v>84</v>
      </c>
      <c r="D570" s="6" t="n">
        <v>0</v>
      </c>
      <c r="E570" s="6" t="n">
        <v>0</v>
      </c>
    </row>
    <row r="571" spans="1:8">
      <c r="A571" t="s">
        <v>4</v>
      </c>
      <c r="B571" s="4" t="s">
        <v>5</v>
      </c>
      <c r="C571" s="4" t="s">
        <v>13</v>
      </c>
      <c r="D571" s="4" t="s">
        <v>6</v>
      </c>
      <c r="E571" s="4" t="s">
        <v>10</v>
      </c>
    </row>
    <row r="572" spans="1:8">
      <c r="A572" t="n">
        <v>6716</v>
      </c>
      <c r="B572" s="48" t="n">
        <v>62</v>
      </c>
      <c r="C572" s="6" t="n">
        <v>1</v>
      </c>
      <c r="D572" s="6" t="s">
        <v>90</v>
      </c>
      <c r="E572" s="6" t="n">
        <v>128</v>
      </c>
    </row>
    <row r="573" spans="1:8">
      <c r="A573" t="s">
        <v>4</v>
      </c>
      <c r="B573" s="4" t="s">
        <v>5</v>
      </c>
    </row>
    <row r="574" spans="1:8">
      <c r="A574" t="n">
        <v>6729</v>
      </c>
      <c r="B574" s="7" t="n">
        <v>1</v>
      </c>
    </row>
    <row r="575" spans="1:8" s="3" customFormat="1" customHeight="0">
      <c r="A575" s="3" t="s">
        <v>2</v>
      </c>
      <c r="B575" s="3" t="s">
        <v>91</v>
      </c>
    </row>
    <row r="576" spans="1:8">
      <c r="A576" t="s">
        <v>4</v>
      </c>
      <c r="B576" s="4" t="s">
        <v>5</v>
      </c>
      <c r="C576" s="4" t="s">
        <v>13</v>
      </c>
      <c r="D576" s="4" t="s">
        <v>13</v>
      </c>
      <c r="E576" s="4" t="s">
        <v>10</v>
      </c>
      <c r="F576" s="4" t="s">
        <v>10</v>
      </c>
      <c r="G576" s="4" t="s">
        <v>10</v>
      </c>
      <c r="H576" s="4" t="s">
        <v>10</v>
      </c>
      <c r="I576" s="4" t="s">
        <v>10</v>
      </c>
      <c r="J576" s="4" t="s">
        <v>10</v>
      </c>
      <c r="K576" s="4" t="s">
        <v>10</v>
      </c>
      <c r="L576" s="4" t="s">
        <v>10</v>
      </c>
      <c r="M576" s="4" t="s">
        <v>10</v>
      </c>
      <c r="N576" s="4" t="s">
        <v>10</v>
      </c>
      <c r="O576" s="4" t="s">
        <v>10</v>
      </c>
      <c r="P576" s="4" t="s">
        <v>10</v>
      </c>
      <c r="Q576" s="4" t="s">
        <v>10</v>
      </c>
      <c r="R576" s="4" t="s">
        <v>10</v>
      </c>
      <c r="S576" s="4" t="s">
        <v>10</v>
      </c>
    </row>
    <row r="577" spans="1:19">
      <c r="A577" t="n">
        <v>6732</v>
      </c>
      <c r="B577" s="49" t="n">
        <v>161</v>
      </c>
      <c r="C577" s="6" t="n">
        <v>2</v>
      </c>
      <c r="D577" s="6" t="n">
        <v>2</v>
      </c>
      <c r="E577" s="6" t="n">
        <v>9720</v>
      </c>
      <c r="F577" s="6" t="n">
        <v>10224</v>
      </c>
      <c r="G577" s="6" t="n">
        <v>0</v>
      </c>
      <c r="H577" s="6" t="n">
        <v>0</v>
      </c>
      <c r="I577" s="6" t="n">
        <v>0</v>
      </c>
      <c r="J577" s="6" t="n">
        <v>0</v>
      </c>
      <c r="K577" s="6" t="n">
        <v>0</v>
      </c>
      <c r="L577" s="6" t="n">
        <v>0</v>
      </c>
      <c r="M577" s="6" t="n">
        <v>0</v>
      </c>
      <c r="N577" s="6" t="n">
        <v>0</v>
      </c>
      <c r="O577" s="6" t="n">
        <v>0</v>
      </c>
      <c r="P577" s="6" t="n">
        <v>0</v>
      </c>
      <c r="Q577" s="6" t="n">
        <v>0</v>
      </c>
      <c r="R577" s="6" t="n">
        <v>0</v>
      </c>
      <c r="S577" s="6" t="n">
        <v>0</v>
      </c>
    </row>
    <row r="578" spans="1:19">
      <c r="A578" t="s">
        <v>4</v>
      </c>
      <c r="B578" s="4" t="s">
        <v>5</v>
      </c>
      <c r="C578" s="4" t="s">
        <v>13</v>
      </c>
      <c r="D578" s="4" t="s">
        <v>28</v>
      </c>
      <c r="E578" s="4" t="s">
        <v>28</v>
      </c>
      <c r="F578" s="4" t="s">
        <v>28</v>
      </c>
    </row>
    <row r="579" spans="1:19">
      <c r="A579" t="n">
        <v>6765</v>
      </c>
      <c r="B579" s="49" t="n">
        <v>161</v>
      </c>
      <c r="C579" s="6" t="n">
        <v>3</v>
      </c>
      <c r="D579" s="6" t="n">
        <v>1</v>
      </c>
      <c r="E579" s="6" t="n">
        <v>1.60000002384186</v>
      </c>
      <c r="F579" s="6" t="n">
        <v>0.0900000035762787</v>
      </c>
    </row>
    <row r="580" spans="1:19">
      <c r="A580" t="s">
        <v>4</v>
      </c>
      <c r="B580" s="4" t="s">
        <v>5</v>
      </c>
      <c r="C580" s="4" t="s">
        <v>13</v>
      </c>
      <c r="D580" s="4" t="s">
        <v>10</v>
      </c>
      <c r="E580" s="4" t="s">
        <v>13</v>
      </c>
      <c r="F580" s="4" t="s">
        <v>13</v>
      </c>
      <c r="G580" s="4" t="s">
        <v>13</v>
      </c>
      <c r="H580" s="4" t="s">
        <v>13</v>
      </c>
      <c r="I580" s="4" t="s">
        <v>13</v>
      </c>
      <c r="J580" s="4" t="s">
        <v>13</v>
      </c>
      <c r="K580" s="4" t="s">
        <v>13</v>
      </c>
      <c r="L580" s="4" t="s">
        <v>13</v>
      </c>
      <c r="M580" s="4" t="s">
        <v>13</v>
      </c>
      <c r="N580" s="4" t="s">
        <v>13</v>
      </c>
      <c r="O580" s="4" t="s">
        <v>13</v>
      </c>
      <c r="P580" s="4" t="s">
        <v>13</v>
      </c>
      <c r="Q580" s="4" t="s">
        <v>13</v>
      </c>
      <c r="R580" s="4" t="s">
        <v>13</v>
      </c>
      <c r="S580" s="4" t="s">
        <v>13</v>
      </c>
      <c r="T580" s="4" t="s">
        <v>13</v>
      </c>
    </row>
    <row r="581" spans="1:19">
      <c r="A581" t="n">
        <v>6779</v>
      </c>
      <c r="B581" s="49" t="n">
        <v>161</v>
      </c>
      <c r="C581" s="6" t="n">
        <v>0</v>
      </c>
      <c r="D581" s="6" t="n">
        <v>99</v>
      </c>
      <c r="E581" s="6" t="n">
        <v>1</v>
      </c>
      <c r="F581" s="6" t="n">
        <v>114</v>
      </c>
      <c r="G581" s="6" t="n">
        <v>0</v>
      </c>
      <c r="H581" s="6" t="n">
        <v>0</v>
      </c>
      <c r="I581" s="6" t="n">
        <v>0</v>
      </c>
      <c r="J581" s="6" t="n">
        <v>0</v>
      </c>
      <c r="K581" s="6" t="n">
        <v>0</v>
      </c>
      <c r="L581" s="6" t="n">
        <v>0</v>
      </c>
      <c r="M581" s="6" t="n">
        <v>0</v>
      </c>
      <c r="N581" s="6" t="n">
        <v>0</v>
      </c>
      <c r="O581" s="6" t="n">
        <v>0</v>
      </c>
      <c r="P581" s="6" t="n">
        <v>0</v>
      </c>
      <c r="Q581" s="6" t="n">
        <v>0</v>
      </c>
      <c r="R581" s="6" t="n">
        <v>0</v>
      </c>
      <c r="S581" s="6" t="n">
        <v>0</v>
      </c>
      <c r="T581" s="6" t="n">
        <v>0</v>
      </c>
    </row>
    <row r="582" spans="1:19">
      <c r="A582" t="s">
        <v>4</v>
      </c>
      <c r="B582" s="4" t="s">
        <v>5</v>
      </c>
      <c r="C582" s="4" t="s">
        <v>13</v>
      </c>
    </row>
    <row r="583" spans="1:19">
      <c r="A583" t="n">
        <v>6799</v>
      </c>
      <c r="B583" s="49" t="n">
        <v>161</v>
      </c>
      <c r="C583" s="6" t="n">
        <v>1</v>
      </c>
    </row>
    <row r="584" spans="1:19">
      <c r="A584" t="s">
        <v>4</v>
      </c>
      <c r="B584" s="4" t="s">
        <v>5</v>
      </c>
    </row>
    <row r="585" spans="1:19">
      <c r="A585" t="n">
        <v>6801</v>
      </c>
      <c r="B585" s="7" t="n">
        <v>1</v>
      </c>
    </row>
    <row r="586" spans="1:19" s="3" customFormat="1" customHeight="0">
      <c r="A586" s="3" t="s">
        <v>2</v>
      </c>
      <c r="B586" s="3" t="s">
        <v>92</v>
      </c>
    </row>
    <row r="587" spans="1:19">
      <c r="A587" t="s">
        <v>4</v>
      </c>
      <c r="B587" s="4" t="s">
        <v>5</v>
      </c>
      <c r="C587" s="4" t="s">
        <v>13</v>
      </c>
      <c r="D587" s="4" t="s">
        <v>10</v>
      </c>
      <c r="E587" s="4" t="s">
        <v>13</v>
      </c>
      <c r="F587" s="4" t="s">
        <v>13</v>
      </c>
      <c r="G587" s="4" t="s">
        <v>13</v>
      </c>
      <c r="H587" s="4" t="s">
        <v>10</v>
      </c>
      <c r="I587" s="4" t="s">
        <v>30</v>
      </c>
      <c r="J587" s="4" t="s">
        <v>30</v>
      </c>
    </row>
    <row r="588" spans="1:19">
      <c r="A588" t="n">
        <v>6804</v>
      </c>
      <c r="B588" s="39" t="n">
        <v>6</v>
      </c>
      <c r="C588" s="6" t="n">
        <v>33</v>
      </c>
      <c r="D588" s="6" t="n">
        <v>65534</v>
      </c>
      <c r="E588" s="6" t="n">
        <v>9</v>
      </c>
      <c r="F588" s="6" t="n">
        <v>1</v>
      </c>
      <c r="G588" s="6" t="n">
        <v>1</v>
      </c>
      <c r="H588" s="6" t="n">
        <v>114</v>
      </c>
      <c r="I588" s="13" t="n">
        <f t="normal" ca="1">A590</f>
        <v>0</v>
      </c>
      <c r="J588" s="13" t="n">
        <f t="normal" ca="1">A614</f>
        <v>0</v>
      </c>
    </row>
    <row r="589" spans="1:19">
      <c r="A589" t="s">
        <v>4</v>
      </c>
      <c r="B589" s="4" t="s">
        <v>5</v>
      </c>
      <c r="C589" s="4" t="s">
        <v>13</v>
      </c>
      <c r="D589" s="4" t="s">
        <v>10</v>
      </c>
      <c r="E589" s="4" t="s">
        <v>13</v>
      </c>
      <c r="F589" s="4" t="s">
        <v>10</v>
      </c>
      <c r="G589" s="4" t="s">
        <v>13</v>
      </c>
      <c r="H589" s="4" t="s">
        <v>13</v>
      </c>
      <c r="I589" s="4" t="s">
        <v>13</v>
      </c>
      <c r="J589" s="26" t="s">
        <v>58</v>
      </c>
      <c r="K589" s="4" t="s">
        <v>5</v>
      </c>
      <c r="L589" s="4" t="s">
        <v>13</v>
      </c>
      <c r="M589" s="4" t="s">
        <v>10</v>
      </c>
      <c r="N589" s="26" t="s">
        <v>59</v>
      </c>
      <c r="O589" s="4" t="s">
        <v>13</v>
      </c>
      <c r="P589" s="4" t="s">
        <v>13</v>
      </c>
      <c r="Q589" s="4" t="s">
        <v>13</v>
      </c>
      <c r="R589" s="4" t="s">
        <v>30</v>
      </c>
    </row>
    <row r="590" spans="1:19">
      <c r="A590" t="n">
        <v>6821</v>
      </c>
      <c r="B590" s="12" t="n">
        <v>5</v>
      </c>
      <c r="C590" s="6" t="n">
        <v>30</v>
      </c>
      <c r="D590" s="6" t="n">
        <v>10684</v>
      </c>
      <c r="E590" s="6" t="n">
        <v>30</v>
      </c>
      <c r="F590" s="6" t="n">
        <v>10686</v>
      </c>
      <c r="G590" s="6" t="n">
        <v>8</v>
      </c>
      <c r="H590" s="6" t="n">
        <v>9</v>
      </c>
      <c r="I590" s="6" t="n">
        <v>28</v>
      </c>
      <c r="J590" s="26" t="s">
        <v>3</v>
      </c>
      <c r="K590" s="27" t="n">
        <v>64</v>
      </c>
      <c r="L590" s="6" t="n">
        <v>5</v>
      </c>
      <c r="M590" s="6" t="n">
        <v>4</v>
      </c>
      <c r="N590" s="26" t="s">
        <v>3</v>
      </c>
      <c r="O590" s="6" t="n">
        <v>8</v>
      </c>
      <c r="P590" s="6" t="n">
        <v>9</v>
      </c>
      <c r="Q590" s="6" t="n">
        <v>1</v>
      </c>
      <c r="R590" s="13" t="n">
        <f t="normal" ca="1">A610</f>
        <v>0</v>
      </c>
    </row>
    <row r="591" spans="1:19">
      <c r="A591" t="s">
        <v>4</v>
      </c>
      <c r="B591" s="4" t="s">
        <v>5</v>
      </c>
      <c r="C591" s="4" t="s">
        <v>10</v>
      </c>
      <c r="D591" s="4" t="s">
        <v>28</v>
      </c>
      <c r="E591" s="4" t="s">
        <v>28</v>
      </c>
      <c r="F591" s="4" t="s">
        <v>28</v>
      </c>
      <c r="G591" s="4" t="s">
        <v>28</v>
      </c>
    </row>
    <row r="592" spans="1:19">
      <c r="A592" t="n">
        <v>6842</v>
      </c>
      <c r="B592" s="50" t="n">
        <v>46</v>
      </c>
      <c r="C592" s="6" t="n">
        <v>65534</v>
      </c>
      <c r="D592" s="6" t="n">
        <v>-52.810001373291</v>
      </c>
      <c r="E592" s="6" t="n">
        <v>2.30999994277954</v>
      </c>
      <c r="F592" s="6" t="n">
        <v>48.9099998474121</v>
      </c>
      <c r="G592" s="6" t="n">
        <v>62.9000015258789</v>
      </c>
    </row>
    <row r="593" spans="1:20">
      <c r="A593" t="s">
        <v>4</v>
      </c>
      <c r="B593" s="4" t="s">
        <v>5</v>
      </c>
      <c r="C593" s="4" t="s">
        <v>13</v>
      </c>
      <c r="D593" s="4" t="s">
        <v>10</v>
      </c>
      <c r="E593" s="4" t="s">
        <v>13</v>
      </c>
      <c r="F593" s="4" t="s">
        <v>6</v>
      </c>
      <c r="G593" s="4" t="s">
        <v>6</v>
      </c>
      <c r="H593" s="4" t="s">
        <v>6</v>
      </c>
      <c r="I593" s="4" t="s">
        <v>6</v>
      </c>
      <c r="J593" s="4" t="s">
        <v>6</v>
      </c>
      <c r="K593" s="4" t="s">
        <v>6</v>
      </c>
      <c r="L593" s="4" t="s">
        <v>6</v>
      </c>
      <c r="M593" s="4" t="s">
        <v>6</v>
      </c>
      <c r="N593" s="4" t="s">
        <v>6</v>
      </c>
      <c r="O593" s="4" t="s">
        <v>6</v>
      </c>
      <c r="P593" s="4" t="s">
        <v>6</v>
      </c>
      <c r="Q593" s="4" t="s">
        <v>6</v>
      </c>
      <c r="R593" s="4" t="s">
        <v>6</v>
      </c>
      <c r="S593" s="4" t="s">
        <v>6</v>
      </c>
      <c r="T593" s="4" t="s">
        <v>6</v>
      </c>
      <c r="U593" s="4" t="s">
        <v>6</v>
      </c>
    </row>
    <row r="594" spans="1:20">
      <c r="A594" t="n">
        <v>6861</v>
      </c>
      <c r="B594" s="51" t="n">
        <v>36</v>
      </c>
      <c r="C594" s="6" t="n">
        <v>8</v>
      </c>
      <c r="D594" s="6" t="n">
        <v>65534</v>
      </c>
      <c r="E594" s="6" t="n">
        <v>0</v>
      </c>
      <c r="F594" s="6" t="s">
        <v>93</v>
      </c>
      <c r="G594" s="6" t="s">
        <v>23</v>
      </c>
      <c r="H594" s="6" t="s">
        <v>23</v>
      </c>
      <c r="I594" s="6" t="s">
        <v>23</v>
      </c>
      <c r="J594" s="6" t="s">
        <v>23</v>
      </c>
      <c r="K594" s="6" t="s">
        <v>23</v>
      </c>
      <c r="L594" s="6" t="s">
        <v>23</v>
      </c>
      <c r="M594" s="6" t="s">
        <v>23</v>
      </c>
      <c r="N594" s="6" t="s">
        <v>23</v>
      </c>
      <c r="O594" s="6" t="s">
        <v>23</v>
      </c>
      <c r="P594" s="6" t="s">
        <v>23</v>
      </c>
      <c r="Q594" s="6" t="s">
        <v>23</v>
      </c>
      <c r="R594" s="6" t="s">
        <v>23</v>
      </c>
      <c r="S594" s="6" t="s">
        <v>23</v>
      </c>
      <c r="T594" s="6" t="s">
        <v>23</v>
      </c>
      <c r="U594" s="6" t="s">
        <v>23</v>
      </c>
    </row>
    <row r="595" spans="1:20">
      <c r="A595" t="s">
        <v>4</v>
      </c>
      <c r="B595" s="4" t="s">
        <v>5</v>
      </c>
      <c r="C595" s="4" t="s">
        <v>10</v>
      </c>
      <c r="D595" s="4" t="s">
        <v>13</v>
      </c>
      <c r="E595" s="4" t="s">
        <v>6</v>
      </c>
      <c r="F595" s="4" t="s">
        <v>28</v>
      </c>
      <c r="G595" s="4" t="s">
        <v>28</v>
      </c>
      <c r="H595" s="4" t="s">
        <v>28</v>
      </c>
    </row>
    <row r="596" spans="1:20">
      <c r="A596" t="n">
        <v>6894</v>
      </c>
      <c r="B596" s="52" t="n">
        <v>48</v>
      </c>
      <c r="C596" s="6" t="n">
        <v>65534</v>
      </c>
      <c r="D596" s="6" t="n">
        <v>0</v>
      </c>
      <c r="E596" s="6" t="s">
        <v>93</v>
      </c>
      <c r="F596" s="6" t="n">
        <v>0</v>
      </c>
      <c r="G596" s="6" t="n">
        <v>1</v>
      </c>
      <c r="H596" s="6" t="n">
        <v>1.40129846432482e-45</v>
      </c>
    </row>
    <row r="597" spans="1:20">
      <c r="A597" t="s">
        <v>4</v>
      </c>
      <c r="B597" s="4" t="s">
        <v>5</v>
      </c>
      <c r="C597" s="4" t="s">
        <v>10</v>
      </c>
      <c r="D597" s="4" t="s">
        <v>9</v>
      </c>
    </row>
    <row r="598" spans="1:20">
      <c r="A598" t="n">
        <v>6923</v>
      </c>
      <c r="B598" s="53" t="n">
        <v>43</v>
      </c>
      <c r="C598" s="6" t="n">
        <v>65534</v>
      </c>
      <c r="D598" s="6" t="n">
        <v>64</v>
      </c>
    </row>
    <row r="599" spans="1:20">
      <c r="A599" t="s">
        <v>4</v>
      </c>
      <c r="B599" s="4" t="s">
        <v>5</v>
      </c>
      <c r="C599" s="4" t="s">
        <v>13</v>
      </c>
      <c r="D599" s="4" t="s">
        <v>6</v>
      </c>
      <c r="E599" s="4" t="s">
        <v>10</v>
      </c>
    </row>
    <row r="600" spans="1:20">
      <c r="A600" t="n">
        <v>6930</v>
      </c>
      <c r="B600" s="25" t="n">
        <v>94</v>
      </c>
      <c r="C600" s="6" t="n">
        <v>0</v>
      </c>
      <c r="D600" s="6" t="s">
        <v>57</v>
      </c>
      <c r="E600" s="6" t="n">
        <v>1</v>
      </c>
    </row>
    <row r="601" spans="1:20">
      <c r="A601" t="s">
        <v>4</v>
      </c>
      <c r="B601" s="4" t="s">
        <v>5</v>
      </c>
      <c r="C601" s="4" t="s">
        <v>13</v>
      </c>
      <c r="D601" s="4" t="s">
        <v>6</v>
      </c>
      <c r="E601" s="4" t="s">
        <v>10</v>
      </c>
    </row>
    <row r="602" spans="1:20">
      <c r="A602" t="n">
        <v>6944</v>
      </c>
      <c r="B602" s="25" t="n">
        <v>94</v>
      </c>
      <c r="C602" s="6" t="n">
        <v>0</v>
      </c>
      <c r="D602" s="6" t="s">
        <v>57</v>
      </c>
      <c r="E602" s="6" t="n">
        <v>2</v>
      </c>
    </row>
    <row r="603" spans="1:20">
      <c r="A603" t="s">
        <v>4</v>
      </c>
      <c r="B603" s="4" t="s">
        <v>5</v>
      </c>
      <c r="C603" s="4" t="s">
        <v>13</v>
      </c>
      <c r="D603" s="4" t="s">
        <v>6</v>
      </c>
      <c r="E603" s="4" t="s">
        <v>10</v>
      </c>
    </row>
    <row r="604" spans="1:20">
      <c r="A604" t="n">
        <v>6958</v>
      </c>
      <c r="B604" s="25" t="n">
        <v>94</v>
      </c>
      <c r="C604" s="6" t="n">
        <v>1</v>
      </c>
      <c r="D604" s="6" t="s">
        <v>57</v>
      </c>
      <c r="E604" s="6" t="n">
        <v>4</v>
      </c>
    </row>
    <row r="605" spans="1:20">
      <c r="A605" t="s">
        <v>4</v>
      </c>
      <c r="B605" s="4" t="s">
        <v>5</v>
      </c>
      <c r="C605" s="4" t="s">
        <v>13</v>
      </c>
      <c r="D605" s="4" t="s">
        <v>6</v>
      </c>
    </row>
    <row r="606" spans="1:20">
      <c r="A606" t="n">
        <v>6972</v>
      </c>
      <c r="B606" s="25" t="n">
        <v>94</v>
      </c>
      <c r="C606" s="6" t="n">
        <v>5</v>
      </c>
      <c r="D606" s="6" t="s">
        <v>57</v>
      </c>
    </row>
    <row r="607" spans="1:20">
      <c r="A607" t="s">
        <v>4</v>
      </c>
      <c r="B607" s="4" t="s">
        <v>5</v>
      </c>
      <c r="C607" s="4" t="s">
        <v>30</v>
      </c>
    </row>
    <row r="608" spans="1:20">
      <c r="A608" t="n">
        <v>6984</v>
      </c>
      <c r="B608" s="19" t="n">
        <v>3</v>
      </c>
      <c r="C608" s="13" t="n">
        <f t="normal" ca="1">A612</f>
        <v>0</v>
      </c>
    </row>
    <row r="609" spans="1:21">
      <c r="A609" t="s">
        <v>4</v>
      </c>
      <c r="B609" s="4" t="s">
        <v>5</v>
      </c>
      <c r="C609" s="4" t="s">
        <v>10</v>
      </c>
      <c r="D609" s="4" t="s">
        <v>9</v>
      </c>
    </row>
    <row r="610" spans="1:21">
      <c r="A610" t="n">
        <v>6989</v>
      </c>
      <c r="B610" s="53" t="n">
        <v>43</v>
      </c>
      <c r="C610" s="6" t="n">
        <v>65534</v>
      </c>
      <c r="D610" s="6" t="n">
        <v>1</v>
      </c>
    </row>
    <row r="611" spans="1:21">
      <c r="A611" t="s">
        <v>4</v>
      </c>
      <c r="B611" s="4" t="s">
        <v>5</v>
      </c>
      <c r="C611" s="4" t="s">
        <v>30</v>
      </c>
    </row>
    <row r="612" spans="1:21">
      <c r="A612" t="n">
        <v>6996</v>
      </c>
      <c r="B612" s="19" t="n">
        <v>3</v>
      </c>
      <c r="C612" s="13" t="n">
        <f t="normal" ca="1">A614</f>
        <v>0</v>
      </c>
    </row>
    <row r="613" spans="1:21">
      <c r="A613" t="s">
        <v>4</v>
      </c>
      <c r="B613" s="4" t="s">
        <v>5</v>
      </c>
    </row>
    <row r="614" spans="1:21">
      <c r="A614" t="n">
        <v>7001</v>
      </c>
      <c r="B614" s="7" t="n">
        <v>1</v>
      </c>
    </row>
    <row r="615" spans="1:21" s="3" customFormat="1" customHeight="0">
      <c r="A615" s="3" t="s">
        <v>2</v>
      </c>
      <c r="B615" s="3" t="s">
        <v>94</v>
      </c>
    </row>
    <row r="616" spans="1:21">
      <c r="A616" t="s">
        <v>4</v>
      </c>
      <c r="B616" s="4" t="s">
        <v>5</v>
      </c>
      <c r="C616" s="4" t="s">
        <v>13</v>
      </c>
      <c r="D616" s="4" t="s">
        <v>13</v>
      </c>
      <c r="E616" s="4" t="s">
        <v>13</v>
      </c>
      <c r="F616" s="4" t="s">
        <v>13</v>
      </c>
    </row>
    <row r="617" spans="1:21">
      <c r="A617" t="n">
        <v>7004</v>
      </c>
      <c r="B617" s="8" t="n">
        <v>14</v>
      </c>
      <c r="C617" s="6" t="n">
        <v>2</v>
      </c>
      <c r="D617" s="6" t="n">
        <v>0</v>
      </c>
      <c r="E617" s="6" t="n">
        <v>0</v>
      </c>
      <c r="F617" s="6" t="n">
        <v>0</v>
      </c>
    </row>
    <row r="618" spans="1:21">
      <c r="A618" t="s">
        <v>4</v>
      </c>
      <c r="B618" s="4" t="s">
        <v>5</v>
      </c>
      <c r="C618" s="4" t="s">
        <v>13</v>
      </c>
      <c r="D618" s="26" t="s">
        <v>58</v>
      </c>
      <c r="E618" s="4" t="s">
        <v>5</v>
      </c>
      <c r="F618" s="4" t="s">
        <v>13</v>
      </c>
      <c r="G618" s="4" t="s">
        <v>10</v>
      </c>
      <c r="H618" s="26" t="s">
        <v>59</v>
      </c>
      <c r="I618" s="4" t="s">
        <v>13</v>
      </c>
      <c r="J618" s="4" t="s">
        <v>9</v>
      </c>
      <c r="K618" s="4" t="s">
        <v>13</v>
      </c>
      <c r="L618" s="4" t="s">
        <v>13</v>
      </c>
      <c r="M618" s="26" t="s">
        <v>58</v>
      </c>
      <c r="N618" s="4" t="s">
        <v>5</v>
      </c>
      <c r="O618" s="4" t="s">
        <v>13</v>
      </c>
      <c r="P618" s="4" t="s">
        <v>10</v>
      </c>
      <c r="Q618" s="26" t="s">
        <v>59</v>
      </c>
      <c r="R618" s="4" t="s">
        <v>13</v>
      </c>
      <c r="S618" s="4" t="s">
        <v>9</v>
      </c>
      <c r="T618" s="4" t="s">
        <v>13</v>
      </c>
      <c r="U618" s="4" t="s">
        <v>13</v>
      </c>
      <c r="V618" s="4" t="s">
        <v>13</v>
      </c>
      <c r="W618" s="4" t="s">
        <v>30</v>
      </c>
    </row>
    <row r="619" spans="1:21">
      <c r="A619" t="n">
        <v>7009</v>
      </c>
      <c r="B619" s="12" t="n">
        <v>5</v>
      </c>
      <c r="C619" s="6" t="n">
        <v>28</v>
      </c>
      <c r="D619" s="26" t="s">
        <v>3</v>
      </c>
      <c r="E619" s="10" t="n">
        <v>162</v>
      </c>
      <c r="F619" s="6" t="n">
        <v>3</v>
      </c>
      <c r="G619" s="6" t="n">
        <v>12338</v>
      </c>
      <c r="H619" s="26" t="s">
        <v>3</v>
      </c>
      <c r="I619" s="6" t="n">
        <v>0</v>
      </c>
      <c r="J619" s="6" t="n">
        <v>1</v>
      </c>
      <c r="K619" s="6" t="n">
        <v>2</v>
      </c>
      <c r="L619" s="6" t="n">
        <v>28</v>
      </c>
      <c r="M619" s="26" t="s">
        <v>3</v>
      </c>
      <c r="N619" s="10" t="n">
        <v>162</v>
      </c>
      <c r="O619" s="6" t="n">
        <v>3</v>
      </c>
      <c r="P619" s="6" t="n">
        <v>12338</v>
      </c>
      <c r="Q619" s="26" t="s">
        <v>3</v>
      </c>
      <c r="R619" s="6" t="n">
        <v>0</v>
      </c>
      <c r="S619" s="6" t="n">
        <v>2</v>
      </c>
      <c r="T619" s="6" t="n">
        <v>2</v>
      </c>
      <c r="U619" s="6" t="n">
        <v>11</v>
      </c>
      <c r="V619" s="6" t="n">
        <v>1</v>
      </c>
      <c r="W619" s="13" t="n">
        <f t="normal" ca="1">A623</f>
        <v>0</v>
      </c>
    </row>
    <row r="620" spans="1:21">
      <c r="A620" t="s">
        <v>4</v>
      </c>
      <c r="B620" s="4" t="s">
        <v>5</v>
      </c>
      <c r="C620" s="4" t="s">
        <v>13</v>
      </c>
      <c r="D620" s="4" t="s">
        <v>10</v>
      </c>
      <c r="E620" s="4" t="s">
        <v>28</v>
      </c>
    </row>
    <row r="621" spans="1:21">
      <c r="A621" t="n">
        <v>7038</v>
      </c>
      <c r="B621" s="36" t="n">
        <v>58</v>
      </c>
      <c r="C621" s="6" t="n">
        <v>0</v>
      </c>
      <c r="D621" s="6" t="n">
        <v>0</v>
      </c>
      <c r="E621" s="6" t="n">
        <v>1</v>
      </c>
    </row>
    <row r="622" spans="1:21">
      <c r="A622" t="s">
        <v>4</v>
      </c>
      <c r="B622" s="4" t="s">
        <v>5</v>
      </c>
      <c r="C622" s="4" t="s">
        <v>13</v>
      </c>
      <c r="D622" s="26" t="s">
        <v>58</v>
      </c>
      <c r="E622" s="4" t="s">
        <v>5</v>
      </c>
      <c r="F622" s="4" t="s">
        <v>13</v>
      </c>
      <c r="G622" s="4" t="s">
        <v>10</v>
      </c>
      <c r="H622" s="26" t="s">
        <v>59</v>
      </c>
      <c r="I622" s="4" t="s">
        <v>13</v>
      </c>
      <c r="J622" s="4" t="s">
        <v>9</v>
      </c>
      <c r="K622" s="4" t="s">
        <v>13</v>
      </c>
      <c r="L622" s="4" t="s">
        <v>13</v>
      </c>
      <c r="M622" s="26" t="s">
        <v>58</v>
      </c>
      <c r="N622" s="4" t="s">
        <v>5</v>
      </c>
      <c r="O622" s="4" t="s">
        <v>13</v>
      </c>
      <c r="P622" s="4" t="s">
        <v>10</v>
      </c>
      <c r="Q622" s="26" t="s">
        <v>59</v>
      </c>
      <c r="R622" s="4" t="s">
        <v>13</v>
      </c>
      <c r="S622" s="4" t="s">
        <v>9</v>
      </c>
      <c r="T622" s="4" t="s">
        <v>13</v>
      </c>
      <c r="U622" s="4" t="s">
        <v>13</v>
      </c>
      <c r="V622" s="4" t="s">
        <v>13</v>
      </c>
      <c r="W622" s="4" t="s">
        <v>30</v>
      </c>
    </row>
    <row r="623" spans="1:21">
      <c r="A623" t="n">
        <v>7046</v>
      </c>
      <c r="B623" s="12" t="n">
        <v>5</v>
      </c>
      <c r="C623" s="6" t="n">
        <v>28</v>
      </c>
      <c r="D623" s="26" t="s">
        <v>3</v>
      </c>
      <c r="E623" s="10" t="n">
        <v>162</v>
      </c>
      <c r="F623" s="6" t="n">
        <v>3</v>
      </c>
      <c r="G623" s="6" t="n">
        <v>12338</v>
      </c>
      <c r="H623" s="26" t="s">
        <v>3</v>
      </c>
      <c r="I623" s="6" t="n">
        <v>0</v>
      </c>
      <c r="J623" s="6" t="n">
        <v>1</v>
      </c>
      <c r="K623" s="6" t="n">
        <v>3</v>
      </c>
      <c r="L623" s="6" t="n">
        <v>28</v>
      </c>
      <c r="M623" s="26" t="s">
        <v>3</v>
      </c>
      <c r="N623" s="10" t="n">
        <v>162</v>
      </c>
      <c r="O623" s="6" t="n">
        <v>3</v>
      </c>
      <c r="P623" s="6" t="n">
        <v>12338</v>
      </c>
      <c r="Q623" s="26" t="s">
        <v>3</v>
      </c>
      <c r="R623" s="6" t="n">
        <v>0</v>
      </c>
      <c r="S623" s="6" t="n">
        <v>2</v>
      </c>
      <c r="T623" s="6" t="n">
        <v>3</v>
      </c>
      <c r="U623" s="6" t="n">
        <v>9</v>
      </c>
      <c r="V623" s="6" t="n">
        <v>1</v>
      </c>
      <c r="W623" s="13" t="n">
        <f t="normal" ca="1">A633</f>
        <v>0</v>
      </c>
    </row>
    <row r="624" spans="1:21">
      <c r="A624" t="s">
        <v>4</v>
      </c>
      <c r="B624" s="4" t="s">
        <v>5</v>
      </c>
      <c r="C624" s="4" t="s">
        <v>13</v>
      </c>
      <c r="D624" s="26" t="s">
        <v>58</v>
      </c>
      <c r="E624" s="4" t="s">
        <v>5</v>
      </c>
      <c r="F624" s="4" t="s">
        <v>10</v>
      </c>
      <c r="G624" s="4" t="s">
        <v>13</v>
      </c>
      <c r="H624" s="4" t="s">
        <v>13</v>
      </c>
      <c r="I624" s="4" t="s">
        <v>6</v>
      </c>
      <c r="J624" s="26" t="s">
        <v>59</v>
      </c>
      <c r="K624" s="4" t="s">
        <v>13</v>
      </c>
      <c r="L624" s="4" t="s">
        <v>13</v>
      </c>
      <c r="M624" s="26" t="s">
        <v>58</v>
      </c>
      <c r="N624" s="4" t="s">
        <v>5</v>
      </c>
      <c r="O624" s="4" t="s">
        <v>13</v>
      </c>
      <c r="P624" s="26" t="s">
        <v>59</v>
      </c>
      <c r="Q624" s="4" t="s">
        <v>13</v>
      </c>
      <c r="R624" s="4" t="s">
        <v>9</v>
      </c>
      <c r="S624" s="4" t="s">
        <v>13</v>
      </c>
      <c r="T624" s="4" t="s">
        <v>13</v>
      </c>
      <c r="U624" s="4" t="s">
        <v>13</v>
      </c>
      <c r="V624" s="26" t="s">
        <v>58</v>
      </c>
      <c r="W624" s="4" t="s">
        <v>5</v>
      </c>
      <c r="X624" s="4" t="s">
        <v>13</v>
      </c>
      <c r="Y624" s="26" t="s">
        <v>59</v>
      </c>
      <c r="Z624" s="4" t="s">
        <v>13</v>
      </c>
      <c r="AA624" s="4" t="s">
        <v>9</v>
      </c>
      <c r="AB624" s="4" t="s">
        <v>13</v>
      </c>
      <c r="AC624" s="4" t="s">
        <v>13</v>
      </c>
      <c r="AD624" s="4" t="s">
        <v>13</v>
      </c>
      <c r="AE624" s="4" t="s">
        <v>30</v>
      </c>
    </row>
    <row r="625" spans="1:31">
      <c r="A625" t="n">
        <v>7075</v>
      </c>
      <c r="B625" s="12" t="n">
        <v>5</v>
      </c>
      <c r="C625" s="6" t="n">
        <v>28</v>
      </c>
      <c r="D625" s="26" t="s">
        <v>3</v>
      </c>
      <c r="E625" s="54" t="n">
        <v>47</v>
      </c>
      <c r="F625" s="6" t="n">
        <v>61456</v>
      </c>
      <c r="G625" s="6" t="n">
        <v>2</v>
      </c>
      <c r="H625" s="6" t="n">
        <v>0</v>
      </c>
      <c r="I625" s="6" t="s">
        <v>95</v>
      </c>
      <c r="J625" s="26" t="s">
        <v>3</v>
      </c>
      <c r="K625" s="6" t="n">
        <v>8</v>
      </c>
      <c r="L625" s="6" t="n">
        <v>28</v>
      </c>
      <c r="M625" s="26" t="s">
        <v>3</v>
      </c>
      <c r="N625" s="16" t="n">
        <v>74</v>
      </c>
      <c r="O625" s="6" t="n">
        <v>65</v>
      </c>
      <c r="P625" s="26" t="s">
        <v>3</v>
      </c>
      <c r="Q625" s="6" t="n">
        <v>0</v>
      </c>
      <c r="R625" s="6" t="n">
        <v>1</v>
      </c>
      <c r="S625" s="6" t="n">
        <v>3</v>
      </c>
      <c r="T625" s="6" t="n">
        <v>9</v>
      </c>
      <c r="U625" s="6" t="n">
        <v>28</v>
      </c>
      <c r="V625" s="26" t="s">
        <v>3</v>
      </c>
      <c r="W625" s="16" t="n">
        <v>74</v>
      </c>
      <c r="X625" s="6" t="n">
        <v>65</v>
      </c>
      <c r="Y625" s="26" t="s">
        <v>3</v>
      </c>
      <c r="Z625" s="6" t="n">
        <v>0</v>
      </c>
      <c r="AA625" s="6" t="n">
        <v>2</v>
      </c>
      <c r="AB625" s="6" t="n">
        <v>3</v>
      </c>
      <c r="AC625" s="6" t="n">
        <v>9</v>
      </c>
      <c r="AD625" s="6" t="n">
        <v>1</v>
      </c>
      <c r="AE625" s="13" t="n">
        <f t="normal" ca="1">A629</f>
        <v>0</v>
      </c>
    </row>
    <row r="626" spans="1:31">
      <c r="A626" t="s">
        <v>4</v>
      </c>
      <c r="B626" s="4" t="s">
        <v>5</v>
      </c>
      <c r="C626" s="4" t="s">
        <v>10</v>
      </c>
      <c r="D626" s="4" t="s">
        <v>13</v>
      </c>
      <c r="E626" s="4" t="s">
        <v>13</v>
      </c>
      <c r="F626" s="4" t="s">
        <v>6</v>
      </c>
    </row>
    <row r="627" spans="1:31">
      <c r="A627" t="n">
        <v>7123</v>
      </c>
      <c r="B627" s="54" t="n">
        <v>47</v>
      </c>
      <c r="C627" s="6" t="n">
        <v>61456</v>
      </c>
      <c r="D627" s="6" t="n">
        <v>0</v>
      </c>
      <c r="E627" s="6" t="n">
        <v>0</v>
      </c>
      <c r="F627" s="6" t="s">
        <v>96</v>
      </c>
    </row>
    <row r="628" spans="1:31">
      <c r="A628" t="s">
        <v>4</v>
      </c>
      <c r="B628" s="4" t="s">
        <v>5</v>
      </c>
      <c r="C628" s="4" t="s">
        <v>13</v>
      </c>
      <c r="D628" s="4" t="s">
        <v>10</v>
      </c>
      <c r="E628" s="4" t="s">
        <v>28</v>
      </c>
    </row>
    <row r="629" spans="1:31">
      <c r="A629" t="n">
        <v>7136</v>
      </c>
      <c r="B629" s="36" t="n">
        <v>58</v>
      </c>
      <c r="C629" s="6" t="n">
        <v>0</v>
      </c>
      <c r="D629" s="6" t="n">
        <v>300</v>
      </c>
      <c r="E629" s="6" t="n">
        <v>1</v>
      </c>
    </row>
    <row r="630" spans="1:31">
      <c r="A630" t="s">
        <v>4</v>
      </c>
      <c r="B630" s="4" t="s">
        <v>5</v>
      </c>
      <c r="C630" s="4" t="s">
        <v>13</v>
      </c>
      <c r="D630" s="4" t="s">
        <v>10</v>
      </c>
    </row>
    <row r="631" spans="1:31">
      <c r="A631" t="n">
        <v>7144</v>
      </c>
      <c r="B631" s="36" t="n">
        <v>58</v>
      </c>
      <c r="C631" s="6" t="n">
        <v>255</v>
      </c>
      <c r="D631" s="6" t="n">
        <v>0</v>
      </c>
    </row>
    <row r="632" spans="1:31">
      <c r="A632" t="s">
        <v>4</v>
      </c>
      <c r="B632" s="4" t="s">
        <v>5</v>
      </c>
      <c r="C632" s="4" t="s">
        <v>13</v>
      </c>
      <c r="D632" s="4" t="s">
        <v>13</v>
      </c>
      <c r="E632" s="4" t="s">
        <v>13</v>
      </c>
      <c r="F632" s="4" t="s">
        <v>13</v>
      </c>
    </row>
    <row r="633" spans="1:31">
      <c r="A633" t="n">
        <v>7148</v>
      </c>
      <c r="B633" s="8" t="n">
        <v>14</v>
      </c>
      <c r="C633" s="6" t="n">
        <v>0</v>
      </c>
      <c r="D633" s="6" t="n">
        <v>0</v>
      </c>
      <c r="E633" s="6" t="n">
        <v>0</v>
      </c>
      <c r="F633" s="6" t="n">
        <v>64</v>
      </c>
    </row>
    <row r="634" spans="1:31">
      <c r="A634" t="s">
        <v>4</v>
      </c>
      <c r="B634" s="4" t="s">
        <v>5</v>
      </c>
      <c r="C634" s="4" t="s">
        <v>13</v>
      </c>
      <c r="D634" s="4" t="s">
        <v>10</v>
      </c>
    </row>
    <row r="635" spans="1:31">
      <c r="A635" t="n">
        <v>7153</v>
      </c>
      <c r="B635" s="30" t="n">
        <v>22</v>
      </c>
      <c r="C635" s="6" t="n">
        <v>0</v>
      </c>
      <c r="D635" s="6" t="n">
        <v>12338</v>
      </c>
    </row>
    <row r="636" spans="1:31">
      <c r="A636" t="s">
        <v>4</v>
      </c>
      <c r="B636" s="4" t="s">
        <v>5</v>
      </c>
      <c r="C636" s="4" t="s">
        <v>13</v>
      </c>
      <c r="D636" s="4" t="s">
        <v>10</v>
      </c>
    </row>
    <row r="637" spans="1:31">
      <c r="A637" t="n">
        <v>7157</v>
      </c>
      <c r="B637" s="36" t="n">
        <v>58</v>
      </c>
      <c r="C637" s="6" t="n">
        <v>5</v>
      </c>
      <c r="D637" s="6" t="n">
        <v>300</v>
      </c>
    </row>
    <row r="638" spans="1:31">
      <c r="A638" t="s">
        <v>4</v>
      </c>
      <c r="B638" s="4" t="s">
        <v>5</v>
      </c>
      <c r="C638" s="4" t="s">
        <v>28</v>
      </c>
      <c r="D638" s="4" t="s">
        <v>10</v>
      </c>
    </row>
    <row r="639" spans="1:31">
      <c r="A639" t="n">
        <v>7161</v>
      </c>
      <c r="B639" s="55" t="n">
        <v>103</v>
      </c>
      <c r="C639" s="6" t="n">
        <v>0</v>
      </c>
      <c r="D639" s="6" t="n">
        <v>300</v>
      </c>
    </row>
    <row r="640" spans="1:31">
      <c r="A640" t="s">
        <v>4</v>
      </c>
      <c r="B640" s="4" t="s">
        <v>5</v>
      </c>
      <c r="C640" s="4" t="s">
        <v>13</v>
      </c>
    </row>
    <row r="641" spans="1:31">
      <c r="A641" t="n">
        <v>7168</v>
      </c>
      <c r="B641" s="27" t="n">
        <v>64</v>
      </c>
      <c r="C641" s="6" t="n">
        <v>7</v>
      </c>
    </row>
    <row r="642" spans="1:31">
      <c r="A642" t="s">
        <v>4</v>
      </c>
      <c r="B642" s="4" t="s">
        <v>5</v>
      </c>
      <c r="C642" s="4" t="s">
        <v>13</v>
      </c>
      <c r="D642" s="4" t="s">
        <v>10</v>
      </c>
    </row>
    <row r="643" spans="1:31">
      <c r="A643" t="n">
        <v>7170</v>
      </c>
      <c r="B643" s="56" t="n">
        <v>72</v>
      </c>
      <c r="C643" s="6" t="n">
        <v>5</v>
      </c>
      <c r="D643" s="6" t="n">
        <v>0</v>
      </c>
    </row>
    <row r="644" spans="1:31">
      <c r="A644" t="s">
        <v>4</v>
      </c>
      <c r="B644" s="4" t="s">
        <v>5</v>
      </c>
      <c r="C644" s="4" t="s">
        <v>13</v>
      </c>
      <c r="D644" s="26" t="s">
        <v>58</v>
      </c>
      <c r="E644" s="4" t="s">
        <v>5</v>
      </c>
      <c r="F644" s="4" t="s">
        <v>13</v>
      </c>
      <c r="G644" s="4" t="s">
        <v>10</v>
      </c>
      <c r="H644" s="26" t="s">
        <v>59</v>
      </c>
      <c r="I644" s="4" t="s">
        <v>13</v>
      </c>
      <c r="J644" s="4" t="s">
        <v>9</v>
      </c>
      <c r="K644" s="4" t="s">
        <v>13</v>
      </c>
      <c r="L644" s="4" t="s">
        <v>13</v>
      </c>
      <c r="M644" s="4" t="s">
        <v>30</v>
      </c>
    </row>
    <row r="645" spans="1:31">
      <c r="A645" t="n">
        <v>7174</v>
      </c>
      <c r="B645" s="12" t="n">
        <v>5</v>
      </c>
      <c r="C645" s="6" t="n">
        <v>28</v>
      </c>
      <c r="D645" s="26" t="s">
        <v>3</v>
      </c>
      <c r="E645" s="10" t="n">
        <v>162</v>
      </c>
      <c r="F645" s="6" t="n">
        <v>4</v>
      </c>
      <c r="G645" s="6" t="n">
        <v>12338</v>
      </c>
      <c r="H645" s="26" t="s">
        <v>3</v>
      </c>
      <c r="I645" s="6" t="n">
        <v>0</v>
      </c>
      <c r="J645" s="6" t="n">
        <v>1</v>
      </c>
      <c r="K645" s="6" t="n">
        <v>2</v>
      </c>
      <c r="L645" s="6" t="n">
        <v>1</v>
      </c>
      <c r="M645" s="13" t="n">
        <f t="normal" ca="1">A651</f>
        <v>0</v>
      </c>
    </row>
    <row r="646" spans="1:31">
      <c r="A646" t="s">
        <v>4</v>
      </c>
      <c r="B646" s="4" t="s">
        <v>5</v>
      </c>
      <c r="C646" s="4" t="s">
        <v>13</v>
      </c>
      <c r="D646" s="4" t="s">
        <v>6</v>
      </c>
    </row>
    <row r="647" spans="1:31">
      <c r="A647" t="n">
        <v>7191</v>
      </c>
      <c r="B647" s="9" t="n">
        <v>2</v>
      </c>
      <c r="C647" s="6" t="n">
        <v>10</v>
      </c>
      <c r="D647" s="6" t="s">
        <v>97</v>
      </c>
    </row>
    <row r="648" spans="1:31">
      <c r="A648" t="s">
        <v>4</v>
      </c>
      <c r="B648" s="4" t="s">
        <v>5</v>
      </c>
      <c r="C648" s="4" t="s">
        <v>10</v>
      </c>
    </row>
    <row r="649" spans="1:31">
      <c r="A649" t="n">
        <v>7208</v>
      </c>
      <c r="B649" s="40" t="n">
        <v>16</v>
      </c>
      <c r="C649" s="6" t="n">
        <v>0</v>
      </c>
    </row>
    <row r="650" spans="1:31">
      <c r="A650" t="s">
        <v>4</v>
      </c>
      <c r="B650" s="4" t="s">
        <v>5</v>
      </c>
      <c r="C650" s="4" t="s">
        <v>13</v>
      </c>
      <c r="D650" s="4" t="s">
        <v>10</v>
      </c>
      <c r="E650" s="4" t="s">
        <v>13</v>
      </c>
      <c r="F650" s="4" t="s">
        <v>6</v>
      </c>
    </row>
    <row r="651" spans="1:31">
      <c r="A651" t="n">
        <v>7211</v>
      </c>
      <c r="B651" s="57" t="n">
        <v>39</v>
      </c>
      <c r="C651" s="6" t="n">
        <v>10</v>
      </c>
      <c r="D651" s="6" t="n">
        <v>65533</v>
      </c>
      <c r="E651" s="6" t="n">
        <v>203</v>
      </c>
      <c r="F651" s="6" t="s">
        <v>98</v>
      </c>
    </row>
    <row r="652" spans="1:31">
      <c r="A652" t="s">
        <v>4</v>
      </c>
      <c r="B652" s="4" t="s">
        <v>5</v>
      </c>
      <c r="C652" s="4" t="s">
        <v>10</v>
      </c>
      <c r="D652" s="4" t="s">
        <v>6</v>
      </c>
      <c r="E652" s="4" t="s">
        <v>6</v>
      </c>
      <c r="F652" s="4" t="s">
        <v>6</v>
      </c>
      <c r="G652" s="4" t="s">
        <v>13</v>
      </c>
      <c r="H652" s="4" t="s">
        <v>9</v>
      </c>
      <c r="I652" s="4" t="s">
        <v>28</v>
      </c>
      <c r="J652" s="4" t="s">
        <v>28</v>
      </c>
      <c r="K652" s="4" t="s">
        <v>28</v>
      </c>
      <c r="L652" s="4" t="s">
        <v>28</v>
      </c>
      <c r="M652" s="4" t="s">
        <v>28</v>
      </c>
      <c r="N652" s="4" t="s">
        <v>28</v>
      </c>
      <c r="O652" s="4" t="s">
        <v>28</v>
      </c>
      <c r="P652" s="4" t="s">
        <v>6</v>
      </c>
      <c r="Q652" s="4" t="s">
        <v>6</v>
      </c>
      <c r="R652" s="4" t="s">
        <v>9</v>
      </c>
      <c r="S652" s="4" t="s">
        <v>13</v>
      </c>
      <c r="T652" s="4" t="s">
        <v>9</v>
      </c>
      <c r="U652" s="4" t="s">
        <v>9</v>
      </c>
      <c r="V652" s="4" t="s">
        <v>10</v>
      </c>
    </row>
    <row r="653" spans="1:31">
      <c r="A653" t="n">
        <v>7235</v>
      </c>
      <c r="B653" s="18" t="n">
        <v>19</v>
      </c>
      <c r="C653" s="6" t="n">
        <v>1</v>
      </c>
      <c r="D653" s="6" t="s">
        <v>99</v>
      </c>
      <c r="E653" s="6" t="s">
        <v>100</v>
      </c>
      <c r="F653" s="6" t="s">
        <v>23</v>
      </c>
      <c r="G653" s="6" t="n">
        <v>0</v>
      </c>
      <c r="H653" s="6" t="n">
        <v>1</v>
      </c>
      <c r="I653" s="6" t="n">
        <v>0</v>
      </c>
      <c r="J653" s="6" t="n">
        <v>0</v>
      </c>
      <c r="K653" s="6" t="n">
        <v>0</v>
      </c>
      <c r="L653" s="6" t="n">
        <v>0</v>
      </c>
      <c r="M653" s="6" t="n">
        <v>1</v>
      </c>
      <c r="N653" s="6" t="n">
        <v>1.60000002384186</v>
      </c>
      <c r="O653" s="6" t="n">
        <v>0.0900000035762787</v>
      </c>
      <c r="P653" s="6" t="s">
        <v>23</v>
      </c>
      <c r="Q653" s="6" t="s">
        <v>23</v>
      </c>
      <c r="R653" s="6" t="n">
        <v>-1</v>
      </c>
      <c r="S653" s="6" t="n">
        <v>0</v>
      </c>
      <c r="T653" s="6" t="n">
        <v>0</v>
      </c>
      <c r="U653" s="6" t="n">
        <v>0</v>
      </c>
      <c r="V653" s="6" t="n">
        <v>0</v>
      </c>
    </row>
    <row r="654" spans="1:31">
      <c r="A654" t="s">
        <v>4</v>
      </c>
      <c r="B654" s="4" t="s">
        <v>5</v>
      </c>
      <c r="C654" s="4" t="s">
        <v>10</v>
      </c>
      <c r="D654" s="4" t="s">
        <v>6</v>
      </c>
      <c r="E654" s="4" t="s">
        <v>6</v>
      </c>
      <c r="F654" s="4" t="s">
        <v>6</v>
      </c>
      <c r="G654" s="4" t="s">
        <v>13</v>
      </c>
      <c r="H654" s="4" t="s">
        <v>9</v>
      </c>
      <c r="I654" s="4" t="s">
        <v>28</v>
      </c>
      <c r="J654" s="4" t="s">
        <v>28</v>
      </c>
      <c r="K654" s="4" t="s">
        <v>28</v>
      </c>
      <c r="L654" s="4" t="s">
        <v>28</v>
      </c>
      <c r="M654" s="4" t="s">
        <v>28</v>
      </c>
      <c r="N654" s="4" t="s">
        <v>28</v>
      </c>
      <c r="O654" s="4" t="s">
        <v>28</v>
      </c>
      <c r="P654" s="4" t="s">
        <v>6</v>
      </c>
      <c r="Q654" s="4" t="s">
        <v>6</v>
      </c>
      <c r="R654" s="4" t="s">
        <v>9</v>
      </c>
      <c r="S654" s="4" t="s">
        <v>13</v>
      </c>
      <c r="T654" s="4" t="s">
        <v>9</v>
      </c>
      <c r="U654" s="4" t="s">
        <v>9</v>
      </c>
      <c r="V654" s="4" t="s">
        <v>10</v>
      </c>
    </row>
    <row r="655" spans="1:31">
      <c r="A655" t="n">
        <v>7308</v>
      </c>
      <c r="B655" s="18" t="n">
        <v>19</v>
      </c>
      <c r="C655" s="6" t="n">
        <v>2</v>
      </c>
      <c r="D655" s="6" t="s">
        <v>101</v>
      </c>
      <c r="E655" s="6" t="s">
        <v>102</v>
      </c>
      <c r="F655" s="6" t="s">
        <v>23</v>
      </c>
      <c r="G655" s="6" t="n">
        <v>0</v>
      </c>
      <c r="H655" s="6" t="n">
        <v>1</v>
      </c>
      <c r="I655" s="6" t="n">
        <v>0</v>
      </c>
      <c r="J655" s="6" t="n">
        <v>0</v>
      </c>
      <c r="K655" s="6" t="n">
        <v>0</v>
      </c>
      <c r="L655" s="6" t="n">
        <v>0</v>
      </c>
      <c r="M655" s="6" t="n">
        <v>1</v>
      </c>
      <c r="N655" s="6" t="n">
        <v>1.60000002384186</v>
      </c>
      <c r="O655" s="6" t="n">
        <v>0.0900000035762787</v>
      </c>
      <c r="P655" s="6" t="s">
        <v>23</v>
      </c>
      <c r="Q655" s="6" t="s">
        <v>23</v>
      </c>
      <c r="R655" s="6" t="n">
        <v>-1</v>
      </c>
      <c r="S655" s="6" t="n">
        <v>0</v>
      </c>
      <c r="T655" s="6" t="n">
        <v>0</v>
      </c>
      <c r="U655" s="6" t="n">
        <v>0</v>
      </c>
      <c r="V655" s="6" t="n">
        <v>0</v>
      </c>
    </row>
    <row r="656" spans="1:31">
      <c r="A656" t="s">
        <v>4</v>
      </c>
      <c r="B656" s="4" t="s">
        <v>5</v>
      </c>
      <c r="C656" s="4" t="s">
        <v>10</v>
      </c>
      <c r="D656" s="4" t="s">
        <v>6</v>
      </c>
      <c r="E656" s="4" t="s">
        <v>6</v>
      </c>
      <c r="F656" s="4" t="s">
        <v>6</v>
      </c>
      <c r="G656" s="4" t="s">
        <v>13</v>
      </c>
      <c r="H656" s="4" t="s">
        <v>9</v>
      </c>
      <c r="I656" s="4" t="s">
        <v>28</v>
      </c>
      <c r="J656" s="4" t="s">
        <v>28</v>
      </c>
      <c r="K656" s="4" t="s">
        <v>28</v>
      </c>
      <c r="L656" s="4" t="s">
        <v>28</v>
      </c>
      <c r="M656" s="4" t="s">
        <v>28</v>
      </c>
      <c r="N656" s="4" t="s">
        <v>28</v>
      </c>
      <c r="O656" s="4" t="s">
        <v>28</v>
      </c>
      <c r="P656" s="4" t="s">
        <v>6</v>
      </c>
      <c r="Q656" s="4" t="s">
        <v>6</v>
      </c>
      <c r="R656" s="4" t="s">
        <v>9</v>
      </c>
      <c r="S656" s="4" t="s">
        <v>13</v>
      </c>
      <c r="T656" s="4" t="s">
        <v>9</v>
      </c>
      <c r="U656" s="4" t="s">
        <v>9</v>
      </c>
      <c r="V656" s="4" t="s">
        <v>10</v>
      </c>
    </row>
    <row r="657" spans="1:22">
      <c r="A657" t="n">
        <v>7382</v>
      </c>
      <c r="B657" s="18" t="n">
        <v>19</v>
      </c>
      <c r="C657" s="6" t="n">
        <v>3</v>
      </c>
      <c r="D657" s="6" t="s">
        <v>103</v>
      </c>
      <c r="E657" s="6" t="s">
        <v>104</v>
      </c>
      <c r="F657" s="6" t="s">
        <v>23</v>
      </c>
      <c r="G657" s="6" t="n">
        <v>0</v>
      </c>
      <c r="H657" s="6" t="n">
        <v>1</v>
      </c>
      <c r="I657" s="6" t="n">
        <v>0</v>
      </c>
      <c r="J657" s="6" t="n">
        <v>0</v>
      </c>
      <c r="K657" s="6" t="n">
        <v>0</v>
      </c>
      <c r="L657" s="6" t="n">
        <v>0</v>
      </c>
      <c r="M657" s="6" t="n">
        <v>1</v>
      </c>
      <c r="N657" s="6" t="n">
        <v>1.60000002384186</v>
      </c>
      <c r="O657" s="6" t="n">
        <v>0.0900000035762787</v>
      </c>
      <c r="P657" s="6" t="s">
        <v>23</v>
      </c>
      <c r="Q657" s="6" t="s">
        <v>23</v>
      </c>
      <c r="R657" s="6" t="n">
        <v>-1</v>
      </c>
      <c r="S657" s="6" t="n">
        <v>0</v>
      </c>
      <c r="T657" s="6" t="n">
        <v>0</v>
      </c>
      <c r="U657" s="6" t="n">
        <v>0</v>
      </c>
      <c r="V657" s="6" t="n">
        <v>0</v>
      </c>
    </row>
    <row r="658" spans="1:22">
      <c r="A658" t="s">
        <v>4</v>
      </c>
      <c r="B658" s="4" t="s">
        <v>5</v>
      </c>
      <c r="C658" s="4" t="s">
        <v>10</v>
      </c>
      <c r="D658" s="4" t="s">
        <v>6</v>
      </c>
      <c r="E658" s="4" t="s">
        <v>6</v>
      </c>
      <c r="F658" s="4" t="s">
        <v>6</v>
      </c>
      <c r="G658" s="4" t="s">
        <v>13</v>
      </c>
      <c r="H658" s="4" t="s">
        <v>9</v>
      </c>
      <c r="I658" s="4" t="s">
        <v>28</v>
      </c>
      <c r="J658" s="4" t="s">
        <v>28</v>
      </c>
      <c r="K658" s="4" t="s">
        <v>28</v>
      </c>
      <c r="L658" s="4" t="s">
        <v>28</v>
      </c>
      <c r="M658" s="4" t="s">
        <v>28</v>
      </c>
      <c r="N658" s="4" t="s">
        <v>28</v>
      </c>
      <c r="O658" s="4" t="s">
        <v>28</v>
      </c>
      <c r="P658" s="4" t="s">
        <v>6</v>
      </c>
      <c r="Q658" s="4" t="s">
        <v>6</v>
      </c>
      <c r="R658" s="4" t="s">
        <v>9</v>
      </c>
      <c r="S658" s="4" t="s">
        <v>13</v>
      </c>
      <c r="T658" s="4" t="s">
        <v>9</v>
      </c>
      <c r="U658" s="4" t="s">
        <v>9</v>
      </c>
      <c r="V658" s="4" t="s">
        <v>10</v>
      </c>
    </row>
    <row r="659" spans="1:22">
      <c r="A659" t="n">
        <v>7455</v>
      </c>
      <c r="B659" s="18" t="n">
        <v>19</v>
      </c>
      <c r="C659" s="6" t="n">
        <v>4</v>
      </c>
      <c r="D659" s="6" t="s">
        <v>105</v>
      </c>
      <c r="E659" s="6" t="s">
        <v>106</v>
      </c>
      <c r="F659" s="6" t="s">
        <v>23</v>
      </c>
      <c r="G659" s="6" t="n">
        <v>0</v>
      </c>
      <c r="H659" s="6" t="n">
        <v>1</v>
      </c>
      <c r="I659" s="6" t="n">
        <v>0</v>
      </c>
      <c r="J659" s="6" t="n">
        <v>0</v>
      </c>
      <c r="K659" s="6" t="n">
        <v>0</v>
      </c>
      <c r="L659" s="6" t="n">
        <v>0</v>
      </c>
      <c r="M659" s="6" t="n">
        <v>1</v>
      </c>
      <c r="N659" s="6" t="n">
        <v>1.60000002384186</v>
      </c>
      <c r="O659" s="6" t="n">
        <v>0.0900000035762787</v>
      </c>
      <c r="P659" s="6" t="s">
        <v>23</v>
      </c>
      <c r="Q659" s="6" t="s">
        <v>23</v>
      </c>
      <c r="R659" s="6" t="n">
        <v>-1</v>
      </c>
      <c r="S659" s="6" t="n">
        <v>0</v>
      </c>
      <c r="T659" s="6" t="n">
        <v>0</v>
      </c>
      <c r="U659" s="6" t="n">
        <v>0</v>
      </c>
      <c r="V659" s="6" t="n">
        <v>0</v>
      </c>
    </row>
    <row r="660" spans="1:22">
      <c r="A660" t="s">
        <v>4</v>
      </c>
      <c r="B660" s="4" t="s">
        <v>5</v>
      </c>
      <c r="C660" s="4" t="s">
        <v>10</v>
      </c>
      <c r="D660" s="4" t="s">
        <v>6</v>
      </c>
      <c r="E660" s="4" t="s">
        <v>6</v>
      </c>
      <c r="F660" s="4" t="s">
        <v>6</v>
      </c>
      <c r="G660" s="4" t="s">
        <v>13</v>
      </c>
      <c r="H660" s="4" t="s">
        <v>9</v>
      </c>
      <c r="I660" s="4" t="s">
        <v>28</v>
      </c>
      <c r="J660" s="4" t="s">
        <v>28</v>
      </c>
      <c r="K660" s="4" t="s">
        <v>28</v>
      </c>
      <c r="L660" s="4" t="s">
        <v>28</v>
      </c>
      <c r="M660" s="4" t="s">
        <v>28</v>
      </c>
      <c r="N660" s="4" t="s">
        <v>28</v>
      </c>
      <c r="O660" s="4" t="s">
        <v>28</v>
      </c>
      <c r="P660" s="4" t="s">
        <v>6</v>
      </c>
      <c r="Q660" s="4" t="s">
        <v>6</v>
      </c>
      <c r="R660" s="4" t="s">
        <v>9</v>
      </c>
      <c r="S660" s="4" t="s">
        <v>13</v>
      </c>
      <c r="T660" s="4" t="s">
        <v>9</v>
      </c>
      <c r="U660" s="4" t="s">
        <v>9</v>
      </c>
      <c r="V660" s="4" t="s">
        <v>10</v>
      </c>
    </row>
    <row r="661" spans="1:22">
      <c r="A661" t="n">
        <v>7530</v>
      </c>
      <c r="B661" s="18" t="n">
        <v>19</v>
      </c>
      <c r="C661" s="6" t="n">
        <v>5</v>
      </c>
      <c r="D661" s="6" t="s">
        <v>107</v>
      </c>
      <c r="E661" s="6" t="s">
        <v>108</v>
      </c>
      <c r="F661" s="6" t="s">
        <v>23</v>
      </c>
      <c r="G661" s="6" t="n">
        <v>0</v>
      </c>
      <c r="H661" s="6" t="n">
        <v>1</v>
      </c>
      <c r="I661" s="6" t="n">
        <v>0</v>
      </c>
      <c r="J661" s="6" t="n">
        <v>0</v>
      </c>
      <c r="K661" s="6" t="n">
        <v>0</v>
      </c>
      <c r="L661" s="6" t="n">
        <v>0</v>
      </c>
      <c r="M661" s="6" t="n">
        <v>1</v>
      </c>
      <c r="N661" s="6" t="n">
        <v>1.60000002384186</v>
      </c>
      <c r="O661" s="6" t="n">
        <v>0.0900000035762787</v>
      </c>
      <c r="P661" s="6" t="s">
        <v>23</v>
      </c>
      <c r="Q661" s="6" t="s">
        <v>23</v>
      </c>
      <c r="R661" s="6" t="n">
        <v>-1</v>
      </c>
      <c r="S661" s="6" t="n">
        <v>0</v>
      </c>
      <c r="T661" s="6" t="n">
        <v>0</v>
      </c>
      <c r="U661" s="6" t="n">
        <v>0</v>
      </c>
      <c r="V661" s="6" t="n">
        <v>0</v>
      </c>
    </row>
    <row r="662" spans="1:22">
      <c r="A662" t="s">
        <v>4</v>
      </c>
      <c r="B662" s="4" t="s">
        <v>5</v>
      </c>
      <c r="C662" s="4" t="s">
        <v>10</v>
      </c>
      <c r="D662" s="4" t="s">
        <v>6</v>
      </c>
      <c r="E662" s="4" t="s">
        <v>6</v>
      </c>
      <c r="F662" s="4" t="s">
        <v>6</v>
      </c>
      <c r="G662" s="4" t="s">
        <v>13</v>
      </c>
      <c r="H662" s="4" t="s">
        <v>9</v>
      </c>
      <c r="I662" s="4" t="s">
        <v>28</v>
      </c>
      <c r="J662" s="4" t="s">
        <v>28</v>
      </c>
      <c r="K662" s="4" t="s">
        <v>28</v>
      </c>
      <c r="L662" s="4" t="s">
        <v>28</v>
      </c>
      <c r="M662" s="4" t="s">
        <v>28</v>
      </c>
      <c r="N662" s="4" t="s">
        <v>28</v>
      </c>
      <c r="O662" s="4" t="s">
        <v>28</v>
      </c>
      <c r="P662" s="4" t="s">
        <v>6</v>
      </c>
      <c r="Q662" s="4" t="s">
        <v>6</v>
      </c>
      <c r="R662" s="4" t="s">
        <v>9</v>
      </c>
      <c r="S662" s="4" t="s">
        <v>13</v>
      </c>
      <c r="T662" s="4" t="s">
        <v>9</v>
      </c>
      <c r="U662" s="4" t="s">
        <v>9</v>
      </c>
      <c r="V662" s="4" t="s">
        <v>10</v>
      </c>
    </row>
    <row r="663" spans="1:22">
      <c r="A663" t="n">
        <v>7602</v>
      </c>
      <c r="B663" s="18" t="n">
        <v>19</v>
      </c>
      <c r="C663" s="6" t="n">
        <v>6</v>
      </c>
      <c r="D663" s="6" t="s">
        <v>109</v>
      </c>
      <c r="E663" s="6" t="s">
        <v>110</v>
      </c>
      <c r="F663" s="6" t="s">
        <v>23</v>
      </c>
      <c r="G663" s="6" t="n">
        <v>0</v>
      </c>
      <c r="H663" s="6" t="n">
        <v>1</v>
      </c>
      <c r="I663" s="6" t="n">
        <v>0</v>
      </c>
      <c r="J663" s="6" t="n">
        <v>0</v>
      </c>
      <c r="K663" s="6" t="n">
        <v>0</v>
      </c>
      <c r="L663" s="6" t="n">
        <v>0</v>
      </c>
      <c r="M663" s="6" t="n">
        <v>1</v>
      </c>
      <c r="N663" s="6" t="n">
        <v>1.60000002384186</v>
      </c>
      <c r="O663" s="6" t="n">
        <v>0.0900000035762787</v>
      </c>
      <c r="P663" s="6" t="s">
        <v>23</v>
      </c>
      <c r="Q663" s="6" t="s">
        <v>23</v>
      </c>
      <c r="R663" s="6" t="n">
        <v>-1</v>
      </c>
      <c r="S663" s="6" t="n">
        <v>0</v>
      </c>
      <c r="T663" s="6" t="n">
        <v>0</v>
      </c>
      <c r="U663" s="6" t="n">
        <v>0</v>
      </c>
      <c r="V663" s="6" t="n">
        <v>0</v>
      </c>
    </row>
    <row r="664" spans="1:22">
      <c r="A664" t="s">
        <v>4</v>
      </c>
      <c r="B664" s="4" t="s">
        <v>5</v>
      </c>
      <c r="C664" s="4" t="s">
        <v>10</v>
      </c>
      <c r="D664" s="4" t="s">
        <v>6</v>
      </c>
      <c r="E664" s="4" t="s">
        <v>6</v>
      </c>
      <c r="F664" s="4" t="s">
        <v>6</v>
      </c>
      <c r="G664" s="4" t="s">
        <v>13</v>
      </c>
      <c r="H664" s="4" t="s">
        <v>9</v>
      </c>
      <c r="I664" s="4" t="s">
        <v>28</v>
      </c>
      <c r="J664" s="4" t="s">
        <v>28</v>
      </c>
      <c r="K664" s="4" t="s">
        <v>28</v>
      </c>
      <c r="L664" s="4" t="s">
        <v>28</v>
      </c>
      <c r="M664" s="4" t="s">
        <v>28</v>
      </c>
      <c r="N664" s="4" t="s">
        <v>28</v>
      </c>
      <c r="O664" s="4" t="s">
        <v>28</v>
      </c>
      <c r="P664" s="4" t="s">
        <v>6</v>
      </c>
      <c r="Q664" s="4" t="s">
        <v>6</v>
      </c>
      <c r="R664" s="4" t="s">
        <v>9</v>
      </c>
      <c r="S664" s="4" t="s">
        <v>13</v>
      </c>
      <c r="T664" s="4" t="s">
        <v>9</v>
      </c>
      <c r="U664" s="4" t="s">
        <v>9</v>
      </c>
      <c r="V664" s="4" t="s">
        <v>10</v>
      </c>
    </row>
    <row r="665" spans="1:22">
      <c r="A665" t="n">
        <v>7675</v>
      </c>
      <c r="B665" s="18" t="n">
        <v>19</v>
      </c>
      <c r="C665" s="6" t="n">
        <v>7</v>
      </c>
      <c r="D665" s="6" t="s">
        <v>111</v>
      </c>
      <c r="E665" s="6" t="s">
        <v>112</v>
      </c>
      <c r="F665" s="6" t="s">
        <v>23</v>
      </c>
      <c r="G665" s="6" t="n">
        <v>0</v>
      </c>
      <c r="H665" s="6" t="n">
        <v>1</v>
      </c>
      <c r="I665" s="6" t="n">
        <v>0</v>
      </c>
      <c r="J665" s="6" t="n">
        <v>0</v>
      </c>
      <c r="K665" s="6" t="n">
        <v>0</v>
      </c>
      <c r="L665" s="6" t="n">
        <v>0</v>
      </c>
      <c r="M665" s="6" t="n">
        <v>1</v>
      </c>
      <c r="N665" s="6" t="n">
        <v>1.60000002384186</v>
      </c>
      <c r="O665" s="6" t="n">
        <v>0.0900000035762787</v>
      </c>
      <c r="P665" s="6" t="s">
        <v>23</v>
      </c>
      <c r="Q665" s="6" t="s">
        <v>23</v>
      </c>
      <c r="R665" s="6" t="n">
        <v>-1</v>
      </c>
      <c r="S665" s="6" t="n">
        <v>0</v>
      </c>
      <c r="T665" s="6" t="n">
        <v>0</v>
      </c>
      <c r="U665" s="6" t="n">
        <v>0</v>
      </c>
      <c r="V665" s="6" t="n">
        <v>0</v>
      </c>
    </row>
    <row r="666" spans="1:22">
      <c r="A666" t="s">
        <v>4</v>
      </c>
      <c r="B666" s="4" t="s">
        <v>5</v>
      </c>
      <c r="C666" s="4" t="s">
        <v>10</v>
      </c>
      <c r="D666" s="4" t="s">
        <v>6</v>
      </c>
      <c r="E666" s="4" t="s">
        <v>6</v>
      </c>
      <c r="F666" s="4" t="s">
        <v>6</v>
      </c>
      <c r="G666" s="4" t="s">
        <v>13</v>
      </c>
      <c r="H666" s="4" t="s">
        <v>9</v>
      </c>
      <c r="I666" s="4" t="s">
        <v>28</v>
      </c>
      <c r="J666" s="4" t="s">
        <v>28</v>
      </c>
      <c r="K666" s="4" t="s">
        <v>28</v>
      </c>
      <c r="L666" s="4" t="s">
        <v>28</v>
      </c>
      <c r="M666" s="4" t="s">
        <v>28</v>
      </c>
      <c r="N666" s="4" t="s">
        <v>28</v>
      </c>
      <c r="O666" s="4" t="s">
        <v>28</v>
      </c>
      <c r="P666" s="4" t="s">
        <v>6</v>
      </c>
      <c r="Q666" s="4" t="s">
        <v>6</v>
      </c>
      <c r="R666" s="4" t="s">
        <v>9</v>
      </c>
      <c r="S666" s="4" t="s">
        <v>13</v>
      </c>
      <c r="T666" s="4" t="s">
        <v>9</v>
      </c>
      <c r="U666" s="4" t="s">
        <v>9</v>
      </c>
      <c r="V666" s="4" t="s">
        <v>10</v>
      </c>
    </row>
    <row r="667" spans="1:22">
      <c r="A667" t="n">
        <v>7746</v>
      </c>
      <c r="B667" s="18" t="n">
        <v>19</v>
      </c>
      <c r="C667" s="6" t="n">
        <v>8</v>
      </c>
      <c r="D667" s="6" t="s">
        <v>113</v>
      </c>
      <c r="E667" s="6" t="s">
        <v>114</v>
      </c>
      <c r="F667" s="6" t="s">
        <v>23</v>
      </c>
      <c r="G667" s="6" t="n">
        <v>0</v>
      </c>
      <c r="H667" s="6" t="n">
        <v>1</v>
      </c>
      <c r="I667" s="6" t="n">
        <v>0</v>
      </c>
      <c r="J667" s="6" t="n">
        <v>0</v>
      </c>
      <c r="K667" s="6" t="n">
        <v>0</v>
      </c>
      <c r="L667" s="6" t="n">
        <v>0</v>
      </c>
      <c r="M667" s="6" t="n">
        <v>1</v>
      </c>
      <c r="N667" s="6" t="n">
        <v>1.60000002384186</v>
      </c>
      <c r="O667" s="6" t="n">
        <v>0.0900000035762787</v>
      </c>
      <c r="P667" s="6" t="s">
        <v>23</v>
      </c>
      <c r="Q667" s="6" t="s">
        <v>23</v>
      </c>
      <c r="R667" s="6" t="n">
        <v>-1</v>
      </c>
      <c r="S667" s="6" t="n">
        <v>0</v>
      </c>
      <c r="T667" s="6" t="n">
        <v>0</v>
      </c>
      <c r="U667" s="6" t="n">
        <v>0</v>
      </c>
      <c r="V667" s="6" t="n">
        <v>0</v>
      </c>
    </row>
    <row r="668" spans="1:22">
      <c r="A668" t="s">
        <v>4</v>
      </c>
      <c r="B668" s="4" t="s">
        <v>5</v>
      </c>
      <c r="C668" s="4" t="s">
        <v>10</v>
      </c>
      <c r="D668" s="4" t="s">
        <v>6</v>
      </c>
      <c r="E668" s="4" t="s">
        <v>6</v>
      </c>
      <c r="F668" s="4" t="s">
        <v>6</v>
      </c>
      <c r="G668" s="4" t="s">
        <v>13</v>
      </c>
      <c r="H668" s="4" t="s">
        <v>9</v>
      </c>
      <c r="I668" s="4" t="s">
        <v>28</v>
      </c>
      <c r="J668" s="4" t="s">
        <v>28</v>
      </c>
      <c r="K668" s="4" t="s">
        <v>28</v>
      </c>
      <c r="L668" s="4" t="s">
        <v>28</v>
      </c>
      <c r="M668" s="4" t="s">
        <v>28</v>
      </c>
      <c r="N668" s="4" t="s">
        <v>28</v>
      </c>
      <c r="O668" s="4" t="s">
        <v>28</v>
      </c>
      <c r="P668" s="4" t="s">
        <v>6</v>
      </c>
      <c r="Q668" s="4" t="s">
        <v>6</v>
      </c>
      <c r="R668" s="4" t="s">
        <v>9</v>
      </c>
      <c r="S668" s="4" t="s">
        <v>13</v>
      </c>
      <c r="T668" s="4" t="s">
        <v>9</v>
      </c>
      <c r="U668" s="4" t="s">
        <v>9</v>
      </c>
      <c r="V668" s="4" t="s">
        <v>10</v>
      </c>
    </row>
    <row r="669" spans="1:22">
      <c r="A669" t="n">
        <v>7819</v>
      </c>
      <c r="B669" s="18" t="n">
        <v>19</v>
      </c>
      <c r="C669" s="6" t="n">
        <v>9</v>
      </c>
      <c r="D669" s="6" t="s">
        <v>115</v>
      </c>
      <c r="E669" s="6" t="s">
        <v>116</v>
      </c>
      <c r="F669" s="6" t="s">
        <v>23</v>
      </c>
      <c r="G669" s="6" t="n">
        <v>0</v>
      </c>
      <c r="H669" s="6" t="n">
        <v>1</v>
      </c>
      <c r="I669" s="6" t="n">
        <v>0</v>
      </c>
      <c r="J669" s="6" t="n">
        <v>0</v>
      </c>
      <c r="K669" s="6" t="n">
        <v>0</v>
      </c>
      <c r="L669" s="6" t="n">
        <v>0</v>
      </c>
      <c r="M669" s="6" t="n">
        <v>1</v>
      </c>
      <c r="N669" s="6" t="n">
        <v>1.60000002384186</v>
      </c>
      <c r="O669" s="6" t="n">
        <v>0.0900000035762787</v>
      </c>
      <c r="P669" s="6" t="s">
        <v>23</v>
      </c>
      <c r="Q669" s="6" t="s">
        <v>23</v>
      </c>
      <c r="R669" s="6" t="n">
        <v>-1</v>
      </c>
      <c r="S669" s="6" t="n">
        <v>0</v>
      </c>
      <c r="T669" s="6" t="n">
        <v>0</v>
      </c>
      <c r="U669" s="6" t="n">
        <v>0</v>
      </c>
      <c r="V669" s="6" t="n">
        <v>0</v>
      </c>
    </row>
    <row r="670" spans="1:22">
      <c r="A670" t="s">
        <v>4</v>
      </c>
      <c r="B670" s="4" t="s">
        <v>5</v>
      </c>
      <c r="C670" s="4" t="s">
        <v>10</v>
      </c>
      <c r="D670" s="4" t="s">
        <v>6</v>
      </c>
      <c r="E670" s="4" t="s">
        <v>6</v>
      </c>
      <c r="F670" s="4" t="s">
        <v>6</v>
      </c>
      <c r="G670" s="4" t="s">
        <v>13</v>
      </c>
      <c r="H670" s="4" t="s">
        <v>9</v>
      </c>
      <c r="I670" s="4" t="s">
        <v>28</v>
      </c>
      <c r="J670" s="4" t="s">
        <v>28</v>
      </c>
      <c r="K670" s="4" t="s">
        <v>28</v>
      </c>
      <c r="L670" s="4" t="s">
        <v>28</v>
      </c>
      <c r="M670" s="4" t="s">
        <v>28</v>
      </c>
      <c r="N670" s="4" t="s">
        <v>28</v>
      </c>
      <c r="O670" s="4" t="s">
        <v>28</v>
      </c>
      <c r="P670" s="4" t="s">
        <v>6</v>
      </c>
      <c r="Q670" s="4" t="s">
        <v>6</v>
      </c>
      <c r="R670" s="4" t="s">
        <v>9</v>
      </c>
      <c r="S670" s="4" t="s">
        <v>13</v>
      </c>
      <c r="T670" s="4" t="s">
        <v>9</v>
      </c>
      <c r="U670" s="4" t="s">
        <v>9</v>
      </c>
      <c r="V670" s="4" t="s">
        <v>10</v>
      </c>
    </row>
    <row r="671" spans="1:22">
      <c r="A671" t="n">
        <v>7894</v>
      </c>
      <c r="B671" s="18" t="n">
        <v>19</v>
      </c>
      <c r="C671" s="6" t="n">
        <v>11</v>
      </c>
      <c r="D671" s="6" t="s">
        <v>117</v>
      </c>
      <c r="E671" s="6" t="s">
        <v>118</v>
      </c>
      <c r="F671" s="6" t="s">
        <v>23</v>
      </c>
      <c r="G671" s="6" t="n">
        <v>0</v>
      </c>
      <c r="H671" s="6" t="n">
        <v>1</v>
      </c>
      <c r="I671" s="6" t="n">
        <v>0</v>
      </c>
      <c r="J671" s="6" t="n">
        <v>0</v>
      </c>
      <c r="K671" s="6" t="n">
        <v>0</v>
      </c>
      <c r="L671" s="6" t="n">
        <v>0</v>
      </c>
      <c r="M671" s="6" t="n">
        <v>1</v>
      </c>
      <c r="N671" s="6" t="n">
        <v>1.60000002384186</v>
      </c>
      <c r="O671" s="6" t="n">
        <v>0.0900000035762787</v>
      </c>
      <c r="P671" s="6" t="s">
        <v>23</v>
      </c>
      <c r="Q671" s="6" t="s">
        <v>23</v>
      </c>
      <c r="R671" s="6" t="n">
        <v>-1</v>
      </c>
      <c r="S671" s="6" t="n">
        <v>0</v>
      </c>
      <c r="T671" s="6" t="n">
        <v>0</v>
      </c>
      <c r="U671" s="6" t="n">
        <v>0</v>
      </c>
      <c r="V671" s="6" t="n">
        <v>0</v>
      </c>
    </row>
    <row r="672" spans="1:22">
      <c r="A672" t="s">
        <v>4</v>
      </c>
      <c r="B672" s="4" t="s">
        <v>5</v>
      </c>
      <c r="C672" s="4" t="s">
        <v>10</v>
      </c>
    </row>
    <row r="673" spans="1:22">
      <c r="A673" t="n">
        <v>7973</v>
      </c>
      <c r="B673" s="14" t="n">
        <v>13</v>
      </c>
      <c r="C673" s="6" t="n">
        <v>6675</v>
      </c>
    </row>
    <row r="674" spans="1:22">
      <c r="A674" t="s">
        <v>4</v>
      </c>
      <c r="B674" s="4" t="s">
        <v>5</v>
      </c>
      <c r="C674" s="4" t="s">
        <v>10</v>
      </c>
    </row>
    <row r="675" spans="1:22">
      <c r="A675" t="n">
        <v>7976</v>
      </c>
      <c r="B675" s="14" t="n">
        <v>13</v>
      </c>
      <c r="C675" s="6" t="n">
        <v>6674</v>
      </c>
    </row>
    <row r="676" spans="1:22">
      <c r="A676" t="s">
        <v>4</v>
      </c>
      <c r="B676" s="4" t="s">
        <v>5</v>
      </c>
      <c r="C676" s="4" t="s">
        <v>10</v>
      </c>
      <c r="D676" s="4" t="s">
        <v>6</v>
      </c>
      <c r="E676" s="4" t="s">
        <v>6</v>
      </c>
      <c r="F676" s="4" t="s">
        <v>6</v>
      </c>
      <c r="G676" s="4" t="s">
        <v>13</v>
      </c>
      <c r="H676" s="4" t="s">
        <v>9</v>
      </c>
      <c r="I676" s="4" t="s">
        <v>28</v>
      </c>
      <c r="J676" s="4" t="s">
        <v>28</v>
      </c>
      <c r="K676" s="4" t="s">
        <v>28</v>
      </c>
      <c r="L676" s="4" t="s">
        <v>28</v>
      </c>
      <c r="M676" s="4" t="s">
        <v>28</v>
      </c>
      <c r="N676" s="4" t="s">
        <v>28</v>
      </c>
      <c r="O676" s="4" t="s">
        <v>28</v>
      </c>
      <c r="P676" s="4" t="s">
        <v>6</v>
      </c>
      <c r="Q676" s="4" t="s">
        <v>6</v>
      </c>
      <c r="R676" s="4" t="s">
        <v>9</v>
      </c>
      <c r="S676" s="4" t="s">
        <v>13</v>
      </c>
      <c r="T676" s="4" t="s">
        <v>9</v>
      </c>
      <c r="U676" s="4" t="s">
        <v>9</v>
      </c>
      <c r="V676" s="4" t="s">
        <v>10</v>
      </c>
    </row>
    <row r="677" spans="1:22">
      <c r="A677" t="n">
        <v>7979</v>
      </c>
      <c r="B677" s="18" t="n">
        <v>19</v>
      </c>
      <c r="C677" s="6" t="n">
        <v>12</v>
      </c>
      <c r="D677" s="6" t="s">
        <v>119</v>
      </c>
      <c r="E677" s="6" t="s">
        <v>120</v>
      </c>
      <c r="F677" s="6" t="s">
        <v>23</v>
      </c>
      <c r="G677" s="6" t="n">
        <v>0</v>
      </c>
      <c r="H677" s="6" t="n">
        <v>1</v>
      </c>
      <c r="I677" s="6" t="n">
        <v>0</v>
      </c>
      <c r="J677" s="6" t="n">
        <v>0</v>
      </c>
      <c r="K677" s="6" t="n">
        <v>0</v>
      </c>
      <c r="L677" s="6" t="n">
        <v>0</v>
      </c>
      <c r="M677" s="6" t="n">
        <v>1</v>
      </c>
      <c r="N677" s="6" t="n">
        <v>1.60000002384186</v>
      </c>
      <c r="O677" s="6" t="n">
        <v>0.0900000035762787</v>
      </c>
      <c r="P677" s="6" t="s">
        <v>23</v>
      </c>
      <c r="Q677" s="6" t="s">
        <v>23</v>
      </c>
      <c r="R677" s="6" t="n">
        <v>-1</v>
      </c>
      <c r="S677" s="6" t="n">
        <v>0</v>
      </c>
      <c r="T677" s="6" t="n">
        <v>0</v>
      </c>
      <c r="U677" s="6" t="n">
        <v>0</v>
      </c>
      <c r="V677" s="6" t="n">
        <v>0</v>
      </c>
    </row>
    <row r="678" spans="1:22">
      <c r="A678" t="s">
        <v>4</v>
      </c>
      <c r="B678" s="4" t="s">
        <v>5</v>
      </c>
      <c r="C678" s="4" t="s">
        <v>10</v>
      </c>
      <c r="D678" s="4" t="s">
        <v>6</v>
      </c>
      <c r="E678" s="4" t="s">
        <v>6</v>
      </c>
      <c r="F678" s="4" t="s">
        <v>6</v>
      </c>
      <c r="G678" s="4" t="s">
        <v>13</v>
      </c>
      <c r="H678" s="4" t="s">
        <v>9</v>
      </c>
      <c r="I678" s="4" t="s">
        <v>28</v>
      </c>
      <c r="J678" s="4" t="s">
        <v>28</v>
      </c>
      <c r="K678" s="4" t="s">
        <v>28</v>
      </c>
      <c r="L678" s="4" t="s">
        <v>28</v>
      </c>
      <c r="M678" s="4" t="s">
        <v>28</v>
      </c>
      <c r="N678" s="4" t="s">
        <v>28</v>
      </c>
      <c r="O678" s="4" t="s">
        <v>28</v>
      </c>
      <c r="P678" s="4" t="s">
        <v>6</v>
      </c>
      <c r="Q678" s="4" t="s">
        <v>6</v>
      </c>
      <c r="R678" s="4" t="s">
        <v>9</v>
      </c>
      <c r="S678" s="4" t="s">
        <v>13</v>
      </c>
      <c r="T678" s="4" t="s">
        <v>9</v>
      </c>
      <c r="U678" s="4" t="s">
        <v>9</v>
      </c>
      <c r="V678" s="4" t="s">
        <v>10</v>
      </c>
    </row>
    <row r="679" spans="1:22">
      <c r="A679" t="n">
        <v>8051</v>
      </c>
      <c r="B679" s="18" t="n">
        <v>19</v>
      </c>
      <c r="C679" s="6" t="n">
        <v>13</v>
      </c>
      <c r="D679" s="6" t="s">
        <v>121</v>
      </c>
      <c r="E679" s="6" t="s">
        <v>122</v>
      </c>
      <c r="F679" s="6" t="s">
        <v>23</v>
      </c>
      <c r="G679" s="6" t="n">
        <v>0</v>
      </c>
      <c r="H679" s="6" t="n">
        <v>1</v>
      </c>
      <c r="I679" s="6" t="n">
        <v>0</v>
      </c>
      <c r="J679" s="6" t="n">
        <v>0</v>
      </c>
      <c r="K679" s="6" t="n">
        <v>0</v>
      </c>
      <c r="L679" s="6" t="n">
        <v>0</v>
      </c>
      <c r="M679" s="6" t="n">
        <v>1</v>
      </c>
      <c r="N679" s="6" t="n">
        <v>1.60000002384186</v>
      </c>
      <c r="O679" s="6" t="n">
        <v>0.0900000035762787</v>
      </c>
      <c r="P679" s="6" t="s">
        <v>23</v>
      </c>
      <c r="Q679" s="6" t="s">
        <v>23</v>
      </c>
      <c r="R679" s="6" t="n">
        <v>-1</v>
      </c>
      <c r="S679" s="6" t="n">
        <v>0</v>
      </c>
      <c r="T679" s="6" t="n">
        <v>0</v>
      </c>
      <c r="U679" s="6" t="n">
        <v>0</v>
      </c>
      <c r="V679" s="6" t="n">
        <v>0</v>
      </c>
    </row>
    <row r="680" spans="1:22">
      <c r="A680" t="s">
        <v>4</v>
      </c>
      <c r="B680" s="4" t="s">
        <v>5</v>
      </c>
      <c r="C680" s="4" t="s">
        <v>10</v>
      </c>
      <c r="D680" s="4" t="s">
        <v>6</v>
      </c>
      <c r="E680" s="4" t="s">
        <v>6</v>
      </c>
      <c r="F680" s="4" t="s">
        <v>6</v>
      </c>
      <c r="G680" s="4" t="s">
        <v>13</v>
      </c>
      <c r="H680" s="4" t="s">
        <v>9</v>
      </c>
      <c r="I680" s="4" t="s">
        <v>28</v>
      </c>
      <c r="J680" s="4" t="s">
        <v>28</v>
      </c>
      <c r="K680" s="4" t="s">
        <v>28</v>
      </c>
      <c r="L680" s="4" t="s">
        <v>28</v>
      </c>
      <c r="M680" s="4" t="s">
        <v>28</v>
      </c>
      <c r="N680" s="4" t="s">
        <v>28</v>
      </c>
      <c r="O680" s="4" t="s">
        <v>28</v>
      </c>
      <c r="P680" s="4" t="s">
        <v>6</v>
      </c>
      <c r="Q680" s="4" t="s">
        <v>6</v>
      </c>
      <c r="R680" s="4" t="s">
        <v>9</v>
      </c>
      <c r="S680" s="4" t="s">
        <v>13</v>
      </c>
      <c r="T680" s="4" t="s">
        <v>9</v>
      </c>
      <c r="U680" s="4" t="s">
        <v>9</v>
      </c>
      <c r="V680" s="4" t="s">
        <v>10</v>
      </c>
    </row>
    <row r="681" spans="1:22">
      <c r="A681" t="n">
        <v>8134</v>
      </c>
      <c r="B681" s="18" t="n">
        <v>19</v>
      </c>
      <c r="C681" s="6" t="n">
        <v>80</v>
      </c>
      <c r="D681" s="6" t="s">
        <v>123</v>
      </c>
      <c r="E681" s="6" t="s">
        <v>124</v>
      </c>
      <c r="F681" s="6" t="s">
        <v>23</v>
      </c>
      <c r="G681" s="6" t="n">
        <v>0</v>
      </c>
      <c r="H681" s="6" t="n">
        <v>1</v>
      </c>
      <c r="I681" s="6" t="n">
        <v>0</v>
      </c>
      <c r="J681" s="6" t="n">
        <v>0</v>
      </c>
      <c r="K681" s="6" t="n">
        <v>0</v>
      </c>
      <c r="L681" s="6" t="n">
        <v>0</v>
      </c>
      <c r="M681" s="6" t="n">
        <v>1</v>
      </c>
      <c r="N681" s="6" t="n">
        <v>1.60000002384186</v>
      </c>
      <c r="O681" s="6" t="n">
        <v>0.0900000035762787</v>
      </c>
      <c r="P681" s="6" t="s">
        <v>23</v>
      </c>
      <c r="Q681" s="6" t="s">
        <v>23</v>
      </c>
      <c r="R681" s="6" t="n">
        <v>-1</v>
      </c>
      <c r="S681" s="6" t="n">
        <v>0</v>
      </c>
      <c r="T681" s="6" t="n">
        <v>0</v>
      </c>
      <c r="U681" s="6" t="n">
        <v>0</v>
      </c>
      <c r="V681" s="6" t="n">
        <v>0</v>
      </c>
    </row>
    <row r="682" spans="1:22">
      <c r="A682" t="s">
        <v>4</v>
      </c>
      <c r="B682" s="4" t="s">
        <v>5</v>
      </c>
      <c r="C682" s="4" t="s">
        <v>10</v>
      </c>
      <c r="D682" s="4" t="s">
        <v>6</v>
      </c>
      <c r="E682" s="4" t="s">
        <v>6</v>
      </c>
      <c r="F682" s="4" t="s">
        <v>6</v>
      </c>
      <c r="G682" s="4" t="s">
        <v>13</v>
      </c>
      <c r="H682" s="4" t="s">
        <v>9</v>
      </c>
      <c r="I682" s="4" t="s">
        <v>28</v>
      </c>
      <c r="J682" s="4" t="s">
        <v>28</v>
      </c>
      <c r="K682" s="4" t="s">
        <v>28</v>
      </c>
      <c r="L682" s="4" t="s">
        <v>28</v>
      </c>
      <c r="M682" s="4" t="s">
        <v>28</v>
      </c>
      <c r="N682" s="4" t="s">
        <v>28</v>
      </c>
      <c r="O682" s="4" t="s">
        <v>28</v>
      </c>
      <c r="P682" s="4" t="s">
        <v>6</v>
      </c>
      <c r="Q682" s="4" t="s">
        <v>6</v>
      </c>
      <c r="R682" s="4" t="s">
        <v>9</v>
      </c>
      <c r="S682" s="4" t="s">
        <v>13</v>
      </c>
      <c r="T682" s="4" t="s">
        <v>9</v>
      </c>
      <c r="U682" s="4" t="s">
        <v>9</v>
      </c>
      <c r="V682" s="4" t="s">
        <v>10</v>
      </c>
    </row>
    <row r="683" spans="1:22">
      <c r="A683" t="n">
        <v>8204</v>
      </c>
      <c r="B683" s="18" t="n">
        <v>19</v>
      </c>
      <c r="C683" s="6" t="n">
        <v>18</v>
      </c>
      <c r="D683" s="6" t="s">
        <v>125</v>
      </c>
      <c r="E683" s="6" t="s">
        <v>126</v>
      </c>
      <c r="F683" s="6" t="s">
        <v>23</v>
      </c>
      <c r="G683" s="6" t="n">
        <v>0</v>
      </c>
      <c r="H683" s="6" t="n">
        <v>1</v>
      </c>
      <c r="I683" s="6" t="n">
        <v>0</v>
      </c>
      <c r="J683" s="6" t="n">
        <v>0</v>
      </c>
      <c r="K683" s="6" t="n">
        <v>0</v>
      </c>
      <c r="L683" s="6" t="n">
        <v>0</v>
      </c>
      <c r="M683" s="6" t="n">
        <v>1</v>
      </c>
      <c r="N683" s="6" t="n">
        <v>1.60000002384186</v>
      </c>
      <c r="O683" s="6" t="n">
        <v>0.0900000035762787</v>
      </c>
      <c r="P683" s="6" t="s">
        <v>23</v>
      </c>
      <c r="Q683" s="6" t="s">
        <v>23</v>
      </c>
      <c r="R683" s="6" t="n">
        <v>-1</v>
      </c>
      <c r="S683" s="6" t="n">
        <v>0</v>
      </c>
      <c r="T683" s="6" t="n">
        <v>0</v>
      </c>
      <c r="U683" s="6" t="n">
        <v>0</v>
      </c>
      <c r="V683" s="6" t="n">
        <v>0</v>
      </c>
    </row>
    <row r="684" spans="1:22">
      <c r="A684" t="s">
        <v>4</v>
      </c>
      <c r="B684" s="4" t="s">
        <v>5</v>
      </c>
      <c r="C684" s="4" t="s">
        <v>10</v>
      </c>
      <c r="D684" s="4" t="s">
        <v>6</v>
      </c>
      <c r="E684" s="4" t="s">
        <v>6</v>
      </c>
      <c r="F684" s="4" t="s">
        <v>6</v>
      </c>
      <c r="G684" s="4" t="s">
        <v>13</v>
      </c>
      <c r="H684" s="4" t="s">
        <v>9</v>
      </c>
      <c r="I684" s="4" t="s">
        <v>28</v>
      </c>
      <c r="J684" s="4" t="s">
        <v>28</v>
      </c>
      <c r="K684" s="4" t="s">
        <v>28</v>
      </c>
      <c r="L684" s="4" t="s">
        <v>28</v>
      </c>
      <c r="M684" s="4" t="s">
        <v>28</v>
      </c>
      <c r="N684" s="4" t="s">
        <v>28</v>
      </c>
      <c r="O684" s="4" t="s">
        <v>28</v>
      </c>
      <c r="P684" s="4" t="s">
        <v>6</v>
      </c>
      <c r="Q684" s="4" t="s">
        <v>6</v>
      </c>
      <c r="R684" s="4" t="s">
        <v>9</v>
      </c>
      <c r="S684" s="4" t="s">
        <v>13</v>
      </c>
      <c r="T684" s="4" t="s">
        <v>9</v>
      </c>
      <c r="U684" s="4" t="s">
        <v>9</v>
      </c>
      <c r="V684" s="4" t="s">
        <v>10</v>
      </c>
    </row>
    <row r="685" spans="1:22">
      <c r="A685" t="n">
        <v>8282</v>
      </c>
      <c r="B685" s="18" t="n">
        <v>19</v>
      </c>
      <c r="C685" s="6" t="n">
        <v>7032</v>
      </c>
      <c r="D685" s="6" t="s">
        <v>127</v>
      </c>
      <c r="E685" s="6" t="s">
        <v>128</v>
      </c>
      <c r="F685" s="6" t="s">
        <v>23</v>
      </c>
      <c r="G685" s="6" t="n">
        <v>0</v>
      </c>
      <c r="H685" s="6" t="n">
        <v>1</v>
      </c>
      <c r="I685" s="6" t="n">
        <v>0</v>
      </c>
      <c r="J685" s="6" t="n">
        <v>0</v>
      </c>
      <c r="K685" s="6" t="n">
        <v>0</v>
      </c>
      <c r="L685" s="6" t="n">
        <v>0</v>
      </c>
      <c r="M685" s="6" t="n">
        <v>1</v>
      </c>
      <c r="N685" s="6" t="n">
        <v>1.60000002384186</v>
      </c>
      <c r="O685" s="6" t="n">
        <v>0.0900000035762787</v>
      </c>
      <c r="P685" s="6" t="s">
        <v>23</v>
      </c>
      <c r="Q685" s="6" t="s">
        <v>23</v>
      </c>
      <c r="R685" s="6" t="n">
        <v>-1</v>
      </c>
      <c r="S685" s="6" t="n">
        <v>0</v>
      </c>
      <c r="T685" s="6" t="n">
        <v>0</v>
      </c>
      <c r="U685" s="6" t="n">
        <v>0</v>
      </c>
      <c r="V685" s="6" t="n">
        <v>0</v>
      </c>
    </row>
    <row r="686" spans="1:22">
      <c r="A686" t="s">
        <v>4</v>
      </c>
      <c r="B686" s="4" t="s">
        <v>5</v>
      </c>
      <c r="C686" s="4" t="s">
        <v>10</v>
      </c>
      <c r="D686" s="4" t="s">
        <v>6</v>
      </c>
      <c r="E686" s="4" t="s">
        <v>6</v>
      </c>
      <c r="F686" s="4" t="s">
        <v>6</v>
      </c>
      <c r="G686" s="4" t="s">
        <v>13</v>
      </c>
      <c r="H686" s="4" t="s">
        <v>9</v>
      </c>
      <c r="I686" s="4" t="s">
        <v>28</v>
      </c>
      <c r="J686" s="4" t="s">
        <v>28</v>
      </c>
      <c r="K686" s="4" t="s">
        <v>28</v>
      </c>
      <c r="L686" s="4" t="s">
        <v>28</v>
      </c>
      <c r="M686" s="4" t="s">
        <v>28</v>
      </c>
      <c r="N686" s="4" t="s">
        <v>28</v>
      </c>
      <c r="O686" s="4" t="s">
        <v>28</v>
      </c>
      <c r="P686" s="4" t="s">
        <v>6</v>
      </c>
      <c r="Q686" s="4" t="s">
        <v>6</v>
      </c>
      <c r="R686" s="4" t="s">
        <v>9</v>
      </c>
      <c r="S686" s="4" t="s">
        <v>13</v>
      </c>
      <c r="T686" s="4" t="s">
        <v>9</v>
      </c>
      <c r="U686" s="4" t="s">
        <v>9</v>
      </c>
      <c r="V686" s="4" t="s">
        <v>10</v>
      </c>
    </row>
    <row r="687" spans="1:22">
      <c r="A687" t="n">
        <v>8352</v>
      </c>
      <c r="B687" s="18" t="n">
        <v>19</v>
      </c>
      <c r="C687" s="6" t="n">
        <v>1560</v>
      </c>
      <c r="D687" s="6" t="s">
        <v>129</v>
      </c>
      <c r="E687" s="6" t="s">
        <v>130</v>
      </c>
      <c r="F687" s="6" t="s">
        <v>23</v>
      </c>
      <c r="G687" s="6" t="n">
        <v>0</v>
      </c>
      <c r="H687" s="6" t="n">
        <v>1</v>
      </c>
      <c r="I687" s="6" t="n">
        <v>0</v>
      </c>
      <c r="J687" s="6" t="n">
        <v>0</v>
      </c>
      <c r="K687" s="6" t="n">
        <v>0</v>
      </c>
      <c r="L687" s="6" t="n">
        <v>0</v>
      </c>
      <c r="M687" s="6" t="n">
        <v>1</v>
      </c>
      <c r="N687" s="6" t="n">
        <v>1.60000002384186</v>
      </c>
      <c r="O687" s="6" t="n">
        <v>0.0900000035762787</v>
      </c>
      <c r="P687" s="6" t="s">
        <v>131</v>
      </c>
      <c r="Q687" s="6" t="s">
        <v>23</v>
      </c>
      <c r="R687" s="6" t="n">
        <v>-1</v>
      </c>
      <c r="S687" s="6" t="n">
        <v>0</v>
      </c>
      <c r="T687" s="6" t="n">
        <v>0</v>
      </c>
      <c r="U687" s="6" t="n">
        <v>0</v>
      </c>
      <c r="V687" s="6" t="n">
        <v>0</v>
      </c>
    </row>
    <row r="688" spans="1:22">
      <c r="A688" t="s">
        <v>4</v>
      </c>
      <c r="B688" s="4" t="s">
        <v>5</v>
      </c>
      <c r="C688" s="4" t="s">
        <v>10</v>
      </c>
      <c r="D688" s="4" t="s">
        <v>6</v>
      </c>
      <c r="E688" s="4" t="s">
        <v>6</v>
      </c>
      <c r="F688" s="4" t="s">
        <v>6</v>
      </c>
      <c r="G688" s="4" t="s">
        <v>13</v>
      </c>
      <c r="H688" s="4" t="s">
        <v>9</v>
      </c>
      <c r="I688" s="4" t="s">
        <v>28</v>
      </c>
      <c r="J688" s="4" t="s">
        <v>28</v>
      </c>
      <c r="K688" s="4" t="s">
        <v>28</v>
      </c>
      <c r="L688" s="4" t="s">
        <v>28</v>
      </c>
      <c r="M688" s="4" t="s">
        <v>28</v>
      </c>
      <c r="N688" s="4" t="s">
        <v>28</v>
      </c>
      <c r="O688" s="4" t="s">
        <v>28</v>
      </c>
      <c r="P688" s="4" t="s">
        <v>6</v>
      </c>
      <c r="Q688" s="4" t="s">
        <v>6</v>
      </c>
      <c r="R688" s="4" t="s">
        <v>9</v>
      </c>
      <c r="S688" s="4" t="s">
        <v>13</v>
      </c>
      <c r="T688" s="4" t="s">
        <v>9</v>
      </c>
      <c r="U688" s="4" t="s">
        <v>9</v>
      </c>
      <c r="V688" s="4" t="s">
        <v>10</v>
      </c>
    </row>
    <row r="689" spans="1:22">
      <c r="A689" t="n">
        <v>8430</v>
      </c>
      <c r="B689" s="18" t="n">
        <v>19</v>
      </c>
      <c r="C689" s="6" t="n">
        <v>1561</v>
      </c>
      <c r="D689" s="6" t="s">
        <v>132</v>
      </c>
      <c r="E689" s="6" t="s">
        <v>130</v>
      </c>
      <c r="F689" s="6" t="s">
        <v>23</v>
      </c>
      <c r="G689" s="6" t="n">
        <v>0</v>
      </c>
      <c r="H689" s="6" t="n">
        <v>1</v>
      </c>
      <c r="I689" s="6" t="n">
        <v>0</v>
      </c>
      <c r="J689" s="6" t="n">
        <v>0</v>
      </c>
      <c r="K689" s="6" t="n">
        <v>0</v>
      </c>
      <c r="L689" s="6" t="n">
        <v>0</v>
      </c>
      <c r="M689" s="6" t="n">
        <v>1</v>
      </c>
      <c r="N689" s="6" t="n">
        <v>1.60000002384186</v>
      </c>
      <c r="O689" s="6" t="n">
        <v>0.0900000035762787</v>
      </c>
      <c r="P689" s="6" t="s">
        <v>133</v>
      </c>
      <c r="Q689" s="6" t="s">
        <v>23</v>
      </c>
      <c r="R689" s="6" t="n">
        <v>-1</v>
      </c>
      <c r="S689" s="6" t="n">
        <v>0</v>
      </c>
      <c r="T689" s="6" t="n">
        <v>0</v>
      </c>
      <c r="U689" s="6" t="n">
        <v>0</v>
      </c>
      <c r="V689" s="6" t="n">
        <v>0</v>
      </c>
    </row>
    <row r="690" spans="1:22">
      <c r="A690" t="s">
        <v>4</v>
      </c>
      <c r="B690" s="4" t="s">
        <v>5</v>
      </c>
      <c r="C690" s="4" t="s">
        <v>10</v>
      </c>
      <c r="D690" s="4" t="s">
        <v>6</v>
      </c>
      <c r="E690" s="4" t="s">
        <v>6</v>
      </c>
      <c r="F690" s="4" t="s">
        <v>6</v>
      </c>
      <c r="G690" s="4" t="s">
        <v>13</v>
      </c>
      <c r="H690" s="4" t="s">
        <v>9</v>
      </c>
      <c r="I690" s="4" t="s">
        <v>28</v>
      </c>
      <c r="J690" s="4" t="s">
        <v>28</v>
      </c>
      <c r="K690" s="4" t="s">
        <v>28</v>
      </c>
      <c r="L690" s="4" t="s">
        <v>28</v>
      </c>
      <c r="M690" s="4" t="s">
        <v>28</v>
      </c>
      <c r="N690" s="4" t="s">
        <v>28</v>
      </c>
      <c r="O690" s="4" t="s">
        <v>28</v>
      </c>
      <c r="P690" s="4" t="s">
        <v>6</v>
      </c>
      <c r="Q690" s="4" t="s">
        <v>6</v>
      </c>
      <c r="R690" s="4" t="s">
        <v>9</v>
      </c>
      <c r="S690" s="4" t="s">
        <v>13</v>
      </c>
      <c r="T690" s="4" t="s">
        <v>9</v>
      </c>
      <c r="U690" s="4" t="s">
        <v>9</v>
      </c>
      <c r="V690" s="4" t="s">
        <v>10</v>
      </c>
    </row>
    <row r="691" spans="1:22">
      <c r="A691" t="n">
        <v>8516</v>
      </c>
      <c r="B691" s="18" t="n">
        <v>19</v>
      </c>
      <c r="C691" s="6" t="n">
        <v>1562</v>
      </c>
      <c r="D691" s="6" t="s">
        <v>134</v>
      </c>
      <c r="E691" s="6" t="s">
        <v>130</v>
      </c>
      <c r="F691" s="6" t="s">
        <v>23</v>
      </c>
      <c r="G691" s="6" t="n">
        <v>0</v>
      </c>
      <c r="H691" s="6" t="n">
        <v>1</v>
      </c>
      <c r="I691" s="6" t="n">
        <v>0</v>
      </c>
      <c r="J691" s="6" t="n">
        <v>0</v>
      </c>
      <c r="K691" s="6" t="n">
        <v>0</v>
      </c>
      <c r="L691" s="6" t="n">
        <v>0</v>
      </c>
      <c r="M691" s="6" t="n">
        <v>1</v>
      </c>
      <c r="N691" s="6" t="n">
        <v>1.60000002384186</v>
      </c>
      <c r="O691" s="6" t="n">
        <v>0.0900000035762787</v>
      </c>
      <c r="P691" s="6" t="s">
        <v>135</v>
      </c>
      <c r="Q691" s="6" t="s">
        <v>23</v>
      </c>
      <c r="R691" s="6" t="n">
        <v>-1</v>
      </c>
      <c r="S691" s="6" t="n">
        <v>0</v>
      </c>
      <c r="T691" s="6" t="n">
        <v>0</v>
      </c>
      <c r="U691" s="6" t="n">
        <v>0</v>
      </c>
      <c r="V691" s="6" t="n">
        <v>0</v>
      </c>
    </row>
    <row r="692" spans="1:22">
      <c r="A692" t="s">
        <v>4</v>
      </c>
      <c r="B692" s="4" t="s">
        <v>5</v>
      </c>
      <c r="C692" s="4" t="s">
        <v>10</v>
      </c>
      <c r="D692" s="4" t="s">
        <v>6</v>
      </c>
      <c r="E692" s="4" t="s">
        <v>6</v>
      </c>
      <c r="F692" s="4" t="s">
        <v>6</v>
      </c>
      <c r="G692" s="4" t="s">
        <v>13</v>
      </c>
      <c r="H692" s="4" t="s">
        <v>9</v>
      </c>
      <c r="I692" s="4" t="s">
        <v>28</v>
      </c>
      <c r="J692" s="4" t="s">
        <v>28</v>
      </c>
      <c r="K692" s="4" t="s">
        <v>28</v>
      </c>
      <c r="L692" s="4" t="s">
        <v>28</v>
      </c>
      <c r="M692" s="4" t="s">
        <v>28</v>
      </c>
      <c r="N692" s="4" t="s">
        <v>28</v>
      </c>
      <c r="O692" s="4" t="s">
        <v>28</v>
      </c>
      <c r="P692" s="4" t="s">
        <v>6</v>
      </c>
      <c r="Q692" s="4" t="s">
        <v>6</v>
      </c>
      <c r="R692" s="4" t="s">
        <v>9</v>
      </c>
      <c r="S692" s="4" t="s">
        <v>13</v>
      </c>
      <c r="T692" s="4" t="s">
        <v>9</v>
      </c>
      <c r="U692" s="4" t="s">
        <v>9</v>
      </c>
      <c r="V692" s="4" t="s">
        <v>10</v>
      </c>
    </row>
    <row r="693" spans="1:22">
      <c r="A693" t="n">
        <v>8602</v>
      </c>
      <c r="B693" s="18" t="n">
        <v>19</v>
      </c>
      <c r="C693" s="6" t="n">
        <v>1569</v>
      </c>
      <c r="D693" s="6" t="s">
        <v>136</v>
      </c>
      <c r="E693" s="6" t="s">
        <v>137</v>
      </c>
      <c r="F693" s="6" t="s">
        <v>23</v>
      </c>
      <c r="G693" s="6" t="n">
        <v>0</v>
      </c>
      <c r="H693" s="6" t="n">
        <v>1</v>
      </c>
      <c r="I693" s="6" t="n">
        <v>0</v>
      </c>
      <c r="J693" s="6" t="n">
        <v>0</v>
      </c>
      <c r="K693" s="6" t="n">
        <v>0</v>
      </c>
      <c r="L693" s="6" t="n">
        <v>0</v>
      </c>
      <c r="M693" s="6" t="n">
        <v>1</v>
      </c>
      <c r="N693" s="6" t="n">
        <v>1.60000002384186</v>
      </c>
      <c r="O693" s="6" t="n">
        <v>0.0900000035762787</v>
      </c>
      <c r="P693" s="6" t="s">
        <v>138</v>
      </c>
      <c r="Q693" s="6" t="s">
        <v>23</v>
      </c>
      <c r="R693" s="6" t="n">
        <v>-1</v>
      </c>
      <c r="S693" s="6" t="n">
        <v>0</v>
      </c>
      <c r="T693" s="6" t="n">
        <v>0</v>
      </c>
      <c r="U693" s="6" t="n">
        <v>0</v>
      </c>
      <c r="V693" s="6" t="n">
        <v>0</v>
      </c>
    </row>
    <row r="694" spans="1:22">
      <c r="A694" t="s">
        <v>4</v>
      </c>
      <c r="B694" s="4" t="s">
        <v>5</v>
      </c>
      <c r="C694" s="4" t="s">
        <v>10</v>
      </c>
      <c r="D694" s="4" t="s">
        <v>6</v>
      </c>
      <c r="E694" s="4" t="s">
        <v>6</v>
      </c>
      <c r="F694" s="4" t="s">
        <v>6</v>
      </c>
      <c r="G694" s="4" t="s">
        <v>13</v>
      </c>
      <c r="H694" s="4" t="s">
        <v>9</v>
      </c>
      <c r="I694" s="4" t="s">
        <v>28</v>
      </c>
      <c r="J694" s="4" t="s">
        <v>28</v>
      </c>
      <c r="K694" s="4" t="s">
        <v>28</v>
      </c>
      <c r="L694" s="4" t="s">
        <v>28</v>
      </c>
      <c r="M694" s="4" t="s">
        <v>28</v>
      </c>
      <c r="N694" s="4" t="s">
        <v>28</v>
      </c>
      <c r="O694" s="4" t="s">
        <v>28</v>
      </c>
      <c r="P694" s="4" t="s">
        <v>6</v>
      </c>
      <c r="Q694" s="4" t="s">
        <v>6</v>
      </c>
      <c r="R694" s="4" t="s">
        <v>9</v>
      </c>
      <c r="S694" s="4" t="s">
        <v>13</v>
      </c>
      <c r="T694" s="4" t="s">
        <v>9</v>
      </c>
      <c r="U694" s="4" t="s">
        <v>9</v>
      </c>
      <c r="V694" s="4" t="s">
        <v>10</v>
      </c>
    </row>
    <row r="695" spans="1:22">
      <c r="A695" t="n">
        <v>8687</v>
      </c>
      <c r="B695" s="18" t="n">
        <v>19</v>
      </c>
      <c r="C695" s="6" t="n">
        <v>1640</v>
      </c>
      <c r="D695" s="6" t="s">
        <v>139</v>
      </c>
      <c r="E695" s="6" t="s">
        <v>140</v>
      </c>
      <c r="F695" s="6" t="s">
        <v>23</v>
      </c>
      <c r="G695" s="6" t="n">
        <v>0</v>
      </c>
      <c r="H695" s="6" t="n">
        <v>1</v>
      </c>
      <c r="I695" s="6" t="n">
        <v>0</v>
      </c>
      <c r="J695" s="6" t="n">
        <v>0</v>
      </c>
      <c r="K695" s="6" t="n">
        <v>0</v>
      </c>
      <c r="L695" s="6" t="n">
        <v>0</v>
      </c>
      <c r="M695" s="6" t="n">
        <v>1</v>
      </c>
      <c r="N695" s="6" t="n">
        <v>1.60000002384186</v>
      </c>
      <c r="O695" s="6" t="n">
        <v>0.0900000035762787</v>
      </c>
      <c r="P695" s="6" t="s">
        <v>23</v>
      </c>
      <c r="Q695" s="6" t="s">
        <v>23</v>
      </c>
      <c r="R695" s="6" t="n">
        <v>-1</v>
      </c>
      <c r="S695" s="6" t="n">
        <v>0</v>
      </c>
      <c r="T695" s="6" t="n">
        <v>0</v>
      </c>
      <c r="U695" s="6" t="n">
        <v>0</v>
      </c>
      <c r="V695" s="6" t="n">
        <v>0</v>
      </c>
    </row>
    <row r="696" spans="1:22">
      <c r="A696" t="s">
        <v>4</v>
      </c>
      <c r="B696" s="4" t="s">
        <v>5</v>
      </c>
      <c r="C696" s="4" t="s">
        <v>10</v>
      </c>
      <c r="D696" s="4" t="s">
        <v>6</v>
      </c>
      <c r="E696" s="4" t="s">
        <v>6</v>
      </c>
      <c r="F696" s="4" t="s">
        <v>6</v>
      </c>
      <c r="G696" s="4" t="s">
        <v>13</v>
      </c>
      <c r="H696" s="4" t="s">
        <v>9</v>
      </c>
      <c r="I696" s="4" t="s">
        <v>28</v>
      </c>
      <c r="J696" s="4" t="s">
        <v>28</v>
      </c>
      <c r="K696" s="4" t="s">
        <v>28</v>
      </c>
      <c r="L696" s="4" t="s">
        <v>28</v>
      </c>
      <c r="M696" s="4" t="s">
        <v>28</v>
      </c>
      <c r="N696" s="4" t="s">
        <v>28</v>
      </c>
      <c r="O696" s="4" t="s">
        <v>28</v>
      </c>
      <c r="P696" s="4" t="s">
        <v>6</v>
      </c>
      <c r="Q696" s="4" t="s">
        <v>6</v>
      </c>
      <c r="R696" s="4" t="s">
        <v>9</v>
      </c>
      <c r="S696" s="4" t="s">
        <v>13</v>
      </c>
      <c r="T696" s="4" t="s">
        <v>9</v>
      </c>
      <c r="U696" s="4" t="s">
        <v>9</v>
      </c>
      <c r="V696" s="4" t="s">
        <v>10</v>
      </c>
    </row>
    <row r="697" spans="1:22">
      <c r="A697" t="n">
        <v>8777</v>
      </c>
      <c r="B697" s="18" t="n">
        <v>19</v>
      </c>
      <c r="C697" s="6" t="n">
        <v>1641</v>
      </c>
      <c r="D697" s="6" t="s">
        <v>139</v>
      </c>
      <c r="E697" s="6" t="s">
        <v>140</v>
      </c>
      <c r="F697" s="6" t="s">
        <v>23</v>
      </c>
      <c r="G697" s="6" t="n">
        <v>0</v>
      </c>
      <c r="H697" s="6" t="n">
        <v>1</v>
      </c>
      <c r="I697" s="6" t="n">
        <v>0</v>
      </c>
      <c r="J697" s="6" t="n">
        <v>0</v>
      </c>
      <c r="K697" s="6" t="n">
        <v>0</v>
      </c>
      <c r="L697" s="6" t="n">
        <v>0</v>
      </c>
      <c r="M697" s="6" t="n">
        <v>1</v>
      </c>
      <c r="N697" s="6" t="n">
        <v>1.60000002384186</v>
      </c>
      <c r="O697" s="6" t="n">
        <v>0.0900000035762787</v>
      </c>
      <c r="P697" s="6" t="s">
        <v>23</v>
      </c>
      <c r="Q697" s="6" t="s">
        <v>23</v>
      </c>
      <c r="R697" s="6" t="n">
        <v>-1</v>
      </c>
      <c r="S697" s="6" t="n">
        <v>0</v>
      </c>
      <c r="T697" s="6" t="n">
        <v>0</v>
      </c>
      <c r="U697" s="6" t="n">
        <v>0</v>
      </c>
      <c r="V697" s="6" t="n">
        <v>0</v>
      </c>
    </row>
    <row r="698" spans="1:22">
      <c r="A698" t="s">
        <v>4</v>
      </c>
      <c r="B698" s="4" t="s">
        <v>5</v>
      </c>
      <c r="C698" s="4" t="s">
        <v>10</v>
      </c>
      <c r="D698" s="4" t="s">
        <v>6</v>
      </c>
      <c r="E698" s="4" t="s">
        <v>6</v>
      </c>
      <c r="F698" s="4" t="s">
        <v>6</v>
      </c>
      <c r="G698" s="4" t="s">
        <v>13</v>
      </c>
      <c r="H698" s="4" t="s">
        <v>9</v>
      </c>
      <c r="I698" s="4" t="s">
        <v>28</v>
      </c>
      <c r="J698" s="4" t="s">
        <v>28</v>
      </c>
      <c r="K698" s="4" t="s">
        <v>28</v>
      </c>
      <c r="L698" s="4" t="s">
        <v>28</v>
      </c>
      <c r="M698" s="4" t="s">
        <v>28</v>
      </c>
      <c r="N698" s="4" t="s">
        <v>28</v>
      </c>
      <c r="O698" s="4" t="s">
        <v>28</v>
      </c>
      <c r="P698" s="4" t="s">
        <v>6</v>
      </c>
      <c r="Q698" s="4" t="s">
        <v>6</v>
      </c>
      <c r="R698" s="4" t="s">
        <v>9</v>
      </c>
      <c r="S698" s="4" t="s">
        <v>13</v>
      </c>
      <c r="T698" s="4" t="s">
        <v>9</v>
      </c>
      <c r="U698" s="4" t="s">
        <v>9</v>
      </c>
      <c r="V698" s="4" t="s">
        <v>10</v>
      </c>
    </row>
    <row r="699" spans="1:22">
      <c r="A699" t="n">
        <v>8867</v>
      </c>
      <c r="B699" s="18" t="n">
        <v>19</v>
      </c>
      <c r="C699" s="6" t="n">
        <v>7036</v>
      </c>
      <c r="D699" s="6" t="s">
        <v>141</v>
      </c>
      <c r="E699" s="6" t="s">
        <v>142</v>
      </c>
      <c r="F699" s="6" t="s">
        <v>23</v>
      </c>
      <c r="G699" s="6" t="n">
        <v>0</v>
      </c>
      <c r="H699" s="6" t="n">
        <v>1</v>
      </c>
      <c r="I699" s="6" t="n">
        <v>0</v>
      </c>
      <c r="J699" s="6" t="n">
        <v>0</v>
      </c>
      <c r="K699" s="6" t="n">
        <v>0</v>
      </c>
      <c r="L699" s="6" t="n">
        <v>0</v>
      </c>
      <c r="M699" s="6" t="n">
        <v>1</v>
      </c>
      <c r="N699" s="6" t="n">
        <v>1.60000002384186</v>
      </c>
      <c r="O699" s="6" t="n">
        <v>0.0900000035762787</v>
      </c>
      <c r="P699" s="6" t="s">
        <v>23</v>
      </c>
      <c r="Q699" s="6" t="s">
        <v>23</v>
      </c>
      <c r="R699" s="6" t="n">
        <v>-1</v>
      </c>
      <c r="S699" s="6" t="n">
        <v>0</v>
      </c>
      <c r="T699" s="6" t="n">
        <v>0</v>
      </c>
      <c r="U699" s="6" t="n">
        <v>0</v>
      </c>
      <c r="V699" s="6" t="n">
        <v>0</v>
      </c>
    </row>
    <row r="700" spans="1:22">
      <c r="A700" t="s">
        <v>4</v>
      </c>
      <c r="B700" s="4" t="s">
        <v>5</v>
      </c>
      <c r="C700" s="4" t="s">
        <v>10</v>
      </c>
      <c r="D700" s="4" t="s">
        <v>13</v>
      </c>
      <c r="E700" s="4" t="s">
        <v>13</v>
      </c>
      <c r="F700" s="4" t="s">
        <v>6</v>
      </c>
    </row>
    <row r="701" spans="1:22">
      <c r="A701" t="n">
        <v>8940</v>
      </c>
      <c r="B701" s="23" t="n">
        <v>20</v>
      </c>
      <c r="C701" s="6" t="n">
        <v>0</v>
      </c>
      <c r="D701" s="6" t="n">
        <v>3</v>
      </c>
      <c r="E701" s="6" t="n">
        <v>10</v>
      </c>
      <c r="F701" s="6" t="s">
        <v>143</v>
      </c>
    </row>
    <row r="702" spans="1:22">
      <c r="A702" t="s">
        <v>4</v>
      </c>
      <c r="B702" s="4" t="s">
        <v>5</v>
      </c>
      <c r="C702" s="4" t="s">
        <v>10</v>
      </c>
    </row>
    <row r="703" spans="1:22">
      <c r="A703" t="n">
        <v>8958</v>
      </c>
      <c r="B703" s="40" t="n">
        <v>16</v>
      </c>
      <c r="C703" s="6" t="n">
        <v>0</v>
      </c>
    </row>
    <row r="704" spans="1:22">
      <c r="A704" t="s">
        <v>4</v>
      </c>
      <c r="B704" s="4" t="s">
        <v>5</v>
      </c>
      <c r="C704" s="4" t="s">
        <v>10</v>
      </c>
      <c r="D704" s="4" t="s">
        <v>13</v>
      </c>
      <c r="E704" s="4" t="s">
        <v>13</v>
      </c>
      <c r="F704" s="4" t="s">
        <v>6</v>
      </c>
    </row>
    <row r="705" spans="1:22">
      <c r="A705" t="n">
        <v>8961</v>
      </c>
      <c r="B705" s="23" t="n">
        <v>20</v>
      </c>
      <c r="C705" s="6" t="n">
        <v>1</v>
      </c>
      <c r="D705" s="6" t="n">
        <v>3</v>
      </c>
      <c r="E705" s="6" t="n">
        <v>10</v>
      </c>
      <c r="F705" s="6" t="s">
        <v>143</v>
      </c>
    </row>
    <row r="706" spans="1:22">
      <c r="A706" t="s">
        <v>4</v>
      </c>
      <c r="B706" s="4" t="s">
        <v>5</v>
      </c>
      <c r="C706" s="4" t="s">
        <v>10</v>
      </c>
    </row>
    <row r="707" spans="1:22">
      <c r="A707" t="n">
        <v>8979</v>
      </c>
      <c r="B707" s="40" t="n">
        <v>16</v>
      </c>
      <c r="C707" s="6" t="n">
        <v>0</v>
      </c>
    </row>
    <row r="708" spans="1:22">
      <c r="A708" t="s">
        <v>4</v>
      </c>
      <c r="B708" s="4" t="s">
        <v>5</v>
      </c>
      <c r="C708" s="4" t="s">
        <v>10</v>
      </c>
      <c r="D708" s="4" t="s">
        <v>13</v>
      </c>
      <c r="E708" s="4" t="s">
        <v>13</v>
      </c>
      <c r="F708" s="4" t="s">
        <v>6</v>
      </c>
    </row>
    <row r="709" spans="1:22">
      <c r="A709" t="n">
        <v>8982</v>
      </c>
      <c r="B709" s="23" t="n">
        <v>20</v>
      </c>
      <c r="C709" s="6" t="n">
        <v>2</v>
      </c>
      <c r="D709" s="6" t="n">
        <v>3</v>
      </c>
      <c r="E709" s="6" t="n">
        <v>10</v>
      </c>
      <c r="F709" s="6" t="s">
        <v>143</v>
      </c>
    </row>
    <row r="710" spans="1:22">
      <c r="A710" t="s">
        <v>4</v>
      </c>
      <c r="B710" s="4" t="s">
        <v>5</v>
      </c>
      <c r="C710" s="4" t="s">
        <v>10</v>
      </c>
    </row>
    <row r="711" spans="1:22">
      <c r="A711" t="n">
        <v>9000</v>
      </c>
      <c r="B711" s="40" t="n">
        <v>16</v>
      </c>
      <c r="C711" s="6" t="n">
        <v>0</v>
      </c>
    </row>
    <row r="712" spans="1:22">
      <c r="A712" t="s">
        <v>4</v>
      </c>
      <c r="B712" s="4" t="s">
        <v>5</v>
      </c>
      <c r="C712" s="4" t="s">
        <v>10</v>
      </c>
      <c r="D712" s="4" t="s">
        <v>13</v>
      </c>
      <c r="E712" s="4" t="s">
        <v>13</v>
      </c>
      <c r="F712" s="4" t="s">
        <v>6</v>
      </c>
    </row>
    <row r="713" spans="1:22">
      <c r="A713" t="n">
        <v>9003</v>
      </c>
      <c r="B713" s="23" t="n">
        <v>20</v>
      </c>
      <c r="C713" s="6" t="n">
        <v>3</v>
      </c>
      <c r="D713" s="6" t="n">
        <v>3</v>
      </c>
      <c r="E713" s="6" t="n">
        <v>10</v>
      </c>
      <c r="F713" s="6" t="s">
        <v>143</v>
      </c>
    </row>
    <row r="714" spans="1:22">
      <c r="A714" t="s">
        <v>4</v>
      </c>
      <c r="B714" s="4" t="s">
        <v>5</v>
      </c>
      <c r="C714" s="4" t="s">
        <v>10</v>
      </c>
    </row>
    <row r="715" spans="1:22">
      <c r="A715" t="n">
        <v>9021</v>
      </c>
      <c r="B715" s="40" t="n">
        <v>16</v>
      </c>
      <c r="C715" s="6" t="n">
        <v>0</v>
      </c>
    </row>
    <row r="716" spans="1:22">
      <c r="A716" t="s">
        <v>4</v>
      </c>
      <c r="B716" s="4" t="s">
        <v>5</v>
      </c>
      <c r="C716" s="4" t="s">
        <v>10</v>
      </c>
      <c r="D716" s="4" t="s">
        <v>13</v>
      </c>
      <c r="E716" s="4" t="s">
        <v>13</v>
      </c>
      <c r="F716" s="4" t="s">
        <v>6</v>
      </c>
    </row>
    <row r="717" spans="1:22">
      <c r="A717" t="n">
        <v>9024</v>
      </c>
      <c r="B717" s="23" t="n">
        <v>20</v>
      </c>
      <c r="C717" s="6" t="n">
        <v>4</v>
      </c>
      <c r="D717" s="6" t="n">
        <v>3</v>
      </c>
      <c r="E717" s="6" t="n">
        <v>10</v>
      </c>
      <c r="F717" s="6" t="s">
        <v>143</v>
      </c>
    </row>
    <row r="718" spans="1:22">
      <c r="A718" t="s">
        <v>4</v>
      </c>
      <c r="B718" s="4" t="s">
        <v>5</v>
      </c>
      <c r="C718" s="4" t="s">
        <v>10</v>
      </c>
    </row>
    <row r="719" spans="1:22">
      <c r="A719" t="n">
        <v>9042</v>
      </c>
      <c r="B719" s="40" t="n">
        <v>16</v>
      </c>
      <c r="C719" s="6" t="n">
        <v>0</v>
      </c>
    </row>
    <row r="720" spans="1:22">
      <c r="A720" t="s">
        <v>4</v>
      </c>
      <c r="B720" s="4" t="s">
        <v>5</v>
      </c>
      <c r="C720" s="4" t="s">
        <v>10</v>
      </c>
      <c r="D720" s="4" t="s">
        <v>13</v>
      </c>
      <c r="E720" s="4" t="s">
        <v>13</v>
      </c>
      <c r="F720" s="4" t="s">
        <v>6</v>
      </c>
    </row>
    <row r="721" spans="1:6">
      <c r="A721" t="n">
        <v>9045</v>
      </c>
      <c r="B721" s="23" t="n">
        <v>20</v>
      </c>
      <c r="C721" s="6" t="n">
        <v>5</v>
      </c>
      <c r="D721" s="6" t="n">
        <v>3</v>
      </c>
      <c r="E721" s="6" t="n">
        <v>10</v>
      </c>
      <c r="F721" s="6" t="s">
        <v>143</v>
      </c>
    </row>
    <row r="722" spans="1:6">
      <c r="A722" t="s">
        <v>4</v>
      </c>
      <c r="B722" s="4" t="s">
        <v>5</v>
      </c>
      <c r="C722" s="4" t="s">
        <v>10</v>
      </c>
    </row>
    <row r="723" spans="1:6">
      <c r="A723" t="n">
        <v>9063</v>
      </c>
      <c r="B723" s="40" t="n">
        <v>16</v>
      </c>
      <c r="C723" s="6" t="n">
        <v>0</v>
      </c>
    </row>
    <row r="724" spans="1:6">
      <c r="A724" t="s">
        <v>4</v>
      </c>
      <c r="B724" s="4" t="s">
        <v>5</v>
      </c>
      <c r="C724" s="4" t="s">
        <v>10</v>
      </c>
      <c r="D724" s="4" t="s">
        <v>13</v>
      </c>
      <c r="E724" s="4" t="s">
        <v>13</v>
      </c>
      <c r="F724" s="4" t="s">
        <v>6</v>
      </c>
    </row>
    <row r="725" spans="1:6">
      <c r="A725" t="n">
        <v>9066</v>
      </c>
      <c r="B725" s="23" t="n">
        <v>20</v>
      </c>
      <c r="C725" s="6" t="n">
        <v>6</v>
      </c>
      <c r="D725" s="6" t="n">
        <v>3</v>
      </c>
      <c r="E725" s="6" t="n">
        <v>10</v>
      </c>
      <c r="F725" s="6" t="s">
        <v>143</v>
      </c>
    </row>
    <row r="726" spans="1:6">
      <c r="A726" t="s">
        <v>4</v>
      </c>
      <c r="B726" s="4" t="s">
        <v>5</v>
      </c>
      <c r="C726" s="4" t="s">
        <v>10</v>
      </c>
    </row>
    <row r="727" spans="1:6">
      <c r="A727" t="n">
        <v>9084</v>
      </c>
      <c r="B727" s="40" t="n">
        <v>16</v>
      </c>
      <c r="C727" s="6" t="n">
        <v>0</v>
      </c>
    </row>
    <row r="728" spans="1:6">
      <c r="A728" t="s">
        <v>4</v>
      </c>
      <c r="B728" s="4" t="s">
        <v>5</v>
      </c>
      <c r="C728" s="4" t="s">
        <v>10</v>
      </c>
      <c r="D728" s="4" t="s">
        <v>13</v>
      </c>
      <c r="E728" s="4" t="s">
        <v>13</v>
      </c>
      <c r="F728" s="4" t="s">
        <v>6</v>
      </c>
    </row>
    <row r="729" spans="1:6">
      <c r="A729" t="n">
        <v>9087</v>
      </c>
      <c r="B729" s="23" t="n">
        <v>20</v>
      </c>
      <c r="C729" s="6" t="n">
        <v>7</v>
      </c>
      <c r="D729" s="6" t="n">
        <v>3</v>
      </c>
      <c r="E729" s="6" t="n">
        <v>10</v>
      </c>
      <c r="F729" s="6" t="s">
        <v>143</v>
      </c>
    </row>
    <row r="730" spans="1:6">
      <c r="A730" t="s">
        <v>4</v>
      </c>
      <c r="B730" s="4" t="s">
        <v>5</v>
      </c>
      <c r="C730" s="4" t="s">
        <v>10</v>
      </c>
    </row>
    <row r="731" spans="1:6">
      <c r="A731" t="n">
        <v>9105</v>
      </c>
      <c r="B731" s="40" t="n">
        <v>16</v>
      </c>
      <c r="C731" s="6" t="n">
        <v>0</v>
      </c>
    </row>
    <row r="732" spans="1:6">
      <c r="A732" t="s">
        <v>4</v>
      </c>
      <c r="B732" s="4" t="s">
        <v>5</v>
      </c>
      <c r="C732" s="4" t="s">
        <v>10</v>
      </c>
      <c r="D732" s="4" t="s">
        <v>13</v>
      </c>
      <c r="E732" s="4" t="s">
        <v>13</v>
      </c>
      <c r="F732" s="4" t="s">
        <v>6</v>
      </c>
    </row>
    <row r="733" spans="1:6">
      <c r="A733" t="n">
        <v>9108</v>
      </c>
      <c r="B733" s="23" t="n">
        <v>20</v>
      </c>
      <c r="C733" s="6" t="n">
        <v>8</v>
      </c>
      <c r="D733" s="6" t="n">
        <v>3</v>
      </c>
      <c r="E733" s="6" t="n">
        <v>10</v>
      </c>
      <c r="F733" s="6" t="s">
        <v>143</v>
      </c>
    </row>
    <row r="734" spans="1:6">
      <c r="A734" t="s">
        <v>4</v>
      </c>
      <c r="B734" s="4" t="s">
        <v>5</v>
      </c>
      <c r="C734" s="4" t="s">
        <v>10</v>
      </c>
    </row>
    <row r="735" spans="1:6">
      <c r="A735" t="n">
        <v>9126</v>
      </c>
      <c r="B735" s="40" t="n">
        <v>16</v>
      </c>
      <c r="C735" s="6" t="n">
        <v>0</v>
      </c>
    </row>
    <row r="736" spans="1:6">
      <c r="A736" t="s">
        <v>4</v>
      </c>
      <c r="B736" s="4" t="s">
        <v>5</v>
      </c>
      <c r="C736" s="4" t="s">
        <v>10</v>
      </c>
      <c r="D736" s="4" t="s">
        <v>13</v>
      </c>
      <c r="E736" s="4" t="s">
        <v>13</v>
      </c>
      <c r="F736" s="4" t="s">
        <v>6</v>
      </c>
    </row>
    <row r="737" spans="1:6">
      <c r="A737" t="n">
        <v>9129</v>
      </c>
      <c r="B737" s="23" t="n">
        <v>20</v>
      </c>
      <c r="C737" s="6" t="n">
        <v>9</v>
      </c>
      <c r="D737" s="6" t="n">
        <v>3</v>
      </c>
      <c r="E737" s="6" t="n">
        <v>10</v>
      </c>
      <c r="F737" s="6" t="s">
        <v>143</v>
      </c>
    </row>
    <row r="738" spans="1:6">
      <c r="A738" t="s">
        <v>4</v>
      </c>
      <c r="B738" s="4" t="s">
        <v>5</v>
      </c>
      <c r="C738" s="4" t="s">
        <v>10</v>
      </c>
    </row>
    <row r="739" spans="1:6">
      <c r="A739" t="n">
        <v>9147</v>
      </c>
      <c r="B739" s="40" t="n">
        <v>16</v>
      </c>
      <c r="C739" s="6" t="n">
        <v>0</v>
      </c>
    </row>
    <row r="740" spans="1:6">
      <c r="A740" t="s">
        <v>4</v>
      </c>
      <c r="B740" s="4" t="s">
        <v>5</v>
      </c>
      <c r="C740" s="4" t="s">
        <v>10</v>
      </c>
      <c r="D740" s="4" t="s">
        <v>13</v>
      </c>
      <c r="E740" s="4" t="s">
        <v>13</v>
      </c>
      <c r="F740" s="4" t="s">
        <v>6</v>
      </c>
    </row>
    <row r="741" spans="1:6">
      <c r="A741" t="n">
        <v>9150</v>
      </c>
      <c r="B741" s="23" t="n">
        <v>20</v>
      </c>
      <c r="C741" s="6" t="n">
        <v>11</v>
      </c>
      <c r="D741" s="6" t="n">
        <v>3</v>
      </c>
      <c r="E741" s="6" t="n">
        <v>10</v>
      </c>
      <c r="F741" s="6" t="s">
        <v>143</v>
      </c>
    </row>
    <row r="742" spans="1:6">
      <c r="A742" t="s">
        <v>4</v>
      </c>
      <c r="B742" s="4" t="s">
        <v>5</v>
      </c>
      <c r="C742" s="4" t="s">
        <v>10</v>
      </c>
    </row>
    <row r="743" spans="1:6">
      <c r="A743" t="n">
        <v>9168</v>
      </c>
      <c r="B743" s="40" t="n">
        <v>16</v>
      </c>
      <c r="C743" s="6" t="n">
        <v>0</v>
      </c>
    </row>
    <row r="744" spans="1:6">
      <c r="A744" t="s">
        <v>4</v>
      </c>
      <c r="B744" s="4" t="s">
        <v>5</v>
      </c>
      <c r="C744" s="4" t="s">
        <v>10</v>
      </c>
      <c r="D744" s="4" t="s">
        <v>13</v>
      </c>
      <c r="E744" s="4" t="s">
        <v>13</v>
      </c>
      <c r="F744" s="4" t="s">
        <v>6</v>
      </c>
    </row>
    <row r="745" spans="1:6">
      <c r="A745" t="n">
        <v>9171</v>
      </c>
      <c r="B745" s="23" t="n">
        <v>20</v>
      </c>
      <c r="C745" s="6" t="n">
        <v>12</v>
      </c>
      <c r="D745" s="6" t="n">
        <v>3</v>
      </c>
      <c r="E745" s="6" t="n">
        <v>10</v>
      </c>
      <c r="F745" s="6" t="s">
        <v>143</v>
      </c>
    </row>
    <row r="746" spans="1:6">
      <c r="A746" t="s">
        <v>4</v>
      </c>
      <c r="B746" s="4" t="s">
        <v>5</v>
      </c>
      <c r="C746" s="4" t="s">
        <v>10</v>
      </c>
    </row>
    <row r="747" spans="1:6">
      <c r="A747" t="n">
        <v>9189</v>
      </c>
      <c r="B747" s="40" t="n">
        <v>16</v>
      </c>
      <c r="C747" s="6" t="n">
        <v>0</v>
      </c>
    </row>
    <row r="748" spans="1:6">
      <c r="A748" t="s">
        <v>4</v>
      </c>
      <c r="B748" s="4" t="s">
        <v>5</v>
      </c>
      <c r="C748" s="4" t="s">
        <v>10</v>
      </c>
      <c r="D748" s="4" t="s">
        <v>13</v>
      </c>
      <c r="E748" s="4" t="s">
        <v>13</v>
      </c>
      <c r="F748" s="4" t="s">
        <v>6</v>
      </c>
    </row>
    <row r="749" spans="1:6">
      <c r="A749" t="n">
        <v>9192</v>
      </c>
      <c r="B749" s="23" t="n">
        <v>20</v>
      </c>
      <c r="C749" s="6" t="n">
        <v>13</v>
      </c>
      <c r="D749" s="6" t="n">
        <v>3</v>
      </c>
      <c r="E749" s="6" t="n">
        <v>10</v>
      </c>
      <c r="F749" s="6" t="s">
        <v>143</v>
      </c>
    </row>
    <row r="750" spans="1:6">
      <c r="A750" t="s">
        <v>4</v>
      </c>
      <c r="B750" s="4" t="s">
        <v>5</v>
      </c>
      <c r="C750" s="4" t="s">
        <v>10</v>
      </c>
    </row>
    <row r="751" spans="1:6">
      <c r="A751" t="n">
        <v>9210</v>
      </c>
      <c r="B751" s="40" t="n">
        <v>16</v>
      </c>
      <c r="C751" s="6" t="n">
        <v>0</v>
      </c>
    </row>
    <row r="752" spans="1:6">
      <c r="A752" t="s">
        <v>4</v>
      </c>
      <c r="B752" s="4" t="s">
        <v>5</v>
      </c>
      <c r="C752" s="4" t="s">
        <v>10</v>
      </c>
      <c r="D752" s="4" t="s">
        <v>13</v>
      </c>
      <c r="E752" s="4" t="s">
        <v>13</v>
      </c>
      <c r="F752" s="4" t="s">
        <v>6</v>
      </c>
    </row>
    <row r="753" spans="1:6">
      <c r="A753" t="n">
        <v>9213</v>
      </c>
      <c r="B753" s="23" t="n">
        <v>20</v>
      </c>
      <c r="C753" s="6" t="n">
        <v>80</v>
      </c>
      <c r="D753" s="6" t="n">
        <v>3</v>
      </c>
      <c r="E753" s="6" t="n">
        <v>10</v>
      </c>
      <c r="F753" s="6" t="s">
        <v>143</v>
      </c>
    </row>
    <row r="754" spans="1:6">
      <c r="A754" t="s">
        <v>4</v>
      </c>
      <c r="B754" s="4" t="s">
        <v>5</v>
      </c>
      <c r="C754" s="4" t="s">
        <v>10</v>
      </c>
    </row>
    <row r="755" spans="1:6">
      <c r="A755" t="n">
        <v>9231</v>
      </c>
      <c r="B755" s="40" t="n">
        <v>16</v>
      </c>
      <c r="C755" s="6" t="n">
        <v>0</v>
      </c>
    </row>
    <row r="756" spans="1:6">
      <c r="A756" t="s">
        <v>4</v>
      </c>
      <c r="B756" s="4" t="s">
        <v>5</v>
      </c>
      <c r="C756" s="4" t="s">
        <v>10</v>
      </c>
      <c r="D756" s="4" t="s">
        <v>13</v>
      </c>
      <c r="E756" s="4" t="s">
        <v>13</v>
      </c>
      <c r="F756" s="4" t="s">
        <v>6</v>
      </c>
    </row>
    <row r="757" spans="1:6">
      <c r="A757" t="n">
        <v>9234</v>
      </c>
      <c r="B757" s="23" t="n">
        <v>20</v>
      </c>
      <c r="C757" s="6" t="n">
        <v>18</v>
      </c>
      <c r="D757" s="6" t="n">
        <v>3</v>
      </c>
      <c r="E757" s="6" t="n">
        <v>10</v>
      </c>
      <c r="F757" s="6" t="s">
        <v>143</v>
      </c>
    </row>
    <row r="758" spans="1:6">
      <c r="A758" t="s">
        <v>4</v>
      </c>
      <c r="B758" s="4" t="s">
        <v>5</v>
      </c>
      <c r="C758" s="4" t="s">
        <v>10</v>
      </c>
    </row>
    <row r="759" spans="1:6">
      <c r="A759" t="n">
        <v>9252</v>
      </c>
      <c r="B759" s="40" t="n">
        <v>16</v>
      </c>
      <c r="C759" s="6" t="n">
        <v>0</v>
      </c>
    </row>
    <row r="760" spans="1:6">
      <c r="A760" t="s">
        <v>4</v>
      </c>
      <c r="B760" s="4" t="s">
        <v>5</v>
      </c>
      <c r="C760" s="4" t="s">
        <v>10</v>
      </c>
      <c r="D760" s="4" t="s">
        <v>13</v>
      </c>
      <c r="E760" s="4" t="s">
        <v>13</v>
      </c>
      <c r="F760" s="4" t="s">
        <v>6</v>
      </c>
    </row>
    <row r="761" spans="1:6">
      <c r="A761" t="n">
        <v>9255</v>
      </c>
      <c r="B761" s="23" t="n">
        <v>20</v>
      </c>
      <c r="C761" s="6" t="n">
        <v>7032</v>
      </c>
      <c r="D761" s="6" t="n">
        <v>3</v>
      </c>
      <c r="E761" s="6" t="n">
        <v>10</v>
      </c>
      <c r="F761" s="6" t="s">
        <v>143</v>
      </c>
    </row>
    <row r="762" spans="1:6">
      <c r="A762" t="s">
        <v>4</v>
      </c>
      <c r="B762" s="4" t="s">
        <v>5</v>
      </c>
      <c r="C762" s="4" t="s">
        <v>10</v>
      </c>
    </row>
    <row r="763" spans="1:6">
      <c r="A763" t="n">
        <v>9273</v>
      </c>
      <c r="B763" s="40" t="n">
        <v>16</v>
      </c>
      <c r="C763" s="6" t="n">
        <v>0</v>
      </c>
    </row>
    <row r="764" spans="1:6">
      <c r="A764" t="s">
        <v>4</v>
      </c>
      <c r="B764" s="4" t="s">
        <v>5</v>
      </c>
      <c r="C764" s="4" t="s">
        <v>10</v>
      </c>
      <c r="D764" s="4" t="s">
        <v>13</v>
      </c>
      <c r="E764" s="4" t="s">
        <v>13</v>
      </c>
      <c r="F764" s="4" t="s">
        <v>6</v>
      </c>
    </row>
    <row r="765" spans="1:6">
      <c r="A765" t="n">
        <v>9276</v>
      </c>
      <c r="B765" s="23" t="n">
        <v>20</v>
      </c>
      <c r="C765" s="6" t="n">
        <v>1560</v>
      </c>
      <c r="D765" s="6" t="n">
        <v>3</v>
      </c>
      <c r="E765" s="6" t="n">
        <v>10</v>
      </c>
      <c r="F765" s="6" t="s">
        <v>143</v>
      </c>
    </row>
    <row r="766" spans="1:6">
      <c r="A766" t="s">
        <v>4</v>
      </c>
      <c r="B766" s="4" t="s">
        <v>5</v>
      </c>
      <c r="C766" s="4" t="s">
        <v>10</v>
      </c>
    </row>
    <row r="767" spans="1:6">
      <c r="A767" t="n">
        <v>9294</v>
      </c>
      <c r="B767" s="40" t="n">
        <v>16</v>
      </c>
      <c r="C767" s="6" t="n">
        <v>0</v>
      </c>
    </row>
    <row r="768" spans="1:6">
      <c r="A768" t="s">
        <v>4</v>
      </c>
      <c r="B768" s="4" t="s">
        <v>5</v>
      </c>
      <c r="C768" s="4" t="s">
        <v>10</v>
      </c>
      <c r="D768" s="4" t="s">
        <v>13</v>
      </c>
      <c r="E768" s="4" t="s">
        <v>13</v>
      </c>
      <c r="F768" s="4" t="s">
        <v>6</v>
      </c>
    </row>
    <row r="769" spans="1:6">
      <c r="A769" t="n">
        <v>9297</v>
      </c>
      <c r="B769" s="23" t="n">
        <v>20</v>
      </c>
      <c r="C769" s="6" t="n">
        <v>1561</v>
      </c>
      <c r="D769" s="6" t="n">
        <v>3</v>
      </c>
      <c r="E769" s="6" t="n">
        <v>10</v>
      </c>
      <c r="F769" s="6" t="s">
        <v>143</v>
      </c>
    </row>
    <row r="770" spans="1:6">
      <c r="A770" t="s">
        <v>4</v>
      </c>
      <c r="B770" s="4" t="s">
        <v>5</v>
      </c>
      <c r="C770" s="4" t="s">
        <v>10</v>
      </c>
    </row>
    <row r="771" spans="1:6">
      <c r="A771" t="n">
        <v>9315</v>
      </c>
      <c r="B771" s="40" t="n">
        <v>16</v>
      </c>
      <c r="C771" s="6" t="n">
        <v>0</v>
      </c>
    </row>
    <row r="772" spans="1:6">
      <c r="A772" t="s">
        <v>4</v>
      </c>
      <c r="B772" s="4" t="s">
        <v>5</v>
      </c>
      <c r="C772" s="4" t="s">
        <v>10</v>
      </c>
      <c r="D772" s="4" t="s">
        <v>13</v>
      </c>
      <c r="E772" s="4" t="s">
        <v>13</v>
      </c>
      <c r="F772" s="4" t="s">
        <v>6</v>
      </c>
    </row>
    <row r="773" spans="1:6">
      <c r="A773" t="n">
        <v>9318</v>
      </c>
      <c r="B773" s="23" t="n">
        <v>20</v>
      </c>
      <c r="C773" s="6" t="n">
        <v>1562</v>
      </c>
      <c r="D773" s="6" t="n">
        <v>3</v>
      </c>
      <c r="E773" s="6" t="n">
        <v>10</v>
      </c>
      <c r="F773" s="6" t="s">
        <v>143</v>
      </c>
    </row>
    <row r="774" spans="1:6">
      <c r="A774" t="s">
        <v>4</v>
      </c>
      <c r="B774" s="4" t="s">
        <v>5</v>
      </c>
      <c r="C774" s="4" t="s">
        <v>10</v>
      </c>
    </row>
    <row r="775" spans="1:6">
      <c r="A775" t="n">
        <v>9336</v>
      </c>
      <c r="B775" s="40" t="n">
        <v>16</v>
      </c>
      <c r="C775" s="6" t="n">
        <v>0</v>
      </c>
    </row>
    <row r="776" spans="1:6">
      <c r="A776" t="s">
        <v>4</v>
      </c>
      <c r="B776" s="4" t="s">
        <v>5</v>
      </c>
      <c r="C776" s="4" t="s">
        <v>10</v>
      </c>
      <c r="D776" s="4" t="s">
        <v>13</v>
      </c>
      <c r="E776" s="4" t="s">
        <v>13</v>
      </c>
      <c r="F776" s="4" t="s">
        <v>6</v>
      </c>
    </row>
    <row r="777" spans="1:6">
      <c r="A777" t="n">
        <v>9339</v>
      </c>
      <c r="B777" s="23" t="n">
        <v>20</v>
      </c>
      <c r="C777" s="6" t="n">
        <v>1569</v>
      </c>
      <c r="D777" s="6" t="n">
        <v>3</v>
      </c>
      <c r="E777" s="6" t="n">
        <v>10</v>
      </c>
      <c r="F777" s="6" t="s">
        <v>143</v>
      </c>
    </row>
    <row r="778" spans="1:6">
      <c r="A778" t="s">
        <v>4</v>
      </c>
      <c r="B778" s="4" t="s">
        <v>5</v>
      </c>
      <c r="C778" s="4" t="s">
        <v>10</v>
      </c>
    </row>
    <row r="779" spans="1:6">
      <c r="A779" t="n">
        <v>9357</v>
      </c>
      <c r="B779" s="40" t="n">
        <v>16</v>
      </c>
      <c r="C779" s="6" t="n">
        <v>0</v>
      </c>
    </row>
    <row r="780" spans="1:6">
      <c r="A780" t="s">
        <v>4</v>
      </c>
      <c r="B780" s="4" t="s">
        <v>5</v>
      </c>
      <c r="C780" s="4" t="s">
        <v>10</v>
      </c>
      <c r="D780" s="4" t="s">
        <v>13</v>
      </c>
      <c r="E780" s="4" t="s">
        <v>13</v>
      </c>
      <c r="F780" s="4" t="s">
        <v>6</v>
      </c>
    </row>
    <row r="781" spans="1:6">
      <c r="A781" t="n">
        <v>9360</v>
      </c>
      <c r="B781" s="23" t="n">
        <v>20</v>
      </c>
      <c r="C781" s="6" t="n">
        <v>1640</v>
      </c>
      <c r="D781" s="6" t="n">
        <v>3</v>
      </c>
      <c r="E781" s="6" t="n">
        <v>10</v>
      </c>
      <c r="F781" s="6" t="s">
        <v>143</v>
      </c>
    </row>
    <row r="782" spans="1:6">
      <c r="A782" t="s">
        <v>4</v>
      </c>
      <c r="B782" s="4" t="s">
        <v>5</v>
      </c>
      <c r="C782" s="4" t="s">
        <v>10</v>
      </c>
    </row>
    <row r="783" spans="1:6">
      <c r="A783" t="n">
        <v>9378</v>
      </c>
      <c r="B783" s="40" t="n">
        <v>16</v>
      </c>
      <c r="C783" s="6" t="n">
        <v>0</v>
      </c>
    </row>
    <row r="784" spans="1:6">
      <c r="A784" t="s">
        <v>4</v>
      </c>
      <c r="B784" s="4" t="s">
        <v>5</v>
      </c>
      <c r="C784" s="4" t="s">
        <v>10</v>
      </c>
      <c r="D784" s="4" t="s">
        <v>13</v>
      </c>
      <c r="E784" s="4" t="s">
        <v>13</v>
      </c>
      <c r="F784" s="4" t="s">
        <v>6</v>
      </c>
    </row>
    <row r="785" spans="1:6">
      <c r="A785" t="n">
        <v>9381</v>
      </c>
      <c r="B785" s="23" t="n">
        <v>20</v>
      </c>
      <c r="C785" s="6" t="n">
        <v>1641</v>
      </c>
      <c r="D785" s="6" t="n">
        <v>3</v>
      </c>
      <c r="E785" s="6" t="n">
        <v>10</v>
      </c>
      <c r="F785" s="6" t="s">
        <v>143</v>
      </c>
    </row>
    <row r="786" spans="1:6">
      <c r="A786" t="s">
        <v>4</v>
      </c>
      <c r="B786" s="4" t="s">
        <v>5</v>
      </c>
      <c r="C786" s="4" t="s">
        <v>10</v>
      </c>
    </row>
    <row r="787" spans="1:6">
      <c r="A787" t="n">
        <v>9399</v>
      </c>
      <c r="B787" s="40" t="n">
        <v>16</v>
      </c>
      <c r="C787" s="6" t="n">
        <v>0</v>
      </c>
    </row>
    <row r="788" spans="1:6">
      <c r="A788" t="s">
        <v>4</v>
      </c>
      <c r="B788" s="4" t="s">
        <v>5</v>
      </c>
      <c r="C788" s="4" t="s">
        <v>10</v>
      </c>
      <c r="D788" s="4" t="s">
        <v>13</v>
      </c>
      <c r="E788" s="4" t="s">
        <v>13</v>
      </c>
      <c r="F788" s="4" t="s">
        <v>6</v>
      </c>
    </row>
    <row r="789" spans="1:6">
      <c r="A789" t="n">
        <v>9402</v>
      </c>
      <c r="B789" s="23" t="n">
        <v>20</v>
      </c>
      <c r="C789" s="6" t="n">
        <v>7036</v>
      </c>
      <c r="D789" s="6" t="n">
        <v>3</v>
      </c>
      <c r="E789" s="6" t="n">
        <v>10</v>
      </c>
      <c r="F789" s="6" t="s">
        <v>143</v>
      </c>
    </row>
    <row r="790" spans="1:6">
      <c r="A790" t="s">
        <v>4</v>
      </c>
      <c r="B790" s="4" t="s">
        <v>5</v>
      </c>
      <c r="C790" s="4" t="s">
        <v>10</v>
      </c>
    </row>
    <row r="791" spans="1:6">
      <c r="A791" t="n">
        <v>9420</v>
      </c>
      <c r="B791" s="40" t="n">
        <v>16</v>
      </c>
      <c r="C791" s="6" t="n">
        <v>0</v>
      </c>
    </row>
    <row r="792" spans="1:6">
      <c r="A792" t="s">
        <v>4</v>
      </c>
      <c r="B792" s="4" t="s">
        <v>5</v>
      </c>
      <c r="C792" s="4" t="s">
        <v>13</v>
      </c>
      <c r="D792" s="4" t="s">
        <v>10</v>
      </c>
      <c r="E792" s="4" t="s">
        <v>6</v>
      </c>
      <c r="F792" s="4" t="s">
        <v>6</v>
      </c>
      <c r="G792" s="4" t="s">
        <v>13</v>
      </c>
    </row>
    <row r="793" spans="1:6">
      <c r="A793" t="n">
        <v>9423</v>
      </c>
      <c r="B793" s="58" t="n">
        <v>32</v>
      </c>
      <c r="C793" s="6" t="n">
        <v>0</v>
      </c>
      <c r="D793" s="6" t="n">
        <v>1640</v>
      </c>
      <c r="E793" s="6" t="s">
        <v>23</v>
      </c>
      <c r="F793" s="6" t="s">
        <v>144</v>
      </c>
      <c r="G793" s="6" t="n">
        <v>0</v>
      </c>
    </row>
    <row r="794" spans="1:6">
      <c r="A794" t="s">
        <v>4</v>
      </c>
      <c r="B794" s="4" t="s">
        <v>5</v>
      </c>
      <c r="C794" s="4" t="s">
        <v>13</v>
      </c>
      <c r="D794" s="4" t="s">
        <v>10</v>
      </c>
      <c r="E794" s="4" t="s">
        <v>6</v>
      </c>
      <c r="F794" s="4" t="s">
        <v>6</v>
      </c>
      <c r="G794" s="4" t="s">
        <v>13</v>
      </c>
    </row>
    <row r="795" spans="1:6">
      <c r="A795" t="n">
        <v>9438</v>
      </c>
      <c r="B795" s="58" t="n">
        <v>32</v>
      </c>
      <c r="C795" s="6" t="n">
        <v>0</v>
      </c>
      <c r="D795" s="6" t="n">
        <v>1640</v>
      </c>
      <c r="E795" s="6" t="s">
        <v>23</v>
      </c>
      <c r="F795" s="6" t="s">
        <v>145</v>
      </c>
      <c r="G795" s="6" t="n">
        <v>0</v>
      </c>
    </row>
    <row r="796" spans="1:6">
      <c r="A796" t="s">
        <v>4</v>
      </c>
      <c r="B796" s="4" t="s">
        <v>5</v>
      </c>
      <c r="C796" s="4" t="s">
        <v>13</v>
      </c>
      <c r="D796" s="4" t="s">
        <v>10</v>
      </c>
      <c r="E796" s="4" t="s">
        <v>6</v>
      </c>
      <c r="F796" s="4" t="s">
        <v>6</v>
      </c>
      <c r="G796" s="4" t="s">
        <v>13</v>
      </c>
    </row>
    <row r="797" spans="1:6">
      <c r="A797" t="n">
        <v>9453</v>
      </c>
      <c r="B797" s="58" t="n">
        <v>32</v>
      </c>
      <c r="C797" s="6" t="n">
        <v>0</v>
      </c>
      <c r="D797" s="6" t="n">
        <v>1640</v>
      </c>
      <c r="E797" s="6" t="s">
        <v>23</v>
      </c>
      <c r="F797" s="6" t="s">
        <v>146</v>
      </c>
      <c r="G797" s="6" t="n">
        <v>1</v>
      </c>
    </row>
    <row r="798" spans="1:6">
      <c r="A798" t="s">
        <v>4</v>
      </c>
      <c r="B798" s="4" t="s">
        <v>5</v>
      </c>
      <c r="C798" s="4" t="s">
        <v>13</v>
      </c>
      <c r="D798" s="4" t="s">
        <v>10</v>
      </c>
      <c r="E798" s="4" t="s">
        <v>6</v>
      </c>
      <c r="F798" s="4" t="s">
        <v>6</v>
      </c>
      <c r="G798" s="4" t="s">
        <v>13</v>
      </c>
    </row>
    <row r="799" spans="1:6">
      <c r="A799" t="n">
        <v>9468</v>
      </c>
      <c r="B799" s="58" t="n">
        <v>32</v>
      </c>
      <c r="C799" s="6" t="n">
        <v>0</v>
      </c>
      <c r="D799" s="6" t="n">
        <v>1640</v>
      </c>
      <c r="E799" s="6" t="s">
        <v>23</v>
      </c>
      <c r="F799" s="6" t="s">
        <v>147</v>
      </c>
      <c r="G799" s="6" t="n">
        <v>0</v>
      </c>
    </row>
    <row r="800" spans="1:6">
      <c r="A800" t="s">
        <v>4</v>
      </c>
      <c r="B800" s="4" t="s">
        <v>5</v>
      </c>
      <c r="C800" s="4" t="s">
        <v>13</v>
      </c>
      <c r="D800" s="4" t="s">
        <v>10</v>
      </c>
      <c r="E800" s="4" t="s">
        <v>6</v>
      </c>
      <c r="F800" s="4" t="s">
        <v>6</v>
      </c>
      <c r="G800" s="4" t="s">
        <v>13</v>
      </c>
    </row>
    <row r="801" spans="1:7">
      <c r="A801" t="n">
        <v>9483</v>
      </c>
      <c r="B801" s="58" t="n">
        <v>32</v>
      </c>
      <c r="C801" s="6" t="n">
        <v>0</v>
      </c>
      <c r="D801" s="6" t="n">
        <v>1640</v>
      </c>
      <c r="E801" s="6" t="s">
        <v>23</v>
      </c>
      <c r="F801" s="6" t="s">
        <v>148</v>
      </c>
      <c r="G801" s="6" t="n">
        <v>1</v>
      </c>
    </row>
    <row r="802" spans="1:7">
      <c r="A802" t="s">
        <v>4</v>
      </c>
      <c r="B802" s="4" t="s">
        <v>5</v>
      </c>
      <c r="C802" s="4" t="s">
        <v>13</v>
      </c>
      <c r="D802" s="4" t="s">
        <v>10</v>
      </c>
      <c r="E802" s="4" t="s">
        <v>6</v>
      </c>
      <c r="F802" s="4" t="s">
        <v>6</v>
      </c>
      <c r="G802" s="4" t="s">
        <v>13</v>
      </c>
    </row>
    <row r="803" spans="1:7">
      <c r="A803" t="n">
        <v>9498</v>
      </c>
      <c r="B803" s="58" t="n">
        <v>32</v>
      </c>
      <c r="C803" s="6" t="n">
        <v>0</v>
      </c>
      <c r="D803" s="6" t="n">
        <v>1640</v>
      </c>
      <c r="E803" s="6" t="s">
        <v>23</v>
      </c>
      <c r="F803" s="6" t="s">
        <v>149</v>
      </c>
      <c r="G803" s="6" t="n">
        <v>0</v>
      </c>
    </row>
    <row r="804" spans="1:7">
      <c r="A804" t="s">
        <v>4</v>
      </c>
      <c r="B804" s="4" t="s">
        <v>5</v>
      </c>
      <c r="C804" s="4" t="s">
        <v>13</v>
      </c>
      <c r="D804" s="4" t="s">
        <v>10</v>
      </c>
      <c r="E804" s="4" t="s">
        <v>6</v>
      </c>
      <c r="F804" s="4" t="s">
        <v>6</v>
      </c>
      <c r="G804" s="4" t="s">
        <v>13</v>
      </c>
    </row>
    <row r="805" spans="1:7">
      <c r="A805" t="n">
        <v>9513</v>
      </c>
      <c r="B805" s="58" t="n">
        <v>32</v>
      </c>
      <c r="C805" s="6" t="n">
        <v>0</v>
      </c>
      <c r="D805" s="6" t="n">
        <v>1641</v>
      </c>
      <c r="E805" s="6" t="s">
        <v>23</v>
      </c>
      <c r="F805" s="6" t="s">
        <v>144</v>
      </c>
      <c r="G805" s="6" t="n">
        <v>0</v>
      </c>
    </row>
    <row r="806" spans="1:7">
      <c r="A806" t="s">
        <v>4</v>
      </c>
      <c r="B806" s="4" t="s">
        <v>5</v>
      </c>
      <c r="C806" s="4" t="s">
        <v>13</v>
      </c>
      <c r="D806" s="4" t="s">
        <v>10</v>
      </c>
      <c r="E806" s="4" t="s">
        <v>6</v>
      </c>
      <c r="F806" s="4" t="s">
        <v>6</v>
      </c>
      <c r="G806" s="4" t="s">
        <v>13</v>
      </c>
    </row>
    <row r="807" spans="1:7">
      <c r="A807" t="n">
        <v>9528</v>
      </c>
      <c r="B807" s="58" t="n">
        <v>32</v>
      </c>
      <c r="C807" s="6" t="n">
        <v>0</v>
      </c>
      <c r="D807" s="6" t="n">
        <v>1641</v>
      </c>
      <c r="E807" s="6" t="s">
        <v>23</v>
      </c>
      <c r="F807" s="6" t="s">
        <v>145</v>
      </c>
      <c r="G807" s="6" t="n">
        <v>0</v>
      </c>
    </row>
    <row r="808" spans="1:7">
      <c r="A808" t="s">
        <v>4</v>
      </c>
      <c r="B808" s="4" t="s">
        <v>5</v>
      </c>
      <c r="C808" s="4" t="s">
        <v>13</v>
      </c>
      <c r="D808" s="4" t="s">
        <v>10</v>
      </c>
      <c r="E808" s="4" t="s">
        <v>6</v>
      </c>
      <c r="F808" s="4" t="s">
        <v>6</v>
      </c>
      <c r="G808" s="4" t="s">
        <v>13</v>
      </c>
    </row>
    <row r="809" spans="1:7">
      <c r="A809" t="n">
        <v>9543</v>
      </c>
      <c r="B809" s="58" t="n">
        <v>32</v>
      </c>
      <c r="C809" s="6" t="n">
        <v>0</v>
      </c>
      <c r="D809" s="6" t="n">
        <v>1641</v>
      </c>
      <c r="E809" s="6" t="s">
        <v>23</v>
      </c>
      <c r="F809" s="6" t="s">
        <v>146</v>
      </c>
      <c r="G809" s="6" t="n">
        <v>1</v>
      </c>
    </row>
    <row r="810" spans="1:7">
      <c r="A810" t="s">
        <v>4</v>
      </c>
      <c r="B810" s="4" t="s">
        <v>5</v>
      </c>
      <c r="C810" s="4" t="s">
        <v>13</v>
      </c>
      <c r="D810" s="4" t="s">
        <v>10</v>
      </c>
      <c r="E810" s="4" t="s">
        <v>6</v>
      </c>
      <c r="F810" s="4" t="s">
        <v>6</v>
      </c>
      <c r="G810" s="4" t="s">
        <v>13</v>
      </c>
    </row>
    <row r="811" spans="1:7">
      <c r="A811" t="n">
        <v>9558</v>
      </c>
      <c r="B811" s="58" t="n">
        <v>32</v>
      </c>
      <c r="C811" s="6" t="n">
        <v>0</v>
      </c>
      <c r="D811" s="6" t="n">
        <v>1641</v>
      </c>
      <c r="E811" s="6" t="s">
        <v>23</v>
      </c>
      <c r="F811" s="6" t="s">
        <v>147</v>
      </c>
      <c r="G811" s="6" t="n">
        <v>0</v>
      </c>
    </row>
    <row r="812" spans="1:7">
      <c r="A812" t="s">
        <v>4</v>
      </c>
      <c r="B812" s="4" t="s">
        <v>5</v>
      </c>
      <c r="C812" s="4" t="s">
        <v>13</v>
      </c>
      <c r="D812" s="4" t="s">
        <v>10</v>
      </c>
      <c r="E812" s="4" t="s">
        <v>6</v>
      </c>
      <c r="F812" s="4" t="s">
        <v>6</v>
      </c>
      <c r="G812" s="4" t="s">
        <v>13</v>
      </c>
    </row>
    <row r="813" spans="1:7">
      <c r="A813" t="n">
        <v>9573</v>
      </c>
      <c r="B813" s="58" t="n">
        <v>32</v>
      </c>
      <c r="C813" s="6" t="n">
        <v>0</v>
      </c>
      <c r="D813" s="6" t="n">
        <v>1641</v>
      </c>
      <c r="E813" s="6" t="s">
        <v>23</v>
      </c>
      <c r="F813" s="6" t="s">
        <v>148</v>
      </c>
      <c r="G813" s="6" t="n">
        <v>1</v>
      </c>
    </row>
    <row r="814" spans="1:7">
      <c r="A814" t="s">
        <v>4</v>
      </c>
      <c r="B814" s="4" t="s">
        <v>5</v>
      </c>
      <c r="C814" s="4" t="s">
        <v>13</v>
      </c>
      <c r="D814" s="4" t="s">
        <v>10</v>
      </c>
      <c r="E814" s="4" t="s">
        <v>6</v>
      </c>
      <c r="F814" s="4" t="s">
        <v>6</v>
      </c>
      <c r="G814" s="4" t="s">
        <v>13</v>
      </c>
    </row>
    <row r="815" spans="1:7">
      <c r="A815" t="n">
        <v>9588</v>
      </c>
      <c r="B815" s="58" t="n">
        <v>32</v>
      </c>
      <c r="C815" s="6" t="n">
        <v>0</v>
      </c>
      <c r="D815" s="6" t="n">
        <v>1641</v>
      </c>
      <c r="E815" s="6" t="s">
        <v>23</v>
      </c>
      <c r="F815" s="6" t="s">
        <v>149</v>
      </c>
      <c r="G815" s="6" t="n">
        <v>0</v>
      </c>
    </row>
    <row r="816" spans="1:7">
      <c r="A816" t="s">
        <v>4</v>
      </c>
      <c r="B816" s="4" t="s">
        <v>5</v>
      </c>
      <c r="C816" s="4" t="s">
        <v>10</v>
      </c>
      <c r="D816" s="4" t="s">
        <v>9</v>
      </c>
    </row>
    <row r="817" spans="1:7">
      <c r="A817" t="n">
        <v>9603</v>
      </c>
      <c r="B817" s="53" t="n">
        <v>43</v>
      </c>
      <c r="C817" s="6" t="n">
        <v>0</v>
      </c>
      <c r="D817" s="6" t="n">
        <v>512</v>
      </c>
    </row>
    <row r="818" spans="1:7">
      <c r="A818" t="s">
        <v>4</v>
      </c>
      <c r="B818" s="4" t="s">
        <v>5</v>
      </c>
      <c r="C818" s="4" t="s">
        <v>10</v>
      </c>
      <c r="D818" s="4" t="s">
        <v>9</v>
      </c>
    </row>
    <row r="819" spans="1:7">
      <c r="A819" t="n">
        <v>9610</v>
      </c>
      <c r="B819" s="53" t="n">
        <v>43</v>
      </c>
      <c r="C819" s="6" t="n">
        <v>1</v>
      </c>
      <c r="D819" s="6" t="n">
        <v>512</v>
      </c>
    </row>
    <row r="820" spans="1:7">
      <c r="A820" t="s">
        <v>4</v>
      </c>
      <c r="B820" s="4" t="s">
        <v>5</v>
      </c>
      <c r="C820" s="4" t="s">
        <v>10</v>
      </c>
      <c r="D820" s="4" t="s">
        <v>9</v>
      </c>
    </row>
    <row r="821" spans="1:7">
      <c r="A821" t="n">
        <v>9617</v>
      </c>
      <c r="B821" s="53" t="n">
        <v>43</v>
      </c>
      <c r="C821" s="6" t="n">
        <v>2</v>
      </c>
      <c r="D821" s="6" t="n">
        <v>512</v>
      </c>
    </row>
    <row r="822" spans="1:7">
      <c r="A822" t="s">
        <v>4</v>
      </c>
      <c r="B822" s="4" t="s">
        <v>5</v>
      </c>
      <c r="C822" s="4" t="s">
        <v>10</v>
      </c>
      <c r="D822" s="4" t="s">
        <v>9</v>
      </c>
    </row>
    <row r="823" spans="1:7">
      <c r="A823" t="n">
        <v>9624</v>
      </c>
      <c r="B823" s="53" t="n">
        <v>43</v>
      </c>
      <c r="C823" s="6" t="n">
        <v>3</v>
      </c>
      <c r="D823" s="6" t="n">
        <v>512</v>
      </c>
    </row>
    <row r="824" spans="1:7">
      <c r="A824" t="s">
        <v>4</v>
      </c>
      <c r="B824" s="4" t="s">
        <v>5</v>
      </c>
      <c r="C824" s="4" t="s">
        <v>10</v>
      </c>
      <c r="D824" s="4" t="s">
        <v>9</v>
      </c>
    </row>
    <row r="825" spans="1:7">
      <c r="A825" t="n">
        <v>9631</v>
      </c>
      <c r="B825" s="53" t="n">
        <v>43</v>
      </c>
      <c r="C825" s="6" t="n">
        <v>4</v>
      </c>
      <c r="D825" s="6" t="n">
        <v>512</v>
      </c>
    </row>
    <row r="826" spans="1:7">
      <c r="A826" t="s">
        <v>4</v>
      </c>
      <c r="B826" s="4" t="s">
        <v>5</v>
      </c>
      <c r="C826" s="4" t="s">
        <v>10</v>
      </c>
      <c r="D826" s="4" t="s">
        <v>9</v>
      </c>
    </row>
    <row r="827" spans="1:7">
      <c r="A827" t="n">
        <v>9638</v>
      </c>
      <c r="B827" s="53" t="n">
        <v>43</v>
      </c>
      <c r="C827" s="6" t="n">
        <v>5</v>
      </c>
      <c r="D827" s="6" t="n">
        <v>512</v>
      </c>
    </row>
    <row r="828" spans="1:7">
      <c r="A828" t="s">
        <v>4</v>
      </c>
      <c r="B828" s="4" t="s">
        <v>5</v>
      </c>
      <c r="C828" s="4" t="s">
        <v>10</v>
      </c>
      <c r="D828" s="4" t="s">
        <v>9</v>
      </c>
    </row>
    <row r="829" spans="1:7">
      <c r="A829" t="n">
        <v>9645</v>
      </c>
      <c r="B829" s="53" t="n">
        <v>43</v>
      </c>
      <c r="C829" s="6" t="n">
        <v>6</v>
      </c>
      <c r="D829" s="6" t="n">
        <v>512</v>
      </c>
    </row>
    <row r="830" spans="1:7">
      <c r="A830" t="s">
        <v>4</v>
      </c>
      <c r="B830" s="4" t="s">
        <v>5</v>
      </c>
      <c r="C830" s="4" t="s">
        <v>10</v>
      </c>
      <c r="D830" s="4" t="s">
        <v>9</v>
      </c>
    </row>
    <row r="831" spans="1:7">
      <c r="A831" t="n">
        <v>9652</v>
      </c>
      <c r="B831" s="53" t="n">
        <v>43</v>
      </c>
      <c r="C831" s="6" t="n">
        <v>7</v>
      </c>
      <c r="D831" s="6" t="n">
        <v>512</v>
      </c>
    </row>
    <row r="832" spans="1:7">
      <c r="A832" t="s">
        <v>4</v>
      </c>
      <c r="B832" s="4" t="s">
        <v>5</v>
      </c>
      <c r="C832" s="4" t="s">
        <v>10</v>
      </c>
      <c r="D832" s="4" t="s">
        <v>9</v>
      </c>
    </row>
    <row r="833" spans="1:4">
      <c r="A833" t="n">
        <v>9659</v>
      </c>
      <c r="B833" s="53" t="n">
        <v>43</v>
      </c>
      <c r="C833" s="6" t="n">
        <v>8</v>
      </c>
      <c r="D833" s="6" t="n">
        <v>512</v>
      </c>
    </row>
    <row r="834" spans="1:4">
      <c r="A834" t="s">
        <v>4</v>
      </c>
      <c r="B834" s="4" t="s">
        <v>5</v>
      </c>
      <c r="C834" s="4" t="s">
        <v>10</v>
      </c>
      <c r="D834" s="4" t="s">
        <v>9</v>
      </c>
    </row>
    <row r="835" spans="1:4">
      <c r="A835" t="n">
        <v>9666</v>
      </c>
      <c r="B835" s="53" t="n">
        <v>43</v>
      </c>
      <c r="C835" s="6" t="n">
        <v>9</v>
      </c>
      <c r="D835" s="6" t="n">
        <v>512</v>
      </c>
    </row>
    <row r="836" spans="1:4">
      <c r="A836" t="s">
        <v>4</v>
      </c>
      <c r="B836" s="4" t="s">
        <v>5</v>
      </c>
      <c r="C836" s="4" t="s">
        <v>10</v>
      </c>
      <c r="D836" s="4" t="s">
        <v>9</v>
      </c>
    </row>
    <row r="837" spans="1:4">
      <c r="A837" t="n">
        <v>9673</v>
      </c>
      <c r="B837" s="53" t="n">
        <v>43</v>
      </c>
      <c r="C837" s="6" t="n">
        <v>11</v>
      </c>
      <c r="D837" s="6" t="n">
        <v>512</v>
      </c>
    </row>
    <row r="838" spans="1:4">
      <c r="A838" t="s">
        <v>4</v>
      </c>
      <c r="B838" s="4" t="s">
        <v>5</v>
      </c>
      <c r="C838" s="4" t="s">
        <v>10</v>
      </c>
      <c r="D838" s="4" t="s">
        <v>9</v>
      </c>
    </row>
    <row r="839" spans="1:4">
      <c r="A839" t="n">
        <v>9680</v>
      </c>
      <c r="B839" s="53" t="n">
        <v>43</v>
      </c>
      <c r="C839" s="6" t="n">
        <v>12</v>
      </c>
      <c r="D839" s="6" t="n">
        <v>512</v>
      </c>
    </row>
    <row r="840" spans="1:4">
      <c r="A840" t="s">
        <v>4</v>
      </c>
      <c r="B840" s="4" t="s">
        <v>5</v>
      </c>
      <c r="C840" s="4" t="s">
        <v>10</v>
      </c>
      <c r="D840" s="4" t="s">
        <v>9</v>
      </c>
    </row>
    <row r="841" spans="1:4">
      <c r="A841" t="n">
        <v>9687</v>
      </c>
      <c r="B841" s="53" t="n">
        <v>43</v>
      </c>
      <c r="C841" s="6" t="n">
        <v>13</v>
      </c>
      <c r="D841" s="6" t="n">
        <v>512</v>
      </c>
    </row>
    <row r="842" spans="1:4">
      <c r="A842" t="s">
        <v>4</v>
      </c>
      <c r="B842" s="4" t="s">
        <v>5</v>
      </c>
      <c r="C842" s="4" t="s">
        <v>10</v>
      </c>
      <c r="D842" s="4" t="s">
        <v>9</v>
      </c>
    </row>
    <row r="843" spans="1:4">
      <c r="A843" t="n">
        <v>9694</v>
      </c>
      <c r="B843" s="53" t="n">
        <v>43</v>
      </c>
      <c r="C843" s="6" t="n">
        <v>80</v>
      </c>
      <c r="D843" s="6" t="n">
        <v>512</v>
      </c>
    </row>
    <row r="844" spans="1:4">
      <c r="A844" t="s">
        <v>4</v>
      </c>
      <c r="B844" s="4" t="s">
        <v>5</v>
      </c>
      <c r="C844" s="4" t="s">
        <v>10</v>
      </c>
      <c r="D844" s="4" t="s">
        <v>9</v>
      </c>
    </row>
    <row r="845" spans="1:4">
      <c r="A845" t="n">
        <v>9701</v>
      </c>
      <c r="B845" s="53" t="n">
        <v>43</v>
      </c>
      <c r="C845" s="6" t="n">
        <v>18</v>
      </c>
      <c r="D845" s="6" t="n">
        <v>512</v>
      </c>
    </row>
    <row r="846" spans="1:4">
      <c r="A846" t="s">
        <v>4</v>
      </c>
      <c r="B846" s="4" t="s">
        <v>5</v>
      </c>
      <c r="C846" s="4" t="s">
        <v>10</v>
      </c>
      <c r="D846" s="4" t="s">
        <v>9</v>
      </c>
    </row>
    <row r="847" spans="1:4">
      <c r="A847" t="n">
        <v>9708</v>
      </c>
      <c r="B847" s="53" t="n">
        <v>43</v>
      </c>
      <c r="C847" s="6" t="n">
        <v>7032</v>
      </c>
      <c r="D847" s="6" t="n">
        <v>512</v>
      </c>
    </row>
    <row r="848" spans="1:4">
      <c r="A848" t="s">
        <v>4</v>
      </c>
      <c r="B848" s="4" t="s">
        <v>5</v>
      </c>
      <c r="C848" s="4" t="s">
        <v>10</v>
      </c>
      <c r="D848" s="4" t="s">
        <v>9</v>
      </c>
    </row>
    <row r="849" spans="1:4">
      <c r="A849" t="n">
        <v>9715</v>
      </c>
      <c r="B849" s="53" t="n">
        <v>43</v>
      </c>
      <c r="C849" s="6" t="n">
        <v>7036</v>
      </c>
      <c r="D849" s="6" t="n">
        <v>256</v>
      </c>
    </row>
    <row r="850" spans="1:4">
      <c r="A850" t="s">
        <v>4</v>
      </c>
      <c r="B850" s="4" t="s">
        <v>5</v>
      </c>
      <c r="C850" s="4" t="s">
        <v>28</v>
      </c>
      <c r="D850" s="4" t="s">
        <v>28</v>
      </c>
      <c r="E850" s="4" t="s">
        <v>28</v>
      </c>
      <c r="F850" s="4" t="s">
        <v>28</v>
      </c>
      <c r="G850" s="4" t="s">
        <v>28</v>
      </c>
      <c r="H850" s="4" t="s">
        <v>10</v>
      </c>
    </row>
    <row r="851" spans="1:4">
      <c r="A851" t="n">
        <v>9722</v>
      </c>
      <c r="B851" s="59" t="n">
        <v>71</v>
      </c>
      <c r="C851" s="6" t="n">
        <v>0.349999994039536</v>
      </c>
      <c r="D851" s="6" t="n">
        <v>0.5</v>
      </c>
      <c r="E851" s="6" t="n">
        <v>0.75</v>
      </c>
      <c r="F851" s="6" t="n">
        <v>-10</v>
      </c>
      <c r="G851" s="6" t="n">
        <v>1000</v>
      </c>
      <c r="H851" s="6" t="n">
        <v>0</v>
      </c>
    </row>
    <row r="852" spans="1:4">
      <c r="A852" t="s">
        <v>4</v>
      </c>
      <c r="B852" s="4" t="s">
        <v>5</v>
      </c>
      <c r="C852" s="4" t="s">
        <v>13</v>
      </c>
      <c r="D852" s="4" t="s">
        <v>10</v>
      </c>
      <c r="E852" s="4" t="s">
        <v>13</v>
      </c>
      <c r="F852" s="4" t="s">
        <v>6</v>
      </c>
      <c r="G852" s="4" t="s">
        <v>6</v>
      </c>
      <c r="H852" s="4" t="s">
        <v>6</v>
      </c>
      <c r="I852" s="4" t="s">
        <v>6</v>
      </c>
      <c r="J852" s="4" t="s">
        <v>6</v>
      </c>
      <c r="K852" s="4" t="s">
        <v>6</v>
      </c>
      <c r="L852" s="4" t="s">
        <v>6</v>
      </c>
      <c r="M852" s="4" t="s">
        <v>6</v>
      </c>
      <c r="N852" s="4" t="s">
        <v>6</v>
      </c>
      <c r="O852" s="4" t="s">
        <v>6</v>
      </c>
      <c r="P852" s="4" t="s">
        <v>6</v>
      </c>
      <c r="Q852" s="4" t="s">
        <v>6</v>
      </c>
      <c r="R852" s="4" t="s">
        <v>6</v>
      </c>
      <c r="S852" s="4" t="s">
        <v>6</v>
      </c>
      <c r="T852" s="4" t="s">
        <v>6</v>
      </c>
      <c r="U852" s="4" t="s">
        <v>6</v>
      </c>
    </row>
    <row r="853" spans="1:4">
      <c r="A853" t="n">
        <v>9745</v>
      </c>
      <c r="B853" s="51" t="n">
        <v>36</v>
      </c>
      <c r="C853" s="6" t="n">
        <v>8</v>
      </c>
      <c r="D853" s="6" t="n">
        <v>12</v>
      </c>
      <c r="E853" s="6" t="n">
        <v>0</v>
      </c>
      <c r="F853" s="6" t="s">
        <v>150</v>
      </c>
      <c r="G853" s="6" t="s">
        <v>151</v>
      </c>
      <c r="H853" s="6" t="s">
        <v>152</v>
      </c>
      <c r="I853" s="6" t="s">
        <v>23</v>
      </c>
      <c r="J853" s="6" t="s">
        <v>23</v>
      </c>
      <c r="K853" s="6" t="s">
        <v>23</v>
      </c>
      <c r="L853" s="6" t="s">
        <v>23</v>
      </c>
      <c r="M853" s="6" t="s">
        <v>23</v>
      </c>
      <c r="N853" s="6" t="s">
        <v>23</v>
      </c>
      <c r="O853" s="6" t="s">
        <v>23</v>
      </c>
      <c r="P853" s="6" t="s">
        <v>23</v>
      </c>
      <c r="Q853" s="6" t="s">
        <v>23</v>
      </c>
      <c r="R853" s="6" t="s">
        <v>23</v>
      </c>
      <c r="S853" s="6" t="s">
        <v>23</v>
      </c>
      <c r="T853" s="6" t="s">
        <v>23</v>
      </c>
      <c r="U853" s="6" t="s">
        <v>23</v>
      </c>
    </row>
    <row r="854" spans="1:4">
      <c r="A854" t="s">
        <v>4</v>
      </c>
      <c r="B854" s="4" t="s">
        <v>5</v>
      </c>
      <c r="C854" s="4" t="s">
        <v>13</v>
      </c>
      <c r="D854" s="4" t="s">
        <v>10</v>
      </c>
      <c r="E854" s="4" t="s">
        <v>13</v>
      </c>
      <c r="F854" s="4" t="s">
        <v>6</v>
      </c>
      <c r="G854" s="4" t="s">
        <v>6</v>
      </c>
      <c r="H854" s="4" t="s">
        <v>6</v>
      </c>
      <c r="I854" s="4" t="s">
        <v>6</v>
      </c>
      <c r="J854" s="4" t="s">
        <v>6</v>
      </c>
      <c r="K854" s="4" t="s">
        <v>6</v>
      </c>
      <c r="L854" s="4" t="s">
        <v>6</v>
      </c>
      <c r="M854" s="4" t="s">
        <v>6</v>
      </c>
      <c r="N854" s="4" t="s">
        <v>6</v>
      </c>
      <c r="O854" s="4" t="s">
        <v>6</v>
      </c>
      <c r="P854" s="4" t="s">
        <v>6</v>
      </c>
      <c r="Q854" s="4" t="s">
        <v>6</v>
      </c>
      <c r="R854" s="4" t="s">
        <v>6</v>
      </c>
      <c r="S854" s="4" t="s">
        <v>6</v>
      </c>
      <c r="T854" s="4" t="s">
        <v>6</v>
      </c>
      <c r="U854" s="4" t="s">
        <v>6</v>
      </c>
    </row>
    <row r="855" spans="1:4">
      <c r="A855" t="n">
        <v>9795</v>
      </c>
      <c r="B855" s="51" t="n">
        <v>36</v>
      </c>
      <c r="C855" s="6" t="n">
        <v>8</v>
      </c>
      <c r="D855" s="6" t="n">
        <v>1569</v>
      </c>
      <c r="E855" s="6" t="n">
        <v>0</v>
      </c>
      <c r="F855" s="6" t="s">
        <v>153</v>
      </c>
      <c r="G855" s="6" t="s">
        <v>154</v>
      </c>
      <c r="H855" s="6" t="s">
        <v>155</v>
      </c>
      <c r="I855" s="6" t="s">
        <v>23</v>
      </c>
      <c r="J855" s="6" t="s">
        <v>23</v>
      </c>
      <c r="K855" s="6" t="s">
        <v>23</v>
      </c>
      <c r="L855" s="6" t="s">
        <v>23</v>
      </c>
      <c r="M855" s="6" t="s">
        <v>23</v>
      </c>
      <c r="N855" s="6" t="s">
        <v>23</v>
      </c>
      <c r="O855" s="6" t="s">
        <v>23</v>
      </c>
      <c r="P855" s="6" t="s">
        <v>23</v>
      </c>
      <c r="Q855" s="6" t="s">
        <v>23</v>
      </c>
      <c r="R855" s="6" t="s">
        <v>23</v>
      </c>
      <c r="S855" s="6" t="s">
        <v>23</v>
      </c>
      <c r="T855" s="6" t="s">
        <v>23</v>
      </c>
      <c r="U855" s="6" t="s">
        <v>23</v>
      </c>
    </row>
    <row r="856" spans="1:4">
      <c r="A856" t="s">
        <v>4</v>
      </c>
      <c r="B856" s="4" t="s">
        <v>5</v>
      </c>
      <c r="C856" s="4" t="s">
        <v>13</v>
      </c>
      <c r="D856" s="4" t="s">
        <v>10</v>
      </c>
      <c r="E856" s="4" t="s">
        <v>13</v>
      </c>
      <c r="F856" s="4" t="s">
        <v>6</v>
      </c>
      <c r="G856" s="4" t="s">
        <v>6</v>
      </c>
      <c r="H856" s="4" t="s">
        <v>6</v>
      </c>
      <c r="I856" s="4" t="s">
        <v>6</v>
      </c>
      <c r="J856" s="4" t="s">
        <v>6</v>
      </c>
      <c r="K856" s="4" t="s">
        <v>6</v>
      </c>
      <c r="L856" s="4" t="s">
        <v>6</v>
      </c>
      <c r="M856" s="4" t="s">
        <v>6</v>
      </c>
      <c r="N856" s="4" t="s">
        <v>6</v>
      </c>
      <c r="O856" s="4" t="s">
        <v>6</v>
      </c>
      <c r="P856" s="4" t="s">
        <v>6</v>
      </c>
      <c r="Q856" s="4" t="s">
        <v>6</v>
      </c>
      <c r="R856" s="4" t="s">
        <v>6</v>
      </c>
      <c r="S856" s="4" t="s">
        <v>6</v>
      </c>
      <c r="T856" s="4" t="s">
        <v>6</v>
      </c>
      <c r="U856" s="4" t="s">
        <v>6</v>
      </c>
    </row>
    <row r="857" spans="1:4">
      <c r="A857" t="n">
        <v>9849</v>
      </c>
      <c r="B857" s="51" t="n">
        <v>36</v>
      </c>
      <c r="C857" s="6" t="n">
        <v>8</v>
      </c>
      <c r="D857" s="6" t="n">
        <v>13</v>
      </c>
      <c r="E857" s="6" t="n">
        <v>0</v>
      </c>
      <c r="F857" s="6" t="s">
        <v>156</v>
      </c>
      <c r="G857" s="6" t="s">
        <v>157</v>
      </c>
      <c r="H857" s="6" t="s">
        <v>23</v>
      </c>
      <c r="I857" s="6" t="s">
        <v>23</v>
      </c>
      <c r="J857" s="6" t="s">
        <v>23</v>
      </c>
      <c r="K857" s="6" t="s">
        <v>23</v>
      </c>
      <c r="L857" s="6" t="s">
        <v>23</v>
      </c>
      <c r="M857" s="6" t="s">
        <v>23</v>
      </c>
      <c r="N857" s="6" t="s">
        <v>23</v>
      </c>
      <c r="O857" s="6" t="s">
        <v>23</v>
      </c>
      <c r="P857" s="6" t="s">
        <v>23</v>
      </c>
      <c r="Q857" s="6" t="s">
        <v>23</v>
      </c>
      <c r="R857" s="6" t="s">
        <v>23</v>
      </c>
      <c r="S857" s="6" t="s">
        <v>23</v>
      </c>
      <c r="T857" s="6" t="s">
        <v>23</v>
      </c>
      <c r="U857" s="6" t="s">
        <v>23</v>
      </c>
    </row>
    <row r="858" spans="1:4">
      <c r="A858" t="s">
        <v>4</v>
      </c>
      <c r="B858" s="4" t="s">
        <v>5</v>
      </c>
      <c r="C858" s="4" t="s">
        <v>10</v>
      </c>
      <c r="D858" s="4" t="s">
        <v>28</v>
      </c>
      <c r="E858" s="4" t="s">
        <v>28</v>
      </c>
      <c r="F858" s="4" t="s">
        <v>28</v>
      </c>
      <c r="G858" s="4" t="s">
        <v>28</v>
      </c>
    </row>
    <row r="859" spans="1:4">
      <c r="A859" t="n">
        <v>9895</v>
      </c>
      <c r="B859" s="50" t="n">
        <v>46</v>
      </c>
      <c r="C859" s="6" t="n">
        <v>0</v>
      </c>
      <c r="D859" s="6" t="n">
        <v>77.5500030517578</v>
      </c>
      <c r="E859" s="6" t="n">
        <v>14.9200000762939</v>
      </c>
      <c r="F859" s="6" t="n">
        <v>9.39999961853027</v>
      </c>
      <c r="G859" s="6" t="n">
        <v>180</v>
      </c>
    </row>
    <row r="860" spans="1:4">
      <c r="A860" t="s">
        <v>4</v>
      </c>
      <c r="B860" s="4" t="s">
        <v>5</v>
      </c>
      <c r="C860" s="4" t="s">
        <v>10</v>
      </c>
      <c r="D860" s="4" t="s">
        <v>28</v>
      </c>
      <c r="E860" s="4" t="s">
        <v>28</v>
      </c>
      <c r="F860" s="4" t="s">
        <v>28</v>
      </c>
      <c r="G860" s="4" t="s">
        <v>28</v>
      </c>
    </row>
    <row r="861" spans="1:4">
      <c r="A861" t="n">
        <v>9914</v>
      </c>
      <c r="B861" s="50" t="n">
        <v>46</v>
      </c>
      <c r="C861" s="6" t="n">
        <v>1</v>
      </c>
      <c r="D861" s="6" t="n">
        <v>78.3000030517578</v>
      </c>
      <c r="E861" s="6" t="n">
        <v>14.9200000762939</v>
      </c>
      <c r="F861" s="6" t="n">
        <v>9.85000038146973</v>
      </c>
      <c r="G861" s="6" t="n">
        <v>180</v>
      </c>
    </row>
    <row r="862" spans="1:4">
      <c r="A862" t="s">
        <v>4</v>
      </c>
      <c r="B862" s="4" t="s">
        <v>5</v>
      </c>
      <c r="C862" s="4" t="s">
        <v>10</v>
      </c>
      <c r="D862" s="4" t="s">
        <v>28</v>
      </c>
      <c r="E862" s="4" t="s">
        <v>28</v>
      </c>
      <c r="F862" s="4" t="s">
        <v>28</v>
      </c>
      <c r="G862" s="4" t="s">
        <v>28</v>
      </c>
    </row>
    <row r="863" spans="1:4">
      <c r="A863" t="n">
        <v>9933</v>
      </c>
      <c r="B863" s="50" t="n">
        <v>46</v>
      </c>
      <c r="C863" s="6" t="n">
        <v>2</v>
      </c>
      <c r="D863" s="6" t="n">
        <v>76.6999969482422</v>
      </c>
      <c r="E863" s="6" t="n">
        <v>14.9200000762939</v>
      </c>
      <c r="F863" s="6" t="n">
        <v>9.80000019073486</v>
      </c>
      <c r="G863" s="6" t="n">
        <v>180</v>
      </c>
    </row>
    <row r="864" spans="1:4">
      <c r="A864" t="s">
        <v>4</v>
      </c>
      <c r="B864" s="4" t="s">
        <v>5</v>
      </c>
      <c r="C864" s="4" t="s">
        <v>10</v>
      </c>
      <c r="D864" s="4" t="s">
        <v>28</v>
      </c>
      <c r="E864" s="4" t="s">
        <v>28</v>
      </c>
      <c r="F864" s="4" t="s">
        <v>28</v>
      </c>
      <c r="G864" s="4" t="s">
        <v>28</v>
      </c>
    </row>
    <row r="865" spans="1:21">
      <c r="A865" t="n">
        <v>9952</v>
      </c>
      <c r="B865" s="50" t="n">
        <v>46</v>
      </c>
      <c r="C865" s="6" t="n">
        <v>3</v>
      </c>
      <c r="D865" s="6" t="n">
        <v>77.1999969482422</v>
      </c>
      <c r="E865" s="6" t="n">
        <v>14.9200000762939</v>
      </c>
      <c r="F865" s="6" t="n">
        <v>10.4499998092651</v>
      </c>
      <c r="G865" s="6" t="n">
        <v>180</v>
      </c>
    </row>
    <row r="866" spans="1:21">
      <c r="A866" t="s">
        <v>4</v>
      </c>
      <c r="B866" s="4" t="s">
        <v>5</v>
      </c>
      <c r="C866" s="4" t="s">
        <v>10</v>
      </c>
      <c r="D866" s="4" t="s">
        <v>28</v>
      </c>
      <c r="E866" s="4" t="s">
        <v>28</v>
      </c>
      <c r="F866" s="4" t="s">
        <v>28</v>
      </c>
      <c r="G866" s="4" t="s">
        <v>28</v>
      </c>
    </row>
    <row r="867" spans="1:21">
      <c r="A867" t="n">
        <v>9971</v>
      </c>
      <c r="B867" s="50" t="n">
        <v>46</v>
      </c>
      <c r="C867" s="6" t="n">
        <v>4</v>
      </c>
      <c r="D867" s="6" t="n">
        <v>78.0999984741211</v>
      </c>
      <c r="E867" s="6" t="n">
        <v>14.9200000762939</v>
      </c>
      <c r="F867" s="6" t="n">
        <v>10.8000001907349</v>
      </c>
      <c r="G867" s="6" t="n">
        <v>180</v>
      </c>
    </row>
    <row r="868" spans="1:21">
      <c r="A868" t="s">
        <v>4</v>
      </c>
      <c r="B868" s="4" t="s">
        <v>5</v>
      </c>
      <c r="C868" s="4" t="s">
        <v>10</v>
      </c>
      <c r="D868" s="4" t="s">
        <v>28</v>
      </c>
      <c r="E868" s="4" t="s">
        <v>28</v>
      </c>
      <c r="F868" s="4" t="s">
        <v>28</v>
      </c>
      <c r="G868" s="4" t="s">
        <v>28</v>
      </c>
    </row>
    <row r="869" spans="1:21">
      <c r="A869" t="n">
        <v>9990</v>
      </c>
      <c r="B869" s="50" t="n">
        <v>46</v>
      </c>
      <c r="C869" s="6" t="n">
        <v>5</v>
      </c>
      <c r="D869" s="6" t="n">
        <v>79.1999969482422</v>
      </c>
      <c r="E869" s="6" t="n">
        <v>14.9200000762939</v>
      </c>
      <c r="F869" s="6" t="n">
        <v>10.5</v>
      </c>
      <c r="G869" s="6" t="n">
        <v>180</v>
      </c>
    </row>
    <row r="870" spans="1:21">
      <c r="A870" t="s">
        <v>4</v>
      </c>
      <c r="B870" s="4" t="s">
        <v>5</v>
      </c>
      <c r="C870" s="4" t="s">
        <v>10</v>
      </c>
      <c r="D870" s="4" t="s">
        <v>28</v>
      </c>
      <c r="E870" s="4" t="s">
        <v>28</v>
      </c>
      <c r="F870" s="4" t="s">
        <v>28</v>
      </c>
      <c r="G870" s="4" t="s">
        <v>28</v>
      </c>
    </row>
    <row r="871" spans="1:21">
      <c r="A871" t="n">
        <v>10009</v>
      </c>
      <c r="B871" s="50" t="n">
        <v>46</v>
      </c>
      <c r="C871" s="6" t="n">
        <v>6</v>
      </c>
      <c r="D871" s="6" t="n">
        <v>75.9499969482422</v>
      </c>
      <c r="E871" s="6" t="n">
        <v>14.9200000762939</v>
      </c>
      <c r="F871" s="6" t="n">
        <v>10.0500001907349</v>
      </c>
      <c r="G871" s="6" t="n">
        <v>180</v>
      </c>
    </row>
    <row r="872" spans="1:21">
      <c r="A872" t="s">
        <v>4</v>
      </c>
      <c r="B872" s="4" t="s">
        <v>5</v>
      </c>
      <c r="C872" s="4" t="s">
        <v>10</v>
      </c>
      <c r="D872" s="4" t="s">
        <v>28</v>
      </c>
      <c r="E872" s="4" t="s">
        <v>28</v>
      </c>
      <c r="F872" s="4" t="s">
        <v>28</v>
      </c>
      <c r="G872" s="4" t="s">
        <v>28</v>
      </c>
    </row>
    <row r="873" spans="1:21">
      <c r="A873" t="n">
        <v>10028</v>
      </c>
      <c r="B873" s="50" t="n">
        <v>46</v>
      </c>
      <c r="C873" s="6" t="n">
        <v>7</v>
      </c>
      <c r="D873" s="6" t="n">
        <v>75.5999984741211</v>
      </c>
      <c r="E873" s="6" t="n">
        <v>14.9200000762939</v>
      </c>
      <c r="F873" s="6" t="n">
        <v>9.05000019073486</v>
      </c>
      <c r="G873" s="6" t="n">
        <v>180</v>
      </c>
    </row>
    <row r="874" spans="1:21">
      <c r="A874" t="s">
        <v>4</v>
      </c>
      <c r="B874" s="4" t="s">
        <v>5</v>
      </c>
      <c r="C874" s="4" t="s">
        <v>10</v>
      </c>
      <c r="D874" s="4" t="s">
        <v>28</v>
      </c>
      <c r="E874" s="4" t="s">
        <v>28</v>
      </c>
      <c r="F874" s="4" t="s">
        <v>28</v>
      </c>
      <c r="G874" s="4" t="s">
        <v>28</v>
      </c>
    </row>
    <row r="875" spans="1:21">
      <c r="A875" t="n">
        <v>10047</v>
      </c>
      <c r="B875" s="50" t="n">
        <v>46</v>
      </c>
      <c r="C875" s="6" t="n">
        <v>8</v>
      </c>
      <c r="D875" s="6" t="n">
        <v>76.4000015258789</v>
      </c>
      <c r="E875" s="6" t="n">
        <v>14.9200000762939</v>
      </c>
      <c r="F875" s="6" t="n">
        <v>10.8999996185303</v>
      </c>
      <c r="G875" s="6" t="n">
        <v>180</v>
      </c>
    </row>
    <row r="876" spans="1:21">
      <c r="A876" t="s">
        <v>4</v>
      </c>
      <c r="B876" s="4" t="s">
        <v>5</v>
      </c>
      <c r="C876" s="4" t="s">
        <v>10</v>
      </c>
      <c r="D876" s="4" t="s">
        <v>28</v>
      </c>
      <c r="E876" s="4" t="s">
        <v>28</v>
      </c>
      <c r="F876" s="4" t="s">
        <v>28</v>
      </c>
      <c r="G876" s="4" t="s">
        <v>28</v>
      </c>
    </row>
    <row r="877" spans="1:21">
      <c r="A877" t="n">
        <v>10066</v>
      </c>
      <c r="B877" s="50" t="n">
        <v>46</v>
      </c>
      <c r="C877" s="6" t="n">
        <v>9</v>
      </c>
      <c r="D877" s="6" t="n">
        <v>79.8499984741211</v>
      </c>
      <c r="E877" s="6" t="n">
        <v>14.9200000762939</v>
      </c>
      <c r="F877" s="6" t="n">
        <v>8.5</v>
      </c>
      <c r="G877" s="6" t="n">
        <v>180</v>
      </c>
    </row>
    <row r="878" spans="1:21">
      <c r="A878" t="s">
        <v>4</v>
      </c>
      <c r="B878" s="4" t="s">
        <v>5</v>
      </c>
      <c r="C878" s="4" t="s">
        <v>10</v>
      </c>
      <c r="D878" s="4" t="s">
        <v>28</v>
      </c>
      <c r="E878" s="4" t="s">
        <v>28</v>
      </c>
      <c r="F878" s="4" t="s">
        <v>28</v>
      </c>
      <c r="G878" s="4" t="s">
        <v>28</v>
      </c>
    </row>
    <row r="879" spans="1:21">
      <c r="A879" t="n">
        <v>10085</v>
      </c>
      <c r="B879" s="50" t="n">
        <v>46</v>
      </c>
      <c r="C879" s="6" t="n">
        <v>11</v>
      </c>
      <c r="D879" s="6" t="n">
        <v>80.1999969482422</v>
      </c>
      <c r="E879" s="6" t="n">
        <v>14.9200000762939</v>
      </c>
      <c r="F879" s="6" t="n">
        <v>9.75</v>
      </c>
      <c r="G879" s="6" t="n">
        <v>180</v>
      </c>
    </row>
    <row r="880" spans="1:21">
      <c r="A880" t="s">
        <v>4</v>
      </c>
      <c r="B880" s="4" t="s">
        <v>5</v>
      </c>
      <c r="C880" s="4" t="s">
        <v>10</v>
      </c>
      <c r="D880" s="4" t="s">
        <v>28</v>
      </c>
      <c r="E880" s="4" t="s">
        <v>28</v>
      </c>
      <c r="F880" s="4" t="s">
        <v>28</v>
      </c>
      <c r="G880" s="4" t="s">
        <v>28</v>
      </c>
    </row>
    <row r="881" spans="1:7">
      <c r="A881" t="n">
        <v>10104</v>
      </c>
      <c r="B881" s="50" t="n">
        <v>46</v>
      </c>
      <c r="C881" s="6" t="n">
        <v>12</v>
      </c>
      <c r="D881" s="6" t="n">
        <v>77.5500030517578</v>
      </c>
      <c r="E881" s="6" t="n">
        <v>14.9200000762939</v>
      </c>
      <c r="F881" s="6" t="n">
        <v>8.05000019073486</v>
      </c>
      <c r="G881" s="6" t="n">
        <v>255</v>
      </c>
    </row>
    <row r="882" spans="1:7">
      <c r="A882" t="s">
        <v>4</v>
      </c>
      <c r="B882" s="4" t="s">
        <v>5</v>
      </c>
      <c r="C882" s="4" t="s">
        <v>10</v>
      </c>
      <c r="D882" s="4" t="s">
        <v>28</v>
      </c>
      <c r="E882" s="4" t="s">
        <v>28</v>
      </c>
      <c r="F882" s="4" t="s">
        <v>28</v>
      </c>
      <c r="G882" s="4" t="s">
        <v>28</v>
      </c>
    </row>
    <row r="883" spans="1:7">
      <c r="A883" t="n">
        <v>10123</v>
      </c>
      <c r="B883" s="50" t="n">
        <v>46</v>
      </c>
      <c r="C883" s="6" t="n">
        <v>13</v>
      </c>
      <c r="D883" s="6" t="n">
        <v>78.5500030517578</v>
      </c>
      <c r="E883" s="6" t="n">
        <v>14.9200000762939</v>
      </c>
      <c r="F883" s="6" t="n">
        <v>9</v>
      </c>
      <c r="G883" s="6" t="n">
        <v>180</v>
      </c>
    </row>
    <row r="884" spans="1:7">
      <c r="A884" t="s">
        <v>4</v>
      </c>
      <c r="B884" s="4" t="s">
        <v>5</v>
      </c>
      <c r="C884" s="4" t="s">
        <v>10</v>
      </c>
      <c r="D884" s="4" t="s">
        <v>28</v>
      </c>
      <c r="E884" s="4" t="s">
        <v>28</v>
      </c>
      <c r="F884" s="4" t="s">
        <v>28</v>
      </c>
      <c r="G884" s="4" t="s">
        <v>28</v>
      </c>
    </row>
    <row r="885" spans="1:7">
      <c r="A885" t="n">
        <v>10142</v>
      </c>
      <c r="B885" s="50" t="n">
        <v>46</v>
      </c>
      <c r="C885" s="6" t="n">
        <v>80</v>
      </c>
      <c r="D885" s="6" t="n">
        <v>79.25</v>
      </c>
      <c r="E885" s="6" t="n">
        <v>14.9200000762939</v>
      </c>
      <c r="F885" s="6" t="n">
        <v>9.05000019073486</v>
      </c>
      <c r="G885" s="6" t="n">
        <v>180</v>
      </c>
    </row>
    <row r="886" spans="1:7">
      <c r="A886" t="s">
        <v>4</v>
      </c>
      <c r="B886" s="4" t="s">
        <v>5</v>
      </c>
      <c r="C886" s="4" t="s">
        <v>10</v>
      </c>
      <c r="D886" s="4" t="s">
        <v>28</v>
      </c>
      <c r="E886" s="4" t="s">
        <v>28</v>
      </c>
      <c r="F886" s="4" t="s">
        <v>28</v>
      </c>
      <c r="G886" s="4" t="s">
        <v>28</v>
      </c>
    </row>
    <row r="887" spans="1:7">
      <c r="A887" t="n">
        <v>10161</v>
      </c>
      <c r="B887" s="50" t="n">
        <v>46</v>
      </c>
      <c r="C887" s="6" t="n">
        <v>18</v>
      </c>
      <c r="D887" s="6" t="n">
        <v>76.5</v>
      </c>
      <c r="E887" s="6" t="n">
        <v>14.9200000762939</v>
      </c>
      <c r="F887" s="6" t="n">
        <v>9.05000019073486</v>
      </c>
      <c r="G887" s="6" t="n">
        <v>180</v>
      </c>
    </row>
    <row r="888" spans="1:7">
      <c r="A888" t="s">
        <v>4</v>
      </c>
      <c r="B888" s="4" t="s">
        <v>5</v>
      </c>
      <c r="C888" s="4" t="s">
        <v>10</v>
      </c>
      <c r="D888" s="4" t="s">
        <v>28</v>
      </c>
      <c r="E888" s="4" t="s">
        <v>28</v>
      </c>
      <c r="F888" s="4" t="s">
        <v>28</v>
      </c>
      <c r="G888" s="4" t="s">
        <v>28</v>
      </c>
    </row>
    <row r="889" spans="1:7">
      <c r="A889" t="n">
        <v>10180</v>
      </c>
      <c r="B889" s="50" t="n">
        <v>46</v>
      </c>
      <c r="C889" s="6" t="n">
        <v>7032</v>
      </c>
      <c r="D889" s="6" t="n">
        <v>78.879997253418</v>
      </c>
      <c r="E889" s="6" t="n">
        <v>14.9200000762939</v>
      </c>
      <c r="F889" s="6" t="n">
        <v>10.8299999237061</v>
      </c>
      <c r="G889" s="6" t="n">
        <v>180</v>
      </c>
    </row>
    <row r="890" spans="1:7">
      <c r="A890" t="s">
        <v>4</v>
      </c>
      <c r="B890" s="4" t="s">
        <v>5</v>
      </c>
      <c r="C890" s="4" t="s">
        <v>10</v>
      </c>
      <c r="D890" s="4" t="s">
        <v>28</v>
      </c>
      <c r="E890" s="4" t="s">
        <v>28</v>
      </c>
      <c r="F890" s="4" t="s">
        <v>28</v>
      </c>
      <c r="G890" s="4" t="s">
        <v>28</v>
      </c>
    </row>
    <row r="891" spans="1:7">
      <c r="A891" t="n">
        <v>10199</v>
      </c>
      <c r="B891" s="50" t="n">
        <v>46</v>
      </c>
      <c r="C891" s="6" t="n">
        <v>1560</v>
      </c>
      <c r="D891" s="6" t="n">
        <v>79.5999984741211</v>
      </c>
      <c r="E891" s="6" t="n">
        <v>-8</v>
      </c>
      <c r="F891" s="6" t="n">
        <v>11.6999998092651</v>
      </c>
      <c r="G891" s="6" t="n">
        <v>180</v>
      </c>
    </row>
    <row r="892" spans="1:7">
      <c r="A892" t="s">
        <v>4</v>
      </c>
      <c r="B892" s="4" t="s">
        <v>5</v>
      </c>
      <c r="C892" s="4" t="s">
        <v>10</v>
      </c>
      <c r="D892" s="4" t="s">
        <v>28</v>
      </c>
      <c r="E892" s="4" t="s">
        <v>28</v>
      </c>
      <c r="F892" s="4" t="s">
        <v>28</v>
      </c>
      <c r="G892" s="4" t="s">
        <v>28</v>
      </c>
    </row>
    <row r="893" spans="1:7">
      <c r="A893" t="n">
        <v>10218</v>
      </c>
      <c r="B893" s="50" t="n">
        <v>46</v>
      </c>
      <c r="C893" s="6" t="n">
        <v>1561</v>
      </c>
      <c r="D893" s="6" t="n">
        <v>72.75</v>
      </c>
      <c r="E893" s="6" t="n">
        <v>-8</v>
      </c>
      <c r="F893" s="6" t="n">
        <v>15.1999998092651</v>
      </c>
      <c r="G893" s="6" t="n">
        <v>155</v>
      </c>
    </row>
    <row r="894" spans="1:7">
      <c r="A894" t="s">
        <v>4</v>
      </c>
      <c r="B894" s="4" t="s">
        <v>5</v>
      </c>
      <c r="C894" s="4" t="s">
        <v>10</v>
      </c>
      <c r="D894" s="4" t="s">
        <v>28</v>
      </c>
      <c r="E894" s="4" t="s">
        <v>28</v>
      </c>
      <c r="F894" s="4" t="s">
        <v>28</v>
      </c>
      <c r="G894" s="4" t="s">
        <v>28</v>
      </c>
    </row>
    <row r="895" spans="1:7">
      <c r="A895" t="n">
        <v>10237</v>
      </c>
      <c r="B895" s="50" t="n">
        <v>46</v>
      </c>
      <c r="C895" s="6" t="n">
        <v>1562</v>
      </c>
      <c r="D895" s="6" t="n">
        <v>70.6999969482422</v>
      </c>
      <c r="E895" s="6" t="n">
        <v>-8</v>
      </c>
      <c r="F895" s="6" t="n">
        <v>8.39999961853027</v>
      </c>
      <c r="G895" s="6" t="n">
        <v>135</v>
      </c>
    </row>
    <row r="896" spans="1:7">
      <c r="A896" t="s">
        <v>4</v>
      </c>
      <c r="B896" s="4" t="s">
        <v>5</v>
      </c>
      <c r="C896" s="4" t="s">
        <v>10</v>
      </c>
      <c r="D896" s="4" t="s">
        <v>28</v>
      </c>
      <c r="E896" s="4" t="s">
        <v>28</v>
      </c>
      <c r="F896" s="4" t="s">
        <v>28</v>
      </c>
      <c r="G896" s="4" t="s">
        <v>28</v>
      </c>
    </row>
    <row r="897" spans="1:7">
      <c r="A897" t="n">
        <v>10256</v>
      </c>
      <c r="B897" s="50" t="n">
        <v>46</v>
      </c>
      <c r="C897" s="6" t="n">
        <v>1569</v>
      </c>
      <c r="D897" s="6" t="n">
        <v>79.5999984741211</v>
      </c>
      <c r="E897" s="6" t="n">
        <v>-8</v>
      </c>
      <c r="F897" s="6" t="n">
        <v>2.04999995231628</v>
      </c>
      <c r="G897" s="6" t="n">
        <v>180</v>
      </c>
    </row>
    <row r="898" spans="1:7">
      <c r="A898" t="s">
        <v>4</v>
      </c>
      <c r="B898" s="4" t="s">
        <v>5</v>
      </c>
      <c r="C898" s="4" t="s">
        <v>10</v>
      </c>
      <c r="D898" s="4" t="s">
        <v>28</v>
      </c>
      <c r="E898" s="4" t="s">
        <v>28</v>
      </c>
      <c r="F898" s="4" t="s">
        <v>28</v>
      </c>
      <c r="G898" s="4" t="s">
        <v>28</v>
      </c>
    </row>
    <row r="899" spans="1:7">
      <c r="A899" t="n">
        <v>10275</v>
      </c>
      <c r="B899" s="50" t="n">
        <v>46</v>
      </c>
      <c r="C899" s="6" t="n">
        <v>1640</v>
      </c>
      <c r="D899" s="6" t="n">
        <v>89.9000015258789</v>
      </c>
      <c r="E899" s="6" t="n">
        <v>-8</v>
      </c>
      <c r="F899" s="6" t="n">
        <v>8.5</v>
      </c>
      <c r="G899" s="6" t="n">
        <v>230</v>
      </c>
    </row>
    <row r="900" spans="1:7">
      <c r="A900" t="s">
        <v>4</v>
      </c>
      <c r="B900" s="4" t="s">
        <v>5</v>
      </c>
      <c r="C900" s="4" t="s">
        <v>10</v>
      </c>
      <c r="D900" s="4" t="s">
        <v>28</v>
      </c>
      <c r="E900" s="4" t="s">
        <v>28</v>
      </c>
      <c r="F900" s="4" t="s">
        <v>28</v>
      </c>
      <c r="G900" s="4" t="s">
        <v>28</v>
      </c>
    </row>
    <row r="901" spans="1:7">
      <c r="A901" t="n">
        <v>10294</v>
      </c>
      <c r="B901" s="50" t="n">
        <v>46</v>
      </c>
      <c r="C901" s="6" t="n">
        <v>1641</v>
      </c>
      <c r="D901" s="6" t="n">
        <v>87.25</v>
      </c>
      <c r="E901" s="6" t="n">
        <v>-8</v>
      </c>
      <c r="F901" s="6" t="n">
        <v>13.6000003814697</v>
      </c>
      <c r="G901" s="6" t="n">
        <v>215</v>
      </c>
    </row>
    <row r="902" spans="1:7">
      <c r="A902" t="s">
        <v>4</v>
      </c>
      <c r="B902" s="4" t="s">
        <v>5</v>
      </c>
      <c r="C902" s="4" t="s">
        <v>10</v>
      </c>
      <c r="D902" s="4" t="s">
        <v>28</v>
      </c>
      <c r="E902" s="4" t="s">
        <v>28</v>
      </c>
      <c r="F902" s="4" t="s">
        <v>28</v>
      </c>
      <c r="G902" s="4" t="s">
        <v>28</v>
      </c>
    </row>
    <row r="903" spans="1:7">
      <c r="A903" t="n">
        <v>10313</v>
      </c>
      <c r="B903" s="50" t="n">
        <v>46</v>
      </c>
      <c r="C903" s="6" t="n">
        <v>7036</v>
      </c>
      <c r="D903" s="6" t="n">
        <v>67.3499984741211</v>
      </c>
      <c r="E903" s="6" t="n">
        <v>5.5</v>
      </c>
      <c r="F903" s="6" t="n">
        <v>9.39999961853027</v>
      </c>
      <c r="G903" s="6" t="n">
        <v>90</v>
      </c>
    </row>
    <row r="904" spans="1:7">
      <c r="A904" t="s">
        <v>4</v>
      </c>
      <c r="B904" s="4" t="s">
        <v>5</v>
      </c>
      <c r="C904" s="4" t="s">
        <v>10</v>
      </c>
      <c r="D904" s="4" t="s">
        <v>10</v>
      </c>
      <c r="E904" s="4" t="s">
        <v>10</v>
      </c>
    </row>
    <row r="905" spans="1:7">
      <c r="A905" t="n">
        <v>10332</v>
      </c>
      <c r="B905" s="60" t="n">
        <v>61</v>
      </c>
      <c r="C905" s="6" t="n">
        <v>0</v>
      </c>
      <c r="D905" s="6" t="n">
        <v>12</v>
      </c>
      <c r="E905" s="6" t="n">
        <v>0</v>
      </c>
    </row>
    <row r="906" spans="1:7">
      <c r="A906" t="s">
        <v>4</v>
      </c>
      <c r="B906" s="4" t="s">
        <v>5</v>
      </c>
      <c r="C906" s="4" t="s">
        <v>10</v>
      </c>
      <c r="D906" s="4" t="s">
        <v>10</v>
      </c>
      <c r="E906" s="4" t="s">
        <v>10</v>
      </c>
    </row>
    <row r="907" spans="1:7">
      <c r="A907" t="n">
        <v>10339</v>
      </c>
      <c r="B907" s="60" t="n">
        <v>61</v>
      </c>
      <c r="C907" s="6" t="n">
        <v>1</v>
      </c>
      <c r="D907" s="6" t="n">
        <v>12</v>
      </c>
      <c r="E907" s="6" t="n">
        <v>0</v>
      </c>
    </row>
    <row r="908" spans="1:7">
      <c r="A908" t="s">
        <v>4</v>
      </c>
      <c r="B908" s="4" t="s">
        <v>5</v>
      </c>
      <c r="C908" s="4" t="s">
        <v>10</v>
      </c>
      <c r="D908" s="4" t="s">
        <v>10</v>
      </c>
      <c r="E908" s="4" t="s">
        <v>10</v>
      </c>
    </row>
    <row r="909" spans="1:7">
      <c r="A909" t="n">
        <v>10346</v>
      </c>
      <c r="B909" s="60" t="n">
        <v>61</v>
      </c>
      <c r="C909" s="6" t="n">
        <v>2</v>
      </c>
      <c r="D909" s="6" t="n">
        <v>12</v>
      </c>
      <c r="E909" s="6" t="n">
        <v>0</v>
      </c>
    </row>
    <row r="910" spans="1:7">
      <c r="A910" t="s">
        <v>4</v>
      </c>
      <c r="B910" s="4" t="s">
        <v>5</v>
      </c>
      <c r="C910" s="4" t="s">
        <v>10</v>
      </c>
      <c r="D910" s="4" t="s">
        <v>10</v>
      </c>
      <c r="E910" s="4" t="s">
        <v>10</v>
      </c>
    </row>
    <row r="911" spans="1:7">
      <c r="A911" t="n">
        <v>10353</v>
      </c>
      <c r="B911" s="60" t="n">
        <v>61</v>
      </c>
      <c r="C911" s="6" t="n">
        <v>3</v>
      </c>
      <c r="D911" s="6" t="n">
        <v>12</v>
      </c>
      <c r="E911" s="6" t="n">
        <v>0</v>
      </c>
    </row>
    <row r="912" spans="1:7">
      <c r="A912" t="s">
        <v>4</v>
      </c>
      <c r="B912" s="4" t="s">
        <v>5</v>
      </c>
      <c r="C912" s="4" t="s">
        <v>10</v>
      </c>
      <c r="D912" s="4" t="s">
        <v>10</v>
      </c>
      <c r="E912" s="4" t="s">
        <v>10</v>
      </c>
    </row>
    <row r="913" spans="1:7">
      <c r="A913" t="n">
        <v>10360</v>
      </c>
      <c r="B913" s="60" t="n">
        <v>61</v>
      </c>
      <c r="C913" s="6" t="n">
        <v>4</v>
      </c>
      <c r="D913" s="6" t="n">
        <v>12</v>
      </c>
      <c r="E913" s="6" t="n">
        <v>0</v>
      </c>
    </row>
    <row r="914" spans="1:7">
      <c r="A914" t="s">
        <v>4</v>
      </c>
      <c r="B914" s="4" t="s">
        <v>5</v>
      </c>
      <c r="C914" s="4" t="s">
        <v>10</v>
      </c>
      <c r="D914" s="4" t="s">
        <v>10</v>
      </c>
      <c r="E914" s="4" t="s">
        <v>10</v>
      </c>
    </row>
    <row r="915" spans="1:7">
      <c r="A915" t="n">
        <v>10367</v>
      </c>
      <c r="B915" s="60" t="n">
        <v>61</v>
      </c>
      <c r="C915" s="6" t="n">
        <v>5</v>
      </c>
      <c r="D915" s="6" t="n">
        <v>12</v>
      </c>
      <c r="E915" s="6" t="n">
        <v>0</v>
      </c>
    </row>
    <row r="916" spans="1:7">
      <c r="A916" t="s">
        <v>4</v>
      </c>
      <c r="B916" s="4" t="s">
        <v>5</v>
      </c>
      <c r="C916" s="4" t="s">
        <v>10</v>
      </c>
      <c r="D916" s="4" t="s">
        <v>10</v>
      </c>
      <c r="E916" s="4" t="s">
        <v>10</v>
      </c>
    </row>
    <row r="917" spans="1:7">
      <c r="A917" t="n">
        <v>10374</v>
      </c>
      <c r="B917" s="60" t="n">
        <v>61</v>
      </c>
      <c r="C917" s="6" t="n">
        <v>6</v>
      </c>
      <c r="D917" s="6" t="n">
        <v>12</v>
      </c>
      <c r="E917" s="6" t="n">
        <v>0</v>
      </c>
    </row>
    <row r="918" spans="1:7">
      <c r="A918" t="s">
        <v>4</v>
      </c>
      <c r="B918" s="4" t="s">
        <v>5</v>
      </c>
      <c r="C918" s="4" t="s">
        <v>10</v>
      </c>
      <c r="D918" s="4" t="s">
        <v>10</v>
      </c>
      <c r="E918" s="4" t="s">
        <v>10</v>
      </c>
    </row>
    <row r="919" spans="1:7">
      <c r="A919" t="n">
        <v>10381</v>
      </c>
      <c r="B919" s="60" t="n">
        <v>61</v>
      </c>
      <c r="C919" s="6" t="n">
        <v>7</v>
      </c>
      <c r="D919" s="6" t="n">
        <v>12</v>
      </c>
      <c r="E919" s="6" t="n">
        <v>0</v>
      </c>
    </row>
    <row r="920" spans="1:7">
      <c r="A920" t="s">
        <v>4</v>
      </c>
      <c r="B920" s="4" t="s">
        <v>5</v>
      </c>
      <c r="C920" s="4" t="s">
        <v>10</v>
      </c>
      <c r="D920" s="4" t="s">
        <v>10</v>
      </c>
      <c r="E920" s="4" t="s">
        <v>10</v>
      </c>
    </row>
    <row r="921" spans="1:7">
      <c r="A921" t="n">
        <v>10388</v>
      </c>
      <c r="B921" s="60" t="n">
        <v>61</v>
      </c>
      <c r="C921" s="6" t="n">
        <v>8</v>
      </c>
      <c r="D921" s="6" t="n">
        <v>12</v>
      </c>
      <c r="E921" s="6" t="n">
        <v>0</v>
      </c>
    </row>
    <row r="922" spans="1:7">
      <c r="A922" t="s">
        <v>4</v>
      </c>
      <c r="B922" s="4" t="s">
        <v>5</v>
      </c>
      <c r="C922" s="4" t="s">
        <v>10</v>
      </c>
      <c r="D922" s="4" t="s">
        <v>10</v>
      </c>
      <c r="E922" s="4" t="s">
        <v>10</v>
      </c>
    </row>
    <row r="923" spans="1:7">
      <c r="A923" t="n">
        <v>10395</v>
      </c>
      <c r="B923" s="60" t="n">
        <v>61</v>
      </c>
      <c r="C923" s="6" t="n">
        <v>9</v>
      </c>
      <c r="D923" s="6" t="n">
        <v>12</v>
      </c>
      <c r="E923" s="6" t="n">
        <v>0</v>
      </c>
    </row>
    <row r="924" spans="1:7">
      <c r="A924" t="s">
        <v>4</v>
      </c>
      <c r="B924" s="4" t="s">
        <v>5</v>
      </c>
      <c r="C924" s="4" t="s">
        <v>10</v>
      </c>
      <c r="D924" s="4" t="s">
        <v>10</v>
      </c>
      <c r="E924" s="4" t="s">
        <v>10</v>
      </c>
    </row>
    <row r="925" spans="1:7">
      <c r="A925" t="n">
        <v>10402</v>
      </c>
      <c r="B925" s="60" t="n">
        <v>61</v>
      </c>
      <c r="C925" s="6" t="n">
        <v>11</v>
      </c>
      <c r="D925" s="6" t="n">
        <v>12</v>
      </c>
      <c r="E925" s="6" t="n">
        <v>0</v>
      </c>
    </row>
    <row r="926" spans="1:7">
      <c r="A926" t="s">
        <v>4</v>
      </c>
      <c r="B926" s="4" t="s">
        <v>5</v>
      </c>
      <c r="C926" s="4" t="s">
        <v>10</v>
      </c>
      <c r="D926" s="4" t="s">
        <v>10</v>
      </c>
      <c r="E926" s="4" t="s">
        <v>10</v>
      </c>
    </row>
    <row r="927" spans="1:7">
      <c r="A927" t="n">
        <v>10409</v>
      </c>
      <c r="B927" s="60" t="n">
        <v>61</v>
      </c>
      <c r="C927" s="6" t="n">
        <v>13</v>
      </c>
      <c r="D927" s="6" t="n">
        <v>12</v>
      </c>
      <c r="E927" s="6" t="n">
        <v>0</v>
      </c>
    </row>
    <row r="928" spans="1:7">
      <c r="A928" t="s">
        <v>4</v>
      </c>
      <c r="B928" s="4" t="s">
        <v>5</v>
      </c>
      <c r="C928" s="4" t="s">
        <v>10</v>
      </c>
      <c r="D928" s="4" t="s">
        <v>10</v>
      </c>
      <c r="E928" s="4" t="s">
        <v>10</v>
      </c>
    </row>
    <row r="929" spans="1:5">
      <c r="A929" t="n">
        <v>10416</v>
      </c>
      <c r="B929" s="60" t="n">
        <v>61</v>
      </c>
      <c r="C929" s="6" t="n">
        <v>80</v>
      </c>
      <c r="D929" s="6" t="n">
        <v>12</v>
      </c>
      <c r="E929" s="6" t="n">
        <v>0</v>
      </c>
    </row>
    <row r="930" spans="1:5">
      <c r="A930" t="s">
        <v>4</v>
      </c>
      <c r="B930" s="4" t="s">
        <v>5</v>
      </c>
      <c r="C930" s="4" t="s">
        <v>10</v>
      </c>
      <c r="D930" s="4" t="s">
        <v>10</v>
      </c>
      <c r="E930" s="4" t="s">
        <v>10</v>
      </c>
    </row>
    <row r="931" spans="1:5">
      <c r="A931" t="n">
        <v>10423</v>
      </c>
      <c r="B931" s="60" t="n">
        <v>61</v>
      </c>
      <c r="C931" s="6" t="n">
        <v>18</v>
      </c>
      <c r="D931" s="6" t="n">
        <v>12</v>
      </c>
      <c r="E931" s="6" t="n">
        <v>0</v>
      </c>
    </row>
    <row r="932" spans="1:5">
      <c r="A932" t="s">
        <v>4</v>
      </c>
      <c r="B932" s="4" t="s">
        <v>5</v>
      </c>
      <c r="C932" s="4" t="s">
        <v>10</v>
      </c>
      <c r="D932" s="4" t="s">
        <v>10</v>
      </c>
      <c r="E932" s="4" t="s">
        <v>10</v>
      </c>
    </row>
    <row r="933" spans="1:5">
      <c r="A933" t="n">
        <v>10430</v>
      </c>
      <c r="B933" s="60" t="n">
        <v>61</v>
      </c>
      <c r="C933" s="6" t="n">
        <v>7032</v>
      </c>
      <c r="D933" s="6" t="n">
        <v>12</v>
      </c>
      <c r="E933" s="6" t="n">
        <v>0</v>
      </c>
    </row>
    <row r="934" spans="1:5">
      <c r="A934" t="s">
        <v>4</v>
      </c>
      <c r="B934" s="4" t="s">
        <v>5</v>
      </c>
      <c r="C934" s="4" t="s">
        <v>10</v>
      </c>
      <c r="D934" s="4" t="s">
        <v>10</v>
      </c>
      <c r="E934" s="4" t="s">
        <v>28</v>
      </c>
      <c r="F934" s="4" t="s">
        <v>13</v>
      </c>
    </row>
    <row r="935" spans="1:5">
      <c r="A935" t="n">
        <v>10437</v>
      </c>
      <c r="B935" s="61" t="n">
        <v>53</v>
      </c>
      <c r="C935" s="6" t="n">
        <v>0</v>
      </c>
      <c r="D935" s="6" t="n">
        <v>12</v>
      </c>
      <c r="E935" s="6" t="n">
        <v>0</v>
      </c>
      <c r="F935" s="6" t="n">
        <v>0</v>
      </c>
    </row>
    <row r="936" spans="1:5">
      <c r="A936" t="s">
        <v>4</v>
      </c>
      <c r="B936" s="4" t="s">
        <v>5</v>
      </c>
      <c r="C936" s="4" t="s">
        <v>10</v>
      </c>
      <c r="D936" s="4" t="s">
        <v>10</v>
      </c>
      <c r="E936" s="4" t="s">
        <v>28</v>
      </c>
      <c r="F936" s="4" t="s">
        <v>13</v>
      </c>
    </row>
    <row r="937" spans="1:5">
      <c r="A937" t="n">
        <v>10447</v>
      </c>
      <c r="B937" s="61" t="n">
        <v>53</v>
      </c>
      <c r="C937" s="6" t="n">
        <v>1</v>
      </c>
      <c r="D937" s="6" t="n">
        <v>12</v>
      </c>
      <c r="E937" s="6" t="n">
        <v>0</v>
      </c>
      <c r="F937" s="6" t="n">
        <v>0</v>
      </c>
    </row>
    <row r="938" spans="1:5">
      <c r="A938" t="s">
        <v>4</v>
      </c>
      <c r="B938" s="4" t="s">
        <v>5</v>
      </c>
      <c r="C938" s="4" t="s">
        <v>10</v>
      </c>
      <c r="D938" s="4" t="s">
        <v>10</v>
      </c>
      <c r="E938" s="4" t="s">
        <v>28</v>
      </c>
      <c r="F938" s="4" t="s">
        <v>13</v>
      </c>
    </row>
    <row r="939" spans="1:5">
      <c r="A939" t="n">
        <v>10457</v>
      </c>
      <c r="B939" s="61" t="n">
        <v>53</v>
      </c>
      <c r="C939" s="6" t="n">
        <v>2</v>
      </c>
      <c r="D939" s="6" t="n">
        <v>12</v>
      </c>
      <c r="E939" s="6" t="n">
        <v>0</v>
      </c>
      <c r="F939" s="6" t="n">
        <v>0</v>
      </c>
    </row>
    <row r="940" spans="1:5">
      <c r="A940" t="s">
        <v>4</v>
      </c>
      <c r="B940" s="4" t="s">
        <v>5</v>
      </c>
      <c r="C940" s="4" t="s">
        <v>10</v>
      </c>
      <c r="D940" s="4" t="s">
        <v>10</v>
      </c>
      <c r="E940" s="4" t="s">
        <v>28</v>
      </c>
      <c r="F940" s="4" t="s">
        <v>13</v>
      </c>
    </row>
    <row r="941" spans="1:5">
      <c r="A941" t="n">
        <v>10467</v>
      </c>
      <c r="B941" s="61" t="n">
        <v>53</v>
      </c>
      <c r="C941" s="6" t="n">
        <v>3</v>
      </c>
      <c r="D941" s="6" t="n">
        <v>12</v>
      </c>
      <c r="E941" s="6" t="n">
        <v>0</v>
      </c>
      <c r="F941" s="6" t="n">
        <v>0</v>
      </c>
    </row>
    <row r="942" spans="1:5">
      <c r="A942" t="s">
        <v>4</v>
      </c>
      <c r="B942" s="4" t="s">
        <v>5</v>
      </c>
      <c r="C942" s="4" t="s">
        <v>10</v>
      </c>
      <c r="D942" s="4" t="s">
        <v>10</v>
      </c>
      <c r="E942" s="4" t="s">
        <v>28</v>
      </c>
      <c r="F942" s="4" t="s">
        <v>13</v>
      </c>
    </row>
    <row r="943" spans="1:5">
      <c r="A943" t="n">
        <v>10477</v>
      </c>
      <c r="B943" s="61" t="n">
        <v>53</v>
      </c>
      <c r="C943" s="6" t="n">
        <v>4</v>
      </c>
      <c r="D943" s="6" t="n">
        <v>12</v>
      </c>
      <c r="E943" s="6" t="n">
        <v>0</v>
      </c>
      <c r="F943" s="6" t="n">
        <v>0</v>
      </c>
    </row>
    <row r="944" spans="1:5">
      <c r="A944" t="s">
        <v>4</v>
      </c>
      <c r="B944" s="4" t="s">
        <v>5</v>
      </c>
      <c r="C944" s="4" t="s">
        <v>10</v>
      </c>
      <c r="D944" s="4" t="s">
        <v>10</v>
      </c>
      <c r="E944" s="4" t="s">
        <v>28</v>
      </c>
      <c r="F944" s="4" t="s">
        <v>13</v>
      </c>
    </row>
    <row r="945" spans="1:6">
      <c r="A945" t="n">
        <v>10487</v>
      </c>
      <c r="B945" s="61" t="n">
        <v>53</v>
      </c>
      <c r="C945" s="6" t="n">
        <v>5</v>
      </c>
      <c r="D945" s="6" t="n">
        <v>12</v>
      </c>
      <c r="E945" s="6" t="n">
        <v>0</v>
      </c>
      <c r="F945" s="6" t="n">
        <v>0</v>
      </c>
    </row>
    <row r="946" spans="1:6">
      <c r="A946" t="s">
        <v>4</v>
      </c>
      <c r="B946" s="4" t="s">
        <v>5</v>
      </c>
      <c r="C946" s="4" t="s">
        <v>10</v>
      </c>
      <c r="D946" s="4" t="s">
        <v>10</v>
      </c>
      <c r="E946" s="4" t="s">
        <v>28</v>
      </c>
      <c r="F946" s="4" t="s">
        <v>13</v>
      </c>
    </row>
    <row r="947" spans="1:6">
      <c r="A947" t="n">
        <v>10497</v>
      </c>
      <c r="B947" s="61" t="n">
        <v>53</v>
      </c>
      <c r="C947" s="6" t="n">
        <v>6</v>
      </c>
      <c r="D947" s="6" t="n">
        <v>12</v>
      </c>
      <c r="E947" s="6" t="n">
        <v>0</v>
      </c>
      <c r="F947" s="6" t="n">
        <v>0</v>
      </c>
    </row>
    <row r="948" spans="1:6">
      <c r="A948" t="s">
        <v>4</v>
      </c>
      <c r="B948" s="4" t="s">
        <v>5</v>
      </c>
      <c r="C948" s="4" t="s">
        <v>10</v>
      </c>
      <c r="D948" s="4" t="s">
        <v>10</v>
      </c>
      <c r="E948" s="4" t="s">
        <v>28</v>
      </c>
      <c r="F948" s="4" t="s">
        <v>13</v>
      </c>
    </row>
    <row r="949" spans="1:6">
      <c r="A949" t="n">
        <v>10507</v>
      </c>
      <c r="B949" s="61" t="n">
        <v>53</v>
      </c>
      <c r="C949" s="6" t="n">
        <v>7</v>
      </c>
      <c r="D949" s="6" t="n">
        <v>12</v>
      </c>
      <c r="E949" s="6" t="n">
        <v>0</v>
      </c>
      <c r="F949" s="6" t="n">
        <v>0</v>
      </c>
    </row>
    <row r="950" spans="1:6">
      <c r="A950" t="s">
        <v>4</v>
      </c>
      <c r="B950" s="4" t="s">
        <v>5</v>
      </c>
      <c r="C950" s="4" t="s">
        <v>10</v>
      </c>
      <c r="D950" s="4" t="s">
        <v>10</v>
      </c>
      <c r="E950" s="4" t="s">
        <v>28</v>
      </c>
      <c r="F950" s="4" t="s">
        <v>13</v>
      </c>
    </row>
    <row r="951" spans="1:6">
      <c r="A951" t="n">
        <v>10517</v>
      </c>
      <c r="B951" s="61" t="n">
        <v>53</v>
      </c>
      <c r="C951" s="6" t="n">
        <v>8</v>
      </c>
      <c r="D951" s="6" t="n">
        <v>12</v>
      </c>
      <c r="E951" s="6" t="n">
        <v>0</v>
      </c>
      <c r="F951" s="6" t="n">
        <v>0</v>
      </c>
    </row>
    <row r="952" spans="1:6">
      <c r="A952" t="s">
        <v>4</v>
      </c>
      <c r="B952" s="4" t="s">
        <v>5</v>
      </c>
      <c r="C952" s="4" t="s">
        <v>10</v>
      </c>
      <c r="D952" s="4" t="s">
        <v>10</v>
      </c>
      <c r="E952" s="4" t="s">
        <v>28</v>
      </c>
      <c r="F952" s="4" t="s">
        <v>13</v>
      </c>
    </row>
    <row r="953" spans="1:6">
      <c r="A953" t="n">
        <v>10527</v>
      </c>
      <c r="B953" s="61" t="n">
        <v>53</v>
      </c>
      <c r="C953" s="6" t="n">
        <v>9</v>
      </c>
      <c r="D953" s="6" t="n">
        <v>12</v>
      </c>
      <c r="E953" s="6" t="n">
        <v>0</v>
      </c>
      <c r="F953" s="6" t="n">
        <v>0</v>
      </c>
    </row>
    <row r="954" spans="1:6">
      <c r="A954" t="s">
        <v>4</v>
      </c>
      <c r="B954" s="4" t="s">
        <v>5</v>
      </c>
      <c r="C954" s="4" t="s">
        <v>10</v>
      </c>
      <c r="D954" s="4" t="s">
        <v>10</v>
      </c>
      <c r="E954" s="4" t="s">
        <v>28</v>
      </c>
      <c r="F954" s="4" t="s">
        <v>13</v>
      </c>
    </row>
    <row r="955" spans="1:6">
      <c r="A955" t="n">
        <v>10537</v>
      </c>
      <c r="B955" s="61" t="n">
        <v>53</v>
      </c>
      <c r="C955" s="6" t="n">
        <v>11</v>
      </c>
      <c r="D955" s="6" t="n">
        <v>12</v>
      </c>
      <c r="E955" s="6" t="n">
        <v>0</v>
      </c>
      <c r="F955" s="6" t="n">
        <v>0</v>
      </c>
    </row>
    <row r="956" spans="1:6">
      <c r="A956" t="s">
        <v>4</v>
      </c>
      <c r="B956" s="4" t="s">
        <v>5</v>
      </c>
      <c r="C956" s="4" t="s">
        <v>10</v>
      </c>
      <c r="D956" s="4" t="s">
        <v>10</v>
      </c>
      <c r="E956" s="4" t="s">
        <v>28</v>
      </c>
      <c r="F956" s="4" t="s">
        <v>13</v>
      </c>
    </row>
    <row r="957" spans="1:6">
      <c r="A957" t="n">
        <v>10547</v>
      </c>
      <c r="B957" s="61" t="n">
        <v>53</v>
      </c>
      <c r="C957" s="6" t="n">
        <v>13</v>
      </c>
      <c r="D957" s="6" t="n">
        <v>12</v>
      </c>
      <c r="E957" s="6" t="n">
        <v>0</v>
      </c>
      <c r="F957" s="6" t="n">
        <v>0</v>
      </c>
    </row>
    <row r="958" spans="1:6">
      <c r="A958" t="s">
        <v>4</v>
      </c>
      <c r="B958" s="4" t="s">
        <v>5</v>
      </c>
      <c r="C958" s="4" t="s">
        <v>10</v>
      </c>
      <c r="D958" s="4" t="s">
        <v>10</v>
      </c>
      <c r="E958" s="4" t="s">
        <v>28</v>
      </c>
      <c r="F958" s="4" t="s">
        <v>13</v>
      </c>
    </row>
    <row r="959" spans="1:6">
      <c r="A959" t="n">
        <v>10557</v>
      </c>
      <c r="B959" s="61" t="n">
        <v>53</v>
      </c>
      <c r="C959" s="6" t="n">
        <v>80</v>
      </c>
      <c r="D959" s="6" t="n">
        <v>12</v>
      </c>
      <c r="E959" s="6" t="n">
        <v>0</v>
      </c>
      <c r="F959" s="6" t="n">
        <v>0</v>
      </c>
    </row>
    <row r="960" spans="1:6">
      <c r="A960" t="s">
        <v>4</v>
      </c>
      <c r="B960" s="4" t="s">
        <v>5</v>
      </c>
      <c r="C960" s="4" t="s">
        <v>10</v>
      </c>
      <c r="D960" s="4" t="s">
        <v>10</v>
      </c>
      <c r="E960" s="4" t="s">
        <v>28</v>
      </c>
      <c r="F960" s="4" t="s">
        <v>13</v>
      </c>
    </row>
    <row r="961" spans="1:6">
      <c r="A961" t="n">
        <v>10567</v>
      </c>
      <c r="B961" s="61" t="n">
        <v>53</v>
      </c>
      <c r="C961" s="6" t="n">
        <v>18</v>
      </c>
      <c r="D961" s="6" t="n">
        <v>12</v>
      </c>
      <c r="E961" s="6" t="n">
        <v>0</v>
      </c>
      <c r="F961" s="6" t="n">
        <v>0</v>
      </c>
    </row>
    <row r="962" spans="1:6">
      <c r="A962" t="s">
        <v>4</v>
      </c>
      <c r="B962" s="4" t="s">
        <v>5</v>
      </c>
      <c r="C962" s="4" t="s">
        <v>10</v>
      </c>
      <c r="D962" s="4" t="s">
        <v>10</v>
      </c>
      <c r="E962" s="4" t="s">
        <v>28</v>
      </c>
      <c r="F962" s="4" t="s">
        <v>13</v>
      </c>
    </row>
    <row r="963" spans="1:6">
      <c r="A963" t="n">
        <v>10577</v>
      </c>
      <c r="B963" s="61" t="n">
        <v>53</v>
      </c>
      <c r="C963" s="6" t="n">
        <v>7032</v>
      </c>
      <c r="D963" s="6" t="n">
        <v>12</v>
      </c>
      <c r="E963" s="6" t="n">
        <v>0</v>
      </c>
      <c r="F963" s="6" t="n">
        <v>0</v>
      </c>
    </row>
    <row r="964" spans="1:6">
      <c r="A964" t="s">
        <v>4</v>
      </c>
      <c r="B964" s="4" t="s">
        <v>5</v>
      </c>
      <c r="C964" s="4" t="s">
        <v>13</v>
      </c>
      <c r="D964" s="4" t="s">
        <v>13</v>
      </c>
      <c r="E964" s="4" t="s">
        <v>28</v>
      </c>
      <c r="F964" s="4" t="s">
        <v>28</v>
      </c>
      <c r="G964" s="4" t="s">
        <v>28</v>
      </c>
      <c r="H964" s="4" t="s">
        <v>10</v>
      </c>
    </row>
    <row r="965" spans="1:6">
      <c r="A965" t="n">
        <v>10587</v>
      </c>
      <c r="B965" s="62" t="n">
        <v>45</v>
      </c>
      <c r="C965" s="6" t="n">
        <v>2</v>
      </c>
      <c r="D965" s="6" t="n">
        <v>3</v>
      </c>
      <c r="E965" s="6" t="n">
        <v>68.1999969482422</v>
      </c>
      <c r="F965" s="6" t="n">
        <v>10.3999996185303</v>
      </c>
      <c r="G965" s="6" t="n">
        <v>9.19999980926514</v>
      </c>
      <c r="H965" s="6" t="n">
        <v>0</v>
      </c>
    </row>
    <row r="966" spans="1:6">
      <c r="A966" t="s">
        <v>4</v>
      </c>
      <c r="B966" s="4" t="s">
        <v>5</v>
      </c>
      <c r="C966" s="4" t="s">
        <v>13</v>
      </c>
      <c r="D966" s="4" t="s">
        <v>13</v>
      </c>
      <c r="E966" s="4" t="s">
        <v>28</v>
      </c>
      <c r="F966" s="4" t="s">
        <v>28</v>
      </c>
      <c r="G966" s="4" t="s">
        <v>28</v>
      </c>
      <c r="H966" s="4" t="s">
        <v>10</v>
      </c>
      <c r="I966" s="4" t="s">
        <v>13</v>
      </c>
    </row>
    <row r="967" spans="1:6">
      <c r="A967" t="n">
        <v>10604</v>
      </c>
      <c r="B967" s="62" t="n">
        <v>45</v>
      </c>
      <c r="C967" s="6" t="n">
        <v>4</v>
      </c>
      <c r="D967" s="6" t="n">
        <v>3</v>
      </c>
      <c r="E967" s="6" t="n">
        <v>26.0799999237061</v>
      </c>
      <c r="F967" s="6" t="n">
        <v>110.25</v>
      </c>
      <c r="G967" s="6" t="n">
        <v>0</v>
      </c>
      <c r="H967" s="6" t="n">
        <v>0</v>
      </c>
      <c r="I967" s="6" t="n">
        <v>0</v>
      </c>
    </row>
    <row r="968" spans="1:6">
      <c r="A968" t="s">
        <v>4</v>
      </c>
      <c r="B968" s="4" t="s">
        <v>5</v>
      </c>
      <c r="C968" s="4" t="s">
        <v>13</v>
      </c>
      <c r="D968" s="4" t="s">
        <v>13</v>
      </c>
      <c r="E968" s="4" t="s">
        <v>28</v>
      </c>
      <c r="F968" s="4" t="s">
        <v>10</v>
      </c>
    </row>
    <row r="969" spans="1:6">
      <c r="A969" t="n">
        <v>10622</v>
      </c>
      <c r="B969" s="62" t="n">
        <v>45</v>
      </c>
      <c r="C969" s="6" t="n">
        <v>5</v>
      </c>
      <c r="D969" s="6" t="n">
        <v>3</v>
      </c>
      <c r="E969" s="6" t="n">
        <v>70.6999969482422</v>
      </c>
      <c r="F969" s="6" t="n">
        <v>0</v>
      </c>
    </row>
    <row r="970" spans="1:6">
      <c r="A970" t="s">
        <v>4</v>
      </c>
      <c r="B970" s="4" t="s">
        <v>5</v>
      </c>
      <c r="C970" s="4" t="s">
        <v>13</v>
      </c>
      <c r="D970" s="4" t="s">
        <v>13</v>
      </c>
      <c r="E970" s="4" t="s">
        <v>28</v>
      </c>
      <c r="F970" s="4" t="s">
        <v>10</v>
      </c>
    </row>
    <row r="971" spans="1:6">
      <c r="A971" t="n">
        <v>10631</v>
      </c>
      <c r="B971" s="62" t="n">
        <v>45</v>
      </c>
      <c r="C971" s="6" t="n">
        <v>11</v>
      </c>
      <c r="D971" s="6" t="n">
        <v>3</v>
      </c>
      <c r="E971" s="6" t="n">
        <v>45.7000007629395</v>
      </c>
      <c r="F971" s="6" t="n">
        <v>0</v>
      </c>
    </row>
    <row r="972" spans="1:6">
      <c r="A972" t="s">
        <v>4</v>
      </c>
      <c r="B972" s="4" t="s">
        <v>5</v>
      </c>
      <c r="C972" s="4" t="s">
        <v>13</v>
      </c>
      <c r="D972" s="4" t="s">
        <v>10</v>
      </c>
      <c r="E972" s="4" t="s">
        <v>10</v>
      </c>
      <c r="F972" s="4" t="s">
        <v>10</v>
      </c>
      <c r="G972" s="4" t="s">
        <v>10</v>
      </c>
      <c r="H972" s="4" t="s">
        <v>13</v>
      </c>
    </row>
    <row r="973" spans="1:6">
      <c r="A973" t="n">
        <v>10640</v>
      </c>
      <c r="B973" s="32" t="n">
        <v>25</v>
      </c>
      <c r="C973" s="6" t="n">
        <v>5</v>
      </c>
      <c r="D973" s="6" t="n">
        <v>65535</v>
      </c>
      <c r="E973" s="6" t="n">
        <v>500</v>
      </c>
      <c r="F973" s="6" t="n">
        <v>800</v>
      </c>
      <c r="G973" s="6" t="n">
        <v>140</v>
      </c>
      <c r="H973" s="6" t="n">
        <v>0</v>
      </c>
    </row>
    <row r="974" spans="1:6">
      <c r="A974" t="s">
        <v>4</v>
      </c>
      <c r="B974" s="4" t="s">
        <v>5</v>
      </c>
      <c r="C974" s="4" t="s">
        <v>10</v>
      </c>
      <c r="D974" s="4" t="s">
        <v>13</v>
      </c>
      <c r="E974" s="4" t="s">
        <v>65</v>
      </c>
      <c r="F974" s="4" t="s">
        <v>13</v>
      </c>
      <c r="G974" s="4" t="s">
        <v>13</v>
      </c>
    </row>
    <row r="975" spans="1:6">
      <c r="A975" t="n">
        <v>10651</v>
      </c>
      <c r="B975" s="33" t="n">
        <v>24</v>
      </c>
      <c r="C975" s="6" t="n">
        <v>65533</v>
      </c>
      <c r="D975" s="6" t="n">
        <v>11</v>
      </c>
      <c r="E975" s="6" t="s">
        <v>158</v>
      </c>
      <c r="F975" s="6" t="n">
        <v>2</v>
      </c>
      <c r="G975" s="6" t="n">
        <v>0</v>
      </c>
    </row>
    <row r="976" spans="1:6">
      <c r="A976" t="s">
        <v>4</v>
      </c>
      <c r="B976" s="4" t="s">
        <v>5</v>
      </c>
    </row>
    <row r="977" spans="1:9">
      <c r="A977" t="n">
        <v>10710</v>
      </c>
      <c r="B977" s="34" t="n">
        <v>28</v>
      </c>
    </row>
    <row r="978" spans="1:9">
      <c r="A978" t="s">
        <v>4</v>
      </c>
      <c r="B978" s="4" t="s">
        <v>5</v>
      </c>
      <c r="C978" s="4" t="s">
        <v>10</v>
      </c>
      <c r="D978" s="4" t="s">
        <v>13</v>
      </c>
      <c r="E978" s="4" t="s">
        <v>65</v>
      </c>
      <c r="F978" s="4" t="s">
        <v>13</v>
      </c>
      <c r="G978" s="4" t="s">
        <v>13</v>
      </c>
    </row>
    <row r="979" spans="1:9">
      <c r="A979" t="n">
        <v>10711</v>
      </c>
      <c r="B979" s="33" t="n">
        <v>24</v>
      </c>
      <c r="C979" s="6" t="n">
        <v>65533</v>
      </c>
      <c r="D979" s="6" t="n">
        <v>11</v>
      </c>
      <c r="E979" s="6" t="s">
        <v>159</v>
      </c>
      <c r="F979" s="6" t="n">
        <v>2</v>
      </c>
      <c r="G979" s="6" t="n">
        <v>0</v>
      </c>
    </row>
    <row r="980" spans="1:9">
      <c r="A980" t="s">
        <v>4</v>
      </c>
      <c r="B980" s="4" t="s">
        <v>5</v>
      </c>
    </row>
    <row r="981" spans="1:9">
      <c r="A981" t="n">
        <v>10871</v>
      </c>
      <c r="B981" s="34" t="n">
        <v>28</v>
      </c>
    </row>
    <row r="982" spans="1:9">
      <c r="A982" t="s">
        <v>4</v>
      </c>
      <c r="B982" s="4" t="s">
        <v>5</v>
      </c>
      <c r="C982" s="4" t="s">
        <v>13</v>
      </c>
    </row>
    <row r="983" spans="1:9">
      <c r="A983" t="n">
        <v>10872</v>
      </c>
      <c r="B983" s="35" t="n">
        <v>27</v>
      </c>
      <c r="C983" s="6" t="n">
        <v>0</v>
      </c>
    </row>
    <row r="984" spans="1:9">
      <c r="A984" t="s">
        <v>4</v>
      </c>
      <c r="B984" s="4" t="s">
        <v>5</v>
      </c>
      <c r="C984" s="4" t="s">
        <v>13</v>
      </c>
    </row>
    <row r="985" spans="1:9">
      <c r="A985" t="n">
        <v>10874</v>
      </c>
      <c r="B985" s="35" t="n">
        <v>27</v>
      </c>
      <c r="C985" s="6" t="n">
        <v>1</v>
      </c>
    </row>
    <row r="986" spans="1:9">
      <c r="A986" t="s">
        <v>4</v>
      </c>
      <c r="B986" s="4" t="s">
        <v>5</v>
      </c>
      <c r="C986" s="4" t="s">
        <v>13</v>
      </c>
      <c r="D986" s="4" t="s">
        <v>10</v>
      </c>
      <c r="E986" s="4" t="s">
        <v>10</v>
      </c>
      <c r="F986" s="4" t="s">
        <v>10</v>
      </c>
      <c r="G986" s="4" t="s">
        <v>10</v>
      </c>
      <c r="H986" s="4" t="s">
        <v>13</v>
      </c>
    </row>
    <row r="987" spans="1:9">
      <c r="A987" t="n">
        <v>10876</v>
      </c>
      <c r="B987" s="32" t="n">
        <v>25</v>
      </c>
      <c r="C987" s="6" t="n">
        <v>5</v>
      </c>
      <c r="D987" s="6" t="n">
        <v>65535</v>
      </c>
      <c r="E987" s="6" t="n">
        <v>65535</v>
      </c>
      <c r="F987" s="6" t="n">
        <v>65535</v>
      </c>
      <c r="G987" s="6" t="n">
        <v>65535</v>
      </c>
      <c r="H987" s="6" t="n">
        <v>0</v>
      </c>
    </row>
    <row r="988" spans="1:9">
      <c r="A988" t="s">
        <v>4</v>
      </c>
      <c r="B988" s="4" t="s">
        <v>5</v>
      </c>
      <c r="C988" s="4" t="s">
        <v>13</v>
      </c>
    </row>
    <row r="989" spans="1:9">
      <c r="A989" t="n">
        <v>10887</v>
      </c>
      <c r="B989" s="63" t="n">
        <v>116</v>
      </c>
      <c r="C989" s="6" t="n">
        <v>0</v>
      </c>
    </row>
    <row r="990" spans="1:9">
      <c r="A990" t="s">
        <v>4</v>
      </c>
      <c r="B990" s="4" t="s">
        <v>5</v>
      </c>
      <c r="C990" s="4" t="s">
        <v>13</v>
      </c>
      <c r="D990" s="4" t="s">
        <v>10</v>
      </c>
    </row>
    <row r="991" spans="1:9">
      <c r="A991" t="n">
        <v>10889</v>
      </c>
      <c r="B991" s="63" t="n">
        <v>116</v>
      </c>
      <c r="C991" s="6" t="n">
        <v>2</v>
      </c>
      <c r="D991" s="6" t="n">
        <v>1</v>
      </c>
    </row>
    <row r="992" spans="1:9">
      <c r="A992" t="s">
        <v>4</v>
      </c>
      <c r="B992" s="4" t="s">
        <v>5</v>
      </c>
      <c r="C992" s="4" t="s">
        <v>13</v>
      </c>
      <c r="D992" s="4" t="s">
        <v>9</v>
      </c>
    </row>
    <row r="993" spans="1:8">
      <c r="A993" t="n">
        <v>10893</v>
      </c>
      <c r="B993" s="63" t="n">
        <v>116</v>
      </c>
      <c r="C993" s="6" t="n">
        <v>5</v>
      </c>
      <c r="D993" s="6" t="n">
        <v>1148846080</v>
      </c>
    </row>
    <row r="994" spans="1:8">
      <c r="A994" t="s">
        <v>4</v>
      </c>
      <c r="B994" s="4" t="s">
        <v>5</v>
      </c>
      <c r="C994" s="4" t="s">
        <v>13</v>
      </c>
      <c r="D994" s="4" t="s">
        <v>10</v>
      </c>
    </row>
    <row r="995" spans="1:8">
      <c r="A995" t="n">
        <v>10899</v>
      </c>
      <c r="B995" s="63" t="n">
        <v>116</v>
      </c>
      <c r="C995" s="6" t="n">
        <v>6</v>
      </c>
      <c r="D995" s="6" t="n">
        <v>1</v>
      </c>
    </row>
    <row r="996" spans="1:8">
      <c r="A996" t="s">
        <v>4</v>
      </c>
      <c r="B996" s="4" t="s">
        <v>5</v>
      </c>
      <c r="C996" s="4" t="s">
        <v>13</v>
      </c>
      <c r="D996" s="4" t="s">
        <v>13</v>
      </c>
      <c r="E996" s="4" t="s">
        <v>13</v>
      </c>
      <c r="F996" s="4" t="s">
        <v>13</v>
      </c>
    </row>
    <row r="997" spans="1:8">
      <c r="A997" t="n">
        <v>10903</v>
      </c>
      <c r="B997" s="8" t="n">
        <v>14</v>
      </c>
      <c r="C997" s="6" t="n">
        <v>0</v>
      </c>
      <c r="D997" s="6" t="n">
        <v>0</v>
      </c>
      <c r="E997" s="6" t="n">
        <v>32</v>
      </c>
      <c r="F997" s="6" t="n">
        <v>0</v>
      </c>
    </row>
    <row r="998" spans="1:8">
      <c r="A998" t="s">
        <v>4</v>
      </c>
      <c r="B998" s="4" t="s">
        <v>5</v>
      </c>
      <c r="C998" s="4" t="s">
        <v>13</v>
      </c>
      <c r="D998" s="4" t="s">
        <v>13</v>
      </c>
      <c r="E998" s="4" t="s">
        <v>28</v>
      </c>
      <c r="F998" s="4" t="s">
        <v>28</v>
      </c>
      <c r="G998" s="4" t="s">
        <v>28</v>
      </c>
      <c r="H998" s="4" t="s">
        <v>10</v>
      </c>
    </row>
    <row r="999" spans="1:8">
      <c r="A999" t="n">
        <v>10908</v>
      </c>
      <c r="B999" s="62" t="n">
        <v>45</v>
      </c>
      <c r="C999" s="6" t="n">
        <v>2</v>
      </c>
      <c r="D999" s="6" t="n">
        <v>3</v>
      </c>
      <c r="E999" s="6" t="n">
        <v>68.1999969482422</v>
      </c>
      <c r="F999" s="6" t="n">
        <v>3</v>
      </c>
      <c r="G999" s="6" t="n">
        <v>9.19999980926514</v>
      </c>
      <c r="H999" s="6" t="n">
        <v>7000</v>
      </c>
    </row>
    <row r="1000" spans="1:8">
      <c r="A1000" t="s">
        <v>4</v>
      </c>
      <c r="B1000" s="4" t="s">
        <v>5</v>
      </c>
      <c r="C1000" s="4" t="s">
        <v>13</v>
      </c>
      <c r="D1000" s="4" t="s">
        <v>13</v>
      </c>
      <c r="E1000" s="4" t="s">
        <v>28</v>
      </c>
      <c r="F1000" s="4" t="s">
        <v>28</v>
      </c>
      <c r="G1000" s="4" t="s">
        <v>28</v>
      </c>
      <c r="H1000" s="4" t="s">
        <v>10</v>
      </c>
      <c r="I1000" s="4" t="s">
        <v>13</v>
      </c>
    </row>
    <row r="1001" spans="1:8">
      <c r="A1001" t="n">
        <v>10925</v>
      </c>
      <c r="B1001" s="62" t="n">
        <v>45</v>
      </c>
      <c r="C1001" s="6" t="n">
        <v>4</v>
      </c>
      <c r="D1001" s="6" t="n">
        <v>3</v>
      </c>
      <c r="E1001" s="6" t="n">
        <v>15.3299999237061</v>
      </c>
      <c r="F1001" s="6" t="n">
        <v>137.809997558594</v>
      </c>
      <c r="G1001" s="6" t="n">
        <v>0</v>
      </c>
      <c r="H1001" s="6" t="n">
        <v>7000</v>
      </c>
      <c r="I1001" s="6" t="n">
        <v>0</v>
      </c>
    </row>
    <row r="1002" spans="1:8">
      <c r="A1002" t="s">
        <v>4</v>
      </c>
      <c r="B1002" s="4" t="s">
        <v>5</v>
      </c>
      <c r="C1002" s="4" t="s">
        <v>13</v>
      </c>
      <c r="D1002" s="4" t="s">
        <v>13</v>
      </c>
      <c r="E1002" s="4" t="s">
        <v>28</v>
      </c>
      <c r="F1002" s="4" t="s">
        <v>10</v>
      </c>
    </row>
    <row r="1003" spans="1:8">
      <c r="A1003" t="n">
        <v>10943</v>
      </c>
      <c r="B1003" s="62" t="n">
        <v>45</v>
      </c>
      <c r="C1003" s="6" t="n">
        <v>5</v>
      </c>
      <c r="D1003" s="6" t="n">
        <v>3</v>
      </c>
      <c r="E1003" s="6" t="n">
        <v>56.7000007629395</v>
      </c>
      <c r="F1003" s="6" t="n">
        <v>7000</v>
      </c>
    </row>
    <row r="1004" spans="1:8">
      <c r="A1004" t="s">
        <v>4</v>
      </c>
      <c r="B1004" s="4" t="s">
        <v>5</v>
      </c>
      <c r="C1004" s="4" t="s">
        <v>10</v>
      </c>
      <c r="D1004" s="4" t="s">
        <v>6</v>
      </c>
      <c r="E1004" s="4" t="s">
        <v>13</v>
      </c>
      <c r="F1004" s="4" t="s">
        <v>13</v>
      </c>
      <c r="G1004" s="4" t="s">
        <v>13</v>
      </c>
      <c r="H1004" s="4" t="s">
        <v>13</v>
      </c>
      <c r="I1004" s="4" t="s">
        <v>13</v>
      </c>
      <c r="J1004" s="4" t="s">
        <v>28</v>
      </c>
      <c r="K1004" s="4" t="s">
        <v>28</v>
      </c>
      <c r="L1004" s="4" t="s">
        <v>28</v>
      </c>
      <c r="M1004" s="4" t="s">
        <v>28</v>
      </c>
      <c r="N1004" s="4" t="s">
        <v>13</v>
      </c>
    </row>
    <row r="1005" spans="1:8">
      <c r="A1005" t="n">
        <v>10952</v>
      </c>
      <c r="B1005" s="64" t="n">
        <v>34</v>
      </c>
      <c r="C1005" s="6" t="n">
        <v>7036</v>
      </c>
      <c r="D1005" s="6" t="s">
        <v>160</v>
      </c>
      <c r="E1005" s="6" t="n">
        <v>1</v>
      </c>
      <c r="F1005" s="6" t="n">
        <v>0</v>
      </c>
      <c r="G1005" s="6" t="n">
        <v>0</v>
      </c>
      <c r="H1005" s="6" t="n">
        <v>0</v>
      </c>
      <c r="I1005" s="6" t="n">
        <v>0</v>
      </c>
      <c r="J1005" s="6" t="n">
        <v>0</v>
      </c>
      <c r="K1005" s="6" t="n">
        <v>-1</v>
      </c>
      <c r="L1005" s="6" t="n">
        <v>-1</v>
      </c>
      <c r="M1005" s="6" t="n">
        <v>-1</v>
      </c>
      <c r="N1005" s="6" t="n">
        <v>0</v>
      </c>
    </row>
    <row r="1006" spans="1:8">
      <c r="A1006" t="s">
        <v>4</v>
      </c>
      <c r="B1006" s="4" t="s">
        <v>5</v>
      </c>
      <c r="C1006" s="4" t="s">
        <v>10</v>
      </c>
      <c r="D1006" s="4" t="s">
        <v>13</v>
      </c>
      <c r="E1006" s="4" t="s">
        <v>6</v>
      </c>
      <c r="F1006" s="4" t="s">
        <v>28</v>
      </c>
      <c r="G1006" s="4" t="s">
        <v>28</v>
      </c>
      <c r="H1006" s="4" t="s">
        <v>28</v>
      </c>
    </row>
    <row r="1007" spans="1:8">
      <c r="A1007" t="n">
        <v>10984</v>
      </c>
      <c r="B1007" s="52" t="n">
        <v>48</v>
      </c>
      <c r="C1007" s="6" t="n">
        <v>1569</v>
      </c>
      <c r="D1007" s="6" t="n">
        <v>0</v>
      </c>
      <c r="E1007" s="6" t="s">
        <v>153</v>
      </c>
      <c r="F1007" s="6" t="n">
        <v>-1</v>
      </c>
      <c r="G1007" s="6" t="n">
        <v>1</v>
      </c>
      <c r="H1007" s="6" t="n">
        <v>0</v>
      </c>
    </row>
    <row r="1008" spans="1:8">
      <c r="A1008" t="s">
        <v>4</v>
      </c>
      <c r="B1008" s="4" t="s">
        <v>5</v>
      </c>
      <c r="C1008" s="4" t="s">
        <v>13</v>
      </c>
      <c r="D1008" s="4" t="s">
        <v>10</v>
      </c>
      <c r="E1008" s="4" t="s">
        <v>28</v>
      </c>
    </row>
    <row r="1009" spans="1:14">
      <c r="A1009" t="n">
        <v>11012</v>
      </c>
      <c r="B1009" s="36" t="n">
        <v>58</v>
      </c>
      <c r="C1009" s="6" t="n">
        <v>100</v>
      </c>
      <c r="D1009" s="6" t="n">
        <v>1000</v>
      </c>
      <c r="E1009" s="6" t="n">
        <v>1</v>
      </c>
    </row>
    <row r="1010" spans="1:14">
      <c r="A1010" t="s">
        <v>4</v>
      </c>
      <c r="B1010" s="4" t="s">
        <v>5</v>
      </c>
      <c r="C1010" s="4" t="s">
        <v>13</v>
      </c>
      <c r="D1010" s="4" t="s">
        <v>10</v>
      </c>
      <c r="E1010" s="4" t="s">
        <v>28</v>
      </c>
      <c r="F1010" s="4" t="s">
        <v>10</v>
      </c>
      <c r="G1010" s="4" t="s">
        <v>9</v>
      </c>
      <c r="H1010" s="4" t="s">
        <v>9</v>
      </c>
      <c r="I1010" s="4" t="s">
        <v>10</v>
      </c>
      <c r="J1010" s="4" t="s">
        <v>10</v>
      </c>
      <c r="K1010" s="4" t="s">
        <v>9</v>
      </c>
      <c r="L1010" s="4" t="s">
        <v>9</v>
      </c>
      <c r="M1010" s="4" t="s">
        <v>9</v>
      </c>
      <c r="N1010" s="4" t="s">
        <v>9</v>
      </c>
      <c r="O1010" s="4" t="s">
        <v>6</v>
      </c>
    </row>
    <row r="1011" spans="1:14">
      <c r="A1011" t="n">
        <v>11020</v>
      </c>
      <c r="B1011" s="11" t="n">
        <v>50</v>
      </c>
      <c r="C1011" s="6" t="n">
        <v>0</v>
      </c>
      <c r="D1011" s="6" t="n">
        <v>4524</v>
      </c>
      <c r="E1011" s="6" t="n">
        <v>0.800000011920929</v>
      </c>
      <c r="F1011" s="6" t="n">
        <v>1000</v>
      </c>
      <c r="G1011" s="6" t="n">
        <v>0</v>
      </c>
      <c r="H1011" s="6" t="n">
        <v>0</v>
      </c>
      <c r="I1011" s="6" t="n">
        <v>1</v>
      </c>
      <c r="J1011" s="6" t="n">
        <v>7036</v>
      </c>
      <c r="K1011" s="6" t="n">
        <v>0</v>
      </c>
      <c r="L1011" s="6" t="n">
        <v>0</v>
      </c>
      <c r="M1011" s="6" t="n">
        <v>0</v>
      </c>
      <c r="N1011" s="6" t="n">
        <v>1112014848</v>
      </c>
      <c r="O1011" s="6" t="s">
        <v>23</v>
      </c>
    </row>
    <row r="1012" spans="1:14">
      <c r="A1012" t="s">
        <v>4</v>
      </c>
      <c r="B1012" s="4" t="s">
        <v>5</v>
      </c>
      <c r="C1012" s="4" t="s">
        <v>13</v>
      </c>
      <c r="D1012" s="4" t="s">
        <v>10</v>
      </c>
    </row>
    <row r="1013" spans="1:14">
      <c r="A1013" t="n">
        <v>11059</v>
      </c>
      <c r="B1013" s="36" t="n">
        <v>58</v>
      </c>
      <c r="C1013" s="6" t="n">
        <v>255</v>
      </c>
      <c r="D1013" s="6" t="n">
        <v>0</v>
      </c>
    </row>
    <row r="1014" spans="1:14">
      <c r="A1014" t="s">
        <v>4</v>
      </c>
      <c r="B1014" s="4" t="s">
        <v>5</v>
      </c>
      <c r="C1014" s="4" t="s">
        <v>13</v>
      </c>
      <c r="D1014" s="4" t="s">
        <v>10</v>
      </c>
    </row>
    <row r="1015" spans="1:14">
      <c r="A1015" t="n">
        <v>11063</v>
      </c>
      <c r="B1015" s="62" t="n">
        <v>45</v>
      </c>
      <c r="C1015" s="6" t="n">
        <v>7</v>
      </c>
      <c r="D1015" s="6" t="n">
        <v>255</v>
      </c>
    </row>
    <row r="1016" spans="1:14">
      <c r="A1016" t="s">
        <v>4</v>
      </c>
      <c r="B1016" s="4" t="s">
        <v>5</v>
      </c>
      <c r="C1016" s="4" t="s">
        <v>13</v>
      </c>
      <c r="D1016" s="4" t="s">
        <v>10</v>
      </c>
      <c r="E1016" s="4" t="s">
        <v>28</v>
      </c>
    </row>
    <row r="1017" spans="1:14">
      <c r="A1017" t="n">
        <v>11067</v>
      </c>
      <c r="B1017" s="36" t="n">
        <v>58</v>
      </c>
      <c r="C1017" s="6" t="n">
        <v>101</v>
      </c>
      <c r="D1017" s="6" t="n">
        <v>500</v>
      </c>
      <c r="E1017" s="6" t="n">
        <v>1</v>
      </c>
    </row>
    <row r="1018" spans="1:14">
      <c r="A1018" t="s">
        <v>4</v>
      </c>
      <c r="B1018" s="4" t="s">
        <v>5</v>
      </c>
      <c r="C1018" s="4" t="s">
        <v>13</v>
      </c>
      <c r="D1018" s="4" t="s">
        <v>10</v>
      </c>
    </row>
    <row r="1019" spans="1:14">
      <c r="A1019" t="n">
        <v>11075</v>
      </c>
      <c r="B1019" s="36" t="n">
        <v>58</v>
      </c>
      <c r="C1019" s="6" t="n">
        <v>254</v>
      </c>
      <c r="D1019" s="6" t="n">
        <v>0</v>
      </c>
    </row>
    <row r="1020" spans="1:14">
      <c r="A1020" t="s">
        <v>4</v>
      </c>
      <c r="B1020" s="4" t="s">
        <v>5</v>
      </c>
      <c r="C1020" s="4" t="s">
        <v>13</v>
      </c>
    </row>
    <row r="1021" spans="1:14">
      <c r="A1021" t="n">
        <v>11079</v>
      </c>
      <c r="B1021" s="63" t="n">
        <v>116</v>
      </c>
      <c r="C1021" s="6" t="n">
        <v>0</v>
      </c>
    </row>
    <row r="1022" spans="1:14">
      <c r="A1022" t="s">
        <v>4</v>
      </c>
      <c r="B1022" s="4" t="s">
        <v>5</v>
      </c>
      <c r="C1022" s="4" t="s">
        <v>13</v>
      </c>
      <c r="D1022" s="4" t="s">
        <v>10</v>
      </c>
    </row>
    <row r="1023" spans="1:14">
      <c r="A1023" t="n">
        <v>11081</v>
      </c>
      <c r="B1023" s="63" t="n">
        <v>116</v>
      </c>
      <c r="C1023" s="6" t="n">
        <v>2</v>
      </c>
      <c r="D1023" s="6" t="n">
        <v>1</v>
      </c>
    </row>
    <row r="1024" spans="1:14">
      <c r="A1024" t="s">
        <v>4</v>
      </c>
      <c r="B1024" s="4" t="s">
        <v>5</v>
      </c>
      <c r="C1024" s="4" t="s">
        <v>13</v>
      </c>
      <c r="D1024" s="4" t="s">
        <v>9</v>
      </c>
    </row>
    <row r="1025" spans="1:15">
      <c r="A1025" t="n">
        <v>11085</v>
      </c>
      <c r="B1025" s="63" t="n">
        <v>116</v>
      </c>
      <c r="C1025" s="6" t="n">
        <v>5</v>
      </c>
      <c r="D1025" s="6" t="n">
        <v>1106247680</v>
      </c>
    </row>
    <row r="1026" spans="1:15">
      <c r="A1026" t="s">
        <v>4</v>
      </c>
      <c r="B1026" s="4" t="s">
        <v>5</v>
      </c>
      <c r="C1026" s="4" t="s">
        <v>13</v>
      </c>
      <c r="D1026" s="4" t="s">
        <v>10</v>
      </c>
    </row>
    <row r="1027" spans="1:15">
      <c r="A1027" t="n">
        <v>11091</v>
      </c>
      <c r="B1027" s="63" t="n">
        <v>116</v>
      </c>
      <c r="C1027" s="6" t="n">
        <v>6</v>
      </c>
      <c r="D1027" s="6" t="n">
        <v>1</v>
      </c>
    </row>
    <row r="1028" spans="1:15">
      <c r="A1028" t="s">
        <v>4</v>
      </c>
      <c r="B1028" s="4" t="s">
        <v>5</v>
      </c>
      <c r="C1028" s="4" t="s">
        <v>13</v>
      </c>
      <c r="D1028" s="4" t="s">
        <v>13</v>
      </c>
      <c r="E1028" s="4" t="s">
        <v>28</v>
      </c>
      <c r="F1028" s="4" t="s">
        <v>28</v>
      </c>
      <c r="G1028" s="4" t="s">
        <v>28</v>
      </c>
      <c r="H1028" s="4" t="s">
        <v>10</v>
      </c>
    </row>
    <row r="1029" spans="1:15">
      <c r="A1029" t="n">
        <v>11095</v>
      </c>
      <c r="B1029" s="62" t="n">
        <v>45</v>
      </c>
      <c r="C1029" s="6" t="n">
        <v>2</v>
      </c>
      <c r="D1029" s="6" t="n">
        <v>3</v>
      </c>
      <c r="E1029" s="6" t="n">
        <v>79.5999984741211</v>
      </c>
      <c r="F1029" s="6" t="n">
        <v>-3.45000004768372</v>
      </c>
      <c r="G1029" s="6" t="n">
        <v>4.80000019073486</v>
      </c>
      <c r="H1029" s="6" t="n">
        <v>0</v>
      </c>
    </row>
    <row r="1030" spans="1:15">
      <c r="A1030" t="s">
        <v>4</v>
      </c>
      <c r="B1030" s="4" t="s">
        <v>5</v>
      </c>
      <c r="C1030" s="4" t="s">
        <v>13</v>
      </c>
      <c r="D1030" s="4" t="s">
        <v>13</v>
      </c>
      <c r="E1030" s="4" t="s">
        <v>28</v>
      </c>
      <c r="F1030" s="4" t="s">
        <v>28</v>
      </c>
      <c r="G1030" s="4" t="s">
        <v>28</v>
      </c>
      <c r="H1030" s="4" t="s">
        <v>10</v>
      </c>
      <c r="I1030" s="4" t="s">
        <v>13</v>
      </c>
    </row>
    <row r="1031" spans="1:15">
      <c r="A1031" t="n">
        <v>11112</v>
      </c>
      <c r="B1031" s="62" t="n">
        <v>45</v>
      </c>
      <c r="C1031" s="6" t="n">
        <v>4</v>
      </c>
      <c r="D1031" s="6" t="n">
        <v>3</v>
      </c>
      <c r="E1031" s="6" t="n">
        <v>24.7000007629395</v>
      </c>
      <c r="F1031" s="6" t="n">
        <v>180</v>
      </c>
      <c r="G1031" s="6" t="n">
        <v>0</v>
      </c>
      <c r="H1031" s="6" t="n">
        <v>0</v>
      </c>
      <c r="I1031" s="6" t="n">
        <v>0</v>
      </c>
    </row>
    <row r="1032" spans="1:15">
      <c r="A1032" t="s">
        <v>4</v>
      </c>
      <c r="B1032" s="4" t="s">
        <v>5</v>
      </c>
      <c r="C1032" s="4" t="s">
        <v>13</v>
      </c>
      <c r="D1032" s="4" t="s">
        <v>13</v>
      </c>
      <c r="E1032" s="4" t="s">
        <v>28</v>
      </c>
      <c r="F1032" s="4" t="s">
        <v>10</v>
      </c>
    </row>
    <row r="1033" spans="1:15">
      <c r="A1033" t="n">
        <v>11130</v>
      </c>
      <c r="B1033" s="62" t="n">
        <v>45</v>
      </c>
      <c r="C1033" s="6" t="n">
        <v>5</v>
      </c>
      <c r="D1033" s="6" t="n">
        <v>3</v>
      </c>
      <c r="E1033" s="6" t="n">
        <v>16</v>
      </c>
      <c r="F1033" s="6" t="n">
        <v>0</v>
      </c>
    </row>
    <row r="1034" spans="1:15">
      <c r="A1034" t="s">
        <v>4</v>
      </c>
      <c r="B1034" s="4" t="s">
        <v>5</v>
      </c>
      <c r="C1034" s="4" t="s">
        <v>13</v>
      </c>
      <c r="D1034" s="4" t="s">
        <v>13</v>
      </c>
      <c r="E1034" s="4" t="s">
        <v>28</v>
      </c>
      <c r="F1034" s="4" t="s">
        <v>10</v>
      </c>
    </row>
    <row r="1035" spans="1:15">
      <c r="A1035" t="n">
        <v>11139</v>
      </c>
      <c r="B1035" s="62" t="n">
        <v>45</v>
      </c>
      <c r="C1035" s="6" t="n">
        <v>11</v>
      </c>
      <c r="D1035" s="6" t="n">
        <v>3</v>
      </c>
      <c r="E1035" s="6" t="n">
        <v>40</v>
      </c>
      <c r="F1035" s="6" t="n">
        <v>0</v>
      </c>
    </row>
    <row r="1036" spans="1:15">
      <c r="A1036" t="s">
        <v>4</v>
      </c>
      <c r="B1036" s="4" t="s">
        <v>5</v>
      </c>
      <c r="C1036" s="4" t="s">
        <v>13</v>
      </c>
      <c r="D1036" s="4" t="s">
        <v>13</v>
      </c>
      <c r="E1036" s="4" t="s">
        <v>28</v>
      </c>
      <c r="F1036" s="4" t="s">
        <v>28</v>
      </c>
      <c r="G1036" s="4" t="s">
        <v>28</v>
      </c>
      <c r="H1036" s="4" t="s">
        <v>10</v>
      </c>
      <c r="I1036" s="4" t="s">
        <v>13</v>
      </c>
    </row>
    <row r="1037" spans="1:15">
      <c r="A1037" t="n">
        <v>11148</v>
      </c>
      <c r="B1037" s="62" t="n">
        <v>45</v>
      </c>
      <c r="C1037" s="6" t="n">
        <v>4</v>
      </c>
      <c r="D1037" s="6" t="n">
        <v>3</v>
      </c>
      <c r="E1037" s="6" t="n">
        <v>19.7000007629395</v>
      </c>
      <c r="F1037" s="6" t="n">
        <v>180</v>
      </c>
      <c r="G1037" s="6" t="n">
        <v>0</v>
      </c>
      <c r="H1037" s="6" t="n">
        <v>5000</v>
      </c>
      <c r="I1037" s="6" t="n">
        <v>0</v>
      </c>
    </row>
    <row r="1038" spans="1:15">
      <c r="A1038" t="s">
        <v>4</v>
      </c>
      <c r="B1038" s="4" t="s">
        <v>5</v>
      </c>
      <c r="C1038" s="4" t="s">
        <v>13</v>
      </c>
      <c r="D1038" s="4" t="s">
        <v>13</v>
      </c>
      <c r="E1038" s="4" t="s">
        <v>28</v>
      </c>
      <c r="F1038" s="4" t="s">
        <v>10</v>
      </c>
    </row>
    <row r="1039" spans="1:15">
      <c r="A1039" t="n">
        <v>11166</v>
      </c>
      <c r="B1039" s="62" t="n">
        <v>45</v>
      </c>
      <c r="C1039" s="6" t="n">
        <v>5</v>
      </c>
      <c r="D1039" s="6" t="n">
        <v>3</v>
      </c>
      <c r="E1039" s="6" t="n">
        <v>19</v>
      </c>
      <c r="F1039" s="6" t="n">
        <v>5000</v>
      </c>
    </row>
    <row r="1040" spans="1:15">
      <c r="A1040" t="s">
        <v>4</v>
      </c>
      <c r="B1040" s="4" t="s">
        <v>5</v>
      </c>
      <c r="C1040" s="4" t="s">
        <v>10</v>
      </c>
    </row>
    <row r="1041" spans="1:9">
      <c r="A1041" t="n">
        <v>11175</v>
      </c>
      <c r="B1041" s="40" t="n">
        <v>16</v>
      </c>
      <c r="C1041" s="6" t="n">
        <v>4000</v>
      </c>
    </row>
    <row r="1042" spans="1:9">
      <c r="A1042" t="s">
        <v>4</v>
      </c>
      <c r="B1042" s="4" t="s">
        <v>5</v>
      </c>
      <c r="C1042" s="4" t="s">
        <v>13</v>
      </c>
      <c r="D1042" s="4" t="s">
        <v>10</v>
      </c>
    </row>
    <row r="1043" spans="1:9">
      <c r="A1043" t="n">
        <v>11178</v>
      </c>
      <c r="B1043" s="36" t="n">
        <v>58</v>
      </c>
      <c r="C1043" s="6" t="n">
        <v>255</v>
      </c>
      <c r="D1043" s="6" t="n">
        <v>0</v>
      </c>
    </row>
    <row r="1044" spans="1:9">
      <c r="A1044" t="s">
        <v>4</v>
      </c>
      <c r="B1044" s="4" t="s">
        <v>5</v>
      </c>
      <c r="C1044" s="4" t="s">
        <v>13</v>
      </c>
      <c r="D1044" s="4" t="s">
        <v>10</v>
      </c>
      <c r="E1044" s="4" t="s">
        <v>28</v>
      </c>
    </row>
    <row r="1045" spans="1:9">
      <c r="A1045" t="n">
        <v>11182</v>
      </c>
      <c r="B1045" s="36" t="n">
        <v>58</v>
      </c>
      <c r="C1045" s="6" t="n">
        <v>101</v>
      </c>
      <c r="D1045" s="6" t="n">
        <v>500</v>
      </c>
      <c r="E1045" s="6" t="n">
        <v>1</v>
      </c>
    </row>
    <row r="1046" spans="1:9">
      <c r="A1046" t="s">
        <v>4</v>
      </c>
      <c r="B1046" s="4" t="s">
        <v>5</v>
      </c>
      <c r="C1046" s="4" t="s">
        <v>13</v>
      </c>
      <c r="D1046" s="4" t="s">
        <v>10</v>
      </c>
    </row>
    <row r="1047" spans="1:9">
      <c r="A1047" t="n">
        <v>11190</v>
      </c>
      <c r="B1047" s="36" t="n">
        <v>58</v>
      </c>
      <c r="C1047" s="6" t="n">
        <v>254</v>
      </c>
      <c r="D1047" s="6" t="n">
        <v>0</v>
      </c>
    </row>
    <row r="1048" spans="1:9">
      <c r="A1048" t="s">
        <v>4</v>
      </c>
      <c r="B1048" s="4" t="s">
        <v>5</v>
      </c>
      <c r="C1048" s="4" t="s">
        <v>9</v>
      </c>
    </row>
    <row r="1049" spans="1:9">
      <c r="A1049" t="n">
        <v>11194</v>
      </c>
      <c r="B1049" s="43" t="n">
        <v>15</v>
      </c>
      <c r="C1049" s="6" t="n">
        <v>2097152</v>
      </c>
    </row>
    <row r="1050" spans="1:9">
      <c r="A1050" t="s">
        <v>4</v>
      </c>
      <c r="B1050" s="4" t="s">
        <v>5</v>
      </c>
      <c r="C1050" s="4" t="s">
        <v>13</v>
      </c>
    </row>
    <row r="1051" spans="1:9">
      <c r="A1051" t="n">
        <v>11199</v>
      </c>
      <c r="B1051" s="63" t="n">
        <v>116</v>
      </c>
      <c r="C1051" s="6" t="n">
        <v>0</v>
      </c>
    </row>
    <row r="1052" spans="1:9">
      <c r="A1052" t="s">
        <v>4</v>
      </c>
      <c r="B1052" s="4" t="s">
        <v>5</v>
      </c>
      <c r="C1052" s="4" t="s">
        <v>13</v>
      </c>
      <c r="D1052" s="4" t="s">
        <v>10</v>
      </c>
    </row>
    <row r="1053" spans="1:9">
      <c r="A1053" t="n">
        <v>11201</v>
      </c>
      <c r="B1053" s="63" t="n">
        <v>116</v>
      </c>
      <c r="C1053" s="6" t="n">
        <v>2</v>
      </c>
      <c r="D1053" s="6" t="n">
        <v>1</v>
      </c>
    </row>
    <row r="1054" spans="1:9">
      <c r="A1054" t="s">
        <v>4</v>
      </c>
      <c r="B1054" s="4" t="s">
        <v>5</v>
      </c>
      <c r="C1054" s="4" t="s">
        <v>13</v>
      </c>
      <c r="D1054" s="4" t="s">
        <v>9</v>
      </c>
    </row>
    <row r="1055" spans="1:9">
      <c r="A1055" t="n">
        <v>11205</v>
      </c>
      <c r="B1055" s="63" t="n">
        <v>116</v>
      </c>
      <c r="C1055" s="6" t="n">
        <v>5</v>
      </c>
      <c r="D1055" s="6" t="n">
        <v>1097859072</v>
      </c>
    </row>
    <row r="1056" spans="1:9">
      <c r="A1056" t="s">
        <v>4</v>
      </c>
      <c r="B1056" s="4" t="s">
        <v>5</v>
      </c>
      <c r="C1056" s="4" t="s">
        <v>13</v>
      </c>
      <c r="D1056" s="4" t="s">
        <v>10</v>
      </c>
    </row>
    <row r="1057" spans="1:5">
      <c r="A1057" t="n">
        <v>11211</v>
      </c>
      <c r="B1057" s="63" t="n">
        <v>116</v>
      </c>
      <c r="C1057" s="6" t="n">
        <v>6</v>
      </c>
      <c r="D1057" s="6" t="n">
        <v>1</v>
      </c>
    </row>
    <row r="1058" spans="1:5">
      <c r="A1058" t="s">
        <v>4</v>
      </c>
      <c r="B1058" s="4" t="s">
        <v>5</v>
      </c>
      <c r="C1058" s="4" t="s">
        <v>10</v>
      </c>
      <c r="D1058" s="4" t="s">
        <v>9</v>
      </c>
    </row>
    <row r="1059" spans="1:5">
      <c r="A1059" t="n">
        <v>11215</v>
      </c>
      <c r="B1059" s="53" t="n">
        <v>43</v>
      </c>
      <c r="C1059" s="6" t="n">
        <v>1560</v>
      </c>
      <c r="D1059" s="6" t="n">
        <v>1</v>
      </c>
    </row>
    <row r="1060" spans="1:5">
      <c r="A1060" t="s">
        <v>4</v>
      </c>
      <c r="B1060" s="4" t="s">
        <v>5</v>
      </c>
      <c r="C1060" s="4" t="s">
        <v>10</v>
      </c>
      <c r="D1060" s="4" t="s">
        <v>9</v>
      </c>
    </row>
    <row r="1061" spans="1:5">
      <c r="A1061" t="n">
        <v>11222</v>
      </c>
      <c r="B1061" s="53" t="n">
        <v>43</v>
      </c>
      <c r="C1061" s="6" t="n">
        <v>1561</v>
      </c>
      <c r="D1061" s="6" t="n">
        <v>1</v>
      </c>
    </row>
    <row r="1062" spans="1:5">
      <c r="A1062" t="s">
        <v>4</v>
      </c>
      <c r="B1062" s="4" t="s">
        <v>5</v>
      </c>
      <c r="C1062" s="4" t="s">
        <v>10</v>
      </c>
      <c r="D1062" s="4" t="s">
        <v>9</v>
      </c>
    </row>
    <row r="1063" spans="1:5">
      <c r="A1063" t="n">
        <v>11229</v>
      </c>
      <c r="B1063" s="53" t="n">
        <v>43</v>
      </c>
      <c r="C1063" s="6" t="n">
        <v>1562</v>
      </c>
      <c r="D1063" s="6" t="n">
        <v>1</v>
      </c>
    </row>
    <row r="1064" spans="1:5">
      <c r="A1064" t="s">
        <v>4</v>
      </c>
      <c r="B1064" s="4" t="s">
        <v>5</v>
      </c>
      <c r="C1064" s="4" t="s">
        <v>10</v>
      </c>
      <c r="D1064" s="4" t="s">
        <v>9</v>
      </c>
    </row>
    <row r="1065" spans="1:5">
      <c r="A1065" t="n">
        <v>11236</v>
      </c>
      <c r="B1065" s="53" t="n">
        <v>43</v>
      </c>
      <c r="C1065" s="6" t="n">
        <v>1569</v>
      </c>
      <c r="D1065" s="6" t="n">
        <v>1</v>
      </c>
    </row>
    <row r="1066" spans="1:5">
      <c r="A1066" t="s">
        <v>4</v>
      </c>
      <c r="B1066" s="4" t="s">
        <v>5</v>
      </c>
      <c r="C1066" s="4" t="s">
        <v>10</v>
      </c>
      <c r="D1066" s="4" t="s">
        <v>9</v>
      </c>
    </row>
    <row r="1067" spans="1:5">
      <c r="A1067" t="n">
        <v>11243</v>
      </c>
      <c r="B1067" s="53" t="n">
        <v>43</v>
      </c>
      <c r="C1067" s="6" t="n">
        <v>1640</v>
      </c>
      <c r="D1067" s="6" t="n">
        <v>1</v>
      </c>
    </row>
    <row r="1068" spans="1:5">
      <c r="A1068" t="s">
        <v>4</v>
      </c>
      <c r="B1068" s="4" t="s">
        <v>5</v>
      </c>
      <c r="C1068" s="4" t="s">
        <v>10</v>
      </c>
      <c r="D1068" s="4" t="s">
        <v>9</v>
      </c>
    </row>
    <row r="1069" spans="1:5">
      <c r="A1069" t="n">
        <v>11250</v>
      </c>
      <c r="B1069" s="53" t="n">
        <v>43</v>
      </c>
      <c r="C1069" s="6" t="n">
        <v>1641</v>
      </c>
      <c r="D1069" s="6" t="n">
        <v>1</v>
      </c>
    </row>
    <row r="1070" spans="1:5">
      <c r="A1070" t="s">
        <v>4</v>
      </c>
      <c r="B1070" s="4" t="s">
        <v>5</v>
      </c>
      <c r="C1070" s="4" t="s">
        <v>10</v>
      </c>
      <c r="D1070" s="4" t="s">
        <v>9</v>
      </c>
    </row>
    <row r="1071" spans="1:5">
      <c r="A1071" t="n">
        <v>11257</v>
      </c>
      <c r="B1071" s="65" t="n">
        <v>44</v>
      </c>
      <c r="C1071" s="6" t="n">
        <v>0</v>
      </c>
      <c r="D1071" s="6" t="n">
        <v>1</v>
      </c>
    </row>
    <row r="1072" spans="1:5">
      <c r="A1072" t="s">
        <v>4</v>
      </c>
      <c r="B1072" s="4" t="s">
        <v>5</v>
      </c>
      <c r="C1072" s="4" t="s">
        <v>10</v>
      </c>
      <c r="D1072" s="4" t="s">
        <v>9</v>
      </c>
    </row>
    <row r="1073" spans="1:4">
      <c r="A1073" t="n">
        <v>11264</v>
      </c>
      <c r="B1073" s="65" t="n">
        <v>44</v>
      </c>
      <c r="C1073" s="6" t="n">
        <v>1</v>
      </c>
      <c r="D1073" s="6" t="n">
        <v>1</v>
      </c>
    </row>
    <row r="1074" spans="1:4">
      <c r="A1074" t="s">
        <v>4</v>
      </c>
      <c r="B1074" s="4" t="s">
        <v>5</v>
      </c>
      <c r="C1074" s="4" t="s">
        <v>10</v>
      </c>
      <c r="D1074" s="4" t="s">
        <v>9</v>
      </c>
    </row>
    <row r="1075" spans="1:4">
      <c r="A1075" t="n">
        <v>11271</v>
      </c>
      <c r="B1075" s="65" t="n">
        <v>44</v>
      </c>
      <c r="C1075" s="6" t="n">
        <v>2</v>
      </c>
      <c r="D1075" s="6" t="n">
        <v>1</v>
      </c>
    </row>
    <row r="1076" spans="1:4">
      <c r="A1076" t="s">
        <v>4</v>
      </c>
      <c r="B1076" s="4" t="s">
        <v>5</v>
      </c>
      <c r="C1076" s="4" t="s">
        <v>10</v>
      </c>
      <c r="D1076" s="4" t="s">
        <v>9</v>
      </c>
    </row>
    <row r="1077" spans="1:4">
      <c r="A1077" t="n">
        <v>11278</v>
      </c>
      <c r="B1077" s="65" t="n">
        <v>44</v>
      </c>
      <c r="C1077" s="6" t="n">
        <v>3</v>
      </c>
      <c r="D1077" s="6" t="n">
        <v>1</v>
      </c>
    </row>
    <row r="1078" spans="1:4">
      <c r="A1078" t="s">
        <v>4</v>
      </c>
      <c r="B1078" s="4" t="s">
        <v>5</v>
      </c>
      <c r="C1078" s="4" t="s">
        <v>10</v>
      </c>
      <c r="D1078" s="4" t="s">
        <v>9</v>
      </c>
    </row>
    <row r="1079" spans="1:4">
      <c r="A1079" t="n">
        <v>11285</v>
      </c>
      <c r="B1079" s="65" t="n">
        <v>44</v>
      </c>
      <c r="C1079" s="6" t="n">
        <v>4</v>
      </c>
      <c r="D1079" s="6" t="n">
        <v>1</v>
      </c>
    </row>
    <row r="1080" spans="1:4">
      <c r="A1080" t="s">
        <v>4</v>
      </c>
      <c r="B1080" s="4" t="s">
        <v>5</v>
      </c>
      <c r="C1080" s="4" t="s">
        <v>10</v>
      </c>
      <c r="D1080" s="4" t="s">
        <v>9</v>
      </c>
    </row>
    <row r="1081" spans="1:4">
      <c r="A1081" t="n">
        <v>11292</v>
      </c>
      <c r="B1081" s="65" t="n">
        <v>44</v>
      </c>
      <c r="C1081" s="6" t="n">
        <v>5</v>
      </c>
      <c r="D1081" s="6" t="n">
        <v>1</v>
      </c>
    </row>
    <row r="1082" spans="1:4">
      <c r="A1082" t="s">
        <v>4</v>
      </c>
      <c r="B1082" s="4" t="s">
        <v>5</v>
      </c>
      <c r="C1082" s="4" t="s">
        <v>10</v>
      </c>
      <c r="D1082" s="4" t="s">
        <v>9</v>
      </c>
    </row>
    <row r="1083" spans="1:4">
      <c r="A1083" t="n">
        <v>11299</v>
      </c>
      <c r="B1083" s="65" t="n">
        <v>44</v>
      </c>
      <c r="C1083" s="6" t="n">
        <v>6</v>
      </c>
      <c r="D1083" s="6" t="n">
        <v>1</v>
      </c>
    </row>
    <row r="1084" spans="1:4">
      <c r="A1084" t="s">
        <v>4</v>
      </c>
      <c r="B1084" s="4" t="s">
        <v>5</v>
      </c>
      <c r="C1084" s="4" t="s">
        <v>10</v>
      </c>
      <c r="D1084" s="4" t="s">
        <v>9</v>
      </c>
    </row>
    <row r="1085" spans="1:4">
      <c r="A1085" t="n">
        <v>11306</v>
      </c>
      <c r="B1085" s="65" t="n">
        <v>44</v>
      </c>
      <c r="C1085" s="6" t="n">
        <v>7</v>
      </c>
      <c r="D1085" s="6" t="n">
        <v>1</v>
      </c>
    </row>
    <row r="1086" spans="1:4">
      <c r="A1086" t="s">
        <v>4</v>
      </c>
      <c r="B1086" s="4" t="s">
        <v>5</v>
      </c>
      <c r="C1086" s="4" t="s">
        <v>10</v>
      </c>
      <c r="D1086" s="4" t="s">
        <v>9</v>
      </c>
    </row>
    <row r="1087" spans="1:4">
      <c r="A1087" t="n">
        <v>11313</v>
      </c>
      <c r="B1087" s="65" t="n">
        <v>44</v>
      </c>
      <c r="C1087" s="6" t="n">
        <v>8</v>
      </c>
      <c r="D1087" s="6" t="n">
        <v>1</v>
      </c>
    </row>
    <row r="1088" spans="1:4">
      <c r="A1088" t="s">
        <v>4</v>
      </c>
      <c r="B1088" s="4" t="s">
        <v>5</v>
      </c>
      <c r="C1088" s="4" t="s">
        <v>10</v>
      </c>
      <c r="D1088" s="4" t="s">
        <v>9</v>
      </c>
    </row>
    <row r="1089" spans="1:4">
      <c r="A1089" t="n">
        <v>11320</v>
      </c>
      <c r="B1089" s="65" t="n">
        <v>44</v>
      </c>
      <c r="C1089" s="6" t="n">
        <v>9</v>
      </c>
      <c r="D1089" s="6" t="n">
        <v>1</v>
      </c>
    </row>
    <row r="1090" spans="1:4">
      <c r="A1090" t="s">
        <v>4</v>
      </c>
      <c r="B1090" s="4" t="s">
        <v>5</v>
      </c>
      <c r="C1090" s="4" t="s">
        <v>10</v>
      </c>
      <c r="D1090" s="4" t="s">
        <v>9</v>
      </c>
    </row>
    <row r="1091" spans="1:4">
      <c r="A1091" t="n">
        <v>11327</v>
      </c>
      <c r="B1091" s="65" t="n">
        <v>44</v>
      </c>
      <c r="C1091" s="6" t="n">
        <v>11</v>
      </c>
      <c r="D1091" s="6" t="n">
        <v>1</v>
      </c>
    </row>
    <row r="1092" spans="1:4">
      <c r="A1092" t="s">
        <v>4</v>
      </c>
      <c r="B1092" s="4" t="s">
        <v>5</v>
      </c>
      <c r="C1092" s="4" t="s">
        <v>10</v>
      </c>
      <c r="D1092" s="4" t="s">
        <v>9</v>
      </c>
    </row>
    <row r="1093" spans="1:4">
      <c r="A1093" t="n">
        <v>11334</v>
      </c>
      <c r="B1093" s="65" t="n">
        <v>44</v>
      </c>
      <c r="C1093" s="6" t="n">
        <v>12</v>
      </c>
      <c r="D1093" s="6" t="n">
        <v>1</v>
      </c>
    </row>
    <row r="1094" spans="1:4">
      <c r="A1094" t="s">
        <v>4</v>
      </c>
      <c r="B1094" s="4" t="s">
        <v>5</v>
      </c>
      <c r="C1094" s="4" t="s">
        <v>10</v>
      </c>
      <c r="D1094" s="4" t="s">
        <v>9</v>
      </c>
    </row>
    <row r="1095" spans="1:4">
      <c r="A1095" t="n">
        <v>11341</v>
      </c>
      <c r="B1095" s="65" t="n">
        <v>44</v>
      </c>
      <c r="C1095" s="6" t="n">
        <v>13</v>
      </c>
      <c r="D1095" s="6" t="n">
        <v>1</v>
      </c>
    </row>
    <row r="1096" spans="1:4">
      <c r="A1096" t="s">
        <v>4</v>
      </c>
      <c r="B1096" s="4" t="s">
        <v>5</v>
      </c>
      <c r="C1096" s="4" t="s">
        <v>10</v>
      </c>
      <c r="D1096" s="4" t="s">
        <v>9</v>
      </c>
    </row>
    <row r="1097" spans="1:4">
      <c r="A1097" t="n">
        <v>11348</v>
      </c>
      <c r="B1097" s="65" t="n">
        <v>44</v>
      </c>
      <c r="C1097" s="6" t="n">
        <v>80</v>
      </c>
      <c r="D1097" s="6" t="n">
        <v>1</v>
      </c>
    </row>
    <row r="1098" spans="1:4">
      <c r="A1098" t="s">
        <v>4</v>
      </c>
      <c r="B1098" s="4" t="s">
        <v>5</v>
      </c>
      <c r="C1098" s="4" t="s">
        <v>10</v>
      </c>
      <c r="D1098" s="4" t="s">
        <v>9</v>
      </c>
    </row>
    <row r="1099" spans="1:4">
      <c r="A1099" t="n">
        <v>11355</v>
      </c>
      <c r="B1099" s="65" t="n">
        <v>44</v>
      </c>
      <c r="C1099" s="6" t="n">
        <v>18</v>
      </c>
      <c r="D1099" s="6" t="n">
        <v>1</v>
      </c>
    </row>
    <row r="1100" spans="1:4">
      <c r="A1100" t="s">
        <v>4</v>
      </c>
      <c r="B1100" s="4" t="s">
        <v>5</v>
      </c>
      <c r="C1100" s="4" t="s">
        <v>10</v>
      </c>
      <c r="D1100" s="4" t="s">
        <v>9</v>
      </c>
    </row>
    <row r="1101" spans="1:4">
      <c r="A1101" t="n">
        <v>11362</v>
      </c>
      <c r="B1101" s="65" t="n">
        <v>44</v>
      </c>
      <c r="C1101" s="6" t="n">
        <v>7032</v>
      </c>
      <c r="D1101" s="6" t="n">
        <v>1</v>
      </c>
    </row>
    <row r="1102" spans="1:4">
      <c r="A1102" t="s">
        <v>4</v>
      </c>
      <c r="B1102" s="4" t="s">
        <v>5</v>
      </c>
      <c r="C1102" s="4" t="s">
        <v>13</v>
      </c>
      <c r="D1102" s="4" t="s">
        <v>10</v>
      </c>
      <c r="E1102" s="4" t="s">
        <v>6</v>
      </c>
      <c r="F1102" s="4" t="s">
        <v>6</v>
      </c>
      <c r="G1102" s="4" t="s">
        <v>6</v>
      </c>
      <c r="H1102" s="4" t="s">
        <v>6</v>
      </c>
    </row>
    <row r="1103" spans="1:4">
      <c r="A1103" t="n">
        <v>11369</v>
      </c>
      <c r="B1103" s="66" t="n">
        <v>51</v>
      </c>
      <c r="C1103" s="6" t="n">
        <v>3</v>
      </c>
      <c r="D1103" s="6" t="n">
        <v>0</v>
      </c>
      <c r="E1103" s="6" t="s">
        <v>161</v>
      </c>
      <c r="F1103" s="6" t="s">
        <v>162</v>
      </c>
      <c r="G1103" s="6" t="s">
        <v>163</v>
      </c>
      <c r="H1103" s="6" t="s">
        <v>164</v>
      </c>
    </row>
    <row r="1104" spans="1:4">
      <c r="A1104" t="s">
        <v>4</v>
      </c>
      <c r="B1104" s="4" t="s">
        <v>5</v>
      </c>
      <c r="C1104" s="4" t="s">
        <v>13</v>
      </c>
      <c r="D1104" s="4" t="s">
        <v>10</v>
      </c>
      <c r="E1104" s="4" t="s">
        <v>6</v>
      </c>
      <c r="F1104" s="4" t="s">
        <v>6</v>
      </c>
      <c r="G1104" s="4" t="s">
        <v>6</v>
      </c>
      <c r="H1104" s="4" t="s">
        <v>6</v>
      </c>
    </row>
    <row r="1105" spans="1:8">
      <c r="A1105" t="n">
        <v>11390</v>
      </c>
      <c r="B1105" s="66" t="n">
        <v>51</v>
      </c>
      <c r="C1105" s="6" t="n">
        <v>3</v>
      </c>
      <c r="D1105" s="6" t="n">
        <v>1</v>
      </c>
      <c r="E1105" s="6" t="s">
        <v>161</v>
      </c>
      <c r="F1105" s="6" t="s">
        <v>162</v>
      </c>
      <c r="G1105" s="6" t="s">
        <v>163</v>
      </c>
      <c r="H1105" s="6" t="s">
        <v>164</v>
      </c>
    </row>
    <row r="1106" spans="1:8">
      <c r="A1106" t="s">
        <v>4</v>
      </c>
      <c r="B1106" s="4" t="s">
        <v>5</v>
      </c>
      <c r="C1106" s="4" t="s">
        <v>13</v>
      </c>
      <c r="D1106" s="4" t="s">
        <v>10</v>
      </c>
      <c r="E1106" s="4" t="s">
        <v>6</v>
      </c>
      <c r="F1106" s="4" t="s">
        <v>6</v>
      </c>
      <c r="G1106" s="4" t="s">
        <v>6</v>
      </c>
      <c r="H1106" s="4" t="s">
        <v>6</v>
      </c>
    </row>
    <row r="1107" spans="1:8">
      <c r="A1107" t="n">
        <v>11411</v>
      </c>
      <c r="B1107" s="66" t="n">
        <v>51</v>
      </c>
      <c r="C1107" s="6" t="n">
        <v>3</v>
      </c>
      <c r="D1107" s="6" t="n">
        <v>2</v>
      </c>
      <c r="E1107" s="6" t="s">
        <v>161</v>
      </c>
      <c r="F1107" s="6" t="s">
        <v>162</v>
      </c>
      <c r="G1107" s="6" t="s">
        <v>163</v>
      </c>
      <c r="H1107" s="6" t="s">
        <v>164</v>
      </c>
    </row>
    <row r="1108" spans="1:8">
      <c r="A1108" t="s">
        <v>4</v>
      </c>
      <c r="B1108" s="4" t="s">
        <v>5</v>
      </c>
      <c r="C1108" s="4" t="s">
        <v>13</v>
      </c>
      <c r="D1108" s="4" t="s">
        <v>10</v>
      </c>
      <c r="E1108" s="4" t="s">
        <v>6</v>
      </c>
      <c r="F1108" s="4" t="s">
        <v>6</v>
      </c>
      <c r="G1108" s="4" t="s">
        <v>6</v>
      </c>
      <c r="H1108" s="4" t="s">
        <v>6</v>
      </c>
    </row>
    <row r="1109" spans="1:8">
      <c r="A1109" t="n">
        <v>11432</v>
      </c>
      <c r="B1109" s="66" t="n">
        <v>51</v>
      </c>
      <c r="C1109" s="6" t="n">
        <v>3</v>
      </c>
      <c r="D1109" s="6" t="n">
        <v>3</v>
      </c>
      <c r="E1109" s="6" t="s">
        <v>161</v>
      </c>
      <c r="F1109" s="6" t="s">
        <v>162</v>
      </c>
      <c r="G1109" s="6" t="s">
        <v>163</v>
      </c>
      <c r="H1109" s="6" t="s">
        <v>164</v>
      </c>
    </row>
    <row r="1110" spans="1:8">
      <c r="A1110" t="s">
        <v>4</v>
      </c>
      <c r="B1110" s="4" t="s">
        <v>5</v>
      </c>
      <c r="C1110" s="4" t="s">
        <v>13</v>
      </c>
      <c r="D1110" s="4" t="s">
        <v>10</v>
      </c>
      <c r="E1110" s="4" t="s">
        <v>6</v>
      </c>
      <c r="F1110" s="4" t="s">
        <v>6</v>
      </c>
      <c r="G1110" s="4" t="s">
        <v>6</v>
      </c>
      <c r="H1110" s="4" t="s">
        <v>6</v>
      </c>
    </row>
    <row r="1111" spans="1:8">
      <c r="A1111" t="n">
        <v>11453</v>
      </c>
      <c r="B1111" s="66" t="n">
        <v>51</v>
      </c>
      <c r="C1111" s="6" t="n">
        <v>3</v>
      </c>
      <c r="D1111" s="6" t="n">
        <v>4</v>
      </c>
      <c r="E1111" s="6" t="s">
        <v>161</v>
      </c>
      <c r="F1111" s="6" t="s">
        <v>162</v>
      </c>
      <c r="G1111" s="6" t="s">
        <v>163</v>
      </c>
      <c r="H1111" s="6" t="s">
        <v>164</v>
      </c>
    </row>
    <row r="1112" spans="1:8">
      <c r="A1112" t="s">
        <v>4</v>
      </c>
      <c r="B1112" s="4" t="s">
        <v>5</v>
      </c>
      <c r="C1112" s="4" t="s">
        <v>13</v>
      </c>
      <c r="D1112" s="4" t="s">
        <v>10</v>
      </c>
      <c r="E1112" s="4" t="s">
        <v>6</v>
      </c>
      <c r="F1112" s="4" t="s">
        <v>6</v>
      </c>
      <c r="G1112" s="4" t="s">
        <v>6</v>
      </c>
      <c r="H1112" s="4" t="s">
        <v>6</v>
      </c>
    </row>
    <row r="1113" spans="1:8">
      <c r="A1113" t="n">
        <v>11474</v>
      </c>
      <c r="B1113" s="66" t="n">
        <v>51</v>
      </c>
      <c r="C1113" s="6" t="n">
        <v>3</v>
      </c>
      <c r="D1113" s="6" t="n">
        <v>5</v>
      </c>
      <c r="E1113" s="6" t="s">
        <v>161</v>
      </c>
      <c r="F1113" s="6" t="s">
        <v>162</v>
      </c>
      <c r="G1113" s="6" t="s">
        <v>163</v>
      </c>
      <c r="H1113" s="6" t="s">
        <v>164</v>
      </c>
    </row>
    <row r="1114" spans="1:8">
      <c r="A1114" t="s">
        <v>4</v>
      </c>
      <c r="B1114" s="4" t="s">
        <v>5</v>
      </c>
      <c r="C1114" s="4" t="s">
        <v>13</v>
      </c>
      <c r="D1114" s="4" t="s">
        <v>10</v>
      </c>
      <c r="E1114" s="4" t="s">
        <v>6</v>
      </c>
      <c r="F1114" s="4" t="s">
        <v>6</v>
      </c>
      <c r="G1114" s="4" t="s">
        <v>6</v>
      </c>
      <c r="H1114" s="4" t="s">
        <v>6</v>
      </c>
    </row>
    <row r="1115" spans="1:8">
      <c r="A1115" t="n">
        <v>11495</v>
      </c>
      <c r="B1115" s="66" t="n">
        <v>51</v>
      </c>
      <c r="C1115" s="6" t="n">
        <v>3</v>
      </c>
      <c r="D1115" s="6" t="n">
        <v>6</v>
      </c>
      <c r="E1115" s="6" t="s">
        <v>161</v>
      </c>
      <c r="F1115" s="6" t="s">
        <v>162</v>
      </c>
      <c r="G1115" s="6" t="s">
        <v>163</v>
      </c>
      <c r="H1115" s="6" t="s">
        <v>164</v>
      </c>
    </row>
    <row r="1116" spans="1:8">
      <c r="A1116" t="s">
        <v>4</v>
      </c>
      <c r="B1116" s="4" t="s">
        <v>5</v>
      </c>
      <c r="C1116" s="4" t="s">
        <v>13</v>
      </c>
      <c r="D1116" s="4" t="s">
        <v>10</v>
      </c>
      <c r="E1116" s="4" t="s">
        <v>6</v>
      </c>
      <c r="F1116" s="4" t="s">
        <v>6</v>
      </c>
      <c r="G1116" s="4" t="s">
        <v>6</v>
      </c>
      <c r="H1116" s="4" t="s">
        <v>6</v>
      </c>
    </row>
    <row r="1117" spans="1:8">
      <c r="A1117" t="n">
        <v>11516</v>
      </c>
      <c r="B1117" s="66" t="n">
        <v>51</v>
      </c>
      <c r="C1117" s="6" t="n">
        <v>3</v>
      </c>
      <c r="D1117" s="6" t="n">
        <v>7</v>
      </c>
      <c r="E1117" s="6" t="s">
        <v>161</v>
      </c>
      <c r="F1117" s="6" t="s">
        <v>162</v>
      </c>
      <c r="G1117" s="6" t="s">
        <v>163</v>
      </c>
      <c r="H1117" s="6" t="s">
        <v>164</v>
      </c>
    </row>
    <row r="1118" spans="1:8">
      <c r="A1118" t="s">
        <v>4</v>
      </c>
      <c r="B1118" s="4" t="s">
        <v>5</v>
      </c>
      <c r="C1118" s="4" t="s">
        <v>13</v>
      </c>
      <c r="D1118" s="4" t="s">
        <v>10</v>
      </c>
      <c r="E1118" s="4" t="s">
        <v>6</v>
      </c>
      <c r="F1118" s="4" t="s">
        <v>6</v>
      </c>
      <c r="G1118" s="4" t="s">
        <v>6</v>
      </c>
      <c r="H1118" s="4" t="s">
        <v>6</v>
      </c>
    </row>
    <row r="1119" spans="1:8">
      <c r="A1119" t="n">
        <v>11537</v>
      </c>
      <c r="B1119" s="66" t="n">
        <v>51</v>
      </c>
      <c r="C1119" s="6" t="n">
        <v>3</v>
      </c>
      <c r="D1119" s="6" t="n">
        <v>8</v>
      </c>
      <c r="E1119" s="6" t="s">
        <v>161</v>
      </c>
      <c r="F1119" s="6" t="s">
        <v>162</v>
      </c>
      <c r="G1119" s="6" t="s">
        <v>163</v>
      </c>
      <c r="H1119" s="6" t="s">
        <v>164</v>
      </c>
    </row>
    <row r="1120" spans="1:8">
      <c r="A1120" t="s">
        <v>4</v>
      </c>
      <c r="B1120" s="4" t="s">
        <v>5</v>
      </c>
      <c r="C1120" s="4" t="s">
        <v>13</v>
      </c>
      <c r="D1120" s="4" t="s">
        <v>10</v>
      </c>
      <c r="E1120" s="4" t="s">
        <v>6</v>
      </c>
      <c r="F1120" s="4" t="s">
        <v>6</v>
      </c>
      <c r="G1120" s="4" t="s">
        <v>6</v>
      </c>
      <c r="H1120" s="4" t="s">
        <v>6</v>
      </c>
    </row>
    <row r="1121" spans="1:8">
      <c r="A1121" t="n">
        <v>11558</v>
      </c>
      <c r="B1121" s="66" t="n">
        <v>51</v>
      </c>
      <c r="C1121" s="6" t="n">
        <v>3</v>
      </c>
      <c r="D1121" s="6" t="n">
        <v>9</v>
      </c>
      <c r="E1121" s="6" t="s">
        <v>161</v>
      </c>
      <c r="F1121" s="6" t="s">
        <v>162</v>
      </c>
      <c r="G1121" s="6" t="s">
        <v>163</v>
      </c>
      <c r="H1121" s="6" t="s">
        <v>164</v>
      </c>
    </row>
    <row r="1122" spans="1:8">
      <c r="A1122" t="s">
        <v>4</v>
      </c>
      <c r="B1122" s="4" t="s">
        <v>5</v>
      </c>
      <c r="C1122" s="4" t="s">
        <v>13</v>
      </c>
      <c r="D1122" s="4" t="s">
        <v>10</v>
      </c>
      <c r="E1122" s="4" t="s">
        <v>6</v>
      </c>
      <c r="F1122" s="4" t="s">
        <v>6</v>
      </c>
      <c r="G1122" s="4" t="s">
        <v>6</v>
      </c>
      <c r="H1122" s="4" t="s">
        <v>6</v>
      </c>
    </row>
    <row r="1123" spans="1:8">
      <c r="A1123" t="n">
        <v>11579</v>
      </c>
      <c r="B1123" s="66" t="n">
        <v>51</v>
      </c>
      <c r="C1123" s="6" t="n">
        <v>3</v>
      </c>
      <c r="D1123" s="6" t="n">
        <v>11</v>
      </c>
      <c r="E1123" s="6" t="s">
        <v>161</v>
      </c>
      <c r="F1123" s="6" t="s">
        <v>162</v>
      </c>
      <c r="G1123" s="6" t="s">
        <v>163</v>
      </c>
      <c r="H1123" s="6" t="s">
        <v>164</v>
      </c>
    </row>
    <row r="1124" spans="1:8">
      <c r="A1124" t="s">
        <v>4</v>
      </c>
      <c r="B1124" s="4" t="s">
        <v>5</v>
      </c>
      <c r="C1124" s="4" t="s">
        <v>13</v>
      </c>
      <c r="D1124" s="4" t="s">
        <v>10</v>
      </c>
      <c r="E1124" s="4" t="s">
        <v>6</v>
      </c>
      <c r="F1124" s="4" t="s">
        <v>6</v>
      </c>
      <c r="G1124" s="4" t="s">
        <v>6</v>
      </c>
      <c r="H1124" s="4" t="s">
        <v>6</v>
      </c>
    </row>
    <row r="1125" spans="1:8">
      <c r="A1125" t="n">
        <v>11600</v>
      </c>
      <c r="B1125" s="66" t="n">
        <v>51</v>
      </c>
      <c r="C1125" s="6" t="n">
        <v>3</v>
      </c>
      <c r="D1125" s="6" t="n">
        <v>13</v>
      </c>
      <c r="E1125" s="6" t="s">
        <v>161</v>
      </c>
      <c r="F1125" s="6" t="s">
        <v>162</v>
      </c>
      <c r="G1125" s="6" t="s">
        <v>163</v>
      </c>
      <c r="H1125" s="6" t="s">
        <v>164</v>
      </c>
    </row>
    <row r="1126" spans="1:8">
      <c r="A1126" t="s">
        <v>4</v>
      </c>
      <c r="B1126" s="4" t="s">
        <v>5</v>
      </c>
      <c r="C1126" s="4" t="s">
        <v>13</v>
      </c>
      <c r="D1126" s="4" t="s">
        <v>10</v>
      </c>
      <c r="E1126" s="4" t="s">
        <v>6</v>
      </c>
      <c r="F1126" s="4" t="s">
        <v>6</v>
      </c>
      <c r="G1126" s="4" t="s">
        <v>6</v>
      </c>
      <c r="H1126" s="4" t="s">
        <v>6</v>
      </c>
    </row>
    <row r="1127" spans="1:8">
      <c r="A1127" t="n">
        <v>11621</v>
      </c>
      <c r="B1127" s="66" t="n">
        <v>51</v>
      </c>
      <c r="C1127" s="6" t="n">
        <v>3</v>
      </c>
      <c r="D1127" s="6" t="n">
        <v>80</v>
      </c>
      <c r="E1127" s="6" t="s">
        <v>161</v>
      </c>
      <c r="F1127" s="6" t="s">
        <v>162</v>
      </c>
      <c r="G1127" s="6" t="s">
        <v>163</v>
      </c>
      <c r="H1127" s="6" t="s">
        <v>164</v>
      </c>
    </row>
    <row r="1128" spans="1:8">
      <c r="A1128" t="s">
        <v>4</v>
      </c>
      <c r="B1128" s="4" t="s">
        <v>5</v>
      </c>
      <c r="C1128" s="4" t="s">
        <v>13</v>
      </c>
      <c r="D1128" s="4" t="s">
        <v>10</v>
      </c>
      <c r="E1128" s="4" t="s">
        <v>6</v>
      </c>
      <c r="F1128" s="4" t="s">
        <v>6</v>
      </c>
      <c r="G1128" s="4" t="s">
        <v>6</v>
      </c>
      <c r="H1128" s="4" t="s">
        <v>6</v>
      </c>
    </row>
    <row r="1129" spans="1:8">
      <c r="A1129" t="n">
        <v>11642</v>
      </c>
      <c r="B1129" s="66" t="n">
        <v>51</v>
      </c>
      <c r="C1129" s="6" t="n">
        <v>3</v>
      </c>
      <c r="D1129" s="6" t="n">
        <v>18</v>
      </c>
      <c r="E1129" s="6" t="s">
        <v>161</v>
      </c>
      <c r="F1129" s="6" t="s">
        <v>162</v>
      </c>
      <c r="G1129" s="6" t="s">
        <v>163</v>
      </c>
      <c r="H1129" s="6" t="s">
        <v>164</v>
      </c>
    </row>
    <row r="1130" spans="1:8">
      <c r="A1130" t="s">
        <v>4</v>
      </c>
      <c r="B1130" s="4" t="s">
        <v>5</v>
      </c>
      <c r="C1130" s="4" t="s">
        <v>10</v>
      </c>
      <c r="D1130" s="4" t="s">
        <v>28</v>
      </c>
      <c r="E1130" s="4" t="s">
        <v>28</v>
      </c>
      <c r="F1130" s="4" t="s">
        <v>28</v>
      </c>
      <c r="G1130" s="4" t="s">
        <v>10</v>
      </c>
      <c r="H1130" s="4" t="s">
        <v>10</v>
      </c>
    </row>
    <row r="1131" spans="1:8">
      <c r="A1131" t="n">
        <v>11663</v>
      </c>
      <c r="B1131" s="67" t="n">
        <v>60</v>
      </c>
      <c r="C1131" s="6" t="n">
        <v>12</v>
      </c>
      <c r="D1131" s="6" t="n">
        <v>-20</v>
      </c>
      <c r="E1131" s="6" t="n">
        <v>0</v>
      </c>
      <c r="F1131" s="6" t="n">
        <v>0</v>
      </c>
      <c r="G1131" s="6" t="n">
        <v>0</v>
      </c>
      <c r="H1131" s="6" t="n">
        <v>0</v>
      </c>
    </row>
    <row r="1132" spans="1:8">
      <c r="A1132" t="s">
        <v>4</v>
      </c>
      <c r="B1132" s="4" t="s">
        <v>5</v>
      </c>
      <c r="C1132" s="4" t="s">
        <v>13</v>
      </c>
      <c r="D1132" s="4" t="s">
        <v>10</v>
      </c>
      <c r="E1132" s="4" t="s">
        <v>6</v>
      </c>
      <c r="F1132" s="4" t="s">
        <v>6</v>
      </c>
      <c r="G1132" s="4" t="s">
        <v>6</v>
      </c>
      <c r="H1132" s="4" t="s">
        <v>6</v>
      </c>
    </row>
    <row r="1133" spans="1:8">
      <c r="A1133" t="n">
        <v>11682</v>
      </c>
      <c r="B1133" s="66" t="n">
        <v>51</v>
      </c>
      <c r="C1133" s="6" t="n">
        <v>3</v>
      </c>
      <c r="D1133" s="6" t="n">
        <v>12</v>
      </c>
      <c r="E1133" s="6" t="s">
        <v>165</v>
      </c>
      <c r="F1133" s="6" t="s">
        <v>164</v>
      </c>
      <c r="G1133" s="6" t="s">
        <v>163</v>
      </c>
      <c r="H1133" s="6" t="s">
        <v>164</v>
      </c>
    </row>
    <row r="1134" spans="1:8">
      <c r="A1134" t="s">
        <v>4</v>
      </c>
      <c r="B1134" s="4" t="s">
        <v>5</v>
      </c>
      <c r="C1134" s="4" t="s">
        <v>13</v>
      </c>
      <c r="D1134" s="4" t="s">
        <v>13</v>
      </c>
      <c r="E1134" s="4" t="s">
        <v>28</v>
      </c>
      <c r="F1134" s="4" t="s">
        <v>28</v>
      </c>
      <c r="G1134" s="4" t="s">
        <v>28</v>
      </c>
      <c r="H1134" s="4" t="s">
        <v>10</v>
      </c>
    </row>
    <row r="1135" spans="1:8">
      <c r="A1135" t="n">
        <v>11695</v>
      </c>
      <c r="B1135" s="62" t="n">
        <v>45</v>
      </c>
      <c r="C1135" s="6" t="n">
        <v>2</v>
      </c>
      <c r="D1135" s="6" t="n">
        <v>3</v>
      </c>
      <c r="E1135" s="6" t="n">
        <v>77.4800033569336</v>
      </c>
      <c r="F1135" s="6" t="n">
        <v>15.3699998855591</v>
      </c>
      <c r="G1135" s="6" t="n">
        <v>8.01000022888184</v>
      </c>
      <c r="H1135" s="6" t="n">
        <v>0</v>
      </c>
    </row>
    <row r="1136" spans="1:8">
      <c r="A1136" t="s">
        <v>4</v>
      </c>
      <c r="B1136" s="4" t="s">
        <v>5</v>
      </c>
      <c r="C1136" s="4" t="s">
        <v>13</v>
      </c>
      <c r="D1136" s="4" t="s">
        <v>13</v>
      </c>
      <c r="E1136" s="4" t="s">
        <v>28</v>
      </c>
      <c r="F1136" s="4" t="s">
        <v>28</v>
      </c>
      <c r="G1136" s="4" t="s">
        <v>28</v>
      </c>
      <c r="H1136" s="4" t="s">
        <v>10</v>
      </c>
      <c r="I1136" s="4" t="s">
        <v>13</v>
      </c>
    </row>
    <row r="1137" spans="1:9">
      <c r="A1137" t="n">
        <v>11712</v>
      </c>
      <c r="B1137" s="62" t="n">
        <v>45</v>
      </c>
      <c r="C1137" s="6" t="n">
        <v>4</v>
      </c>
      <c r="D1137" s="6" t="n">
        <v>3</v>
      </c>
      <c r="E1137" s="6" t="n">
        <v>16.9799995422363</v>
      </c>
      <c r="F1137" s="6" t="n">
        <v>197.300003051758</v>
      </c>
      <c r="G1137" s="6" t="n">
        <v>0</v>
      </c>
      <c r="H1137" s="6" t="n">
        <v>0</v>
      </c>
      <c r="I1137" s="6" t="n">
        <v>0</v>
      </c>
    </row>
    <row r="1138" spans="1:9">
      <c r="A1138" t="s">
        <v>4</v>
      </c>
      <c r="B1138" s="4" t="s">
        <v>5</v>
      </c>
      <c r="C1138" s="4" t="s">
        <v>13</v>
      </c>
      <c r="D1138" s="4" t="s">
        <v>13</v>
      </c>
      <c r="E1138" s="4" t="s">
        <v>28</v>
      </c>
      <c r="F1138" s="4" t="s">
        <v>10</v>
      </c>
    </row>
    <row r="1139" spans="1:9">
      <c r="A1139" t="n">
        <v>11730</v>
      </c>
      <c r="B1139" s="62" t="n">
        <v>45</v>
      </c>
      <c r="C1139" s="6" t="n">
        <v>5</v>
      </c>
      <c r="D1139" s="6" t="n">
        <v>3</v>
      </c>
      <c r="E1139" s="6" t="n">
        <v>2.09999990463257</v>
      </c>
      <c r="F1139" s="6" t="n">
        <v>0</v>
      </c>
    </row>
    <row r="1140" spans="1:9">
      <c r="A1140" t="s">
        <v>4</v>
      </c>
      <c r="B1140" s="4" t="s">
        <v>5</v>
      </c>
      <c r="C1140" s="4" t="s">
        <v>13</v>
      </c>
      <c r="D1140" s="4" t="s">
        <v>13</v>
      </c>
      <c r="E1140" s="4" t="s">
        <v>28</v>
      </c>
      <c r="F1140" s="4" t="s">
        <v>10</v>
      </c>
    </row>
    <row r="1141" spans="1:9">
      <c r="A1141" t="n">
        <v>11739</v>
      </c>
      <c r="B1141" s="62" t="n">
        <v>45</v>
      </c>
      <c r="C1141" s="6" t="n">
        <v>11</v>
      </c>
      <c r="D1141" s="6" t="n">
        <v>3</v>
      </c>
      <c r="E1141" s="6" t="n">
        <v>25.7000007629395</v>
      </c>
      <c r="F1141" s="6" t="n">
        <v>0</v>
      </c>
    </row>
    <row r="1142" spans="1:9">
      <c r="A1142" t="s">
        <v>4</v>
      </c>
      <c r="B1142" s="4" t="s">
        <v>5</v>
      </c>
      <c r="C1142" s="4" t="s">
        <v>13</v>
      </c>
      <c r="D1142" s="4" t="s">
        <v>13</v>
      </c>
      <c r="E1142" s="4" t="s">
        <v>28</v>
      </c>
      <c r="F1142" s="4" t="s">
        <v>28</v>
      </c>
      <c r="G1142" s="4" t="s">
        <v>28</v>
      </c>
      <c r="H1142" s="4" t="s">
        <v>10</v>
      </c>
    </row>
    <row r="1143" spans="1:9">
      <c r="A1143" t="n">
        <v>11748</v>
      </c>
      <c r="B1143" s="62" t="n">
        <v>45</v>
      </c>
      <c r="C1143" s="6" t="n">
        <v>2</v>
      </c>
      <c r="D1143" s="6" t="n">
        <v>3</v>
      </c>
      <c r="E1143" s="6" t="n">
        <v>77.4800033569336</v>
      </c>
      <c r="F1143" s="6" t="n">
        <v>16.3600006103516</v>
      </c>
      <c r="G1143" s="6" t="n">
        <v>8.01000022888184</v>
      </c>
      <c r="H1143" s="6" t="n">
        <v>5000</v>
      </c>
    </row>
    <row r="1144" spans="1:9">
      <c r="A1144" t="s">
        <v>4</v>
      </c>
      <c r="B1144" s="4" t="s">
        <v>5</v>
      </c>
      <c r="C1144" s="4" t="s">
        <v>13</v>
      </c>
      <c r="D1144" s="4" t="s">
        <v>13</v>
      </c>
      <c r="E1144" s="4" t="s">
        <v>28</v>
      </c>
      <c r="F1144" s="4" t="s">
        <v>28</v>
      </c>
      <c r="G1144" s="4" t="s">
        <v>28</v>
      </c>
      <c r="H1144" s="4" t="s">
        <v>10</v>
      </c>
      <c r="I1144" s="4" t="s">
        <v>13</v>
      </c>
    </row>
    <row r="1145" spans="1:9">
      <c r="A1145" t="n">
        <v>11765</v>
      </c>
      <c r="B1145" s="62" t="n">
        <v>45</v>
      </c>
      <c r="C1145" s="6" t="n">
        <v>4</v>
      </c>
      <c r="D1145" s="6" t="n">
        <v>3</v>
      </c>
      <c r="E1145" s="6" t="n">
        <v>8.48999977111816</v>
      </c>
      <c r="F1145" s="6" t="n">
        <v>217.300003051758</v>
      </c>
      <c r="G1145" s="6" t="n">
        <v>0</v>
      </c>
      <c r="H1145" s="6" t="n">
        <v>5000</v>
      </c>
      <c r="I1145" s="6" t="n">
        <v>0</v>
      </c>
    </row>
    <row r="1146" spans="1:9">
      <c r="A1146" t="s">
        <v>4</v>
      </c>
      <c r="B1146" s="4" t="s">
        <v>5</v>
      </c>
      <c r="C1146" s="4" t="s">
        <v>13</v>
      </c>
      <c r="D1146" s="4" t="s">
        <v>10</v>
      </c>
    </row>
    <row r="1147" spans="1:9">
      <c r="A1147" t="n">
        <v>11783</v>
      </c>
      <c r="B1147" s="36" t="n">
        <v>58</v>
      </c>
      <c r="C1147" s="6" t="n">
        <v>255</v>
      </c>
      <c r="D1147" s="6" t="n">
        <v>0</v>
      </c>
    </row>
    <row r="1148" spans="1:9">
      <c r="A1148" t="s">
        <v>4</v>
      </c>
      <c r="B1148" s="4" t="s">
        <v>5</v>
      </c>
      <c r="C1148" s="4" t="s">
        <v>13</v>
      </c>
      <c r="D1148" s="4" t="s">
        <v>10</v>
      </c>
    </row>
    <row r="1149" spans="1:9">
      <c r="A1149" t="n">
        <v>11787</v>
      </c>
      <c r="B1149" s="62" t="n">
        <v>45</v>
      </c>
      <c r="C1149" s="6" t="n">
        <v>7</v>
      </c>
      <c r="D1149" s="6" t="n">
        <v>255</v>
      </c>
    </row>
    <row r="1150" spans="1:9">
      <c r="A1150" t="s">
        <v>4</v>
      </c>
      <c r="B1150" s="4" t="s">
        <v>5</v>
      </c>
      <c r="C1150" s="4" t="s">
        <v>13</v>
      </c>
      <c r="D1150" s="4" t="s">
        <v>10</v>
      </c>
      <c r="E1150" s="4" t="s">
        <v>28</v>
      </c>
    </row>
    <row r="1151" spans="1:9">
      <c r="A1151" t="n">
        <v>11791</v>
      </c>
      <c r="B1151" s="36" t="n">
        <v>58</v>
      </c>
      <c r="C1151" s="6" t="n">
        <v>101</v>
      </c>
      <c r="D1151" s="6" t="n">
        <v>500</v>
      </c>
      <c r="E1151" s="6" t="n">
        <v>1</v>
      </c>
    </row>
    <row r="1152" spans="1:9">
      <c r="A1152" t="s">
        <v>4</v>
      </c>
      <c r="B1152" s="4" t="s">
        <v>5</v>
      </c>
      <c r="C1152" s="4" t="s">
        <v>13</v>
      </c>
      <c r="D1152" s="4" t="s">
        <v>10</v>
      </c>
    </row>
    <row r="1153" spans="1:9">
      <c r="A1153" t="n">
        <v>11799</v>
      </c>
      <c r="B1153" s="36" t="n">
        <v>58</v>
      </c>
      <c r="C1153" s="6" t="n">
        <v>254</v>
      </c>
      <c r="D1153" s="6" t="n">
        <v>0</v>
      </c>
    </row>
    <row r="1154" spans="1:9">
      <c r="A1154" t="s">
        <v>4</v>
      </c>
      <c r="B1154" s="4" t="s">
        <v>5</v>
      </c>
      <c r="C1154" s="4" t="s">
        <v>13</v>
      </c>
      <c r="D1154" s="4" t="s">
        <v>13</v>
      </c>
      <c r="E1154" s="4" t="s">
        <v>28</v>
      </c>
      <c r="F1154" s="4" t="s">
        <v>28</v>
      </c>
      <c r="G1154" s="4" t="s">
        <v>28</v>
      </c>
      <c r="H1154" s="4" t="s">
        <v>10</v>
      </c>
    </row>
    <row r="1155" spans="1:9">
      <c r="A1155" t="n">
        <v>11803</v>
      </c>
      <c r="B1155" s="62" t="n">
        <v>45</v>
      </c>
      <c r="C1155" s="6" t="n">
        <v>2</v>
      </c>
      <c r="D1155" s="6" t="n">
        <v>3</v>
      </c>
      <c r="E1155" s="6" t="n">
        <v>77.5500030517578</v>
      </c>
      <c r="F1155" s="6" t="n">
        <v>16.3500003814697</v>
      </c>
      <c r="G1155" s="6" t="n">
        <v>8.5</v>
      </c>
      <c r="H1155" s="6" t="n">
        <v>0</v>
      </c>
    </row>
    <row r="1156" spans="1:9">
      <c r="A1156" t="s">
        <v>4</v>
      </c>
      <c r="B1156" s="4" t="s">
        <v>5</v>
      </c>
      <c r="C1156" s="4" t="s">
        <v>13</v>
      </c>
      <c r="D1156" s="4" t="s">
        <v>13</v>
      </c>
      <c r="E1156" s="4" t="s">
        <v>28</v>
      </c>
      <c r="F1156" s="4" t="s">
        <v>28</v>
      </c>
      <c r="G1156" s="4" t="s">
        <v>28</v>
      </c>
      <c r="H1156" s="4" t="s">
        <v>10</v>
      </c>
      <c r="I1156" s="4" t="s">
        <v>13</v>
      </c>
    </row>
    <row r="1157" spans="1:9">
      <c r="A1157" t="n">
        <v>11820</v>
      </c>
      <c r="B1157" s="62" t="n">
        <v>45</v>
      </c>
      <c r="C1157" s="6" t="n">
        <v>4</v>
      </c>
      <c r="D1157" s="6" t="n">
        <v>3</v>
      </c>
      <c r="E1157" s="6" t="n">
        <v>17.5</v>
      </c>
      <c r="F1157" s="6" t="n">
        <v>185</v>
      </c>
      <c r="G1157" s="6" t="n">
        <v>0</v>
      </c>
      <c r="H1157" s="6" t="n">
        <v>0</v>
      </c>
      <c r="I1157" s="6" t="n">
        <v>0</v>
      </c>
    </row>
    <row r="1158" spans="1:9">
      <c r="A1158" t="s">
        <v>4</v>
      </c>
      <c r="B1158" s="4" t="s">
        <v>5</v>
      </c>
      <c r="C1158" s="4" t="s">
        <v>13</v>
      </c>
      <c r="D1158" s="4" t="s">
        <v>13</v>
      </c>
      <c r="E1158" s="4" t="s">
        <v>28</v>
      </c>
      <c r="F1158" s="4" t="s">
        <v>10</v>
      </c>
    </row>
    <row r="1159" spans="1:9">
      <c r="A1159" t="n">
        <v>11838</v>
      </c>
      <c r="B1159" s="62" t="n">
        <v>45</v>
      </c>
      <c r="C1159" s="6" t="n">
        <v>5</v>
      </c>
      <c r="D1159" s="6" t="n">
        <v>3</v>
      </c>
      <c r="E1159" s="6" t="n">
        <v>6.5</v>
      </c>
      <c r="F1159" s="6" t="n">
        <v>0</v>
      </c>
    </row>
    <row r="1160" spans="1:9">
      <c r="A1160" t="s">
        <v>4</v>
      </c>
      <c r="B1160" s="4" t="s">
        <v>5</v>
      </c>
      <c r="C1160" s="4" t="s">
        <v>13</v>
      </c>
      <c r="D1160" s="4" t="s">
        <v>13</v>
      </c>
      <c r="E1160" s="4" t="s">
        <v>28</v>
      </c>
      <c r="F1160" s="4" t="s">
        <v>10</v>
      </c>
    </row>
    <row r="1161" spans="1:9">
      <c r="A1161" t="n">
        <v>11847</v>
      </c>
      <c r="B1161" s="62" t="n">
        <v>45</v>
      </c>
      <c r="C1161" s="6" t="n">
        <v>11</v>
      </c>
      <c r="D1161" s="6" t="n">
        <v>3</v>
      </c>
      <c r="E1161" s="6" t="n">
        <v>22.7999992370605</v>
      </c>
      <c r="F1161" s="6" t="n">
        <v>0</v>
      </c>
    </row>
    <row r="1162" spans="1:9">
      <c r="A1162" t="s">
        <v>4</v>
      </c>
      <c r="B1162" s="4" t="s">
        <v>5</v>
      </c>
      <c r="C1162" s="4" t="s">
        <v>13</v>
      </c>
      <c r="D1162" s="4" t="s">
        <v>13</v>
      </c>
      <c r="E1162" s="4" t="s">
        <v>28</v>
      </c>
      <c r="F1162" s="4" t="s">
        <v>28</v>
      </c>
      <c r="G1162" s="4" t="s">
        <v>28</v>
      </c>
      <c r="H1162" s="4" t="s">
        <v>10</v>
      </c>
      <c r="I1162" s="4" t="s">
        <v>13</v>
      </c>
    </row>
    <row r="1163" spans="1:9">
      <c r="A1163" t="n">
        <v>11856</v>
      </c>
      <c r="B1163" s="62" t="n">
        <v>45</v>
      </c>
      <c r="C1163" s="6" t="n">
        <v>4</v>
      </c>
      <c r="D1163" s="6" t="n">
        <v>3</v>
      </c>
      <c r="E1163" s="6" t="n">
        <v>17.5</v>
      </c>
      <c r="F1163" s="6" t="n">
        <v>195</v>
      </c>
      <c r="G1163" s="6" t="n">
        <v>0</v>
      </c>
      <c r="H1163" s="6" t="n">
        <v>50000</v>
      </c>
      <c r="I1163" s="6" t="n">
        <v>0</v>
      </c>
    </row>
    <row r="1164" spans="1:9">
      <c r="A1164" t="s">
        <v>4</v>
      </c>
      <c r="B1164" s="4" t="s">
        <v>5</v>
      </c>
      <c r="C1164" s="4" t="s">
        <v>13</v>
      </c>
      <c r="D1164" s="4" t="s">
        <v>10</v>
      </c>
    </row>
    <row r="1165" spans="1:9">
      <c r="A1165" t="n">
        <v>11874</v>
      </c>
      <c r="B1165" s="36" t="n">
        <v>58</v>
      </c>
      <c r="C1165" s="6" t="n">
        <v>255</v>
      </c>
      <c r="D1165" s="6" t="n">
        <v>0</v>
      </c>
    </row>
    <row r="1166" spans="1:9">
      <c r="A1166" t="s">
        <v>4</v>
      </c>
      <c r="B1166" s="4" t="s">
        <v>5</v>
      </c>
      <c r="C1166" s="4" t="s">
        <v>13</v>
      </c>
      <c r="D1166" s="4" t="s">
        <v>10</v>
      </c>
      <c r="E1166" s="4" t="s">
        <v>6</v>
      </c>
    </row>
    <row r="1167" spans="1:9">
      <c r="A1167" t="n">
        <v>11878</v>
      </c>
      <c r="B1167" s="66" t="n">
        <v>51</v>
      </c>
      <c r="C1167" s="6" t="n">
        <v>4</v>
      </c>
      <c r="D1167" s="6" t="n">
        <v>12</v>
      </c>
      <c r="E1167" s="6" t="s">
        <v>166</v>
      </c>
    </row>
    <row r="1168" spans="1:9">
      <c r="A1168" t="s">
        <v>4</v>
      </c>
      <c r="B1168" s="4" t="s">
        <v>5</v>
      </c>
      <c r="C1168" s="4" t="s">
        <v>10</v>
      </c>
    </row>
    <row r="1169" spans="1:9">
      <c r="A1169" t="n">
        <v>11891</v>
      </c>
      <c r="B1169" s="40" t="n">
        <v>16</v>
      </c>
      <c r="C1169" s="6" t="n">
        <v>0</v>
      </c>
    </row>
    <row r="1170" spans="1:9">
      <c r="A1170" t="s">
        <v>4</v>
      </c>
      <c r="B1170" s="4" t="s">
        <v>5</v>
      </c>
      <c r="C1170" s="4" t="s">
        <v>10</v>
      </c>
      <c r="D1170" s="4" t="s">
        <v>13</v>
      </c>
      <c r="E1170" s="4" t="s">
        <v>9</v>
      </c>
      <c r="F1170" s="4" t="s">
        <v>65</v>
      </c>
      <c r="G1170" s="4" t="s">
        <v>13</v>
      </c>
      <c r="H1170" s="4" t="s">
        <v>13</v>
      </c>
    </row>
    <row r="1171" spans="1:9">
      <c r="A1171" t="n">
        <v>11894</v>
      </c>
      <c r="B1171" s="68" t="n">
        <v>26</v>
      </c>
      <c r="C1171" s="6" t="n">
        <v>12</v>
      </c>
      <c r="D1171" s="6" t="n">
        <v>17</v>
      </c>
      <c r="E1171" s="6" t="n">
        <v>63114</v>
      </c>
      <c r="F1171" s="6" t="s">
        <v>167</v>
      </c>
      <c r="G1171" s="6" t="n">
        <v>2</v>
      </c>
      <c r="H1171" s="6" t="n">
        <v>0</v>
      </c>
    </row>
    <row r="1172" spans="1:9">
      <c r="A1172" t="s">
        <v>4</v>
      </c>
      <c r="B1172" s="4" t="s">
        <v>5</v>
      </c>
    </row>
    <row r="1173" spans="1:9">
      <c r="A1173" t="n">
        <v>11953</v>
      </c>
      <c r="B1173" s="34" t="n">
        <v>28</v>
      </c>
    </row>
    <row r="1174" spans="1:9">
      <c r="A1174" t="s">
        <v>4</v>
      </c>
      <c r="B1174" s="4" t="s">
        <v>5</v>
      </c>
      <c r="C1174" s="4" t="s">
        <v>10</v>
      </c>
      <c r="D1174" s="4" t="s">
        <v>28</v>
      </c>
      <c r="E1174" s="4" t="s">
        <v>28</v>
      </c>
      <c r="F1174" s="4" t="s">
        <v>28</v>
      </c>
      <c r="G1174" s="4" t="s">
        <v>10</v>
      </c>
      <c r="H1174" s="4" t="s">
        <v>10</v>
      </c>
    </row>
    <row r="1175" spans="1:9">
      <c r="A1175" t="n">
        <v>11954</v>
      </c>
      <c r="B1175" s="67" t="n">
        <v>60</v>
      </c>
      <c r="C1175" s="6" t="n">
        <v>12</v>
      </c>
      <c r="D1175" s="6" t="n">
        <v>0</v>
      </c>
      <c r="E1175" s="6" t="n">
        <v>0</v>
      </c>
      <c r="F1175" s="6" t="n">
        <v>0</v>
      </c>
      <c r="G1175" s="6" t="n">
        <v>500</v>
      </c>
      <c r="H1175" s="6" t="n">
        <v>0</v>
      </c>
    </row>
    <row r="1176" spans="1:9">
      <c r="A1176" t="s">
        <v>4</v>
      </c>
      <c r="B1176" s="4" t="s">
        <v>5</v>
      </c>
      <c r="C1176" s="4" t="s">
        <v>10</v>
      </c>
      <c r="D1176" s="4" t="s">
        <v>28</v>
      </c>
      <c r="E1176" s="4" t="s">
        <v>28</v>
      </c>
      <c r="F1176" s="4" t="s">
        <v>13</v>
      </c>
    </row>
    <row r="1177" spans="1:9">
      <c r="A1177" t="n">
        <v>11973</v>
      </c>
      <c r="B1177" s="69" t="n">
        <v>52</v>
      </c>
      <c r="C1177" s="6" t="n">
        <v>12</v>
      </c>
      <c r="D1177" s="6" t="n">
        <v>0</v>
      </c>
      <c r="E1177" s="6" t="n">
        <v>10</v>
      </c>
      <c r="F1177" s="6" t="n">
        <v>0</v>
      </c>
    </row>
    <row r="1178" spans="1:9">
      <c r="A1178" t="s">
        <v>4</v>
      </c>
      <c r="B1178" s="4" t="s">
        <v>5</v>
      </c>
      <c r="C1178" s="4" t="s">
        <v>10</v>
      </c>
    </row>
    <row r="1179" spans="1:9">
      <c r="A1179" t="n">
        <v>11985</v>
      </c>
      <c r="B1179" s="70" t="n">
        <v>54</v>
      </c>
      <c r="C1179" s="6" t="n">
        <v>12</v>
      </c>
    </row>
    <row r="1180" spans="1:9">
      <c r="A1180" t="s">
        <v>4</v>
      </c>
      <c r="B1180" s="4" t="s">
        <v>5</v>
      </c>
      <c r="C1180" s="4" t="s">
        <v>13</v>
      </c>
      <c r="D1180" s="4" t="s">
        <v>10</v>
      </c>
      <c r="E1180" s="4" t="s">
        <v>6</v>
      </c>
    </row>
    <row r="1181" spans="1:9">
      <c r="A1181" t="n">
        <v>11988</v>
      </c>
      <c r="B1181" s="66" t="n">
        <v>51</v>
      </c>
      <c r="C1181" s="6" t="n">
        <v>4</v>
      </c>
      <c r="D1181" s="6" t="n">
        <v>12</v>
      </c>
      <c r="E1181" s="6" t="s">
        <v>168</v>
      </c>
    </row>
    <row r="1182" spans="1:9">
      <c r="A1182" t="s">
        <v>4</v>
      </c>
      <c r="B1182" s="4" t="s">
        <v>5</v>
      </c>
      <c r="C1182" s="4" t="s">
        <v>10</v>
      </c>
    </row>
    <row r="1183" spans="1:9">
      <c r="A1183" t="n">
        <v>12001</v>
      </c>
      <c r="B1183" s="40" t="n">
        <v>16</v>
      </c>
      <c r="C1183" s="6" t="n">
        <v>0</v>
      </c>
    </row>
    <row r="1184" spans="1:9">
      <c r="A1184" t="s">
        <v>4</v>
      </c>
      <c r="B1184" s="4" t="s">
        <v>5</v>
      </c>
      <c r="C1184" s="4" t="s">
        <v>10</v>
      </c>
      <c r="D1184" s="4" t="s">
        <v>13</v>
      </c>
      <c r="E1184" s="4" t="s">
        <v>9</v>
      </c>
      <c r="F1184" s="4" t="s">
        <v>65</v>
      </c>
      <c r="G1184" s="4" t="s">
        <v>13</v>
      </c>
      <c r="H1184" s="4" t="s">
        <v>13</v>
      </c>
    </row>
    <row r="1185" spans="1:8">
      <c r="A1185" t="n">
        <v>12004</v>
      </c>
      <c r="B1185" s="68" t="n">
        <v>26</v>
      </c>
      <c r="C1185" s="6" t="n">
        <v>12</v>
      </c>
      <c r="D1185" s="6" t="n">
        <v>17</v>
      </c>
      <c r="E1185" s="6" t="n">
        <v>63115</v>
      </c>
      <c r="F1185" s="6" t="s">
        <v>169</v>
      </c>
      <c r="G1185" s="6" t="n">
        <v>2</v>
      </c>
      <c r="H1185" s="6" t="n">
        <v>0</v>
      </c>
    </row>
    <row r="1186" spans="1:8">
      <c r="A1186" t="s">
        <v>4</v>
      </c>
      <c r="B1186" s="4" t="s">
        <v>5</v>
      </c>
    </row>
    <row r="1187" spans="1:8">
      <c r="A1187" t="n">
        <v>12038</v>
      </c>
      <c r="B1187" s="34" t="n">
        <v>28</v>
      </c>
    </row>
    <row r="1188" spans="1:8">
      <c r="A1188" t="s">
        <v>4</v>
      </c>
      <c r="B1188" s="4" t="s">
        <v>5</v>
      </c>
      <c r="C1188" s="4" t="s">
        <v>13</v>
      </c>
      <c r="D1188" s="4" t="s">
        <v>10</v>
      </c>
      <c r="E1188" s="4" t="s">
        <v>6</v>
      </c>
    </row>
    <row r="1189" spans="1:8">
      <c r="A1189" t="n">
        <v>12039</v>
      </c>
      <c r="B1189" s="66" t="n">
        <v>51</v>
      </c>
      <c r="C1189" s="6" t="n">
        <v>4</v>
      </c>
      <c r="D1189" s="6" t="n">
        <v>0</v>
      </c>
      <c r="E1189" s="6" t="s">
        <v>170</v>
      </c>
    </row>
    <row r="1190" spans="1:8">
      <c r="A1190" t="s">
        <v>4</v>
      </c>
      <c r="B1190" s="4" t="s">
        <v>5</v>
      </c>
      <c r="C1190" s="4" t="s">
        <v>10</v>
      </c>
    </row>
    <row r="1191" spans="1:8">
      <c r="A1191" t="n">
        <v>12052</v>
      </c>
      <c r="B1191" s="40" t="n">
        <v>16</v>
      </c>
      <c r="C1191" s="6" t="n">
        <v>0</v>
      </c>
    </row>
    <row r="1192" spans="1:8">
      <c r="A1192" t="s">
        <v>4</v>
      </c>
      <c r="B1192" s="4" t="s">
        <v>5</v>
      </c>
      <c r="C1192" s="4" t="s">
        <v>10</v>
      </c>
      <c r="D1192" s="4" t="s">
        <v>13</v>
      </c>
      <c r="E1192" s="4" t="s">
        <v>9</v>
      </c>
      <c r="F1192" s="4" t="s">
        <v>65</v>
      </c>
      <c r="G1192" s="4" t="s">
        <v>13</v>
      </c>
      <c r="H1192" s="4" t="s">
        <v>13</v>
      </c>
    </row>
    <row r="1193" spans="1:8">
      <c r="A1193" t="n">
        <v>12055</v>
      </c>
      <c r="B1193" s="68" t="n">
        <v>26</v>
      </c>
      <c r="C1193" s="6" t="n">
        <v>0</v>
      </c>
      <c r="D1193" s="6" t="n">
        <v>17</v>
      </c>
      <c r="E1193" s="6" t="n">
        <v>63116</v>
      </c>
      <c r="F1193" s="6" t="s">
        <v>171</v>
      </c>
      <c r="G1193" s="6" t="n">
        <v>2</v>
      </c>
      <c r="H1193" s="6" t="n">
        <v>0</v>
      </c>
    </row>
    <row r="1194" spans="1:8">
      <c r="A1194" t="s">
        <v>4</v>
      </c>
      <c r="B1194" s="4" t="s">
        <v>5</v>
      </c>
    </row>
    <row r="1195" spans="1:8">
      <c r="A1195" t="n">
        <v>12094</v>
      </c>
      <c r="B1195" s="34" t="n">
        <v>28</v>
      </c>
    </row>
    <row r="1196" spans="1:8">
      <c r="A1196" t="s">
        <v>4</v>
      </c>
      <c r="B1196" s="4" t="s">
        <v>5</v>
      </c>
      <c r="C1196" s="4" t="s">
        <v>10</v>
      </c>
      <c r="D1196" s="4" t="s">
        <v>13</v>
      </c>
      <c r="E1196" s="4" t="s">
        <v>6</v>
      </c>
      <c r="F1196" s="4" t="s">
        <v>28</v>
      </c>
      <c r="G1196" s="4" t="s">
        <v>28</v>
      </c>
      <c r="H1196" s="4" t="s">
        <v>28</v>
      </c>
    </row>
    <row r="1197" spans="1:8">
      <c r="A1197" t="n">
        <v>12095</v>
      </c>
      <c r="B1197" s="52" t="n">
        <v>48</v>
      </c>
      <c r="C1197" s="6" t="n">
        <v>13</v>
      </c>
      <c r="D1197" s="6" t="n">
        <v>0</v>
      </c>
      <c r="E1197" s="6" t="s">
        <v>156</v>
      </c>
      <c r="F1197" s="6" t="n">
        <v>-1</v>
      </c>
      <c r="G1197" s="6" t="n">
        <v>1</v>
      </c>
      <c r="H1197" s="6" t="n">
        <v>0</v>
      </c>
    </row>
    <row r="1198" spans="1:8">
      <c r="A1198" t="s">
        <v>4</v>
      </c>
      <c r="B1198" s="4" t="s">
        <v>5</v>
      </c>
      <c r="C1198" s="4" t="s">
        <v>13</v>
      </c>
      <c r="D1198" s="4" t="s">
        <v>10</v>
      </c>
      <c r="E1198" s="4" t="s">
        <v>6</v>
      </c>
    </row>
    <row r="1199" spans="1:8">
      <c r="A1199" t="n">
        <v>12125</v>
      </c>
      <c r="B1199" s="66" t="n">
        <v>51</v>
      </c>
      <c r="C1199" s="6" t="n">
        <v>4</v>
      </c>
      <c r="D1199" s="6" t="n">
        <v>13</v>
      </c>
      <c r="E1199" s="6" t="s">
        <v>172</v>
      </c>
    </row>
    <row r="1200" spans="1:8">
      <c r="A1200" t="s">
        <v>4</v>
      </c>
      <c r="B1200" s="4" t="s">
        <v>5</v>
      </c>
      <c r="C1200" s="4" t="s">
        <v>10</v>
      </c>
    </row>
    <row r="1201" spans="1:8">
      <c r="A1201" t="n">
        <v>12138</v>
      </c>
      <c r="B1201" s="40" t="n">
        <v>16</v>
      </c>
      <c r="C1201" s="6" t="n">
        <v>0</v>
      </c>
    </row>
    <row r="1202" spans="1:8">
      <c r="A1202" t="s">
        <v>4</v>
      </c>
      <c r="B1202" s="4" t="s">
        <v>5</v>
      </c>
      <c r="C1202" s="4" t="s">
        <v>10</v>
      </c>
      <c r="D1202" s="4" t="s">
        <v>13</v>
      </c>
      <c r="E1202" s="4" t="s">
        <v>9</v>
      </c>
      <c r="F1202" s="4" t="s">
        <v>65</v>
      </c>
      <c r="G1202" s="4" t="s">
        <v>13</v>
      </c>
      <c r="H1202" s="4" t="s">
        <v>13</v>
      </c>
    </row>
    <row r="1203" spans="1:8">
      <c r="A1203" t="n">
        <v>12141</v>
      </c>
      <c r="B1203" s="68" t="n">
        <v>26</v>
      </c>
      <c r="C1203" s="6" t="n">
        <v>13</v>
      </c>
      <c r="D1203" s="6" t="n">
        <v>17</v>
      </c>
      <c r="E1203" s="6" t="n">
        <v>63117</v>
      </c>
      <c r="F1203" s="6" t="s">
        <v>173</v>
      </c>
      <c r="G1203" s="6" t="n">
        <v>2</v>
      </c>
      <c r="H1203" s="6" t="n">
        <v>0</v>
      </c>
    </row>
    <row r="1204" spans="1:8">
      <c r="A1204" t="s">
        <v>4</v>
      </c>
      <c r="B1204" s="4" t="s">
        <v>5</v>
      </c>
    </row>
    <row r="1205" spans="1:8">
      <c r="A1205" t="n">
        <v>12175</v>
      </c>
      <c r="B1205" s="34" t="n">
        <v>28</v>
      </c>
    </row>
    <row r="1206" spans="1:8">
      <c r="A1206" t="s">
        <v>4</v>
      </c>
      <c r="B1206" s="4" t="s">
        <v>5</v>
      </c>
      <c r="C1206" s="4" t="s">
        <v>10</v>
      </c>
      <c r="D1206" s="4" t="s">
        <v>10</v>
      </c>
      <c r="E1206" s="4" t="s">
        <v>10</v>
      </c>
    </row>
    <row r="1207" spans="1:8">
      <c r="A1207" t="n">
        <v>12176</v>
      </c>
      <c r="B1207" s="60" t="n">
        <v>61</v>
      </c>
      <c r="C1207" s="6" t="n">
        <v>12</v>
      </c>
      <c r="D1207" s="6" t="n">
        <v>13</v>
      </c>
      <c r="E1207" s="6" t="n">
        <v>1000</v>
      </c>
    </row>
    <row r="1208" spans="1:8">
      <c r="A1208" t="s">
        <v>4</v>
      </c>
      <c r="B1208" s="4" t="s">
        <v>5</v>
      </c>
      <c r="C1208" s="4" t="s">
        <v>10</v>
      </c>
    </row>
    <row r="1209" spans="1:8">
      <c r="A1209" t="n">
        <v>12183</v>
      </c>
      <c r="B1209" s="40" t="n">
        <v>16</v>
      </c>
      <c r="C1209" s="6" t="n">
        <v>300</v>
      </c>
    </row>
    <row r="1210" spans="1:8">
      <c r="A1210" t="s">
        <v>4</v>
      </c>
      <c r="B1210" s="4" t="s">
        <v>5</v>
      </c>
      <c r="C1210" s="4" t="s">
        <v>10</v>
      </c>
      <c r="D1210" s="4" t="s">
        <v>10</v>
      </c>
      <c r="E1210" s="4" t="s">
        <v>28</v>
      </c>
      <c r="F1210" s="4" t="s">
        <v>13</v>
      </c>
    </row>
    <row r="1211" spans="1:8">
      <c r="A1211" t="n">
        <v>12186</v>
      </c>
      <c r="B1211" s="61" t="n">
        <v>53</v>
      </c>
      <c r="C1211" s="6" t="n">
        <v>12</v>
      </c>
      <c r="D1211" s="6" t="n">
        <v>13</v>
      </c>
      <c r="E1211" s="6" t="n">
        <v>10</v>
      </c>
      <c r="F1211" s="6" t="n">
        <v>0</v>
      </c>
    </row>
    <row r="1212" spans="1:8">
      <c r="A1212" t="s">
        <v>4</v>
      </c>
      <c r="B1212" s="4" t="s">
        <v>5</v>
      </c>
      <c r="C1212" s="4" t="s">
        <v>10</v>
      </c>
    </row>
    <row r="1213" spans="1:8">
      <c r="A1213" t="n">
        <v>12196</v>
      </c>
      <c r="B1213" s="70" t="n">
        <v>54</v>
      </c>
      <c r="C1213" s="6" t="n">
        <v>12</v>
      </c>
    </row>
    <row r="1214" spans="1:8">
      <c r="A1214" t="s">
        <v>4</v>
      </c>
      <c r="B1214" s="4" t="s">
        <v>5</v>
      </c>
      <c r="C1214" s="4" t="s">
        <v>13</v>
      </c>
      <c r="D1214" s="4" t="s">
        <v>10</v>
      </c>
      <c r="E1214" s="4" t="s">
        <v>6</v>
      </c>
    </row>
    <row r="1215" spans="1:8">
      <c r="A1215" t="n">
        <v>12199</v>
      </c>
      <c r="B1215" s="66" t="n">
        <v>51</v>
      </c>
      <c r="C1215" s="6" t="n">
        <v>4</v>
      </c>
      <c r="D1215" s="6" t="n">
        <v>12</v>
      </c>
      <c r="E1215" s="6" t="s">
        <v>168</v>
      </c>
    </row>
    <row r="1216" spans="1:8">
      <c r="A1216" t="s">
        <v>4</v>
      </c>
      <c r="B1216" s="4" t="s">
        <v>5</v>
      </c>
      <c r="C1216" s="4" t="s">
        <v>10</v>
      </c>
    </row>
    <row r="1217" spans="1:8">
      <c r="A1217" t="n">
        <v>12212</v>
      </c>
      <c r="B1217" s="40" t="n">
        <v>16</v>
      </c>
      <c r="C1217" s="6" t="n">
        <v>0</v>
      </c>
    </row>
    <row r="1218" spans="1:8">
      <c r="A1218" t="s">
        <v>4</v>
      </c>
      <c r="B1218" s="4" t="s">
        <v>5</v>
      </c>
      <c r="C1218" s="4" t="s">
        <v>10</v>
      </c>
      <c r="D1218" s="4" t="s">
        <v>13</v>
      </c>
      <c r="E1218" s="4" t="s">
        <v>9</v>
      </c>
      <c r="F1218" s="4" t="s">
        <v>65</v>
      </c>
      <c r="G1218" s="4" t="s">
        <v>13</v>
      </c>
      <c r="H1218" s="4" t="s">
        <v>13</v>
      </c>
      <c r="I1218" s="4" t="s">
        <v>13</v>
      </c>
      <c r="J1218" s="4" t="s">
        <v>9</v>
      </c>
      <c r="K1218" s="4" t="s">
        <v>65</v>
      </c>
      <c r="L1218" s="4" t="s">
        <v>13</v>
      </c>
      <c r="M1218" s="4" t="s">
        <v>13</v>
      </c>
      <c r="N1218" s="4" t="s">
        <v>13</v>
      </c>
      <c r="O1218" s="4" t="s">
        <v>9</v>
      </c>
      <c r="P1218" s="4" t="s">
        <v>65</v>
      </c>
      <c r="Q1218" s="4" t="s">
        <v>13</v>
      </c>
      <c r="R1218" s="4" t="s">
        <v>13</v>
      </c>
    </row>
    <row r="1219" spans="1:8">
      <c r="A1219" t="n">
        <v>12215</v>
      </c>
      <c r="B1219" s="68" t="n">
        <v>26</v>
      </c>
      <c r="C1219" s="6" t="n">
        <v>12</v>
      </c>
      <c r="D1219" s="6" t="n">
        <v>17</v>
      </c>
      <c r="E1219" s="6" t="n">
        <v>63118</v>
      </c>
      <c r="F1219" s="6" t="s">
        <v>174</v>
      </c>
      <c r="G1219" s="6" t="n">
        <v>2</v>
      </c>
      <c r="H1219" s="6" t="n">
        <v>3</v>
      </c>
      <c r="I1219" s="6" t="n">
        <v>17</v>
      </c>
      <c r="J1219" s="6" t="n">
        <v>63119</v>
      </c>
      <c r="K1219" s="6" t="s">
        <v>175</v>
      </c>
      <c r="L1219" s="6" t="n">
        <v>2</v>
      </c>
      <c r="M1219" s="6" t="n">
        <v>3</v>
      </c>
      <c r="N1219" s="6" t="n">
        <v>17</v>
      </c>
      <c r="O1219" s="6" t="n">
        <v>63120</v>
      </c>
      <c r="P1219" s="6" t="s">
        <v>176</v>
      </c>
      <c r="Q1219" s="6" t="n">
        <v>2</v>
      </c>
      <c r="R1219" s="6" t="n">
        <v>0</v>
      </c>
    </row>
    <row r="1220" spans="1:8">
      <c r="A1220" t="s">
        <v>4</v>
      </c>
      <c r="B1220" s="4" t="s">
        <v>5</v>
      </c>
    </row>
    <row r="1221" spans="1:8">
      <c r="A1221" t="n">
        <v>12515</v>
      </c>
      <c r="B1221" s="34" t="n">
        <v>28</v>
      </c>
    </row>
    <row r="1222" spans="1:8">
      <c r="A1222" t="s">
        <v>4</v>
      </c>
      <c r="B1222" s="4" t="s">
        <v>5</v>
      </c>
      <c r="C1222" s="4" t="s">
        <v>10</v>
      </c>
      <c r="D1222" s="4" t="s">
        <v>13</v>
      </c>
      <c r="E1222" s="4" t="s">
        <v>28</v>
      </c>
      <c r="F1222" s="4" t="s">
        <v>10</v>
      </c>
    </row>
    <row r="1223" spans="1:8">
      <c r="A1223" t="n">
        <v>12516</v>
      </c>
      <c r="B1223" s="71" t="n">
        <v>59</v>
      </c>
      <c r="C1223" s="6" t="n">
        <v>0</v>
      </c>
      <c r="D1223" s="6" t="n">
        <v>6</v>
      </c>
      <c r="E1223" s="6" t="n">
        <v>0</v>
      </c>
      <c r="F1223" s="6" t="n">
        <v>0</v>
      </c>
    </row>
    <row r="1224" spans="1:8">
      <c r="A1224" t="s">
        <v>4</v>
      </c>
      <c r="B1224" s="4" t="s">
        <v>5</v>
      </c>
      <c r="C1224" s="4" t="s">
        <v>13</v>
      </c>
      <c r="D1224" s="4" t="s">
        <v>10</v>
      </c>
      <c r="E1224" s="4" t="s">
        <v>6</v>
      </c>
      <c r="F1224" s="4" t="s">
        <v>6</v>
      </c>
      <c r="G1224" s="4" t="s">
        <v>6</v>
      </c>
      <c r="H1224" s="4" t="s">
        <v>6</v>
      </c>
    </row>
    <row r="1225" spans="1:8">
      <c r="A1225" t="n">
        <v>12526</v>
      </c>
      <c r="B1225" s="66" t="n">
        <v>51</v>
      </c>
      <c r="C1225" s="6" t="n">
        <v>3</v>
      </c>
      <c r="D1225" s="6" t="n">
        <v>0</v>
      </c>
      <c r="E1225" s="6" t="s">
        <v>177</v>
      </c>
      <c r="F1225" s="6" t="s">
        <v>164</v>
      </c>
      <c r="G1225" s="6" t="s">
        <v>163</v>
      </c>
      <c r="H1225" s="6" t="s">
        <v>164</v>
      </c>
    </row>
    <row r="1226" spans="1:8">
      <c r="A1226" t="s">
        <v>4</v>
      </c>
      <c r="B1226" s="4" t="s">
        <v>5</v>
      </c>
      <c r="C1226" s="4" t="s">
        <v>10</v>
      </c>
      <c r="D1226" s="4" t="s">
        <v>13</v>
      </c>
      <c r="E1226" s="4" t="s">
        <v>28</v>
      </c>
      <c r="F1226" s="4" t="s">
        <v>10</v>
      </c>
    </row>
    <row r="1227" spans="1:8">
      <c r="A1227" t="n">
        <v>12547</v>
      </c>
      <c r="B1227" s="71" t="n">
        <v>59</v>
      </c>
      <c r="C1227" s="6" t="n">
        <v>1</v>
      </c>
      <c r="D1227" s="6" t="n">
        <v>6</v>
      </c>
      <c r="E1227" s="6" t="n">
        <v>0</v>
      </c>
      <c r="F1227" s="6" t="n">
        <v>0</v>
      </c>
    </row>
    <row r="1228" spans="1:8">
      <c r="A1228" t="s">
        <v>4</v>
      </c>
      <c r="B1228" s="4" t="s">
        <v>5</v>
      </c>
      <c r="C1228" s="4" t="s">
        <v>13</v>
      </c>
      <c r="D1228" s="4" t="s">
        <v>10</v>
      </c>
      <c r="E1228" s="4" t="s">
        <v>6</v>
      </c>
      <c r="F1228" s="4" t="s">
        <v>6</v>
      </c>
      <c r="G1228" s="4" t="s">
        <v>6</v>
      </c>
      <c r="H1228" s="4" t="s">
        <v>6</v>
      </c>
    </row>
    <row r="1229" spans="1:8">
      <c r="A1229" t="n">
        <v>12557</v>
      </c>
      <c r="B1229" s="66" t="n">
        <v>51</v>
      </c>
      <c r="C1229" s="6" t="n">
        <v>3</v>
      </c>
      <c r="D1229" s="6" t="n">
        <v>1</v>
      </c>
      <c r="E1229" s="6" t="s">
        <v>177</v>
      </c>
      <c r="F1229" s="6" t="s">
        <v>164</v>
      </c>
      <c r="G1229" s="6" t="s">
        <v>163</v>
      </c>
      <c r="H1229" s="6" t="s">
        <v>164</v>
      </c>
    </row>
    <row r="1230" spans="1:8">
      <c r="A1230" t="s">
        <v>4</v>
      </c>
      <c r="B1230" s="4" t="s">
        <v>5</v>
      </c>
      <c r="C1230" s="4" t="s">
        <v>10</v>
      </c>
      <c r="D1230" s="4" t="s">
        <v>13</v>
      </c>
      <c r="E1230" s="4" t="s">
        <v>28</v>
      </c>
      <c r="F1230" s="4" t="s">
        <v>10</v>
      </c>
    </row>
    <row r="1231" spans="1:8">
      <c r="A1231" t="n">
        <v>12578</v>
      </c>
      <c r="B1231" s="71" t="n">
        <v>59</v>
      </c>
      <c r="C1231" s="6" t="n">
        <v>2</v>
      </c>
      <c r="D1231" s="6" t="n">
        <v>6</v>
      </c>
      <c r="E1231" s="6" t="n">
        <v>0</v>
      </c>
      <c r="F1231" s="6" t="n">
        <v>0</v>
      </c>
    </row>
    <row r="1232" spans="1:8">
      <c r="A1232" t="s">
        <v>4</v>
      </c>
      <c r="B1232" s="4" t="s">
        <v>5</v>
      </c>
      <c r="C1232" s="4" t="s">
        <v>13</v>
      </c>
      <c r="D1232" s="4" t="s">
        <v>10</v>
      </c>
      <c r="E1232" s="4" t="s">
        <v>6</v>
      </c>
      <c r="F1232" s="4" t="s">
        <v>6</v>
      </c>
      <c r="G1232" s="4" t="s">
        <v>6</v>
      </c>
      <c r="H1232" s="4" t="s">
        <v>6</v>
      </c>
    </row>
    <row r="1233" spans="1:18">
      <c r="A1233" t="n">
        <v>12588</v>
      </c>
      <c r="B1233" s="66" t="n">
        <v>51</v>
      </c>
      <c r="C1233" s="6" t="n">
        <v>3</v>
      </c>
      <c r="D1233" s="6" t="n">
        <v>2</v>
      </c>
      <c r="E1233" s="6" t="s">
        <v>177</v>
      </c>
      <c r="F1233" s="6" t="s">
        <v>164</v>
      </c>
      <c r="G1233" s="6" t="s">
        <v>163</v>
      </c>
      <c r="H1233" s="6" t="s">
        <v>164</v>
      </c>
    </row>
    <row r="1234" spans="1:18">
      <c r="A1234" t="s">
        <v>4</v>
      </c>
      <c r="B1234" s="4" t="s">
        <v>5</v>
      </c>
      <c r="C1234" s="4" t="s">
        <v>10</v>
      </c>
      <c r="D1234" s="4" t="s">
        <v>13</v>
      </c>
      <c r="E1234" s="4" t="s">
        <v>28</v>
      </c>
      <c r="F1234" s="4" t="s">
        <v>10</v>
      </c>
    </row>
    <row r="1235" spans="1:18">
      <c r="A1235" t="n">
        <v>12609</v>
      </c>
      <c r="B1235" s="71" t="n">
        <v>59</v>
      </c>
      <c r="C1235" s="6" t="n">
        <v>3</v>
      </c>
      <c r="D1235" s="6" t="n">
        <v>6</v>
      </c>
      <c r="E1235" s="6" t="n">
        <v>0</v>
      </c>
      <c r="F1235" s="6" t="n">
        <v>0</v>
      </c>
    </row>
    <row r="1236" spans="1:18">
      <c r="A1236" t="s">
        <v>4</v>
      </c>
      <c r="B1236" s="4" t="s">
        <v>5</v>
      </c>
      <c r="C1236" s="4" t="s">
        <v>13</v>
      </c>
      <c r="D1236" s="4" t="s">
        <v>10</v>
      </c>
      <c r="E1236" s="4" t="s">
        <v>6</v>
      </c>
      <c r="F1236" s="4" t="s">
        <v>6</v>
      </c>
      <c r="G1236" s="4" t="s">
        <v>6</v>
      </c>
      <c r="H1236" s="4" t="s">
        <v>6</v>
      </c>
    </row>
    <row r="1237" spans="1:18">
      <c r="A1237" t="n">
        <v>12619</v>
      </c>
      <c r="B1237" s="66" t="n">
        <v>51</v>
      </c>
      <c r="C1237" s="6" t="n">
        <v>3</v>
      </c>
      <c r="D1237" s="6" t="n">
        <v>3</v>
      </c>
      <c r="E1237" s="6" t="s">
        <v>177</v>
      </c>
      <c r="F1237" s="6" t="s">
        <v>164</v>
      </c>
      <c r="G1237" s="6" t="s">
        <v>163</v>
      </c>
      <c r="H1237" s="6" t="s">
        <v>164</v>
      </c>
    </row>
    <row r="1238" spans="1:18">
      <c r="A1238" t="s">
        <v>4</v>
      </c>
      <c r="B1238" s="4" t="s">
        <v>5</v>
      </c>
      <c r="C1238" s="4" t="s">
        <v>10</v>
      </c>
      <c r="D1238" s="4" t="s">
        <v>13</v>
      </c>
      <c r="E1238" s="4" t="s">
        <v>28</v>
      </c>
      <c r="F1238" s="4" t="s">
        <v>10</v>
      </c>
    </row>
    <row r="1239" spans="1:18">
      <c r="A1239" t="n">
        <v>12640</v>
      </c>
      <c r="B1239" s="71" t="n">
        <v>59</v>
      </c>
      <c r="C1239" s="6" t="n">
        <v>4</v>
      </c>
      <c r="D1239" s="6" t="n">
        <v>6</v>
      </c>
      <c r="E1239" s="6" t="n">
        <v>0</v>
      </c>
      <c r="F1239" s="6" t="n">
        <v>0</v>
      </c>
    </row>
    <row r="1240" spans="1:18">
      <c r="A1240" t="s">
        <v>4</v>
      </c>
      <c r="B1240" s="4" t="s">
        <v>5</v>
      </c>
      <c r="C1240" s="4" t="s">
        <v>13</v>
      </c>
      <c r="D1240" s="4" t="s">
        <v>10</v>
      </c>
      <c r="E1240" s="4" t="s">
        <v>6</v>
      </c>
      <c r="F1240" s="4" t="s">
        <v>6</v>
      </c>
      <c r="G1240" s="4" t="s">
        <v>6</v>
      </c>
      <c r="H1240" s="4" t="s">
        <v>6</v>
      </c>
    </row>
    <row r="1241" spans="1:18">
      <c r="A1241" t="n">
        <v>12650</v>
      </c>
      <c r="B1241" s="66" t="n">
        <v>51</v>
      </c>
      <c r="C1241" s="6" t="n">
        <v>3</v>
      </c>
      <c r="D1241" s="6" t="n">
        <v>4</v>
      </c>
      <c r="E1241" s="6" t="s">
        <v>177</v>
      </c>
      <c r="F1241" s="6" t="s">
        <v>164</v>
      </c>
      <c r="G1241" s="6" t="s">
        <v>163</v>
      </c>
      <c r="H1241" s="6" t="s">
        <v>164</v>
      </c>
    </row>
    <row r="1242" spans="1:18">
      <c r="A1242" t="s">
        <v>4</v>
      </c>
      <c r="B1242" s="4" t="s">
        <v>5</v>
      </c>
      <c r="C1242" s="4" t="s">
        <v>10</v>
      </c>
    </row>
    <row r="1243" spans="1:18">
      <c r="A1243" t="n">
        <v>12671</v>
      </c>
      <c r="B1243" s="40" t="n">
        <v>16</v>
      </c>
      <c r="C1243" s="6" t="n">
        <v>100</v>
      </c>
    </row>
    <row r="1244" spans="1:18">
      <c r="A1244" t="s">
        <v>4</v>
      </c>
      <c r="B1244" s="4" t="s">
        <v>5</v>
      </c>
      <c r="C1244" s="4" t="s">
        <v>10</v>
      </c>
      <c r="D1244" s="4" t="s">
        <v>13</v>
      </c>
      <c r="E1244" s="4" t="s">
        <v>28</v>
      </c>
      <c r="F1244" s="4" t="s">
        <v>10</v>
      </c>
    </row>
    <row r="1245" spans="1:18">
      <c r="A1245" t="n">
        <v>12674</v>
      </c>
      <c r="B1245" s="71" t="n">
        <v>59</v>
      </c>
      <c r="C1245" s="6" t="n">
        <v>5</v>
      </c>
      <c r="D1245" s="6" t="n">
        <v>6</v>
      </c>
      <c r="E1245" s="6" t="n">
        <v>0</v>
      </c>
      <c r="F1245" s="6" t="n">
        <v>0</v>
      </c>
    </row>
    <row r="1246" spans="1:18">
      <c r="A1246" t="s">
        <v>4</v>
      </c>
      <c r="B1246" s="4" t="s">
        <v>5</v>
      </c>
      <c r="C1246" s="4" t="s">
        <v>13</v>
      </c>
      <c r="D1246" s="4" t="s">
        <v>10</v>
      </c>
      <c r="E1246" s="4" t="s">
        <v>6</v>
      </c>
      <c r="F1246" s="4" t="s">
        <v>6</v>
      </c>
      <c r="G1246" s="4" t="s">
        <v>6</v>
      </c>
      <c r="H1246" s="4" t="s">
        <v>6</v>
      </c>
    </row>
    <row r="1247" spans="1:18">
      <c r="A1247" t="n">
        <v>12684</v>
      </c>
      <c r="B1247" s="66" t="n">
        <v>51</v>
      </c>
      <c r="C1247" s="6" t="n">
        <v>3</v>
      </c>
      <c r="D1247" s="6" t="n">
        <v>5</v>
      </c>
      <c r="E1247" s="6" t="s">
        <v>177</v>
      </c>
      <c r="F1247" s="6" t="s">
        <v>164</v>
      </c>
      <c r="G1247" s="6" t="s">
        <v>163</v>
      </c>
      <c r="H1247" s="6" t="s">
        <v>164</v>
      </c>
    </row>
    <row r="1248" spans="1:18">
      <c r="A1248" t="s">
        <v>4</v>
      </c>
      <c r="B1248" s="4" t="s">
        <v>5</v>
      </c>
      <c r="C1248" s="4" t="s">
        <v>10</v>
      </c>
      <c r="D1248" s="4" t="s">
        <v>13</v>
      </c>
      <c r="E1248" s="4" t="s">
        <v>28</v>
      </c>
      <c r="F1248" s="4" t="s">
        <v>10</v>
      </c>
    </row>
    <row r="1249" spans="1:8">
      <c r="A1249" t="n">
        <v>12705</v>
      </c>
      <c r="B1249" s="71" t="n">
        <v>59</v>
      </c>
      <c r="C1249" s="6" t="n">
        <v>6</v>
      </c>
      <c r="D1249" s="6" t="n">
        <v>6</v>
      </c>
      <c r="E1249" s="6" t="n">
        <v>0</v>
      </c>
      <c r="F1249" s="6" t="n">
        <v>0</v>
      </c>
    </row>
    <row r="1250" spans="1:8">
      <c r="A1250" t="s">
        <v>4</v>
      </c>
      <c r="B1250" s="4" t="s">
        <v>5</v>
      </c>
      <c r="C1250" s="4" t="s">
        <v>13</v>
      </c>
      <c r="D1250" s="4" t="s">
        <v>10</v>
      </c>
      <c r="E1250" s="4" t="s">
        <v>6</v>
      </c>
      <c r="F1250" s="4" t="s">
        <v>6</v>
      </c>
      <c r="G1250" s="4" t="s">
        <v>6</v>
      </c>
      <c r="H1250" s="4" t="s">
        <v>6</v>
      </c>
    </row>
    <row r="1251" spans="1:8">
      <c r="A1251" t="n">
        <v>12715</v>
      </c>
      <c r="B1251" s="66" t="n">
        <v>51</v>
      </c>
      <c r="C1251" s="6" t="n">
        <v>3</v>
      </c>
      <c r="D1251" s="6" t="n">
        <v>6</v>
      </c>
      <c r="E1251" s="6" t="s">
        <v>177</v>
      </c>
      <c r="F1251" s="6" t="s">
        <v>164</v>
      </c>
      <c r="G1251" s="6" t="s">
        <v>163</v>
      </c>
      <c r="H1251" s="6" t="s">
        <v>164</v>
      </c>
    </row>
    <row r="1252" spans="1:8">
      <c r="A1252" t="s">
        <v>4</v>
      </c>
      <c r="B1252" s="4" t="s">
        <v>5</v>
      </c>
      <c r="C1252" s="4" t="s">
        <v>10</v>
      </c>
      <c r="D1252" s="4" t="s">
        <v>13</v>
      </c>
      <c r="E1252" s="4" t="s">
        <v>28</v>
      </c>
      <c r="F1252" s="4" t="s">
        <v>10</v>
      </c>
    </row>
    <row r="1253" spans="1:8">
      <c r="A1253" t="n">
        <v>12736</v>
      </c>
      <c r="B1253" s="71" t="n">
        <v>59</v>
      </c>
      <c r="C1253" s="6" t="n">
        <v>7</v>
      </c>
      <c r="D1253" s="6" t="n">
        <v>6</v>
      </c>
      <c r="E1253" s="6" t="n">
        <v>0</v>
      </c>
      <c r="F1253" s="6" t="n">
        <v>0</v>
      </c>
    </row>
    <row r="1254" spans="1:8">
      <c r="A1254" t="s">
        <v>4</v>
      </c>
      <c r="B1254" s="4" t="s">
        <v>5</v>
      </c>
      <c r="C1254" s="4" t="s">
        <v>13</v>
      </c>
      <c r="D1254" s="4" t="s">
        <v>10</v>
      </c>
      <c r="E1254" s="4" t="s">
        <v>6</v>
      </c>
      <c r="F1254" s="4" t="s">
        <v>6</v>
      </c>
      <c r="G1254" s="4" t="s">
        <v>6</v>
      </c>
      <c r="H1254" s="4" t="s">
        <v>6</v>
      </c>
    </row>
    <row r="1255" spans="1:8">
      <c r="A1255" t="n">
        <v>12746</v>
      </c>
      <c r="B1255" s="66" t="n">
        <v>51</v>
      </c>
      <c r="C1255" s="6" t="n">
        <v>3</v>
      </c>
      <c r="D1255" s="6" t="n">
        <v>7</v>
      </c>
      <c r="E1255" s="6" t="s">
        <v>177</v>
      </c>
      <c r="F1255" s="6" t="s">
        <v>164</v>
      </c>
      <c r="G1255" s="6" t="s">
        <v>163</v>
      </c>
      <c r="H1255" s="6" t="s">
        <v>164</v>
      </c>
    </row>
    <row r="1256" spans="1:8">
      <c r="A1256" t="s">
        <v>4</v>
      </c>
      <c r="B1256" s="4" t="s">
        <v>5</v>
      </c>
      <c r="C1256" s="4" t="s">
        <v>10</v>
      </c>
      <c r="D1256" s="4" t="s">
        <v>13</v>
      </c>
      <c r="E1256" s="4" t="s">
        <v>28</v>
      </c>
      <c r="F1256" s="4" t="s">
        <v>10</v>
      </c>
    </row>
    <row r="1257" spans="1:8">
      <c r="A1257" t="n">
        <v>12767</v>
      </c>
      <c r="B1257" s="71" t="n">
        <v>59</v>
      </c>
      <c r="C1257" s="6" t="n">
        <v>8</v>
      </c>
      <c r="D1257" s="6" t="n">
        <v>6</v>
      </c>
      <c r="E1257" s="6" t="n">
        <v>0</v>
      </c>
      <c r="F1257" s="6" t="n">
        <v>0</v>
      </c>
    </row>
    <row r="1258" spans="1:8">
      <c r="A1258" t="s">
        <v>4</v>
      </c>
      <c r="B1258" s="4" t="s">
        <v>5</v>
      </c>
      <c r="C1258" s="4" t="s">
        <v>13</v>
      </c>
      <c r="D1258" s="4" t="s">
        <v>10</v>
      </c>
      <c r="E1258" s="4" t="s">
        <v>6</v>
      </c>
      <c r="F1258" s="4" t="s">
        <v>6</v>
      </c>
      <c r="G1258" s="4" t="s">
        <v>6</v>
      </c>
      <c r="H1258" s="4" t="s">
        <v>6</v>
      </c>
    </row>
    <row r="1259" spans="1:8">
      <c r="A1259" t="n">
        <v>12777</v>
      </c>
      <c r="B1259" s="66" t="n">
        <v>51</v>
      </c>
      <c r="C1259" s="6" t="n">
        <v>3</v>
      </c>
      <c r="D1259" s="6" t="n">
        <v>8</v>
      </c>
      <c r="E1259" s="6" t="s">
        <v>177</v>
      </c>
      <c r="F1259" s="6" t="s">
        <v>164</v>
      </c>
      <c r="G1259" s="6" t="s">
        <v>163</v>
      </c>
      <c r="H1259" s="6" t="s">
        <v>164</v>
      </c>
    </row>
    <row r="1260" spans="1:8">
      <c r="A1260" t="s">
        <v>4</v>
      </c>
      <c r="B1260" s="4" t="s">
        <v>5</v>
      </c>
      <c r="C1260" s="4" t="s">
        <v>10</v>
      </c>
      <c r="D1260" s="4" t="s">
        <v>13</v>
      </c>
      <c r="E1260" s="4" t="s">
        <v>28</v>
      </c>
      <c r="F1260" s="4" t="s">
        <v>10</v>
      </c>
    </row>
    <row r="1261" spans="1:8">
      <c r="A1261" t="n">
        <v>12798</v>
      </c>
      <c r="B1261" s="71" t="n">
        <v>59</v>
      </c>
      <c r="C1261" s="6" t="n">
        <v>9</v>
      </c>
      <c r="D1261" s="6" t="n">
        <v>6</v>
      </c>
      <c r="E1261" s="6" t="n">
        <v>0</v>
      </c>
      <c r="F1261" s="6" t="n">
        <v>0</v>
      </c>
    </row>
    <row r="1262" spans="1:8">
      <c r="A1262" t="s">
        <v>4</v>
      </c>
      <c r="B1262" s="4" t="s">
        <v>5</v>
      </c>
      <c r="C1262" s="4" t="s">
        <v>13</v>
      </c>
      <c r="D1262" s="4" t="s">
        <v>10</v>
      </c>
      <c r="E1262" s="4" t="s">
        <v>6</v>
      </c>
      <c r="F1262" s="4" t="s">
        <v>6</v>
      </c>
      <c r="G1262" s="4" t="s">
        <v>6</v>
      </c>
      <c r="H1262" s="4" t="s">
        <v>6</v>
      </c>
    </row>
    <row r="1263" spans="1:8">
      <c r="A1263" t="n">
        <v>12808</v>
      </c>
      <c r="B1263" s="66" t="n">
        <v>51</v>
      </c>
      <c r="C1263" s="6" t="n">
        <v>3</v>
      </c>
      <c r="D1263" s="6" t="n">
        <v>9</v>
      </c>
      <c r="E1263" s="6" t="s">
        <v>178</v>
      </c>
      <c r="F1263" s="6" t="s">
        <v>164</v>
      </c>
      <c r="G1263" s="6" t="s">
        <v>163</v>
      </c>
      <c r="H1263" s="6" t="s">
        <v>164</v>
      </c>
    </row>
    <row r="1264" spans="1:8">
      <c r="A1264" t="s">
        <v>4</v>
      </c>
      <c r="B1264" s="4" t="s">
        <v>5</v>
      </c>
      <c r="C1264" s="4" t="s">
        <v>10</v>
      </c>
    </row>
    <row r="1265" spans="1:8">
      <c r="A1265" t="n">
        <v>12821</v>
      </c>
      <c r="B1265" s="40" t="n">
        <v>16</v>
      </c>
      <c r="C1265" s="6" t="n">
        <v>100</v>
      </c>
    </row>
    <row r="1266" spans="1:8">
      <c r="A1266" t="s">
        <v>4</v>
      </c>
      <c r="B1266" s="4" t="s">
        <v>5</v>
      </c>
      <c r="C1266" s="4" t="s">
        <v>10</v>
      </c>
      <c r="D1266" s="4" t="s">
        <v>13</v>
      </c>
      <c r="E1266" s="4" t="s">
        <v>28</v>
      </c>
      <c r="F1266" s="4" t="s">
        <v>10</v>
      </c>
    </row>
    <row r="1267" spans="1:8">
      <c r="A1267" t="n">
        <v>12824</v>
      </c>
      <c r="B1267" s="71" t="n">
        <v>59</v>
      </c>
      <c r="C1267" s="6" t="n">
        <v>11</v>
      </c>
      <c r="D1267" s="6" t="n">
        <v>6</v>
      </c>
      <c r="E1267" s="6" t="n">
        <v>0</v>
      </c>
      <c r="F1267" s="6" t="n">
        <v>0</v>
      </c>
    </row>
    <row r="1268" spans="1:8">
      <c r="A1268" t="s">
        <v>4</v>
      </c>
      <c r="B1268" s="4" t="s">
        <v>5</v>
      </c>
      <c r="C1268" s="4" t="s">
        <v>13</v>
      </c>
      <c r="D1268" s="4" t="s">
        <v>10</v>
      </c>
      <c r="E1268" s="4" t="s">
        <v>6</v>
      </c>
      <c r="F1268" s="4" t="s">
        <v>6</v>
      </c>
      <c r="G1268" s="4" t="s">
        <v>6</v>
      </c>
      <c r="H1268" s="4" t="s">
        <v>6</v>
      </c>
    </row>
    <row r="1269" spans="1:8">
      <c r="A1269" t="n">
        <v>12834</v>
      </c>
      <c r="B1269" s="66" t="n">
        <v>51</v>
      </c>
      <c r="C1269" s="6" t="n">
        <v>3</v>
      </c>
      <c r="D1269" s="6" t="n">
        <v>11</v>
      </c>
      <c r="E1269" s="6" t="s">
        <v>177</v>
      </c>
      <c r="F1269" s="6" t="s">
        <v>164</v>
      </c>
      <c r="G1269" s="6" t="s">
        <v>163</v>
      </c>
      <c r="H1269" s="6" t="s">
        <v>164</v>
      </c>
    </row>
    <row r="1270" spans="1:8">
      <c r="A1270" t="s">
        <v>4</v>
      </c>
      <c r="B1270" s="4" t="s">
        <v>5</v>
      </c>
      <c r="C1270" s="4" t="s">
        <v>10</v>
      </c>
      <c r="D1270" s="4" t="s">
        <v>13</v>
      </c>
      <c r="E1270" s="4" t="s">
        <v>28</v>
      </c>
      <c r="F1270" s="4" t="s">
        <v>10</v>
      </c>
    </row>
    <row r="1271" spans="1:8">
      <c r="A1271" t="n">
        <v>12855</v>
      </c>
      <c r="B1271" s="71" t="n">
        <v>59</v>
      </c>
      <c r="C1271" s="6" t="n">
        <v>13</v>
      </c>
      <c r="D1271" s="6" t="n">
        <v>6</v>
      </c>
      <c r="E1271" s="6" t="n">
        <v>0</v>
      </c>
      <c r="F1271" s="6" t="n">
        <v>0</v>
      </c>
    </row>
    <row r="1272" spans="1:8">
      <c r="A1272" t="s">
        <v>4</v>
      </c>
      <c r="B1272" s="4" t="s">
        <v>5</v>
      </c>
      <c r="C1272" s="4" t="s">
        <v>13</v>
      </c>
      <c r="D1272" s="4" t="s">
        <v>10</v>
      </c>
      <c r="E1272" s="4" t="s">
        <v>6</v>
      </c>
      <c r="F1272" s="4" t="s">
        <v>6</v>
      </c>
      <c r="G1272" s="4" t="s">
        <v>6</v>
      </c>
      <c r="H1272" s="4" t="s">
        <v>6</v>
      </c>
    </row>
    <row r="1273" spans="1:8">
      <c r="A1273" t="n">
        <v>12865</v>
      </c>
      <c r="B1273" s="66" t="n">
        <v>51</v>
      </c>
      <c r="C1273" s="6" t="n">
        <v>3</v>
      </c>
      <c r="D1273" s="6" t="n">
        <v>13</v>
      </c>
      <c r="E1273" s="6" t="s">
        <v>177</v>
      </c>
      <c r="F1273" s="6" t="s">
        <v>164</v>
      </c>
      <c r="G1273" s="6" t="s">
        <v>163</v>
      </c>
      <c r="H1273" s="6" t="s">
        <v>164</v>
      </c>
    </row>
    <row r="1274" spans="1:8">
      <c r="A1274" t="s">
        <v>4</v>
      </c>
      <c r="B1274" s="4" t="s">
        <v>5</v>
      </c>
      <c r="C1274" s="4" t="s">
        <v>10</v>
      </c>
      <c r="D1274" s="4" t="s">
        <v>13</v>
      </c>
      <c r="E1274" s="4" t="s">
        <v>6</v>
      </c>
      <c r="F1274" s="4" t="s">
        <v>28</v>
      </c>
      <c r="G1274" s="4" t="s">
        <v>28</v>
      </c>
      <c r="H1274" s="4" t="s">
        <v>28</v>
      </c>
    </row>
    <row r="1275" spans="1:8">
      <c r="A1275" t="n">
        <v>12886</v>
      </c>
      <c r="B1275" s="52" t="n">
        <v>48</v>
      </c>
      <c r="C1275" s="6" t="n">
        <v>13</v>
      </c>
      <c r="D1275" s="6" t="n">
        <v>0</v>
      </c>
      <c r="E1275" s="6" t="s">
        <v>156</v>
      </c>
      <c r="F1275" s="6" t="n">
        <v>-1</v>
      </c>
      <c r="G1275" s="6" t="n">
        <v>1</v>
      </c>
      <c r="H1275" s="6" t="n">
        <v>2.80259692864963e-45</v>
      </c>
    </row>
    <row r="1276" spans="1:8">
      <c r="A1276" t="s">
        <v>4</v>
      </c>
      <c r="B1276" s="4" t="s">
        <v>5</v>
      </c>
      <c r="C1276" s="4" t="s">
        <v>10</v>
      </c>
      <c r="D1276" s="4" t="s">
        <v>13</v>
      </c>
      <c r="E1276" s="4" t="s">
        <v>28</v>
      </c>
      <c r="F1276" s="4" t="s">
        <v>10</v>
      </c>
    </row>
    <row r="1277" spans="1:8">
      <c r="A1277" t="n">
        <v>12916</v>
      </c>
      <c r="B1277" s="71" t="n">
        <v>59</v>
      </c>
      <c r="C1277" s="6" t="n">
        <v>80</v>
      </c>
      <c r="D1277" s="6" t="n">
        <v>6</v>
      </c>
      <c r="E1277" s="6" t="n">
        <v>0</v>
      </c>
      <c r="F1277" s="6" t="n">
        <v>0</v>
      </c>
    </row>
    <row r="1278" spans="1:8">
      <c r="A1278" t="s">
        <v>4</v>
      </c>
      <c r="B1278" s="4" t="s">
        <v>5</v>
      </c>
      <c r="C1278" s="4" t="s">
        <v>13</v>
      </c>
      <c r="D1278" s="4" t="s">
        <v>10</v>
      </c>
      <c r="E1278" s="4" t="s">
        <v>6</v>
      </c>
      <c r="F1278" s="4" t="s">
        <v>6</v>
      </c>
      <c r="G1278" s="4" t="s">
        <v>6</v>
      </c>
      <c r="H1278" s="4" t="s">
        <v>6</v>
      </c>
    </row>
    <row r="1279" spans="1:8">
      <c r="A1279" t="n">
        <v>12926</v>
      </c>
      <c r="B1279" s="66" t="n">
        <v>51</v>
      </c>
      <c r="C1279" s="6" t="n">
        <v>3</v>
      </c>
      <c r="D1279" s="6" t="n">
        <v>80</v>
      </c>
      <c r="E1279" s="6" t="s">
        <v>177</v>
      </c>
      <c r="F1279" s="6" t="s">
        <v>164</v>
      </c>
      <c r="G1279" s="6" t="s">
        <v>163</v>
      </c>
      <c r="H1279" s="6" t="s">
        <v>164</v>
      </c>
    </row>
    <row r="1280" spans="1:8">
      <c r="A1280" t="s">
        <v>4</v>
      </c>
      <c r="B1280" s="4" t="s">
        <v>5</v>
      </c>
      <c r="C1280" s="4" t="s">
        <v>10</v>
      </c>
      <c r="D1280" s="4" t="s">
        <v>13</v>
      </c>
      <c r="E1280" s="4" t="s">
        <v>28</v>
      </c>
      <c r="F1280" s="4" t="s">
        <v>10</v>
      </c>
    </row>
    <row r="1281" spans="1:8">
      <c r="A1281" t="n">
        <v>12947</v>
      </c>
      <c r="B1281" s="71" t="n">
        <v>59</v>
      </c>
      <c r="C1281" s="6" t="n">
        <v>18</v>
      </c>
      <c r="D1281" s="6" t="n">
        <v>6</v>
      </c>
      <c r="E1281" s="6" t="n">
        <v>0</v>
      </c>
      <c r="F1281" s="6" t="n">
        <v>0</v>
      </c>
    </row>
    <row r="1282" spans="1:8">
      <c r="A1282" t="s">
        <v>4</v>
      </c>
      <c r="B1282" s="4" t="s">
        <v>5</v>
      </c>
      <c r="C1282" s="4" t="s">
        <v>13</v>
      </c>
      <c r="D1282" s="4" t="s">
        <v>10</v>
      </c>
      <c r="E1282" s="4" t="s">
        <v>6</v>
      </c>
      <c r="F1282" s="4" t="s">
        <v>6</v>
      </c>
      <c r="G1282" s="4" t="s">
        <v>6</v>
      </c>
      <c r="H1282" s="4" t="s">
        <v>6</v>
      </c>
    </row>
    <row r="1283" spans="1:8">
      <c r="A1283" t="n">
        <v>12957</v>
      </c>
      <c r="B1283" s="66" t="n">
        <v>51</v>
      </c>
      <c r="C1283" s="6" t="n">
        <v>3</v>
      </c>
      <c r="D1283" s="6" t="n">
        <v>18</v>
      </c>
      <c r="E1283" s="6" t="s">
        <v>177</v>
      </c>
      <c r="F1283" s="6" t="s">
        <v>164</v>
      </c>
      <c r="G1283" s="6" t="s">
        <v>163</v>
      </c>
      <c r="H1283" s="6" t="s">
        <v>164</v>
      </c>
    </row>
    <row r="1284" spans="1:8">
      <c r="A1284" t="s">
        <v>4</v>
      </c>
      <c r="B1284" s="4" t="s">
        <v>5</v>
      </c>
      <c r="C1284" s="4" t="s">
        <v>10</v>
      </c>
      <c r="D1284" s="4" t="s">
        <v>13</v>
      </c>
      <c r="E1284" s="4" t="s">
        <v>28</v>
      </c>
      <c r="F1284" s="4" t="s">
        <v>10</v>
      </c>
    </row>
    <row r="1285" spans="1:8">
      <c r="A1285" t="n">
        <v>12978</v>
      </c>
      <c r="B1285" s="71" t="n">
        <v>59</v>
      </c>
      <c r="C1285" s="6" t="n">
        <v>7032</v>
      </c>
      <c r="D1285" s="6" t="n">
        <v>6</v>
      </c>
      <c r="E1285" s="6" t="n">
        <v>0</v>
      </c>
      <c r="F1285" s="6" t="n">
        <v>0</v>
      </c>
    </row>
    <row r="1286" spans="1:8">
      <c r="A1286" t="s">
        <v>4</v>
      </c>
      <c r="B1286" s="4" t="s">
        <v>5</v>
      </c>
      <c r="C1286" s="4" t="s">
        <v>10</v>
      </c>
    </row>
    <row r="1287" spans="1:8">
      <c r="A1287" t="n">
        <v>12988</v>
      </c>
      <c r="B1287" s="40" t="n">
        <v>16</v>
      </c>
      <c r="C1287" s="6" t="n">
        <v>1500</v>
      </c>
    </row>
    <row r="1288" spans="1:8">
      <c r="A1288" t="s">
        <v>4</v>
      </c>
      <c r="B1288" s="4" t="s">
        <v>5</v>
      </c>
      <c r="C1288" s="4" t="s">
        <v>13</v>
      </c>
      <c r="D1288" s="4" t="s">
        <v>10</v>
      </c>
      <c r="E1288" s="4" t="s">
        <v>6</v>
      </c>
    </row>
    <row r="1289" spans="1:8">
      <c r="A1289" t="n">
        <v>12991</v>
      </c>
      <c r="B1289" s="66" t="n">
        <v>51</v>
      </c>
      <c r="C1289" s="6" t="n">
        <v>4</v>
      </c>
      <c r="D1289" s="6" t="n">
        <v>18</v>
      </c>
      <c r="E1289" s="6" t="s">
        <v>179</v>
      </c>
    </row>
    <row r="1290" spans="1:8">
      <c r="A1290" t="s">
        <v>4</v>
      </c>
      <c r="B1290" s="4" t="s">
        <v>5</v>
      </c>
      <c r="C1290" s="4" t="s">
        <v>10</v>
      </c>
    </row>
    <row r="1291" spans="1:8">
      <c r="A1291" t="n">
        <v>13004</v>
      </c>
      <c r="B1291" s="40" t="n">
        <v>16</v>
      </c>
      <c r="C1291" s="6" t="n">
        <v>0</v>
      </c>
    </row>
    <row r="1292" spans="1:8">
      <c r="A1292" t="s">
        <v>4</v>
      </c>
      <c r="B1292" s="4" t="s">
        <v>5</v>
      </c>
      <c r="C1292" s="4" t="s">
        <v>10</v>
      </c>
      <c r="D1292" s="4" t="s">
        <v>13</v>
      </c>
      <c r="E1292" s="4" t="s">
        <v>9</v>
      </c>
      <c r="F1292" s="4" t="s">
        <v>65</v>
      </c>
      <c r="G1292" s="4" t="s">
        <v>13</v>
      </c>
      <c r="H1292" s="4" t="s">
        <v>13</v>
      </c>
    </row>
    <row r="1293" spans="1:8">
      <c r="A1293" t="n">
        <v>13007</v>
      </c>
      <c r="B1293" s="68" t="n">
        <v>26</v>
      </c>
      <c r="C1293" s="6" t="n">
        <v>18</v>
      </c>
      <c r="D1293" s="6" t="n">
        <v>17</v>
      </c>
      <c r="E1293" s="6" t="n">
        <v>63121</v>
      </c>
      <c r="F1293" s="6" t="s">
        <v>180</v>
      </c>
      <c r="G1293" s="6" t="n">
        <v>2</v>
      </c>
      <c r="H1293" s="6" t="n">
        <v>0</v>
      </c>
    </row>
    <row r="1294" spans="1:8">
      <c r="A1294" t="s">
        <v>4</v>
      </c>
      <c r="B1294" s="4" t="s">
        <v>5</v>
      </c>
    </row>
    <row r="1295" spans="1:8">
      <c r="A1295" t="n">
        <v>13063</v>
      </c>
      <c r="B1295" s="34" t="n">
        <v>28</v>
      </c>
    </row>
    <row r="1296" spans="1:8">
      <c r="A1296" t="s">
        <v>4</v>
      </c>
      <c r="B1296" s="4" t="s">
        <v>5</v>
      </c>
      <c r="C1296" s="4" t="s">
        <v>10</v>
      </c>
      <c r="D1296" s="4" t="s">
        <v>13</v>
      </c>
      <c r="E1296" s="4" t="s">
        <v>6</v>
      </c>
      <c r="F1296" s="4" t="s">
        <v>28</v>
      </c>
      <c r="G1296" s="4" t="s">
        <v>28</v>
      </c>
      <c r="H1296" s="4" t="s">
        <v>28</v>
      </c>
    </row>
    <row r="1297" spans="1:8">
      <c r="A1297" t="n">
        <v>13064</v>
      </c>
      <c r="B1297" s="52" t="n">
        <v>48</v>
      </c>
      <c r="C1297" s="6" t="n">
        <v>13</v>
      </c>
      <c r="D1297" s="6" t="n">
        <v>0</v>
      </c>
      <c r="E1297" s="6" t="s">
        <v>157</v>
      </c>
      <c r="F1297" s="6" t="n">
        <v>-1</v>
      </c>
      <c r="G1297" s="6" t="n">
        <v>1</v>
      </c>
      <c r="H1297" s="6" t="n">
        <v>0</v>
      </c>
    </row>
    <row r="1298" spans="1:8">
      <c r="A1298" t="s">
        <v>4</v>
      </c>
      <c r="B1298" s="4" t="s">
        <v>5</v>
      </c>
      <c r="C1298" s="4" t="s">
        <v>10</v>
      </c>
    </row>
    <row r="1299" spans="1:8">
      <c r="A1299" t="n">
        <v>13093</v>
      </c>
      <c r="B1299" s="40" t="n">
        <v>16</v>
      </c>
      <c r="C1299" s="6" t="n">
        <v>300</v>
      </c>
    </row>
    <row r="1300" spans="1:8">
      <c r="A1300" t="s">
        <v>4</v>
      </c>
      <c r="B1300" s="4" t="s">
        <v>5</v>
      </c>
      <c r="C1300" s="4" t="s">
        <v>13</v>
      </c>
      <c r="D1300" s="4" t="s">
        <v>10</v>
      </c>
      <c r="E1300" s="4" t="s">
        <v>6</v>
      </c>
    </row>
    <row r="1301" spans="1:8">
      <c r="A1301" t="n">
        <v>13096</v>
      </c>
      <c r="B1301" s="66" t="n">
        <v>51</v>
      </c>
      <c r="C1301" s="6" t="n">
        <v>4</v>
      </c>
      <c r="D1301" s="6" t="n">
        <v>13</v>
      </c>
      <c r="E1301" s="6" t="s">
        <v>181</v>
      </c>
    </row>
    <row r="1302" spans="1:8">
      <c r="A1302" t="s">
        <v>4</v>
      </c>
      <c r="B1302" s="4" t="s">
        <v>5</v>
      </c>
      <c r="C1302" s="4" t="s">
        <v>10</v>
      </c>
    </row>
    <row r="1303" spans="1:8">
      <c r="A1303" t="n">
        <v>13110</v>
      </c>
      <c r="B1303" s="40" t="n">
        <v>16</v>
      </c>
      <c r="C1303" s="6" t="n">
        <v>0</v>
      </c>
    </row>
    <row r="1304" spans="1:8">
      <c r="A1304" t="s">
        <v>4</v>
      </c>
      <c r="B1304" s="4" t="s">
        <v>5</v>
      </c>
      <c r="C1304" s="4" t="s">
        <v>10</v>
      </c>
      <c r="D1304" s="4" t="s">
        <v>13</v>
      </c>
      <c r="E1304" s="4" t="s">
        <v>9</v>
      </c>
      <c r="F1304" s="4" t="s">
        <v>65</v>
      </c>
      <c r="G1304" s="4" t="s">
        <v>13</v>
      </c>
      <c r="H1304" s="4" t="s">
        <v>13</v>
      </c>
    </row>
    <row r="1305" spans="1:8">
      <c r="A1305" t="n">
        <v>13113</v>
      </c>
      <c r="B1305" s="68" t="n">
        <v>26</v>
      </c>
      <c r="C1305" s="6" t="n">
        <v>13</v>
      </c>
      <c r="D1305" s="6" t="n">
        <v>17</v>
      </c>
      <c r="E1305" s="6" t="n">
        <v>63122</v>
      </c>
      <c r="F1305" s="6" t="s">
        <v>182</v>
      </c>
      <c r="G1305" s="6" t="n">
        <v>2</v>
      </c>
      <c r="H1305" s="6" t="n">
        <v>0</v>
      </c>
    </row>
    <row r="1306" spans="1:8">
      <c r="A1306" t="s">
        <v>4</v>
      </c>
      <c r="B1306" s="4" t="s">
        <v>5</v>
      </c>
    </row>
    <row r="1307" spans="1:8">
      <c r="A1307" t="n">
        <v>13165</v>
      </c>
      <c r="B1307" s="34" t="n">
        <v>28</v>
      </c>
    </row>
    <row r="1308" spans="1:8">
      <c r="A1308" t="s">
        <v>4</v>
      </c>
      <c r="B1308" s="4" t="s">
        <v>5</v>
      </c>
      <c r="C1308" s="4" t="s">
        <v>13</v>
      </c>
      <c r="D1308" s="4" t="s">
        <v>10</v>
      </c>
      <c r="E1308" s="4" t="s">
        <v>6</v>
      </c>
    </row>
    <row r="1309" spans="1:8">
      <c r="A1309" t="n">
        <v>13166</v>
      </c>
      <c r="B1309" s="66" t="n">
        <v>51</v>
      </c>
      <c r="C1309" s="6" t="n">
        <v>4</v>
      </c>
      <c r="D1309" s="6" t="n">
        <v>80</v>
      </c>
      <c r="E1309" s="6" t="s">
        <v>183</v>
      </c>
    </row>
    <row r="1310" spans="1:8">
      <c r="A1310" t="s">
        <v>4</v>
      </c>
      <c r="B1310" s="4" t="s">
        <v>5</v>
      </c>
      <c r="C1310" s="4" t="s">
        <v>10</v>
      </c>
    </row>
    <row r="1311" spans="1:8">
      <c r="A1311" t="n">
        <v>13179</v>
      </c>
      <c r="B1311" s="40" t="n">
        <v>16</v>
      </c>
      <c r="C1311" s="6" t="n">
        <v>0</v>
      </c>
    </row>
    <row r="1312" spans="1:8">
      <c r="A1312" t="s">
        <v>4</v>
      </c>
      <c r="B1312" s="4" t="s">
        <v>5</v>
      </c>
      <c r="C1312" s="4" t="s">
        <v>10</v>
      </c>
      <c r="D1312" s="4" t="s">
        <v>13</v>
      </c>
      <c r="E1312" s="4" t="s">
        <v>9</v>
      </c>
      <c r="F1312" s="4" t="s">
        <v>65</v>
      </c>
      <c r="G1312" s="4" t="s">
        <v>13</v>
      </c>
      <c r="H1312" s="4" t="s">
        <v>13</v>
      </c>
      <c r="I1312" s="4" t="s">
        <v>13</v>
      </c>
      <c r="J1312" s="4" t="s">
        <v>9</v>
      </c>
      <c r="K1312" s="4" t="s">
        <v>65</v>
      </c>
      <c r="L1312" s="4" t="s">
        <v>13</v>
      </c>
      <c r="M1312" s="4" t="s">
        <v>13</v>
      </c>
    </row>
    <row r="1313" spans="1:13">
      <c r="A1313" t="n">
        <v>13182</v>
      </c>
      <c r="B1313" s="68" t="n">
        <v>26</v>
      </c>
      <c r="C1313" s="6" t="n">
        <v>80</v>
      </c>
      <c r="D1313" s="6" t="n">
        <v>17</v>
      </c>
      <c r="E1313" s="6" t="n">
        <v>63123</v>
      </c>
      <c r="F1313" s="6" t="s">
        <v>184</v>
      </c>
      <c r="G1313" s="6" t="n">
        <v>2</v>
      </c>
      <c r="H1313" s="6" t="n">
        <v>3</v>
      </c>
      <c r="I1313" s="6" t="n">
        <v>17</v>
      </c>
      <c r="J1313" s="6" t="n">
        <v>63124</v>
      </c>
      <c r="K1313" s="6" t="s">
        <v>185</v>
      </c>
      <c r="L1313" s="6" t="n">
        <v>2</v>
      </c>
      <c r="M1313" s="6" t="n">
        <v>0</v>
      </c>
    </row>
    <row r="1314" spans="1:13">
      <c r="A1314" t="s">
        <v>4</v>
      </c>
      <c r="B1314" s="4" t="s">
        <v>5</v>
      </c>
    </row>
    <row r="1315" spans="1:13">
      <c r="A1315" t="n">
        <v>13315</v>
      </c>
      <c r="B1315" s="34" t="n">
        <v>28</v>
      </c>
    </row>
    <row r="1316" spans="1:13">
      <c r="A1316" t="s">
        <v>4</v>
      </c>
      <c r="B1316" s="4" t="s">
        <v>5</v>
      </c>
      <c r="C1316" s="4" t="s">
        <v>10</v>
      </c>
      <c r="D1316" s="4" t="s">
        <v>13</v>
      </c>
    </row>
    <row r="1317" spans="1:13">
      <c r="A1317" t="n">
        <v>13316</v>
      </c>
      <c r="B1317" s="72" t="n">
        <v>89</v>
      </c>
      <c r="C1317" s="6" t="n">
        <v>65533</v>
      </c>
      <c r="D1317" s="6" t="n">
        <v>1</v>
      </c>
    </row>
    <row r="1318" spans="1:13">
      <c r="A1318" t="s">
        <v>4</v>
      </c>
      <c r="B1318" s="4" t="s">
        <v>5</v>
      </c>
      <c r="C1318" s="4" t="s">
        <v>13</v>
      </c>
      <c r="D1318" s="4" t="s">
        <v>10</v>
      </c>
      <c r="E1318" s="4" t="s">
        <v>28</v>
      </c>
    </row>
    <row r="1319" spans="1:13">
      <c r="A1319" t="n">
        <v>13320</v>
      </c>
      <c r="B1319" s="36" t="n">
        <v>58</v>
      </c>
      <c r="C1319" s="6" t="n">
        <v>101</v>
      </c>
      <c r="D1319" s="6" t="n">
        <v>300</v>
      </c>
      <c r="E1319" s="6" t="n">
        <v>1</v>
      </c>
    </row>
    <row r="1320" spans="1:13">
      <c r="A1320" t="s">
        <v>4</v>
      </c>
      <c r="B1320" s="4" t="s">
        <v>5</v>
      </c>
      <c r="C1320" s="4" t="s">
        <v>13</v>
      </c>
      <c r="D1320" s="4" t="s">
        <v>10</v>
      </c>
    </row>
    <row r="1321" spans="1:13">
      <c r="A1321" t="n">
        <v>13328</v>
      </c>
      <c r="B1321" s="36" t="n">
        <v>58</v>
      </c>
      <c r="C1321" s="6" t="n">
        <v>254</v>
      </c>
      <c r="D1321" s="6" t="n">
        <v>0</v>
      </c>
    </row>
    <row r="1322" spans="1:13">
      <c r="A1322" t="s">
        <v>4</v>
      </c>
      <c r="B1322" s="4" t="s">
        <v>5</v>
      </c>
      <c r="C1322" s="4" t="s">
        <v>13</v>
      </c>
    </row>
    <row r="1323" spans="1:13">
      <c r="A1323" t="n">
        <v>13332</v>
      </c>
      <c r="B1323" s="63" t="n">
        <v>116</v>
      </c>
      <c r="C1323" s="6" t="n">
        <v>0</v>
      </c>
    </row>
    <row r="1324" spans="1:13">
      <c r="A1324" t="s">
        <v>4</v>
      </c>
      <c r="B1324" s="4" t="s">
        <v>5</v>
      </c>
      <c r="C1324" s="4" t="s">
        <v>13</v>
      </c>
      <c r="D1324" s="4" t="s">
        <v>10</v>
      </c>
    </row>
    <row r="1325" spans="1:13">
      <c r="A1325" t="n">
        <v>13334</v>
      </c>
      <c r="B1325" s="63" t="n">
        <v>116</v>
      </c>
      <c r="C1325" s="6" t="n">
        <v>2</v>
      </c>
      <c r="D1325" s="6" t="n">
        <v>1</v>
      </c>
    </row>
    <row r="1326" spans="1:13">
      <c r="A1326" t="s">
        <v>4</v>
      </c>
      <c r="B1326" s="4" t="s">
        <v>5</v>
      </c>
      <c r="C1326" s="4" t="s">
        <v>13</v>
      </c>
      <c r="D1326" s="4" t="s">
        <v>9</v>
      </c>
    </row>
    <row r="1327" spans="1:13">
      <c r="A1327" t="n">
        <v>13338</v>
      </c>
      <c r="B1327" s="63" t="n">
        <v>116</v>
      </c>
      <c r="C1327" s="6" t="n">
        <v>5</v>
      </c>
      <c r="D1327" s="6" t="n">
        <v>1091567616</v>
      </c>
    </row>
    <row r="1328" spans="1:13">
      <c r="A1328" t="s">
        <v>4</v>
      </c>
      <c r="B1328" s="4" t="s">
        <v>5</v>
      </c>
      <c r="C1328" s="4" t="s">
        <v>13</v>
      </c>
      <c r="D1328" s="4" t="s">
        <v>10</v>
      </c>
    </row>
    <row r="1329" spans="1:13">
      <c r="A1329" t="n">
        <v>13344</v>
      </c>
      <c r="B1329" s="63" t="n">
        <v>116</v>
      </c>
      <c r="C1329" s="6" t="n">
        <v>6</v>
      </c>
      <c r="D1329" s="6" t="n">
        <v>1</v>
      </c>
    </row>
    <row r="1330" spans="1:13">
      <c r="A1330" t="s">
        <v>4</v>
      </c>
      <c r="B1330" s="4" t="s">
        <v>5</v>
      </c>
      <c r="C1330" s="4" t="s">
        <v>10</v>
      </c>
      <c r="D1330" s="4" t="s">
        <v>9</v>
      </c>
    </row>
    <row r="1331" spans="1:13">
      <c r="A1331" t="n">
        <v>13348</v>
      </c>
      <c r="B1331" s="53" t="n">
        <v>43</v>
      </c>
      <c r="C1331" s="6" t="n">
        <v>0</v>
      </c>
      <c r="D1331" s="6" t="n">
        <v>1</v>
      </c>
    </row>
    <row r="1332" spans="1:13">
      <c r="A1332" t="s">
        <v>4</v>
      </c>
      <c r="B1332" s="4" t="s">
        <v>5</v>
      </c>
      <c r="C1332" s="4" t="s">
        <v>10</v>
      </c>
      <c r="D1332" s="4" t="s">
        <v>9</v>
      </c>
    </row>
    <row r="1333" spans="1:13">
      <c r="A1333" t="n">
        <v>13355</v>
      </c>
      <c r="B1333" s="53" t="n">
        <v>43</v>
      </c>
      <c r="C1333" s="6" t="n">
        <v>1</v>
      </c>
      <c r="D1333" s="6" t="n">
        <v>1</v>
      </c>
    </row>
    <row r="1334" spans="1:13">
      <c r="A1334" t="s">
        <v>4</v>
      </c>
      <c r="B1334" s="4" t="s">
        <v>5</v>
      </c>
      <c r="C1334" s="4" t="s">
        <v>10</v>
      </c>
      <c r="D1334" s="4" t="s">
        <v>9</v>
      </c>
    </row>
    <row r="1335" spans="1:13">
      <c r="A1335" t="n">
        <v>13362</v>
      </c>
      <c r="B1335" s="53" t="n">
        <v>43</v>
      </c>
      <c r="C1335" s="6" t="n">
        <v>2</v>
      </c>
      <c r="D1335" s="6" t="n">
        <v>1</v>
      </c>
    </row>
    <row r="1336" spans="1:13">
      <c r="A1336" t="s">
        <v>4</v>
      </c>
      <c r="B1336" s="4" t="s">
        <v>5</v>
      </c>
      <c r="C1336" s="4" t="s">
        <v>10</v>
      </c>
      <c r="D1336" s="4" t="s">
        <v>9</v>
      </c>
    </row>
    <row r="1337" spans="1:13">
      <c r="A1337" t="n">
        <v>13369</v>
      </c>
      <c r="B1337" s="53" t="n">
        <v>43</v>
      </c>
      <c r="C1337" s="6" t="n">
        <v>3</v>
      </c>
      <c r="D1337" s="6" t="n">
        <v>1</v>
      </c>
    </row>
    <row r="1338" spans="1:13">
      <c r="A1338" t="s">
        <v>4</v>
      </c>
      <c r="B1338" s="4" t="s">
        <v>5</v>
      </c>
      <c r="C1338" s="4" t="s">
        <v>10</v>
      </c>
      <c r="D1338" s="4" t="s">
        <v>9</v>
      </c>
    </row>
    <row r="1339" spans="1:13">
      <c r="A1339" t="n">
        <v>13376</v>
      </c>
      <c r="B1339" s="53" t="n">
        <v>43</v>
      </c>
      <c r="C1339" s="6" t="n">
        <v>4</v>
      </c>
      <c r="D1339" s="6" t="n">
        <v>1</v>
      </c>
    </row>
    <row r="1340" spans="1:13">
      <c r="A1340" t="s">
        <v>4</v>
      </c>
      <c r="B1340" s="4" t="s">
        <v>5</v>
      </c>
      <c r="C1340" s="4" t="s">
        <v>10</v>
      </c>
      <c r="D1340" s="4" t="s">
        <v>9</v>
      </c>
    </row>
    <row r="1341" spans="1:13">
      <c r="A1341" t="n">
        <v>13383</v>
      </c>
      <c r="B1341" s="53" t="n">
        <v>43</v>
      </c>
      <c r="C1341" s="6" t="n">
        <v>5</v>
      </c>
      <c r="D1341" s="6" t="n">
        <v>1</v>
      </c>
    </row>
    <row r="1342" spans="1:13">
      <c r="A1342" t="s">
        <v>4</v>
      </c>
      <c r="B1342" s="4" t="s">
        <v>5</v>
      </c>
      <c r="C1342" s="4" t="s">
        <v>10</v>
      </c>
      <c r="D1342" s="4" t="s">
        <v>9</v>
      </c>
    </row>
    <row r="1343" spans="1:13">
      <c r="A1343" t="n">
        <v>13390</v>
      </c>
      <c r="B1343" s="53" t="n">
        <v>43</v>
      </c>
      <c r="C1343" s="6" t="n">
        <v>6</v>
      </c>
      <c r="D1343" s="6" t="n">
        <v>1</v>
      </c>
    </row>
    <row r="1344" spans="1:13">
      <c r="A1344" t="s">
        <v>4</v>
      </c>
      <c r="B1344" s="4" t="s">
        <v>5</v>
      </c>
      <c r="C1344" s="4" t="s">
        <v>10</v>
      </c>
      <c r="D1344" s="4" t="s">
        <v>9</v>
      </c>
    </row>
    <row r="1345" spans="1:4">
      <c r="A1345" t="n">
        <v>13397</v>
      </c>
      <c r="B1345" s="53" t="n">
        <v>43</v>
      </c>
      <c r="C1345" s="6" t="n">
        <v>7</v>
      </c>
      <c r="D1345" s="6" t="n">
        <v>1</v>
      </c>
    </row>
    <row r="1346" spans="1:4">
      <c r="A1346" t="s">
        <v>4</v>
      </c>
      <c r="B1346" s="4" t="s">
        <v>5</v>
      </c>
      <c r="C1346" s="4" t="s">
        <v>10</v>
      </c>
      <c r="D1346" s="4" t="s">
        <v>9</v>
      </c>
    </row>
    <row r="1347" spans="1:4">
      <c r="A1347" t="n">
        <v>13404</v>
      </c>
      <c r="B1347" s="53" t="n">
        <v>43</v>
      </c>
      <c r="C1347" s="6" t="n">
        <v>8</v>
      </c>
      <c r="D1347" s="6" t="n">
        <v>1</v>
      </c>
    </row>
    <row r="1348" spans="1:4">
      <c r="A1348" t="s">
        <v>4</v>
      </c>
      <c r="B1348" s="4" t="s">
        <v>5</v>
      </c>
      <c r="C1348" s="4" t="s">
        <v>10</v>
      </c>
      <c r="D1348" s="4" t="s">
        <v>9</v>
      </c>
    </row>
    <row r="1349" spans="1:4">
      <c r="A1349" t="n">
        <v>13411</v>
      </c>
      <c r="B1349" s="53" t="n">
        <v>43</v>
      </c>
      <c r="C1349" s="6" t="n">
        <v>9</v>
      </c>
      <c r="D1349" s="6" t="n">
        <v>1</v>
      </c>
    </row>
    <row r="1350" spans="1:4">
      <c r="A1350" t="s">
        <v>4</v>
      </c>
      <c r="B1350" s="4" t="s">
        <v>5</v>
      </c>
      <c r="C1350" s="4" t="s">
        <v>10</v>
      </c>
      <c r="D1350" s="4" t="s">
        <v>9</v>
      </c>
    </row>
    <row r="1351" spans="1:4">
      <c r="A1351" t="n">
        <v>13418</v>
      </c>
      <c r="B1351" s="53" t="n">
        <v>43</v>
      </c>
      <c r="C1351" s="6" t="n">
        <v>11</v>
      </c>
      <c r="D1351" s="6" t="n">
        <v>1</v>
      </c>
    </row>
    <row r="1352" spans="1:4">
      <c r="A1352" t="s">
        <v>4</v>
      </c>
      <c r="B1352" s="4" t="s">
        <v>5</v>
      </c>
      <c r="C1352" s="4" t="s">
        <v>10</v>
      </c>
      <c r="D1352" s="4" t="s">
        <v>9</v>
      </c>
    </row>
    <row r="1353" spans="1:4">
      <c r="A1353" t="n">
        <v>13425</v>
      </c>
      <c r="B1353" s="53" t="n">
        <v>43</v>
      </c>
      <c r="C1353" s="6" t="n">
        <v>13</v>
      </c>
      <c r="D1353" s="6" t="n">
        <v>1</v>
      </c>
    </row>
    <row r="1354" spans="1:4">
      <c r="A1354" t="s">
        <v>4</v>
      </c>
      <c r="B1354" s="4" t="s">
        <v>5</v>
      </c>
      <c r="C1354" s="4" t="s">
        <v>10</v>
      </c>
      <c r="D1354" s="4" t="s">
        <v>9</v>
      </c>
    </row>
    <row r="1355" spans="1:4">
      <c r="A1355" t="n">
        <v>13432</v>
      </c>
      <c r="B1355" s="53" t="n">
        <v>43</v>
      </c>
      <c r="C1355" s="6" t="n">
        <v>80</v>
      </c>
      <c r="D1355" s="6" t="n">
        <v>1</v>
      </c>
    </row>
    <row r="1356" spans="1:4">
      <c r="A1356" t="s">
        <v>4</v>
      </c>
      <c r="B1356" s="4" t="s">
        <v>5</v>
      </c>
      <c r="C1356" s="4" t="s">
        <v>10</v>
      </c>
      <c r="D1356" s="4" t="s">
        <v>9</v>
      </c>
    </row>
    <row r="1357" spans="1:4">
      <c r="A1357" t="n">
        <v>13439</v>
      </c>
      <c r="B1357" s="53" t="n">
        <v>43</v>
      </c>
      <c r="C1357" s="6" t="n">
        <v>18</v>
      </c>
      <c r="D1357" s="6" t="n">
        <v>1</v>
      </c>
    </row>
    <row r="1358" spans="1:4">
      <c r="A1358" t="s">
        <v>4</v>
      </c>
      <c r="B1358" s="4" t="s">
        <v>5</v>
      </c>
      <c r="C1358" s="4" t="s">
        <v>10</v>
      </c>
      <c r="D1358" s="4" t="s">
        <v>9</v>
      </c>
    </row>
    <row r="1359" spans="1:4">
      <c r="A1359" t="n">
        <v>13446</v>
      </c>
      <c r="B1359" s="53" t="n">
        <v>43</v>
      </c>
      <c r="C1359" s="6" t="n">
        <v>7032</v>
      </c>
      <c r="D1359" s="6" t="n">
        <v>1</v>
      </c>
    </row>
    <row r="1360" spans="1:4">
      <c r="A1360" t="s">
        <v>4</v>
      </c>
      <c r="B1360" s="4" t="s">
        <v>5</v>
      </c>
      <c r="C1360" s="4" t="s">
        <v>10</v>
      </c>
      <c r="D1360" s="4" t="s">
        <v>28</v>
      </c>
      <c r="E1360" s="4" t="s">
        <v>28</v>
      </c>
      <c r="F1360" s="4" t="s">
        <v>28</v>
      </c>
      <c r="G1360" s="4" t="s">
        <v>10</v>
      </c>
      <c r="H1360" s="4" t="s">
        <v>10</v>
      </c>
    </row>
    <row r="1361" spans="1:8">
      <c r="A1361" t="n">
        <v>13453</v>
      </c>
      <c r="B1361" s="67" t="n">
        <v>60</v>
      </c>
      <c r="C1361" s="6" t="n">
        <v>12</v>
      </c>
      <c r="D1361" s="6" t="n">
        <v>0</v>
      </c>
      <c r="E1361" s="6" t="n">
        <v>0</v>
      </c>
      <c r="F1361" s="6" t="n">
        <v>0</v>
      </c>
      <c r="G1361" s="6" t="n">
        <v>0</v>
      </c>
      <c r="H1361" s="6" t="n">
        <v>1</v>
      </c>
    </row>
    <row r="1362" spans="1:8">
      <c r="A1362" t="s">
        <v>4</v>
      </c>
      <c r="B1362" s="4" t="s">
        <v>5</v>
      </c>
      <c r="C1362" s="4" t="s">
        <v>10</v>
      </c>
      <c r="D1362" s="4" t="s">
        <v>28</v>
      </c>
      <c r="E1362" s="4" t="s">
        <v>28</v>
      </c>
      <c r="F1362" s="4" t="s">
        <v>28</v>
      </c>
      <c r="G1362" s="4" t="s">
        <v>10</v>
      </c>
      <c r="H1362" s="4" t="s">
        <v>10</v>
      </c>
    </row>
    <row r="1363" spans="1:8">
      <c r="A1363" t="n">
        <v>13472</v>
      </c>
      <c r="B1363" s="67" t="n">
        <v>60</v>
      </c>
      <c r="C1363" s="6" t="n">
        <v>12</v>
      </c>
      <c r="D1363" s="6" t="n">
        <v>0</v>
      </c>
      <c r="E1363" s="6" t="n">
        <v>0</v>
      </c>
      <c r="F1363" s="6" t="n">
        <v>0</v>
      </c>
      <c r="G1363" s="6" t="n">
        <v>0</v>
      </c>
      <c r="H1363" s="6" t="n">
        <v>0</v>
      </c>
    </row>
    <row r="1364" spans="1:8">
      <c r="A1364" t="s">
        <v>4</v>
      </c>
      <c r="B1364" s="4" t="s">
        <v>5</v>
      </c>
      <c r="C1364" s="4" t="s">
        <v>10</v>
      </c>
      <c r="D1364" s="4" t="s">
        <v>10</v>
      </c>
      <c r="E1364" s="4" t="s">
        <v>10</v>
      </c>
    </row>
    <row r="1365" spans="1:8">
      <c r="A1365" t="n">
        <v>13491</v>
      </c>
      <c r="B1365" s="60" t="n">
        <v>61</v>
      </c>
      <c r="C1365" s="6" t="n">
        <v>12</v>
      </c>
      <c r="D1365" s="6" t="n">
        <v>65533</v>
      </c>
      <c r="E1365" s="6" t="n">
        <v>0</v>
      </c>
    </row>
    <row r="1366" spans="1:8">
      <c r="A1366" t="s">
        <v>4</v>
      </c>
      <c r="B1366" s="4" t="s">
        <v>5</v>
      </c>
      <c r="C1366" s="4" t="s">
        <v>13</v>
      </c>
      <c r="D1366" s="4" t="s">
        <v>10</v>
      </c>
      <c r="E1366" s="4" t="s">
        <v>6</v>
      </c>
      <c r="F1366" s="4" t="s">
        <v>6</v>
      </c>
      <c r="G1366" s="4" t="s">
        <v>6</v>
      </c>
      <c r="H1366" s="4" t="s">
        <v>6</v>
      </c>
    </row>
    <row r="1367" spans="1:8">
      <c r="A1367" t="n">
        <v>13498</v>
      </c>
      <c r="B1367" s="66" t="n">
        <v>51</v>
      </c>
      <c r="C1367" s="6" t="n">
        <v>3</v>
      </c>
      <c r="D1367" s="6" t="n">
        <v>12</v>
      </c>
      <c r="E1367" s="6" t="s">
        <v>186</v>
      </c>
      <c r="F1367" s="6" t="s">
        <v>162</v>
      </c>
      <c r="G1367" s="6" t="s">
        <v>163</v>
      </c>
      <c r="H1367" s="6" t="s">
        <v>164</v>
      </c>
    </row>
    <row r="1368" spans="1:8">
      <c r="A1368" t="s">
        <v>4</v>
      </c>
      <c r="B1368" s="4" t="s">
        <v>5</v>
      </c>
      <c r="C1368" s="4" t="s">
        <v>13</v>
      </c>
      <c r="D1368" s="4" t="s">
        <v>13</v>
      </c>
      <c r="E1368" s="4" t="s">
        <v>28</v>
      </c>
      <c r="F1368" s="4" t="s">
        <v>28</v>
      </c>
      <c r="G1368" s="4" t="s">
        <v>28</v>
      </c>
      <c r="H1368" s="4" t="s">
        <v>10</v>
      </c>
    </row>
    <row r="1369" spans="1:8">
      <c r="A1369" t="n">
        <v>13511</v>
      </c>
      <c r="B1369" s="62" t="n">
        <v>45</v>
      </c>
      <c r="C1369" s="6" t="n">
        <v>2</v>
      </c>
      <c r="D1369" s="6" t="n">
        <v>3</v>
      </c>
      <c r="E1369" s="6" t="n">
        <v>77.5800018310547</v>
      </c>
      <c r="F1369" s="6" t="n">
        <v>16.3500003814697</v>
      </c>
      <c r="G1369" s="6" t="n">
        <v>8.02999973297119</v>
      </c>
      <c r="H1369" s="6" t="n">
        <v>0</v>
      </c>
    </row>
    <row r="1370" spans="1:8">
      <c r="A1370" t="s">
        <v>4</v>
      </c>
      <c r="B1370" s="4" t="s">
        <v>5</v>
      </c>
      <c r="C1370" s="4" t="s">
        <v>13</v>
      </c>
      <c r="D1370" s="4" t="s">
        <v>13</v>
      </c>
      <c r="E1370" s="4" t="s">
        <v>28</v>
      </c>
      <c r="F1370" s="4" t="s">
        <v>28</v>
      </c>
      <c r="G1370" s="4" t="s">
        <v>28</v>
      </c>
      <c r="H1370" s="4" t="s">
        <v>10</v>
      </c>
      <c r="I1370" s="4" t="s">
        <v>13</v>
      </c>
    </row>
    <row r="1371" spans="1:8">
      <c r="A1371" t="n">
        <v>13528</v>
      </c>
      <c r="B1371" s="62" t="n">
        <v>45</v>
      </c>
      <c r="C1371" s="6" t="n">
        <v>4</v>
      </c>
      <c r="D1371" s="6" t="n">
        <v>3</v>
      </c>
      <c r="E1371" s="6" t="n">
        <v>11.25</v>
      </c>
      <c r="F1371" s="6" t="n">
        <v>29</v>
      </c>
      <c r="G1371" s="6" t="n">
        <v>0</v>
      </c>
      <c r="H1371" s="6" t="n">
        <v>0</v>
      </c>
      <c r="I1371" s="6" t="n">
        <v>0</v>
      </c>
    </row>
    <row r="1372" spans="1:8">
      <c r="A1372" t="s">
        <v>4</v>
      </c>
      <c r="B1372" s="4" t="s">
        <v>5</v>
      </c>
      <c r="C1372" s="4" t="s">
        <v>13</v>
      </c>
      <c r="D1372" s="4" t="s">
        <v>13</v>
      </c>
      <c r="E1372" s="4" t="s">
        <v>28</v>
      </c>
      <c r="F1372" s="4" t="s">
        <v>10</v>
      </c>
    </row>
    <row r="1373" spans="1:8">
      <c r="A1373" t="n">
        <v>13546</v>
      </c>
      <c r="B1373" s="62" t="n">
        <v>45</v>
      </c>
      <c r="C1373" s="6" t="n">
        <v>5</v>
      </c>
      <c r="D1373" s="6" t="n">
        <v>3</v>
      </c>
      <c r="E1373" s="6" t="n">
        <v>2.29999995231628</v>
      </c>
      <c r="F1373" s="6" t="n">
        <v>0</v>
      </c>
    </row>
    <row r="1374" spans="1:8">
      <c r="A1374" t="s">
        <v>4</v>
      </c>
      <c r="B1374" s="4" t="s">
        <v>5</v>
      </c>
      <c r="C1374" s="4" t="s">
        <v>13</v>
      </c>
      <c r="D1374" s="4" t="s">
        <v>13</v>
      </c>
      <c r="E1374" s="4" t="s">
        <v>28</v>
      </c>
      <c r="F1374" s="4" t="s">
        <v>10</v>
      </c>
    </row>
    <row r="1375" spans="1:8">
      <c r="A1375" t="n">
        <v>13555</v>
      </c>
      <c r="B1375" s="62" t="n">
        <v>45</v>
      </c>
      <c r="C1375" s="6" t="n">
        <v>11</v>
      </c>
      <c r="D1375" s="6" t="n">
        <v>3</v>
      </c>
      <c r="E1375" s="6" t="n">
        <v>22.7999992370605</v>
      </c>
      <c r="F1375" s="6" t="n">
        <v>0</v>
      </c>
    </row>
    <row r="1376" spans="1:8">
      <c r="A1376" t="s">
        <v>4</v>
      </c>
      <c r="B1376" s="4" t="s">
        <v>5</v>
      </c>
      <c r="C1376" s="4" t="s">
        <v>13</v>
      </c>
      <c r="D1376" s="4" t="s">
        <v>13</v>
      </c>
      <c r="E1376" s="4" t="s">
        <v>28</v>
      </c>
      <c r="F1376" s="4" t="s">
        <v>10</v>
      </c>
    </row>
    <row r="1377" spans="1:9">
      <c r="A1377" t="n">
        <v>13564</v>
      </c>
      <c r="B1377" s="62" t="n">
        <v>45</v>
      </c>
      <c r="C1377" s="6" t="n">
        <v>5</v>
      </c>
      <c r="D1377" s="6" t="n">
        <v>3</v>
      </c>
      <c r="E1377" s="6" t="n">
        <v>1.89999997615814</v>
      </c>
      <c r="F1377" s="6" t="n">
        <v>20000</v>
      </c>
    </row>
    <row r="1378" spans="1:9">
      <c r="A1378" t="s">
        <v>4</v>
      </c>
      <c r="B1378" s="4" t="s">
        <v>5</v>
      </c>
      <c r="C1378" s="4" t="s">
        <v>13</v>
      </c>
      <c r="D1378" s="4" t="s">
        <v>10</v>
      </c>
    </row>
    <row r="1379" spans="1:9">
      <c r="A1379" t="n">
        <v>13573</v>
      </c>
      <c r="B1379" s="36" t="n">
        <v>58</v>
      </c>
      <c r="C1379" s="6" t="n">
        <v>255</v>
      </c>
      <c r="D1379" s="6" t="n">
        <v>0</v>
      </c>
    </row>
    <row r="1380" spans="1:9">
      <c r="A1380" t="s">
        <v>4</v>
      </c>
      <c r="B1380" s="4" t="s">
        <v>5</v>
      </c>
      <c r="C1380" s="4" t="s">
        <v>13</v>
      </c>
      <c r="D1380" s="4" t="s">
        <v>10</v>
      </c>
      <c r="E1380" s="4" t="s">
        <v>6</v>
      </c>
    </row>
    <row r="1381" spans="1:9">
      <c r="A1381" t="n">
        <v>13577</v>
      </c>
      <c r="B1381" s="66" t="n">
        <v>51</v>
      </c>
      <c r="C1381" s="6" t="n">
        <v>4</v>
      </c>
      <c r="D1381" s="6" t="n">
        <v>12</v>
      </c>
      <c r="E1381" s="6" t="s">
        <v>187</v>
      </c>
    </row>
    <row r="1382" spans="1:9">
      <c r="A1382" t="s">
        <v>4</v>
      </c>
      <c r="B1382" s="4" t="s">
        <v>5</v>
      </c>
      <c r="C1382" s="4" t="s">
        <v>10</v>
      </c>
    </row>
    <row r="1383" spans="1:9">
      <c r="A1383" t="n">
        <v>13591</v>
      </c>
      <c r="B1383" s="40" t="n">
        <v>16</v>
      </c>
      <c r="C1383" s="6" t="n">
        <v>0</v>
      </c>
    </row>
    <row r="1384" spans="1:9">
      <c r="A1384" t="s">
        <v>4</v>
      </c>
      <c r="B1384" s="4" t="s">
        <v>5</v>
      </c>
      <c r="C1384" s="4" t="s">
        <v>10</v>
      </c>
      <c r="D1384" s="4" t="s">
        <v>13</v>
      </c>
      <c r="E1384" s="4" t="s">
        <v>9</v>
      </c>
      <c r="F1384" s="4" t="s">
        <v>65</v>
      </c>
      <c r="G1384" s="4" t="s">
        <v>13</v>
      </c>
      <c r="H1384" s="4" t="s">
        <v>13</v>
      </c>
      <c r="I1384" s="4" t="s">
        <v>13</v>
      </c>
      <c r="J1384" s="4" t="s">
        <v>9</v>
      </c>
      <c r="K1384" s="4" t="s">
        <v>65</v>
      </c>
      <c r="L1384" s="4" t="s">
        <v>13</v>
      </c>
      <c r="M1384" s="4" t="s">
        <v>13</v>
      </c>
      <c r="N1384" s="4" t="s">
        <v>13</v>
      </c>
      <c r="O1384" s="4" t="s">
        <v>9</v>
      </c>
      <c r="P1384" s="4" t="s">
        <v>65</v>
      </c>
      <c r="Q1384" s="4" t="s">
        <v>13</v>
      </c>
      <c r="R1384" s="4" t="s">
        <v>13</v>
      </c>
    </row>
    <row r="1385" spans="1:9">
      <c r="A1385" t="n">
        <v>13594</v>
      </c>
      <c r="B1385" s="68" t="n">
        <v>26</v>
      </c>
      <c r="C1385" s="6" t="n">
        <v>12</v>
      </c>
      <c r="D1385" s="6" t="n">
        <v>17</v>
      </c>
      <c r="E1385" s="6" t="n">
        <v>63125</v>
      </c>
      <c r="F1385" s="6" t="s">
        <v>188</v>
      </c>
      <c r="G1385" s="6" t="n">
        <v>2</v>
      </c>
      <c r="H1385" s="6" t="n">
        <v>3</v>
      </c>
      <c r="I1385" s="6" t="n">
        <v>17</v>
      </c>
      <c r="J1385" s="6" t="n">
        <v>63126</v>
      </c>
      <c r="K1385" s="6" t="s">
        <v>189</v>
      </c>
      <c r="L1385" s="6" t="n">
        <v>2</v>
      </c>
      <c r="M1385" s="6" t="n">
        <v>3</v>
      </c>
      <c r="N1385" s="6" t="n">
        <v>17</v>
      </c>
      <c r="O1385" s="6" t="n">
        <v>63127</v>
      </c>
      <c r="P1385" s="6" t="s">
        <v>190</v>
      </c>
      <c r="Q1385" s="6" t="n">
        <v>2</v>
      </c>
      <c r="R1385" s="6" t="n">
        <v>0</v>
      </c>
    </row>
    <row r="1386" spans="1:9">
      <c r="A1386" t="s">
        <v>4</v>
      </c>
      <c r="B1386" s="4" t="s">
        <v>5</v>
      </c>
    </row>
    <row r="1387" spans="1:9">
      <c r="A1387" t="n">
        <v>13881</v>
      </c>
      <c r="B1387" s="34" t="n">
        <v>28</v>
      </c>
    </row>
    <row r="1388" spans="1:9">
      <c r="A1388" t="s">
        <v>4</v>
      </c>
      <c r="B1388" s="4" t="s">
        <v>5</v>
      </c>
      <c r="C1388" s="4" t="s">
        <v>13</v>
      </c>
      <c r="D1388" s="4" t="s">
        <v>10</v>
      </c>
      <c r="E1388" s="4" t="s">
        <v>10</v>
      </c>
      <c r="F1388" s="4" t="s">
        <v>13</v>
      </c>
    </row>
    <row r="1389" spans="1:9">
      <c r="A1389" t="n">
        <v>13882</v>
      </c>
      <c r="B1389" s="32" t="n">
        <v>25</v>
      </c>
      <c r="C1389" s="6" t="n">
        <v>1</v>
      </c>
      <c r="D1389" s="6" t="n">
        <v>60</v>
      </c>
      <c r="E1389" s="6" t="n">
        <v>640</v>
      </c>
      <c r="F1389" s="6" t="n">
        <v>2</v>
      </c>
    </row>
    <row r="1390" spans="1:9">
      <c r="A1390" t="s">
        <v>4</v>
      </c>
      <c r="B1390" s="4" t="s">
        <v>5</v>
      </c>
      <c r="C1390" s="4" t="s">
        <v>13</v>
      </c>
      <c r="D1390" s="4" t="s">
        <v>10</v>
      </c>
      <c r="E1390" s="4" t="s">
        <v>6</v>
      </c>
    </row>
    <row r="1391" spans="1:9">
      <c r="A1391" t="n">
        <v>13889</v>
      </c>
      <c r="B1391" s="66" t="n">
        <v>51</v>
      </c>
      <c r="C1391" s="6" t="n">
        <v>4</v>
      </c>
      <c r="D1391" s="6" t="n">
        <v>80</v>
      </c>
      <c r="E1391" s="6" t="s">
        <v>191</v>
      </c>
    </row>
    <row r="1392" spans="1:9">
      <c r="A1392" t="s">
        <v>4</v>
      </c>
      <c r="B1392" s="4" t="s">
        <v>5</v>
      </c>
      <c r="C1392" s="4" t="s">
        <v>10</v>
      </c>
    </row>
    <row r="1393" spans="1:18">
      <c r="A1393" t="n">
        <v>13903</v>
      </c>
      <c r="B1393" s="40" t="n">
        <v>16</v>
      </c>
      <c r="C1393" s="6" t="n">
        <v>0</v>
      </c>
    </row>
    <row r="1394" spans="1:18">
      <c r="A1394" t="s">
        <v>4</v>
      </c>
      <c r="B1394" s="4" t="s">
        <v>5</v>
      </c>
      <c r="C1394" s="4" t="s">
        <v>10</v>
      </c>
      <c r="D1394" s="4" t="s">
        <v>13</v>
      </c>
      <c r="E1394" s="4" t="s">
        <v>9</v>
      </c>
      <c r="F1394" s="4" t="s">
        <v>65</v>
      </c>
      <c r="G1394" s="4" t="s">
        <v>13</v>
      </c>
      <c r="H1394" s="4" t="s">
        <v>13</v>
      </c>
    </row>
    <row r="1395" spans="1:18">
      <c r="A1395" t="n">
        <v>13906</v>
      </c>
      <c r="B1395" s="68" t="n">
        <v>26</v>
      </c>
      <c r="C1395" s="6" t="n">
        <v>80</v>
      </c>
      <c r="D1395" s="6" t="n">
        <v>17</v>
      </c>
      <c r="E1395" s="6" t="n">
        <v>63128</v>
      </c>
      <c r="F1395" s="6" t="s">
        <v>192</v>
      </c>
      <c r="G1395" s="6" t="n">
        <v>2</v>
      </c>
      <c r="H1395" s="6" t="n">
        <v>0</v>
      </c>
    </row>
    <row r="1396" spans="1:18">
      <c r="A1396" t="s">
        <v>4</v>
      </c>
      <c r="B1396" s="4" t="s">
        <v>5</v>
      </c>
    </row>
    <row r="1397" spans="1:18">
      <c r="A1397" t="n">
        <v>13969</v>
      </c>
      <c r="B1397" s="34" t="n">
        <v>28</v>
      </c>
    </row>
    <row r="1398" spans="1:18">
      <c r="A1398" t="s">
        <v>4</v>
      </c>
      <c r="B1398" s="4" t="s">
        <v>5</v>
      </c>
      <c r="C1398" s="4" t="s">
        <v>13</v>
      </c>
      <c r="D1398" s="4" t="s">
        <v>10</v>
      </c>
      <c r="E1398" s="4" t="s">
        <v>10</v>
      </c>
      <c r="F1398" s="4" t="s">
        <v>13</v>
      </c>
    </row>
    <row r="1399" spans="1:18">
      <c r="A1399" t="n">
        <v>13970</v>
      </c>
      <c r="B1399" s="32" t="n">
        <v>25</v>
      </c>
      <c r="C1399" s="6" t="n">
        <v>1</v>
      </c>
      <c r="D1399" s="6" t="n">
        <v>65535</v>
      </c>
      <c r="E1399" s="6" t="n">
        <v>65535</v>
      </c>
      <c r="F1399" s="6" t="n">
        <v>0</v>
      </c>
    </row>
    <row r="1400" spans="1:18">
      <c r="A1400" t="s">
        <v>4</v>
      </c>
      <c r="B1400" s="4" t="s">
        <v>5</v>
      </c>
      <c r="C1400" s="4" t="s">
        <v>13</v>
      </c>
      <c r="D1400" s="4" t="s">
        <v>10</v>
      </c>
      <c r="E1400" s="4" t="s">
        <v>10</v>
      </c>
      <c r="F1400" s="4" t="s">
        <v>13</v>
      </c>
    </row>
    <row r="1401" spans="1:18">
      <c r="A1401" t="n">
        <v>13977</v>
      </c>
      <c r="B1401" s="32" t="n">
        <v>25</v>
      </c>
      <c r="C1401" s="6" t="n">
        <v>1</v>
      </c>
      <c r="D1401" s="6" t="n">
        <v>260</v>
      </c>
      <c r="E1401" s="6" t="n">
        <v>640</v>
      </c>
      <c r="F1401" s="6" t="n">
        <v>2</v>
      </c>
    </row>
    <row r="1402" spans="1:18">
      <c r="A1402" t="s">
        <v>4</v>
      </c>
      <c r="B1402" s="4" t="s">
        <v>5</v>
      </c>
      <c r="C1402" s="4" t="s">
        <v>13</v>
      </c>
      <c r="D1402" s="4" t="s">
        <v>10</v>
      </c>
      <c r="E1402" s="4" t="s">
        <v>6</v>
      </c>
    </row>
    <row r="1403" spans="1:18">
      <c r="A1403" t="n">
        <v>13984</v>
      </c>
      <c r="B1403" s="66" t="n">
        <v>51</v>
      </c>
      <c r="C1403" s="6" t="n">
        <v>4</v>
      </c>
      <c r="D1403" s="6" t="n">
        <v>13</v>
      </c>
      <c r="E1403" s="6" t="s">
        <v>172</v>
      </c>
    </row>
    <row r="1404" spans="1:18">
      <c r="A1404" t="s">
        <v>4</v>
      </c>
      <c r="B1404" s="4" t="s">
        <v>5</v>
      </c>
      <c r="C1404" s="4" t="s">
        <v>10</v>
      </c>
    </row>
    <row r="1405" spans="1:18">
      <c r="A1405" t="n">
        <v>13997</v>
      </c>
      <c r="B1405" s="40" t="n">
        <v>16</v>
      </c>
      <c r="C1405" s="6" t="n">
        <v>0</v>
      </c>
    </row>
    <row r="1406" spans="1:18">
      <c r="A1406" t="s">
        <v>4</v>
      </c>
      <c r="B1406" s="4" t="s">
        <v>5</v>
      </c>
      <c r="C1406" s="4" t="s">
        <v>10</v>
      </c>
      <c r="D1406" s="4" t="s">
        <v>13</v>
      </c>
      <c r="E1406" s="4" t="s">
        <v>9</v>
      </c>
      <c r="F1406" s="4" t="s">
        <v>65</v>
      </c>
      <c r="G1406" s="4" t="s">
        <v>13</v>
      </c>
      <c r="H1406" s="4" t="s">
        <v>13</v>
      </c>
    </row>
    <row r="1407" spans="1:18">
      <c r="A1407" t="n">
        <v>14000</v>
      </c>
      <c r="B1407" s="68" t="n">
        <v>26</v>
      </c>
      <c r="C1407" s="6" t="n">
        <v>13</v>
      </c>
      <c r="D1407" s="6" t="n">
        <v>17</v>
      </c>
      <c r="E1407" s="6" t="n">
        <v>63129</v>
      </c>
      <c r="F1407" s="6" t="s">
        <v>193</v>
      </c>
      <c r="G1407" s="6" t="n">
        <v>2</v>
      </c>
      <c r="H1407" s="6" t="n">
        <v>0</v>
      </c>
    </row>
    <row r="1408" spans="1:18">
      <c r="A1408" t="s">
        <v>4</v>
      </c>
      <c r="B1408" s="4" t="s">
        <v>5</v>
      </c>
    </row>
    <row r="1409" spans="1:8">
      <c r="A1409" t="n">
        <v>14039</v>
      </c>
      <c r="B1409" s="34" t="n">
        <v>28</v>
      </c>
    </row>
    <row r="1410" spans="1:8">
      <c r="A1410" t="s">
        <v>4</v>
      </c>
      <c r="B1410" s="4" t="s">
        <v>5</v>
      </c>
      <c r="C1410" s="4" t="s">
        <v>13</v>
      </c>
      <c r="D1410" s="4" t="s">
        <v>10</v>
      </c>
      <c r="E1410" s="4" t="s">
        <v>10</v>
      </c>
      <c r="F1410" s="4" t="s">
        <v>13</v>
      </c>
    </row>
    <row r="1411" spans="1:8">
      <c r="A1411" t="n">
        <v>14040</v>
      </c>
      <c r="B1411" s="32" t="n">
        <v>25</v>
      </c>
      <c r="C1411" s="6" t="n">
        <v>1</v>
      </c>
      <c r="D1411" s="6" t="n">
        <v>65535</v>
      </c>
      <c r="E1411" s="6" t="n">
        <v>65535</v>
      </c>
      <c r="F1411" s="6" t="n">
        <v>0</v>
      </c>
    </row>
    <row r="1412" spans="1:8">
      <c r="A1412" t="s">
        <v>4</v>
      </c>
      <c r="B1412" s="4" t="s">
        <v>5</v>
      </c>
      <c r="C1412" s="4" t="s">
        <v>13</v>
      </c>
      <c r="D1412" s="4" t="s">
        <v>10</v>
      </c>
      <c r="E1412" s="4" t="s">
        <v>10</v>
      </c>
      <c r="F1412" s="4" t="s">
        <v>13</v>
      </c>
    </row>
    <row r="1413" spans="1:8">
      <c r="A1413" t="n">
        <v>14047</v>
      </c>
      <c r="B1413" s="32" t="n">
        <v>25</v>
      </c>
      <c r="C1413" s="6" t="n">
        <v>1</v>
      </c>
      <c r="D1413" s="6" t="n">
        <v>60</v>
      </c>
      <c r="E1413" s="6" t="n">
        <v>640</v>
      </c>
      <c r="F1413" s="6" t="n">
        <v>1</v>
      </c>
    </row>
    <row r="1414" spans="1:8">
      <c r="A1414" t="s">
        <v>4</v>
      </c>
      <c r="B1414" s="4" t="s">
        <v>5</v>
      </c>
      <c r="C1414" s="4" t="s">
        <v>13</v>
      </c>
      <c r="D1414" s="4" t="s">
        <v>10</v>
      </c>
      <c r="E1414" s="4" t="s">
        <v>6</v>
      </c>
    </row>
    <row r="1415" spans="1:8">
      <c r="A1415" t="n">
        <v>14054</v>
      </c>
      <c r="B1415" s="66" t="n">
        <v>51</v>
      </c>
      <c r="C1415" s="6" t="n">
        <v>4</v>
      </c>
      <c r="D1415" s="6" t="n">
        <v>1</v>
      </c>
      <c r="E1415" s="6" t="s">
        <v>170</v>
      </c>
    </row>
    <row r="1416" spans="1:8">
      <c r="A1416" t="s">
        <v>4</v>
      </c>
      <c r="B1416" s="4" t="s">
        <v>5</v>
      </c>
      <c r="C1416" s="4" t="s">
        <v>10</v>
      </c>
    </row>
    <row r="1417" spans="1:8">
      <c r="A1417" t="n">
        <v>14067</v>
      </c>
      <c r="B1417" s="40" t="n">
        <v>16</v>
      </c>
      <c r="C1417" s="6" t="n">
        <v>0</v>
      </c>
    </row>
    <row r="1418" spans="1:8">
      <c r="A1418" t="s">
        <v>4</v>
      </c>
      <c r="B1418" s="4" t="s">
        <v>5</v>
      </c>
      <c r="C1418" s="4" t="s">
        <v>10</v>
      </c>
      <c r="D1418" s="4" t="s">
        <v>13</v>
      </c>
      <c r="E1418" s="4" t="s">
        <v>9</v>
      </c>
      <c r="F1418" s="4" t="s">
        <v>65</v>
      </c>
      <c r="G1418" s="4" t="s">
        <v>13</v>
      </c>
      <c r="H1418" s="4" t="s">
        <v>13</v>
      </c>
    </row>
    <row r="1419" spans="1:8">
      <c r="A1419" t="n">
        <v>14070</v>
      </c>
      <c r="B1419" s="68" t="n">
        <v>26</v>
      </c>
      <c r="C1419" s="6" t="n">
        <v>1</v>
      </c>
      <c r="D1419" s="6" t="n">
        <v>17</v>
      </c>
      <c r="E1419" s="6" t="n">
        <v>63130</v>
      </c>
      <c r="F1419" s="6" t="s">
        <v>194</v>
      </c>
      <c r="G1419" s="6" t="n">
        <v>2</v>
      </c>
      <c r="H1419" s="6" t="n">
        <v>0</v>
      </c>
    </row>
    <row r="1420" spans="1:8">
      <c r="A1420" t="s">
        <v>4</v>
      </c>
      <c r="B1420" s="4" t="s">
        <v>5</v>
      </c>
    </row>
    <row r="1421" spans="1:8">
      <c r="A1421" t="n">
        <v>14119</v>
      </c>
      <c r="B1421" s="34" t="n">
        <v>28</v>
      </c>
    </row>
    <row r="1422" spans="1:8">
      <c r="A1422" t="s">
        <v>4</v>
      </c>
      <c r="B1422" s="4" t="s">
        <v>5</v>
      </c>
      <c r="C1422" s="4" t="s">
        <v>13</v>
      </c>
      <c r="D1422" s="4" t="s">
        <v>10</v>
      </c>
      <c r="E1422" s="4" t="s">
        <v>10</v>
      </c>
      <c r="F1422" s="4" t="s">
        <v>13</v>
      </c>
    </row>
    <row r="1423" spans="1:8">
      <c r="A1423" t="n">
        <v>14120</v>
      </c>
      <c r="B1423" s="32" t="n">
        <v>25</v>
      </c>
      <c r="C1423" s="6" t="n">
        <v>1</v>
      </c>
      <c r="D1423" s="6" t="n">
        <v>65535</v>
      </c>
      <c r="E1423" s="6" t="n">
        <v>65535</v>
      </c>
      <c r="F1423" s="6" t="n">
        <v>0</v>
      </c>
    </row>
    <row r="1424" spans="1:8">
      <c r="A1424" t="s">
        <v>4</v>
      </c>
      <c r="B1424" s="4" t="s">
        <v>5</v>
      </c>
      <c r="C1424" s="4" t="s">
        <v>13</v>
      </c>
      <c r="D1424" s="4" t="s">
        <v>10</v>
      </c>
      <c r="E1424" s="4" t="s">
        <v>6</v>
      </c>
    </row>
    <row r="1425" spans="1:8">
      <c r="A1425" t="n">
        <v>14127</v>
      </c>
      <c r="B1425" s="66" t="n">
        <v>51</v>
      </c>
      <c r="C1425" s="6" t="n">
        <v>4</v>
      </c>
      <c r="D1425" s="6" t="n">
        <v>12</v>
      </c>
      <c r="E1425" s="6" t="s">
        <v>195</v>
      </c>
    </row>
    <row r="1426" spans="1:8">
      <c r="A1426" t="s">
        <v>4</v>
      </c>
      <c r="B1426" s="4" t="s">
        <v>5</v>
      </c>
      <c r="C1426" s="4" t="s">
        <v>10</v>
      </c>
    </row>
    <row r="1427" spans="1:8">
      <c r="A1427" t="n">
        <v>14141</v>
      </c>
      <c r="B1427" s="40" t="n">
        <v>16</v>
      </c>
      <c r="C1427" s="6" t="n">
        <v>0</v>
      </c>
    </row>
    <row r="1428" spans="1:8">
      <c r="A1428" t="s">
        <v>4</v>
      </c>
      <c r="B1428" s="4" t="s">
        <v>5</v>
      </c>
      <c r="C1428" s="4" t="s">
        <v>10</v>
      </c>
      <c r="D1428" s="4" t="s">
        <v>13</v>
      </c>
      <c r="E1428" s="4" t="s">
        <v>9</v>
      </c>
      <c r="F1428" s="4" t="s">
        <v>65</v>
      </c>
      <c r="G1428" s="4" t="s">
        <v>13</v>
      </c>
      <c r="H1428" s="4" t="s">
        <v>13</v>
      </c>
    </row>
    <row r="1429" spans="1:8">
      <c r="A1429" t="n">
        <v>14144</v>
      </c>
      <c r="B1429" s="68" t="n">
        <v>26</v>
      </c>
      <c r="C1429" s="6" t="n">
        <v>12</v>
      </c>
      <c r="D1429" s="6" t="n">
        <v>17</v>
      </c>
      <c r="E1429" s="6" t="n">
        <v>63131</v>
      </c>
      <c r="F1429" s="6" t="s">
        <v>196</v>
      </c>
      <c r="G1429" s="6" t="n">
        <v>2</v>
      </c>
      <c r="H1429" s="6" t="n">
        <v>0</v>
      </c>
    </row>
    <row r="1430" spans="1:8">
      <c r="A1430" t="s">
        <v>4</v>
      </c>
      <c r="B1430" s="4" t="s">
        <v>5</v>
      </c>
    </row>
    <row r="1431" spans="1:8">
      <c r="A1431" t="n">
        <v>14161</v>
      </c>
      <c r="B1431" s="34" t="n">
        <v>28</v>
      </c>
    </row>
    <row r="1432" spans="1:8">
      <c r="A1432" t="s">
        <v>4</v>
      </c>
      <c r="B1432" s="4" t="s">
        <v>5</v>
      </c>
      <c r="C1432" s="4" t="s">
        <v>10</v>
      </c>
      <c r="D1432" s="4" t="s">
        <v>28</v>
      </c>
      <c r="E1432" s="4" t="s">
        <v>28</v>
      </c>
      <c r="F1432" s="4" t="s">
        <v>13</v>
      </c>
    </row>
    <row r="1433" spans="1:8">
      <c r="A1433" t="n">
        <v>14162</v>
      </c>
      <c r="B1433" s="69" t="n">
        <v>52</v>
      </c>
      <c r="C1433" s="6" t="n">
        <v>12</v>
      </c>
      <c r="D1433" s="6" t="n">
        <v>0</v>
      </c>
      <c r="E1433" s="6" t="n">
        <v>10</v>
      </c>
      <c r="F1433" s="6" t="n">
        <v>0</v>
      </c>
    </row>
    <row r="1434" spans="1:8">
      <c r="A1434" t="s">
        <v>4</v>
      </c>
      <c r="B1434" s="4" t="s">
        <v>5</v>
      </c>
      <c r="C1434" s="4" t="s">
        <v>10</v>
      </c>
    </row>
    <row r="1435" spans="1:8">
      <c r="A1435" t="n">
        <v>14174</v>
      </c>
      <c r="B1435" s="70" t="n">
        <v>54</v>
      </c>
      <c r="C1435" s="6" t="n">
        <v>12</v>
      </c>
    </row>
    <row r="1436" spans="1:8">
      <c r="A1436" t="s">
        <v>4</v>
      </c>
      <c r="B1436" s="4" t="s">
        <v>5</v>
      </c>
      <c r="C1436" s="4" t="s">
        <v>10</v>
      </c>
      <c r="D1436" s="4" t="s">
        <v>13</v>
      </c>
    </row>
    <row r="1437" spans="1:8">
      <c r="A1437" t="n">
        <v>14177</v>
      </c>
      <c r="B1437" s="72" t="n">
        <v>89</v>
      </c>
      <c r="C1437" s="6" t="n">
        <v>65533</v>
      </c>
      <c r="D1437" s="6" t="n">
        <v>1</v>
      </c>
    </row>
    <row r="1438" spans="1:8">
      <c r="A1438" t="s">
        <v>4</v>
      </c>
      <c r="B1438" s="4" t="s">
        <v>5</v>
      </c>
      <c r="C1438" s="4" t="s">
        <v>13</v>
      </c>
      <c r="D1438" s="4" t="s">
        <v>10</v>
      </c>
      <c r="E1438" s="4" t="s">
        <v>28</v>
      </c>
    </row>
    <row r="1439" spans="1:8">
      <c r="A1439" t="n">
        <v>14181</v>
      </c>
      <c r="B1439" s="36" t="n">
        <v>58</v>
      </c>
      <c r="C1439" s="6" t="n">
        <v>101</v>
      </c>
      <c r="D1439" s="6" t="n">
        <v>300</v>
      </c>
      <c r="E1439" s="6" t="n">
        <v>1</v>
      </c>
    </row>
    <row r="1440" spans="1:8">
      <c r="A1440" t="s">
        <v>4</v>
      </c>
      <c r="B1440" s="4" t="s">
        <v>5</v>
      </c>
      <c r="C1440" s="4" t="s">
        <v>13</v>
      </c>
      <c r="D1440" s="4" t="s">
        <v>10</v>
      </c>
    </row>
    <row r="1441" spans="1:8">
      <c r="A1441" t="n">
        <v>14189</v>
      </c>
      <c r="B1441" s="36" t="n">
        <v>58</v>
      </c>
      <c r="C1441" s="6" t="n">
        <v>254</v>
      </c>
      <c r="D1441" s="6" t="n">
        <v>0</v>
      </c>
    </row>
    <row r="1442" spans="1:8">
      <c r="A1442" t="s">
        <v>4</v>
      </c>
      <c r="B1442" s="4" t="s">
        <v>5</v>
      </c>
      <c r="C1442" s="4" t="s">
        <v>10</v>
      </c>
      <c r="D1442" s="4" t="s">
        <v>9</v>
      </c>
    </row>
    <row r="1443" spans="1:8">
      <c r="A1443" t="n">
        <v>14193</v>
      </c>
      <c r="B1443" s="65" t="n">
        <v>44</v>
      </c>
      <c r="C1443" s="6" t="n">
        <v>0</v>
      </c>
      <c r="D1443" s="6" t="n">
        <v>1</v>
      </c>
    </row>
    <row r="1444" spans="1:8">
      <c r="A1444" t="s">
        <v>4</v>
      </c>
      <c r="B1444" s="4" t="s">
        <v>5</v>
      </c>
      <c r="C1444" s="4" t="s">
        <v>10</v>
      </c>
      <c r="D1444" s="4" t="s">
        <v>9</v>
      </c>
    </row>
    <row r="1445" spans="1:8">
      <c r="A1445" t="n">
        <v>14200</v>
      </c>
      <c r="B1445" s="65" t="n">
        <v>44</v>
      </c>
      <c r="C1445" s="6" t="n">
        <v>1</v>
      </c>
      <c r="D1445" s="6" t="n">
        <v>1</v>
      </c>
    </row>
    <row r="1446" spans="1:8">
      <c r="A1446" t="s">
        <v>4</v>
      </c>
      <c r="B1446" s="4" t="s">
        <v>5</v>
      </c>
      <c r="C1446" s="4" t="s">
        <v>10</v>
      </c>
      <c r="D1446" s="4" t="s">
        <v>9</v>
      </c>
    </row>
    <row r="1447" spans="1:8">
      <c r="A1447" t="n">
        <v>14207</v>
      </c>
      <c r="B1447" s="65" t="n">
        <v>44</v>
      </c>
      <c r="C1447" s="6" t="n">
        <v>2</v>
      </c>
      <c r="D1447" s="6" t="n">
        <v>1</v>
      </c>
    </row>
    <row r="1448" spans="1:8">
      <c r="A1448" t="s">
        <v>4</v>
      </c>
      <c r="B1448" s="4" t="s">
        <v>5</v>
      </c>
      <c r="C1448" s="4" t="s">
        <v>10</v>
      </c>
      <c r="D1448" s="4" t="s">
        <v>9</v>
      </c>
    </row>
    <row r="1449" spans="1:8">
      <c r="A1449" t="n">
        <v>14214</v>
      </c>
      <c r="B1449" s="65" t="n">
        <v>44</v>
      </c>
      <c r="C1449" s="6" t="n">
        <v>3</v>
      </c>
      <c r="D1449" s="6" t="n">
        <v>1</v>
      </c>
    </row>
    <row r="1450" spans="1:8">
      <c r="A1450" t="s">
        <v>4</v>
      </c>
      <c r="B1450" s="4" t="s">
        <v>5</v>
      </c>
      <c r="C1450" s="4" t="s">
        <v>10</v>
      </c>
      <c r="D1450" s="4" t="s">
        <v>9</v>
      </c>
    </row>
    <row r="1451" spans="1:8">
      <c r="A1451" t="n">
        <v>14221</v>
      </c>
      <c r="B1451" s="65" t="n">
        <v>44</v>
      </c>
      <c r="C1451" s="6" t="n">
        <v>4</v>
      </c>
      <c r="D1451" s="6" t="n">
        <v>1</v>
      </c>
    </row>
    <row r="1452" spans="1:8">
      <c r="A1452" t="s">
        <v>4</v>
      </c>
      <c r="B1452" s="4" t="s">
        <v>5</v>
      </c>
      <c r="C1452" s="4" t="s">
        <v>10</v>
      </c>
      <c r="D1452" s="4" t="s">
        <v>9</v>
      </c>
    </row>
    <row r="1453" spans="1:8">
      <c r="A1453" t="n">
        <v>14228</v>
      </c>
      <c r="B1453" s="65" t="n">
        <v>44</v>
      </c>
      <c r="C1453" s="6" t="n">
        <v>5</v>
      </c>
      <c r="D1453" s="6" t="n">
        <v>1</v>
      </c>
    </row>
    <row r="1454" spans="1:8">
      <c r="A1454" t="s">
        <v>4</v>
      </c>
      <c r="B1454" s="4" t="s">
        <v>5</v>
      </c>
      <c r="C1454" s="4" t="s">
        <v>10</v>
      </c>
      <c r="D1454" s="4" t="s">
        <v>9</v>
      </c>
    </row>
    <row r="1455" spans="1:8">
      <c r="A1455" t="n">
        <v>14235</v>
      </c>
      <c r="B1455" s="65" t="n">
        <v>44</v>
      </c>
      <c r="C1455" s="6" t="n">
        <v>6</v>
      </c>
      <c r="D1455" s="6" t="n">
        <v>1</v>
      </c>
    </row>
    <row r="1456" spans="1:8">
      <c r="A1456" t="s">
        <v>4</v>
      </c>
      <c r="B1456" s="4" t="s">
        <v>5</v>
      </c>
      <c r="C1456" s="4" t="s">
        <v>10</v>
      </c>
      <c r="D1456" s="4" t="s">
        <v>9</v>
      </c>
    </row>
    <row r="1457" spans="1:4">
      <c r="A1457" t="n">
        <v>14242</v>
      </c>
      <c r="B1457" s="65" t="n">
        <v>44</v>
      </c>
      <c r="C1457" s="6" t="n">
        <v>7</v>
      </c>
      <c r="D1457" s="6" t="n">
        <v>1</v>
      </c>
    </row>
    <row r="1458" spans="1:4">
      <c r="A1458" t="s">
        <v>4</v>
      </c>
      <c r="B1458" s="4" t="s">
        <v>5</v>
      </c>
      <c r="C1458" s="4" t="s">
        <v>10</v>
      </c>
      <c r="D1458" s="4" t="s">
        <v>9</v>
      </c>
    </row>
    <row r="1459" spans="1:4">
      <c r="A1459" t="n">
        <v>14249</v>
      </c>
      <c r="B1459" s="65" t="n">
        <v>44</v>
      </c>
      <c r="C1459" s="6" t="n">
        <v>8</v>
      </c>
      <c r="D1459" s="6" t="n">
        <v>1</v>
      </c>
    </row>
    <row r="1460" spans="1:4">
      <c r="A1460" t="s">
        <v>4</v>
      </c>
      <c r="B1460" s="4" t="s">
        <v>5</v>
      </c>
      <c r="C1460" s="4" t="s">
        <v>10</v>
      </c>
      <c r="D1460" s="4" t="s">
        <v>9</v>
      </c>
    </row>
    <row r="1461" spans="1:4">
      <c r="A1461" t="n">
        <v>14256</v>
      </c>
      <c r="B1461" s="65" t="n">
        <v>44</v>
      </c>
      <c r="C1461" s="6" t="n">
        <v>9</v>
      </c>
      <c r="D1461" s="6" t="n">
        <v>1</v>
      </c>
    </row>
    <row r="1462" spans="1:4">
      <c r="A1462" t="s">
        <v>4</v>
      </c>
      <c r="B1462" s="4" t="s">
        <v>5</v>
      </c>
      <c r="C1462" s="4" t="s">
        <v>10</v>
      </c>
      <c r="D1462" s="4" t="s">
        <v>9</v>
      </c>
    </row>
    <row r="1463" spans="1:4">
      <c r="A1463" t="n">
        <v>14263</v>
      </c>
      <c r="B1463" s="65" t="n">
        <v>44</v>
      </c>
      <c r="C1463" s="6" t="n">
        <v>11</v>
      </c>
      <c r="D1463" s="6" t="n">
        <v>1</v>
      </c>
    </row>
    <row r="1464" spans="1:4">
      <c r="A1464" t="s">
        <v>4</v>
      </c>
      <c r="B1464" s="4" t="s">
        <v>5</v>
      </c>
      <c r="C1464" s="4" t="s">
        <v>10</v>
      </c>
      <c r="D1464" s="4" t="s">
        <v>9</v>
      </c>
    </row>
    <row r="1465" spans="1:4">
      <c r="A1465" t="n">
        <v>14270</v>
      </c>
      <c r="B1465" s="65" t="n">
        <v>44</v>
      </c>
      <c r="C1465" s="6" t="n">
        <v>13</v>
      </c>
      <c r="D1465" s="6" t="n">
        <v>1</v>
      </c>
    </row>
    <row r="1466" spans="1:4">
      <c r="A1466" t="s">
        <v>4</v>
      </c>
      <c r="B1466" s="4" t="s">
        <v>5</v>
      </c>
      <c r="C1466" s="4" t="s">
        <v>10</v>
      </c>
      <c r="D1466" s="4" t="s">
        <v>9</v>
      </c>
    </row>
    <row r="1467" spans="1:4">
      <c r="A1467" t="n">
        <v>14277</v>
      </c>
      <c r="B1467" s="65" t="n">
        <v>44</v>
      </c>
      <c r="C1467" s="6" t="n">
        <v>80</v>
      </c>
      <c r="D1467" s="6" t="n">
        <v>1</v>
      </c>
    </row>
    <row r="1468" spans="1:4">
      <c r="A1468" t="s">
        <v>4</v>
      </c>
      <c r="B1468" s="4" t="s">
        <v>5</v>
      </c>
      <c r="C1468" s="4" t="s">
        <v>10</v>
      </c>
      <c r="D1468" s="4" t="s">
        <v>9</v>
      </c>
    </row>
    <row r="1469" spans="1:4">
      <c r="A1469" t="n">
        <v>14284</v>
      </c>
      <c r="B1469" s="65" t="n">
        <v>44</v>
      </c>
      <c r="C1469" s="6" t="n">
        <v>18</v>
      </c>
      <c r="D1469" s="6" t="n">
        <v>1</v>
      </c>
    </row>
    <row r="1470" spans="1:4">
      <c r="A1470" t="s">
        <v>4</v>
      </c>
      <c r="B1470" s="4" t="s">
        <v>5</v>
      </c>
      <c r="C1470" s="4" t="s">
        <v>10</v>
      </c>
      <c r="D1470" s="4" t="s">
        <v>9</v>
      </c>
    </row>
    <row r="1471" spans="1:4">
      <c r="A1471" t="n">
        <v>14291</v>
      </c>
      <c r="B1471" s="65" t="n">
        <v>44</v>
      </c>
      <c r="C1471" s="6" t="n">
        <v>7032</v>
      </c>
      <c r="D1471" s="6" t="n">
        <v>1</v>
      </c>
    </row>
    <row r="1472" spans="1:4">
      <c r="A1472" t="s">
        <v>4</v>
      </c>
      <c r="B1472" s="4" t="s">
        <v>5</v>
      </c>
      <c r="C1472" s="4" t="s">
        <v>10</v>
      </c>
      <c r="D1472" s="4" t="s">
        <v>13</v>
      </c>
      <c r="E1472" s="4" t="s">
        <v>6</v>
      </c>
      <c r="F1472" s="4" t="s">
        <v>28</v>
      </c>
      <c r="G1472" s="4" t="s">
        <v>28</v>
      </c>
      <c r="H1472" s="4" t="s">
        <v>28</v>
      </c>
    </row>
    <row r="1473" spans="1:8">
      <c r="A1473" t="n">
        <v>14298</v>
      </c>
      <c r="B1473" s="52" t="n">
        <v>48</v>
      </c>
      <c r="C1473" s="6" t="n">
        <v>13</v>
      </c>
      <c r="D1473" s="6" t="n">
        <v>0</v>
      </c>
      <c r="E1473" s="6" t="s">
        <v>197</v>
      </c>
      <c r="F1473" s="6" t="n">
        <v>0</v>
      </c>
      <c r="G1473" s="6" t="n">
        <v>1</v>
      </c>
      <c r="H1473" s="6" t="n">
        <v>0</v>
      </c>
    </row>
    <row r="1474" spans="1:8">
      <c r="A1474" t="s">
        <v>4</v>
      </c>
      <c r="B1474" s="4" t="s">
        <v>5</v>
      </c>
      <c r="C1474" s="4" t="s">
        <v>13</v>
      </c>
      <c r="D1474" s="4" t="s">
        <v>13</v>
      </c>
      <c r="E1474" s="4" t="s">
        <v>28</v>
      </c>
      <c r="F1474" s="4" t="s">
        <v>28</v>
      </c>
      <c r="G1474" s="4" t="s">
        <v>28</v>
      </c>
      <c r="H1474" s="4" t="s">
        <v>10</v>
      </c>
    </row>
    <row r="1475" spans="1:8">
      <c r="A1475" t="n">
        <v>14324</v>
      </c>
      <c r="B1475" s="62" t="n">
        <v>45</v>
      </c>
      <c r="C1475" s="6" t="n">
        <v>2</v>
      </c>
      <c r="D1475" s="6" t="n">
        <v>3</v>
      </c>
      <c r="E1475" s="6" t="n">
        <v>78.0500030517578</v>
      </c>
      <c r="F1475" s="6" t="n">
        <v>16.3500003814697</v>
      </c>
      <c r="G1475" s="6" t="n">
        <v>9.19999980926514</v>
      </c>
      <c r="H1475" s="6" t="n">
        <v>0</v>
      </c>
    </row>
    <row r="1476" spans="1:8">
      <c r="A1476" t="s">
        <v>4</v>
      </c>
      <c r="B1476" s="4" t="s">
        <v>5</v>
      </c>
      <c r="C1476" s="4" t="s">
        <v>13</v>
      </c>
      <c r="D1476" s="4" t="s">
        <v>13</v>
      </c>
      <c r="E1476" s="4" t="s">
        <v>28</v>
      </c>
      <c r="F1476" s="4" t="s">
        <v>28</v>
      </c>
      <c r="G1476" s="4" t="s">
        <v>28</v>
      </c>
      <c r="H1476" s="4" t="s">
        <v>10</v>
      </c>
      <c r="I1476" s="4" t="s">
        <v>13</v>
      </c>
    </row>
    <row r="1477" spans="1:8">
      <c r="A1477" t="n">
        <v>14341</v>
      </c>
      <c r="B1477" s="62" t="n">
        <v>45</v>
      </c>
      <c r="C1477" s="6" t="n">
        <v>4</v>
      </c>
      <c r="D1477" s="6" t="n">
        <v>3</v>
      </c>
      <c r="E1477" s="6" t="n">
        <v>21</v>
      </c>
      <c r="F1477" s="6" t="n">
        <v>38.25</v>
      </c>
      <c r="G1477" s="6" t="n">
        <v>0</v>
      </c>
      <c r="H1477" s="6" t="n">
        <v>0</v>
      </c>
      <c r="I1477" s="6" t="n">
        <v>0</v>
      </c>
    </row>
    <row r="1478" spans="1:8">
      <c r="A1478" t="s">
        <v>4</v>
      </c>
      <c r="B1478" s="4" t="s">
        <v>5</v>
      </c>
      <c r="C1478" s="4" t="s">
        <v>13</v>
      </c>
      <c r="D1478" s="4" t="s">
        <v>13</v>
      </c>
      <c r="E1478" s="4" t="s">
        <v>28</v>
      </c>
      <c r="F1478" s="4" t="s">
        <v>10</v>
      </c>
    </row>
    <row r="1479" spans="1:8">
      <c r="A1479" t="n">
        <v>14359</v>
      </c>
      <c r="B1479" s="62" t="n">
        <v>45</v>
      </c>
      <c r="C1479" s="6" t="n">
        <v>5</v>
      </c>
      <c r="D1479" s="6" t="n">
        <v>3</v>
      </c>
      <c r="E1479" s="6" t="n">
        <v>7.5</v>
      </c>
      <c r="F1479" s="6" t="n">
        <v>0</v>
      </c>
    </row>
    <row r="1480" spans="1:8">
      <c r="A1480" t="s">
        <v>4</v>
      </c>
      <c r="B1480" s="4" t="s">
        <v>5</v>
      </c>
      <c r="C1480" s="4" t="s">
        <v>13</v>
      </c>
      <c r="D1480" s="4" t="s">
        <v>13</v>
      </c>
      <c r="E1480" s="4" t="s">
        <v>28</v>
      </c>
      <c r="F1480" s="4" t="s">
        <v>10</v>
      </c>
    </row>
    <row r="1481" spans="1:8">
      <c r="A1481" t="n">
        <v>14368</v>
      </c>
      <c r="B1481" s="62" t="n">
        <v>45</v>
      </c>
      <c r="C1481" s="6" t="n">
        <v>11</v>
      </c>
      <c r="D1481" s="6" t="n">
        <v>3</v>
      </c>
      <c r="E1481" s="6" t="n">
        <v>22.7999992370605</v>
      </c>
      <c r="F1481" s="6" t="n">
        <v>0</v>
      </c>
    </row>
    <row r="1482" spans="1:8">
      <c r="A1482" t="s">
        <v>4</v>
      </c>
      <c r="B1482" s="4" t="s">
        <v>5</v>
      </c>
      <c r="C1482" s="4" t="s">
        <v>10</v>
      </c>
      <c r="D1482" s="4" t="s">
        <v>13</v>
      </c>
      <c r="E1482" s="4" t="s">
        <v>6</v>
      </c>
      <c r="F1482" s="4" t="s">
        <v>28</v>
      </c>
      <c r="G1482" s="4" t="s">
        <v>28</v>
      </c>
      <c r="H1482" s="4" t="s">
        <v>28</v>
      </c>
    </row>
    <row r="1483" spans="1:8">
      <c r="A1483" t="n">
        <v>14377</v>
      </c>
      <c r="B1483" s="52" t="n">
        <v>48</v>
      </c>
      <c r="C1483" s="6" t="n">
        <v>12</v>
      </c>
      <c r="D1483" s="6" t="n">
        <v>0</v>
      </c>
      <c r="E1483" s="6" t="s">
        <v>152</v>
      </c>
      <c r="F1483" s="6" t="n">
        <v>-1</v>
      </c>
      <c r="G1483" s="6" t="n">
        <v>1</v>
      </c>
      <c r="H1483" s="6" t="n">
        <v>0</v>
      </c>
    </row>
    <row r="1484" spans="1:8">
      <c r="A1484" t="s">
        <v>4</v>
      </c>
      <c r="B1484" s="4" t="s">
        <v>5</v>
      </c>
      <c r="C1484" s="4" t="s">
        <v>13</v>
      </c>
      <c r="D1484" s="4" t="s">
        <v>10</v>
      </c>
    </row>
    <row r="1485" spans="1:8">
      <c r="A1485" t="n">
        <v>14405</v>
      </c>
      <c r="B1485" s="36" t="n">
        <v>58</v>
      </c>
      <c r="C1485" s="6" t="n">
        <v>255</v>
      </c>
      <c r="D1485" s="6" t="n">
        <v>0</v>
      </c>
    </row>
    <row r="1486" spans="1:8">
      <c r="A1486" t="s">
        <v>4</v>
      </c>
      <c r="B1486" s="4" t="s">
        <v>5</v>
      </c>
      <c r="C1486" s="4" t="s">
        <v>10</v>
      </c>
    </row>
    <row r="1487" spans="1:8">
      <c r="A1487" t="n">
        <v>14409</v>
      </c>
      <c r="B1487" s="40" t="n">
        <v>16</v>
      </c>
      <c r="C1487" s="6" t="n">
        <v>700</v>
      </c>
    </row>
    <row r="1488" spans="1:8">
      <c r="A1488" t="s">
        <v>4</v>
      </c>
      <c r="B1488" s="4" t="s">
        <v>5</v>
      </c>
      <c r="C1488" s="4" t="s">
        <v>13</v>
      </c>
      <c r="D1488" s="4" t="s">
        <v>10</v>
      </c>
      <c r="E1488" s="4" t="s">
        <v>6</v>
      </c>
    </row>
    <row r="1489" spans="1:9">
      <c r="A1489" t="n">
        <v>14412</v>
      </c>
      <c r="B1489" s="66" t="n">
        <v>51</v>
      </c>
      <c r="C1489" s="6" t="n">
        <v>4</v>
      </c>
      <c r="D1489" s="6" t="n">
        <v>12</v>
      </c>
      <c r="E1489" s="6" t="s">
        <v>191</v>
      </c>
    </row>
    <row r="1490" spans="1:9">
      <c r="A1490" t="s">
        <v>4</v>
      </c>
      <c r="B1490" s="4" t="s">
        <v>5</v>
      </c>
      <c r="C1490" s="4" t="s">
        <v>10</v>
      </c>
    </row>
    <row r="1491" spans="1:9">
      <c r="A1491" t="n">
        <v>14426</v>
      </c>
      <c r="B1491" s="40" t="n">
        <v>16</v>
      </c>
      <c r="C1491" s="6" t="n">
        <v>0</v>
      </c>
    </row>
    <row r="1492" spans="1:9">
      <c r="A1492" t="s">
        <v>4</v>
      </c>
      <c r="B1492" s="4" t="s">
        <v>5</v>
      </c>
      <c r="C1492" s="4" t="s">
        <v>10</v>
      </c>
      <c r="D1492" s="4" t="s">
        <v>13</v>
      </c>
      <c r="E1492" s="4" t="s">
        <v>9</v>
      </c>
      <c r="F1492" s="4" t="s">
        <v>65</v>
      </c>
      <c r="G1492" s="4" t="s">
        <v>13</v>
      </c>
      <c r="H1492" s="4" t="s">
        <v>13</v>
      </c>
      <c r="I1492" s="4" t="s">
        <v>13</v>
      </c>
      <c r="J1492" s="4" t="s">
        <v>9</v>
      </c>
      <c r="K1492" s="4" t="s">
        <v>65</v>
      </c>
      <c r="L1492" s="4" t="s">
        <v>13</v>
      </c>
      <c r="M1492" s="4" t="s">
        <v>13</v>
      </c>
    </row>
    <row r="1493" spans="1:9">
      <c r="A1493" t="n">
        <v>14429</v>
      </c>
      <c r="B1493" s="68" t="n">
        <v>26</v>
      </c>
      <c r="C1493" s="6" t="n">
        <v>12</v>
      </c>
      <c r="D1493" s="6" t="n">
        <v>17</v>
      </c>
      <c r="E1493" s="6" t="n">
        <v>63132</v>
      </c>
      <c r="F1493" s="6" t="s">
        <v>198</v>
      </c>
      <c r="G1493" s="6" t="n">
        <v>2</v>
      </c>
      <c r="H1493" s="6" t="n">
        <v>3</v>
      </c>
      <c r="I1493" s="6" t="n">
        <v>17</v>
      </c>
      <c r="J1493" s="6" t="n">
        <v>63133</v>
      </c>
      <c r="K1493" s="6" t="s">
        <v>199</v>
      </c>
      <c r="L1493" s="6" t="n">
        <v>2</v>
      </c>
      <c r="M1493" s="6" t="n">
        <v>0</v>
      </c>
    </row>
    <row r="1494" spans="1:9">
      <c r="A1494" t="s">
        <v>4</v>
      </c>
      <c r="B1494" s="4" t="s">
        <v>5</v>
      </c>
    </row>
    <row r="1495" spans="1:9">
      <c r="A1495" t="n">
        <v>14550</v>
      </c>
      <c r="B1495" s="34" t="n">
        <v>28</v>
      </c>
    </row>
    <row r="1496" spans="1:9">
      <c r="A1496" t="s">
        <v>4</v>
      </c>
      <c r="B1496" s="4" t="s">
        <v>5</v>
      </c>
      <c r="C1496" s="4" t="s">
        <v>10</v>
      </c>
    </row>
    <row r="1497" spans="1:9">
      <c r="A1497" t="n">
        <v>14551</v>
      </c>
      <c r="B1497" s="40" t="n">
        <v>16</v>
      </c>
      <c r="C1497" s="6" t="n">
        <v>500</v>
      </c>
    </row>
    <row r="1498" spans="1:9">
      <c r="A1498" t="s">
        <v>4</v>
      </c>
      <c r="B1498" s="4" t="s">
        <v>5</v>
      </c>
      <c r="C1498" s="4" t="s">
        <v>13</v>
      </c>
      <c r="D1498" s="4" t="s">
        <v>10</v>
      </c>
      <c r="E1498" s="4" t="s">
        <v>10</v>
      </c>
      <c r="F1498" s="4" t="s">
        <v>13</v>
      </c>
    </row>
    <row r="1499" spans="1:9">
      <c r="A1499" t="n">
        <v>14554</v>
      </c>
      <c r="B1499" s="32" t="n">
        <v>25</v>
      </c>
      <c r="C1499" s="6" t="n">
        <v>1</v>
      </c>
      <c r="D1499" s="6" t="n">
        <v>160</v>
      </c>
      <c r="E1499" s="6" t="n">
        <v>570</v>
      </c>
      <c r="F1499" s="6" t="n">
        <v>1</v>
      </c>
    </row>
    <row r="1500" spans="1:9">
      <c r="A1500" t="s">
        <v>4</v>
      </c>
      <c r="B1500" s="4" t="s">
        <v>5</v>
      </c>
      <c r="C1500" s="4" t="s">
        <v>6</v>
      </c>
      <c r="D1500" s="4" t="s">
        <v>10</v>
      </c>
    </row>
    <row r="1501" spans="1:9">
      <c r="A1501" t="n">
        <v>14561</v>
      </c>
      <c r="B1501" s="73" t="n">
        <v>29</v>
      </c>
      <c r="C1501" s="6" t="s">
        <v>200</v>
      </c>
      <c r="D1501" s="6" t="n">
        <v>65533</v>
      </c>
    </row>
    <row r="1502" spans="1:9">
      <c r="A1502" t="s">
        <v>4</v>
      </c>
      <c r="B1502" s="4" t="s">
        <v>5</v>
      </c>
      <c r="C1502" s="4" t="s">
        <v>13</v>
      </c>
      <c r="D1502" s="4" t="s">
        <v>28</v>
      </c>
      <c r="E1502" s="4" t="s">
        <v>28</v>
      </c>
      <c r="F1502" s="4" t="s">
        <v>28</v>
      </c>
    </row>
    <row r="1503" spans="1:9">
      <c r="A1503" t="n">
        <v>14582</v>
      </c>
      <c r="B1503" s="62" t="n">
        <v>45</v>
      </c>
      <c r="C1503" s="6" t="n">
        <v>9</v>
      </c>
      <c r="D1503" s="6" t="n">
        <v>0.0500000007450581</v>
      </c>
      <c r="E1503" s="6" t="n">
        <v>0.0500000007450581</v>
      </c>
      <c r="F1503" s="6" t="n">
        <v>0.200000002980232</v>
      </c>
    </row>
    <row r="1504" spans="1:9">
      <c r="A1504" t="s">
        <v>4</v>
      </c>
      <c r="B1504" s="4" t="s">
        <v>5</v>
      </c>
      <c r="C1504" s="4" t="s">
        <v>13</v>
      </c>
      <c r="D1504" s="4" t="s">
        <v>10</v>
      </c>
      <c r="E1504" s="4" t="s">
        <v>6</v>
      </c>
    </row>
    <row r="1505" spans="1:13">
      <c r="A1505" t="n">
        <v>14596</v>
      </c>
      <c r="B1505" s="66" t="n">
        <v>51</v>
      </c>
      <c r="C1505" s="6" t="n">
        <v>4</v>
      </c>
      <c r="D1505" s="6" t="n">
        <v>0</v>
      </c>
      <c r="E1505" s="6" t="s">
        <v>168</v>
      </c>
    </row>
    <row r="1506" spans="1:13">
      <c r="A1506" t="s">
        <v>4</v>
      </c>
      <c r="B1506" s="4" t="s">
        <v>5</v>
      </c>
      <c r="C1506" s="4" t="s">
        <v>10</v>
      </c>
    </row>
    <row r="1507" spans="1:13">
      <c r="A1507" t="n">
        <v>14609</v>
      </c>
      <c r="B1507" s="40" t="n">
        <v>16</v>
      </c>
      <c r="C1507" s="6" t="n">
        <v>0</v>
      </c>
    </row>
    <row r="1508" spans="1:13">
      <c r="A1508" t="s">
        <v>4</v>
      </c>
      <c r="B1508" s="4" t="s">
        <v>5</v>
      </c>
      <c r="C1508" s="4" t="s">
        <v>10</v>
      </c>
      <c r="D1508" s="4" t="s">
        <v>13</v>
      </c>
      <c r="E1508" s="4" t="s">
        <v>9</v>
      </c>
      <c r="F1508" s="4" t="s">
        <v>65</v>
      </c>
      <c r="G1508" s="4" t="s">
        <v>13</v>
      </c>
      <c r="H1508" s="4" t="s">
        <v>13</v>
      </c>
    </row>
    <row r="1509" spans="1:13">
      <c r="A1509" t="n">
        <v>14612</v>
      </c>
      <c r="B1509" s="68" t="n">
        <v>26</v>
      </c>
      <c r="C1509" s="6" t="n">
        <v>0</v>
      </c>
      <c r="D1509" s="6" t="n">
        <v>17</v>
      </c>
      <c r="E1509" s="6" t="n">
        <v>63134</v>
      </c>
      <c r="F1509" s="6" t="s">
        <v>201</v>
      </c>
      <c r="G1509" s="6" t="n">
        <v>2</v>
      </c>
      <c r="H1509" s="6" t="n">
        <v>0</v>
      </c>
    </row>
    <row r="1510" spans="1:13">
      <c r="A1510" t="s">
        <v>4</v>
      </c>
      <c r="B1510" s="4" t="s">
        <v>5</v>
      </c>
    </row>
    <row r="1511" spans="1:13">
      <c r="A1511" t="n">
        <v>14637</v>
      </c>
      <c r="B1511" s="34" t="n">
        <v>28</v>
      </c>
    </row>
    <row r="1512" spans="1:13">
      <c r="A1512" t="s">
        <v>4</v>
      </c>
      <c r="B1512" s="4" t="s">
        <v>5</v>
      </c>
      <c r="C1512" s="4" t="s">
        <v>6</v>
      </c>
      <c r="D1512" s="4" t="s">
        <v>10</v>
      </c>
    </row>
    <row r="1513" spans="1:13">
      <c r="A1513" t="n">
        <v>14638</v>
      </c>
      <c r="B1513" s="73" t="n">
        <v>29</v>
      </c>
      <c r="C1513" s="6" t="s">
        <v>23</v>
      </c>
      <c r="D1513" s="6" t="n">
        <v>65533</v>
      </c>
    </row>
    <row r="1514" spans="1:13">
      <c r="A1514" t="s">
        <v>4</v>
      </c>
      <c r="B1514" s="4" t="s">
        <v>5</v>
      </c>
      <c r="C1514" s="4" t="s">
        <v>13</v>
      </c>
      <c r="D1514" s="4" t="s">
        <v>10</v>
      </c>
      <c r="E1514" s="4" t="s">
        <v>10</v>
      </c>
      <c r="F1514" s="4" t="s">
        <v>13</v>
      </c>
    </row>
    <row r="1515" spans="1:13">
      <c r="A1515" t="n">
        <v>14642</v>
      </c>
      <c r="B1515" s="32" t="n">
        <v>25</v>
      </c>
      <c r="C1515" s="6" t="n">
        <v>1</v>
      </c>
      <c r="D1515" s="6" t="n">
        <v>65535</v>
      </c>
      <c r="E1515" s="6" t="n">
        <v>65535</v>
      </c>
      <c r="F1515" s="6" t="n">
        <v>0</v>
      </c>
    </row>
    <row r="1516" spans="1:13">
      <c r="A1516" t="s">
        <v>4</v>
      </c>
      <c r="B1516" s="4" t="s">
        <v>5</v>
      </c>
      <c r="C1516" s="4" t="s">
        <v>10</v>
      </c>
      <c r="D1516" s="4" t="s">
        <v>13</v>
      </c>
    </row>
    <row r="1517" spans="1:13">
      <c r="A1517" t="n">
        <v>14649</v>
      </c>
      <c r="B1517" s="72" t="n">
        <v>89</v>
      </c>
      <c r="C1517" s="6" t="n">
        <v>65533</v>
      </c>
      <c r="D1517" s="6" t="n">
        <v>1</v>
      </c>
    </row>
    <row r="1518" spans="1:13">
      <c r="A1518" t="s">
        <v>4</v>
      </c>
      <c r="B1518" s="4" t="s">
        <v>5</v>
      </c>
      <c r="C1518" s="4" t="s">
        <v>13</v>
      </c>
      <c r="D1518" s="4" t="s">
        <v>10</v>
      </c>
      <c r="E1518" s="4" t="s">
        <v>28</v>
      </c>
    </row>
    <row r="1519" spans="1:13">
      <c r="A1519" t="n">
        <v>14653</v>
      </c>
      <c r="B1519" s="36" t="n">
        <v>58</v>
      </c>
      <c r="C1519" s="6" t="n">
        <v>101</v>
      </c>
      <c r="D1519" s="6" t="n">
        <v>500</v>
      </c>
      <c r="E1519" s="6" t="n">
        <v>1</v>
      </c>
    </row>
    <row r="1520" spans="1:13">
      <c r="A1520" t="s">
        <v>4</v>
      </c>
      <c r="B1520" s="4" t="s">
        <v>5</v>
      </c>
      <c r="C1520" s="4" t="s">
        <v>13</v>
      </c>
      <c r="D1520" s="4" t="s">
        <v>10</v>
      </c>
    </row>
    <row r="1521" spans="1:8">
      <c r="A1521" t="n">
        <v>14661</v>
      </c>
      <c r="B1521" s="36" t="n">
        <v>58</v>
      </c>
      <c r="C1521" s="6" t="n">
        <v>254</v>
      </c>
      <c r="D1521" s="6" t="n">
        <v>0</v>
      </c>
    </row>
    <row r="1522" spans="1:8">
      <c r="A1522" t="s">
        <v>4</v>
      </c>
      <c r="B1522" s="4" t="s">
        <v>5</v>
      </c>
      <c r="C1522" s="4" t="s">
        <v>13</v>
      </c>
    </row>
    <row r="1523" spans="1:8">
      <c r="A1523" t="n">
        <v>14665</v>
      </c>
      <c r="B1523" s="63" t="n">
        <v>116</v>
      </c>
      <c r="C1523" s="6" t="n">
        <v>0</v>
      </c>
    </row>
    <row r="1524" spans="1:8">
      <c r="A1524" t="s">
        <v>4</v>
      </c>
      <c r="B1524" s="4" t="s">
        <v>5</v>
      </c>
      <c r="C1524" s="4" t="s">
        <v>13</v>
      </c>
      <c r="D1524" s="4" t="s">
        <v>10</v>
      </c>
    </row>
    <row r="1525" spans="1:8">
      <c r="A1525" t="n">
        <v>14667</v>
      </c>
      <c r="B1525" s="63" t="n">
        <v>116</v>
      </c>
      <c r="C1525" s="6" t="n">
        <v>2</v>
      </c>
      <c r="D1525" s="6" t="n">
        <v>1</v>
      </c>
    </row>
    <row r="1526" spans="1:8">
      <c r="A1526" t="s">
        <v>4</v>
      </c>
      <c r="B1526" s="4" t="s">
        <v>5</v>
      </c>
      <c r="C1526" s="4" t="s">
        <v>13</v>
      </c>
      <c r="D1526" s="4" t="s">
        <v>9</v>
      </c>
    </row>
    <row r="1527" spans="1:8">
      <c r="A1527" t="n">
        <v>14671</v>
      </c>
      <c r="B1527" s="63" t="n">
        <v>116</v>
      </c>
      <c r="C1527" s="6" t="n">
        <v>5</v>
      </c>
      <c r="D1527" s="6" t="n">
        <v>1097859072</v>
      </c>
    </row>
    <row r="1528" spans="1:8">
      <c r="A1528" t="s">
        <v>4</v>
      </c>
      <c r="B1528" s="4" t="s">
        <v>5</v>
      </c>
      <c r="C1528" s="4" t="s">
        <v>13</v>
      </c>
      <c r="D1528" s="4" t="s">
        <v>10</v>
      </c>
    </row>
    <row r="1529" spans="1:8">
      <c r="A1529" t="n">
        <v>14677</v>
      </c>
      <c r="B1529" s="63" t="n">
        <v>116</v>
      </c>
      <c r="C1529" s="6" t="n">
        <v>6</v>
      </c>
      <c r="D1529" s="6" t="n">
        <v>1</v>
      </c>
    </row>
    <row r="1530" spans="1:8">
      <c r="A1530" t="s">
        <v>4</v>
      </c>
      <c r="B1530" s="4" t="s">
        <v>5</v>
      </c>
      <c r="C1530" s="4" t="s">
        <v>10</v>
      </c>
      <c r="D1530" s="4" t="s">
        <v>28</v>
      </c>
      <c r="E1530" s="4" t="s">
        <v>9</v>
      </c>
      <c r="F1530" s="4" t="s">
        <v>28</v>
      </c>
      <c r="G1530" s="4" t="s">
        <v>28</v>
      </c>
      <c r="H1530" s="4" t="s">
        <v>13</v>
      </c>
    </row>
    <row r="1531" spans="1:8">
      <c r="A1531" t="n">
        <v>14681</v>
      </c>
      <c r="B1531" s="74" t="n">
        <v>100</v>
      </c>
      <c r="C1531" s="6" t="n">
        <v>0</v>
      </c>
      <c r="D1531" s="6" t="n">
        <v>77.5500030517578</v>
      </c>
      <c r="E1531" s="6" t="n">
        <v>1097775186</v>
      </c>
      <c r="F1531" s="6" t="n">
        <v>5.25</v>
      </c>
      <c r="G1531" s="6" t="n">
        <v>0</v>
      </c>
      <c r="H1531" s="6" t="n">
        <v>0</v>
      </c>
    </row>
    <row r="1532" spans="1:8">
      <c r="A1532" t="s">
        <v>4</v>
      </c>
      <c r="B1532" s="4" t="s">
        <v>5</v>
      </c>
      <c r="C1532" s="4" t="s">
        <v>10</v>
      </c>
      <c r="D1532" s="4" t="s">
        <v>28</v>
      </c>
      <c r="E1532" s="4" t="s">
        <v>9</v>
      </c>
      <c r="F1532" s="4" t="s">
        <v>28</v>
      </c>
      <c r="G1532" s="4" t="s">
        <v>28</v>
      </c>
      <c r="H1532" s="4" t="s">
        <v>13</v>
      </c>
    </row>
    <row r="1533" spans="1:8">
      <c r="A1533" t="n">
        <v>14701</v>
      </c>
      <c r="B1533" s="74" t="n">
        <v>100</v>
      </c>
      <c r="C1533" s="6" t="n">
        <v>1</v>
      </c>
      <c r="D1533" s="6" t="n">
        <v>77.5500030517578</v>
      </c>
      <c r="E1533" s="6" t="n">
        <v>1097775186</v>
      </c>
      <c r="F1533" s="6" t="n">
        <v>5.25</v>
      </c>
      <c r="G1533" s="6" t="n">
        <v>0</v>
      </c>
      <c r="H1533" s="6" t="n">
        <v>0</v>
      </c>
    </row>
    <row r="1534" spans="1:8">
      <c r="A1534" t="s">
        <v>4</v>
      </c>
      <c r="B1534" s="4" t="s">
        <v>5</v>
      </c>
      <c r="C1534" s="4" t="s">
        <v>10</v>
      </c>
      <c r="D1534" s="4" t="s">
        <v>28</v>
      </c>
      <c r="E1534" s="4" t="s">
        <v>9</v>
      </c>
      <c r="F1534" s="4" t="s">
        <v>28</v>
      </c>
      <c r="G1534" s="4" t="s">
        <v>28</v>
      </c>
      <c r="H1534" s="4" t="s">
        <v>13</v>
      </c>
    </row>
    <row r="1535" spans="1:8">
      <c r="A1535" t="n">
        <v>14721</v>
      </c>
      <c r="B1535" s="74" t="n">
        <v>100</v>
      </c>
      <c r="C1535" s="6" t="n">
        <v>2</v>
      </c>
      <c r="D1535" s="6" t="n">
        <v>77.5500030517578</v>
      </c>
      <c r="E1535" s="6" t="n">
        <v>1097775186</v>
      </c>
      <c r="F1535" s="6" t="n">
        <v>5.25</v>
      </c>
      <c r="G1535" s="6" t="n">
        <v>0</v>
      </c>
      <c r="H1535" s="6" t="n">
        <v>0</v>
      </c>
    </row>
    <row r="1536" spans="1:8">
      <c r="A1536" t="s">
        <v>4</v>
      </c>
      <c r="B1536" s="4" t="s">
        <v>5</v>
      </c>
      <c r="C1536" s="4" t="s">
        <v>10</v>
      </c>
      <c r="D1536" s="4" t="s">
        <v>28</v>
      </c>
      <c r="E1536" s="4" t="s">
        <v>9</v>
      </c>
      <c r="F1536" s="4" t="s">
        <v>28</v>
      </c>
      <c r="G1536" s="4" t="s">
        <v>28</v>
      </c>
      <c r="H1536" s="4" t="s">
        <v>13</v>
      </c>
    </row>
    <row r="1537" spans="1:8">
      <c r="A1537" t="n">
        <v>14741</v>
      </c>
      <c r="B1537" s="74" t="n">
        <v>100</v>
      </c>
      <c r="C1537" s="6" t="n">
        <v>3</v>
      </c>
      <c r="D1537" s="6" t="n">
        <v>77.5500030517578</v>
      </c>
      <c r="E1537" s="6" t="n">
        <v>1097775186</v>
      </c>
      <c r="F1537" s="6" t="n">
        <v>5.25</v>
      </c>
      <c r="G1537" s="6" t="n">
        <v>0</v>
      </c>
      <c r="H1537" s="6" t="n">
        <v>0</v>
      </c>
    </row>
    <row r="1538" spans="1:8">
      <c r="A1538" t="s">
        <v>4</v>
      </c>
      <c r="B1538" s="4" t="s">
        <v>5</v>
      </c>
      <c r="C1538" s="4" t="s">
        <v>10</v>
      </c>
      <c r="D1538" s="4" t="s">
        <v>28</v>
      </c>
      <c r="E1538" s="4" t="s">
        <v>9</v>
      </c>
      <c r="F1538" s="4" t="s">
        <v>28</v>
      </c>
      <c r="G1538" s="4" t="s">
        <v>28</v>
      </c>
      <c r="H1538" s="4" t="s">
        <v>13</v>
      </c>
    </row>
    <row r="1539" spans="1:8">
      <c r="A1539" t="n">
        <v>14761</v>
      </c>
      <c r="B1539" s="74" t="n">
        <v>100</v>
      </c>
      <c r="C1539" s="6" t="n">
        <v>4</v>
      </c>
      <c r="D1539" s="6" t="n">
        <v>77.5500030517578</v>
      </c>
      <c r="E1539" s="6" t="n">
        <v>1097775186</v>
      </c>
      <c r="F1539" s="6" t="n">
        <v>5.25</v>
      </c>
      <c r="G1539" s="6" t="n">
        <v>0</v>
      </c>
      <c r="H1539" s="6" t="n">
        <v>0</v>
      </c>
    </row>
    <row r="1540" spans="1:8">
      <c r="A1540" t="s">
        <v>4</v>
      </c>
      <c r="B1540" s="4" t="s">
        <v>5</v>
      </c>
      <c r="C1540" s="4" t="s">
        <v>10</v>
      </c>
      <c r="D1540" s="4" t="s">
        <v>28</v>
      </c>
      <c r="E1540" s="4" t="s">
        <v>9</v>
      </c>
      <c r="F1540" s="4" t="s">
        <v>28</v>
      </c>
      <c r="G1540" s="4" t="s">
        <v>28</v>
      </c>
      <c r="H1540" s="4" t="s">
        <v>13</v>
      </c>
    </row>
    <row r="1541" spans="1:8">
      <c r="A1541" t="n">
        <v>14781</v>
      </c>
      <c r="B1541" s="74" t="n">
        <v>100</v>
      </c>
      <c r="C1541" s="6" t="n">
        <v>5</v>
      </c>
      <c r="D1541" s="6" t="n">
        <v>77.5500030517578</v>
      </c>
      <c r="E1541" s="6" t="n">
        <v>1097775186</v>
      </c>
      <c r="F1541" s="6" t="n">
        <v>5.25</v>
      </c>
      <c r="G1541" s="6" t="n">
        <v>0</v>
      </c>
      <c r="H1541" s="6" t="n">
        <v>0</v>
      </c>
    </row>
    <row r="1542" spans="1:8">
      <c r="A1542" t="s">
        <v>4</v>
      </c>
      <c r="B1542" s="4" t="s">
        <v>5</v>
      </c>
      <c r="C1542" s="4" t="s">
        <v>10</v>
      </c>
      <c r="D1542" s="4" t="s">
        <v>28</v>
      </c>
      <c r="E1542" s="4" t="s">
        <v>9</v>
      </c>
      <c r="F1542" s="4" t="s">
        <v>28</v>
      </c>
      <c r="G1542" s="4" t="s">
        <v>28</v>
      </c>
      <c r="H1542" s="4" t="s">
        <v>13</v>
      </c>
    </row>
    <row r="1543" spans="1:8">
      <c r="A1543" t="n">
        <v>14801</v>
      </c>
      <c r="B1543" s="74" t="n">
        <v>100</v>
      </c>
      <c r="C1543" s="6" t="n">
        <v>6</v>
      </c>
      <c r="D1543" s="6" t="n">
        <v>77.5500030517578</v>
      </c>
      <c r="E1543" s="6" t="n">
        <v>1097775186</v>
      </c>
      <c r="F1543" s="6" t="n">
        <v>5.25</v>
      </c>
      <c r="G1543" s="6" t="n">
        <v>0</v>
      </c>
      <c r="H1543" s="6" t="n">
        <v>0</v>
      </c>
    </row>
    <row r="1544" spans="1:8">
      <c r="A1544" t="s">
        <v>4</v>
      </c>
      <c r="B1544" s="4" t="s">
        <v>5</v>
      </c>
      <c r="C1544" s="4" t="s">
        <v>10</v>
      </c>
      <c r="D1544" s="4" t="s">
        <v>28</v>
      </c>
      <c r="E1544" s="4" t="s">
        <v>9</v>
      </c>
      <c r="F1544" s="4" t="s">
        <v>28</v>
      </c>
      <c r="G1544" s="4" t="s">
        <v>28</v>
      </c>
      <c r="H1544" s="4" t="s">
        <v>13</v>
      </c>
    </row>
    <row r="1545" spans="1:8">
      <c r="A1545" t="n">
        <v>14821</v>
      </c>
      <c r="B1545" s="74" t="n">
        <v>100</v>
      </c>
      <c r="C1545" s="6" t="n">
        <v>7</v>
      </c>
      <c r="D1545" s="6" t="n">
        <v>77.5500030517578</v>
      </c>
      <c r="E1545" s="6" t="n">
        <v>1097775186</v>
      </c>
      <c r="F1545" s="6" t="n">
        <v>5.25</v>
      </c>
      <c r="G1545" s="6" t="n">
        <v>0</v>
      </c>
      <c r="H1545" s="6" t="n">
        <v>0</v>
      </c>
    </row>
    <row r="1546" spans="1:8">
      <c r="A1546" t="s">
        <v>4</v>
      </c>
      <c r="B1546" s="4" t="s">
        <v>5</v>
      </c>
      <c r="C1546" s="4" t="s">
        <v>10</v>
      </c>
      <c r="D1546" s="4" t="s">
        <v>28</v>
      </c>
      <c r="E1546" s="4" t="s">
        <v>9</v>
      </c>
      <c r="F1546" s="4" t="s">
        <v>28</v>
      </c>
      <c r="G1546" s="4" t="s">
        <v>28</v>
      </c>
      <c r="H1546" s="4" t="s">
        <v>13</v>
      </c>
    </row>
    <row r="1547" spans="1:8">
      <c r="A1547" t="n">
        <v>14841</v>
      </c>
      <c r="B1547" s="74" t="n">
        <v>100</v>
      </c>
      <c r="C1547" s="6" t="n">
        <v>8</v>
      </c>
      <c r="D1547" s="6" t="n">
        <v>77.5500030517578</v>
      </c>
      <c r="E1547" s="6" t="n">
        <v>1097775186</v>
      </c>
      <c r="F1547" s="6" t="n">
        <v>5.25</v>
      </c>
      <c r="G1547" s="6" t="n">
        <v>0</v>
      </c>
      <c r="H1547" s="6" t="n">
        <v>0</v>
      </c>
    </row>
    <row r="1548" spans="1:8">
      <c r="A1548" t="s">
        <v>4</v>
      </c>
      <c r="B1548" s="4" t="s">
        <v>5</v>
      </c>
      <c r="C1548" s="4" t="s">
        <v>10</v>
      </c>
      <c r="D1548" s="4" t="s">
        <v>28</v>
      </c>
      <c r="E1548" s="4" t="s">
        <v>9</v>
      </c>
      <c r="F1548" s="4" t="s">
        <v>28</v>
      </c>
      <c r="G1548" s="4" t="s">
        <v>28</v>
      </c>
      <c r="H1548" s="4" t="s">
        <v>13</v>
      </c>
    </row>
    <row r="1549" spans="1:8">
      <c r="A1549" t="n">
        <v>14861</v>
      </c>
      <c r="B1549" s="74" t="n">
        <v>100</v>
      </c>
      <c r="C1549" s="6" t="n">
        <v>9</v>
      </c>
      <c r="D1549" s="6" t="n">
        <v>77.5500030517578</v>
      </c>
      <c r="E1549" s="6" t="n">
        <v>1097775186</v>
      </c>
      <c r="F1549" s="6" t="n">
        <v>5.25</v>
      </c>
      <c r="G1549" s="6" t="n">
        <v>0</v>
      </c>
      <c r="H1549" s="6" t="n">
        <v>0</v>
      </c>
    </row>
    <row r="1550" spans="1:8">
      <c r="A1550" t="s">
        <v>4</v>
      </c>
      <c r="B1550" s="4" t="s">
        <v>5</v>
      </c>
      <c r="C1550" s="4" t="s">
        <v>10</v>
      </c>
      <c r="D1550" s="4" t="s">
        <v>28</v>
      </c>
      <c r="E1550" s="4" t="s">
        <v>9</v>
      </c>
      <c r="F1550" s="4" t="s">
        <v>28</v>
      </c>
      <c r="G1550" s="4" t="s">
        <v>28</v>
      </c>
      <c r="H1550" s="4" t="s">
        <v>13</v>
      </c>
    </row>
    <row r="1551" spans="1:8">
      <c r="A1551" t="n">
        <v>14881</v>
      </c>
      <c r="B1551" s="74" t="n">
        <v>100</v>
      </c>
      <c r="C1551" s="6" t="n">
        <v>11</v>
      </c>
      <c r="D1551" s="6" t="n">
        <v>77.5500030517578</v>
      </c>
      <c r="E1551" s="6" t="n">
        <v>1097775186</v>
      </c>
      <c r="F1551" s="6" t="n">
        <v>5.25</v>
      </c>
      <c r="G1551" s="6" t="n">
        <v>0</v>
      </c>
      <c r="H1551" s="6" t="n">
        <v>0</v>
      </c>
    </row>
    <row r="1552" spans="1:8">
      <c r="A1552" t="s">
        <v>4</v>
      </c>
      <c r="B1552" s="4" t="s">
        <v>5</v>
      </c>
      <c r="C1552" s="4" t="s">
        <v>10</v>
      </c>
      <c r="D1552" s="4" t="s">
        <v>28</v>
      </c>
      <c r="E1552" s="4" t="s">
        <v>9</v>
      </c>
      <c r="F1552" s="4" t="s">
        <v>28</v>
      </c>
      <c r="G1552" s="4" t="s">
        <v>28</v>
      </c>
      <c r="H1552" s="4" t="s">
        <v>13</v>
      </c>
    </row>
    <row r="1553" spans="1:8">
      <c r="A1553" t="n">
        <v>14901</v>
      </c>
      <c r="B1553" s="74" t="n">
        <v>100</v>
      </c>
      <c r="C1553" s="6" t="n">
        <v>12</v>
      </c>
      <c r="D1553" s="6" t="n">
        <v>77.5500030517578</v>
      </c>
      <c r="E1553" s="6" t="n">
        <v>1097775186</v>
      </c>
      <c r="F1553" s="6" t="n">
        <v>5.25</v>
      </c>
      <c r="G1553" s="6" t="n">
        <v>0</v>
      </c>
      <c r="H1553" s="6" t="n">
        <v>0</v>
      </c>
    </row>
    <row r="1554" spans="1:8">
      <c r="A1554" t="s">
        <v>4</v>
      </c>
      <c r="B1554" s="4" t="s">
        <v>5</v>
      </c>
      <c r="C1554" s="4" t="s">
        <v>10</v>
      </c>
      <c r="D1554" s="4" t="s">
        <v>28</v>
      </c>
      <c r="E1554" s="4" t="s">
        <v>9</v>
      </c>
      <c r="F1554" s="4" t="s">
        <v>28</v>
      </c>
      <c r="G1554" s="4" t="s">
        <v>28</v>
      </c>
      <c r="H1554" s="4" t="s">
        <v>13</v>
      </c>
    </row>
    <row r="1555" spans="1:8">
      <c r="A1555" t="n">
        <v>14921</v>
      </c>
      <c r="B1555" s="74" t="n">
        <v>100</v>
      </c>
      <c r="C1555" s="6" t="n">
        <v>13</v>
      </c>
      <c r="D1555" s="6" t="n">
        <v>77.5500030517578</v>
      </c>
      <c r="E1555" s="6" t="n">
        <v>1097775186</v>
      </c>
      <c r="F1555" s="6" t="n">
        <v>5.25</v>
      </c>
      <c r="G1555" s="6" t="n">
        <v>0</v>
      </c>
      <c r="H1555" s="6" t="n">
        <v>0</v>
      </c>
    </row>
    <row r="1556" spans="1:8">
      <c r="A1556" t="s">
        <v>4</v>
      </c>
      <c r="B1556" s="4" t="s">
        <v>5</v>
      </c>
      <c r="C1556" s="4" t="s">
        <v>10</v>
      </c>
      <c r="D1556" s="4" t="s">
        <v>28</v>
      </c>
      <c r="E1556" s="4" t="s">
        <v>9</v>
      </c>
      <c r="F1556" s="4" t="s">
        <v>28</v>
      </c>
      <c r="G1556" s="4" t="s">
        <v>28</v>
      </c>
      <c r="H1556" s="4" t="s">
        <v>13</v>
      </c>
    </row>
    <row r="1557" spans="1:8">
      <c r="A1557" t="n">
        <v>14941</v>
      </c>
      <c r="B1557" s="74" t="n">
        <v>100</v>
      </c>
      <c r="C1557" s="6" t="n">
        <v>80</v>
      </c>
      <c r="D1557" s="6" t="n">
        <v>77.5500030517578</v>
      </c>
      <c r="E1557" s="6" t="n">
        <v>1097775186</v>
      </c>
      <c r="F1557" s="6" t="n">
        <v>5.25</v>
      </c>
      <c r="G1557" s="6" t="n">
        <v>0</v>
      </c>
      <c r="H1557" s="6" t="n">
        <v>0</v>
      </c>
    </row>
    <row r="1558" spans="1:8">
      <c r="A1558" t="s">
        <v>4</v>
      </c>
      <c r="B1558" s="4" t="s">
        <v>5</v>
      </c>
      <c r="C1558" s="4" t="s">
        <v>10</v>
      </c>
      <c r="D1558" s="4" t="s">
        <v>28</v>
      </c>
      <c r="E1558" s="4" t="s">
        <v>9</v>
      </c>
      <c r="F1558" s="4" t="s">
        <v>28</v>
      </c>
      <c r="G1558" s="4" t="s">
        <v>28</v>
      </c>
      <c r="H1558" s="4" t="s">
        <v>13</v>
      </c>
    </row>
    <row r="1559" spans="1:8">
      <c r="A1559" t="n">
        <v>14961</v>
      </c>
      <c r="B1559" s="74" t="n">
        <v>100</v>
      </c>
      <c r="C1559" s="6" t="n">
        <v>18</v>
      </c>
      <c r="D1559" s="6" t="n">
        <v>77.5500030517578</v>
      </c>
      <c r="E1559" s="6" t="n">
        <v>1097775186</v>
      </c>
      <c r="F1559" s="6" t="n">
        <v>5.25</v>
      </c>
      <c r="G1559" s="6" t="n">
        <v>0</v>
      </c>
      <c r="H1559" s="6" t="n">
        <v>0</v>
      </c>
    </row>
    <row r="1560" spans="1:8">
      <c r="A1560" t="s">
        <v>4</v>
      </c>
      <c r="B1560" s="4" t="s">
        <v>5</v>
      </c>
      <c r="C1560" s="4" t="s">
        <v>10</v>
      </c>
      <c r="D1560" s="4" t="s">
        <v>28</v>
      </c>
      <c r="E1560" s="4" t="s">
        <v>9</v>
      </c>
      <c r="F1560" s="4" t="s">
        <v>28</v>
      </c>
      <c r="G1560" s="4" t="s">
        <v>28</v>
      </c>
      <c r="H1560" s="4" t="s">
        <v>13</v>
      </c>
    </row>
    <row r="1561" spans="1:8">
      <c r="A1561" t="n">
        <v>14981</v>
      </c>
      <c r="B1561" s="74" t="n">
        <v>100</v>
      </c>
      <c r="C1561" s="6" t="n">
        <v>7032</v>
      </c>
      <c r="D1561" s="6" t="n">
        <v>77.5500030517578</v>
      </c>
      <c r="E1561" s="6" t="n">
        <v>1097775186</v>
      </c>
      <c r="F1561" s="6" t="n">
        <v>5.25</v>
      </c>
      <c r="G1561" s="6" t="n">
        <v>0</v>
      </c>
      <c r="H1561" s="6" t="n">
        <v>0</v>
      </c>
    </row>
    <row r="1562" spans="1:8">
      <c r="A1562" t="s">
        <v>4</v>
      </c>
      <c r="B1562" s="4" t="s">
        <v>5</v>
      </c>
      <c r="C1562" s="4" t="s">
        <v>10</v>
      </c>
      <c r="D1562" s="4" t="s">
        <v>13</v>
      </c>
      <c r="E1562" s="4" t="s">
        <v>6</v>
      </c>
      <c r="F1562" s="4" t="s">
        <v>28</v>
      </c>
      <c r="G1562" s="4" t="s">
        <v>28</v>
      </c>
      <c r="H1562" s="4" t="s">
        <v>28</v>
      </c>
    </row>
    <row r="1563" spans="1:8">
      <c r="A1563" t="n">
        <v>15001</v>
      </c>
      <c r="B1563" s="52" t="n">
        <v>48</v>
      </c>
      <c r="C1563" s="6" t="n">
        <v>12</v>
      </c>
      <c r="D1563" s="6" t="n">
        <v>0</v>
      </c>
      <c r="E1563" s="6" t="s">
        <v>197</v>
      </c>
      <c r="F1563" s="6" t="n">
        <v>0</v>
      </c>
      <c r="G1563" s="6" t="n">
        <v>1</v>
      </c>
      <c r="H1563" s="6" t="n">
        <v>0</v>
      </c>
    </row>
    <row r="1564" spans="1:8">
      <c r="A1564" t="s">
        <v>4</v>
      </c>
      <c r="B1564" s="4" t="s">
        <v>5</v>
      </c>
      <c r="C1564" s="4" t="s">
        <v>13</v>
      </c>
      <c r="D1564" s="4" t="s">
        <v>10</v>
      </c>
      <c r="E1564" s="4" t="s">
        <v>6</v>
      </c>
      <c r="F1564" s="4" t="s">
        <v>6</v>
      </c>
      <c r="G1564" s="4" t="s">
        <v>6</v>
      </c>
      <c r="H1564" s="4" t="s">
        <v>6</v>
      </c>
    </row>
    <row r="1565" spans="1:8">
      <c r="A1565" t="n">
        <v>15027</v>
      </c>
      <c r="B1565" s="66" t="n">
        <v>51</v>
      </c>
      <c r="C1565" s="6" t="n">
        <v>3</v>
      </c>
      <c r="D1565" s="6" t="n">
        <v>0</v>
      </c>
      <c r="E1565" s="6" t="s">
        <v>161</v>
      </c>
      <c r="F1565" s="6" t="s">
        <v>162</v>
      </c>
      <c r="G1565" s="6" t="s">
        <v>163</v>
      </c>
      <c r="H1565" s="6" t="s">
        <v>164</v>
      </c>
    </row>
    <row r="1566" spans="1:8">
      <c r="A1566" t="s">
        <v>4</v>
      </c>
      <c r="B1566" s="4" t="s">
        <v>5</v>
      </c>
      <c r="C1566" s="4" t="s">
        <v>13</v>
      </c>
      <c r="D1566" s="4" t="s">
        <v>10</v>
      </c>
      <c r="E1566" s="4" t="s">
        <v>6</v>
      </c>
      <c r="F1566" s="4" t="s">
        <v>6</v>
      </c>
      <c r="G1566" s="4" t="s">
        <v>6</v>
      </c>
      <c r="H1566" s="4" t="s">
        <v>6</v>
      </c>
    </row>
    <row r="1567" spans="1:8">
      <c r="A1567" t="n">
        <v>15048</v>
      </c>
      <c r="B1567" s="66" t="n">
        <v>51</v>
      </c>
      <c r="C1567" s="6" t="n">
        <v>3</v>
      </c>
      <c r="D1567" s="6" t="n">
        <v>1</v>
      </c>
      <c r="E1567" s="6" t="s">
        <v>161</v>
      </c>
      <c r="F1567" s="6" t="s">
        <v>162</v>
      </c>
      <c r="G1567" s="6" t="s">
        <v>163</v>
      </c>
      <c r="H1567" s="6" t="s">
        <v>164</v>
      </c>
    </row>
    <row r="1568" spans="1:8">
      <c r="A1568" t="s">
        <v>4</v>
      </c>
      <c r="B1568" s="4" t="s">
        <v>5</v>
      </c>
      <c r="C1568" s="4" t="s">
        <v>13</v>
      </c>
      <c r="D1568" s="4" t="s">
        <v>10</v>
      </c>
      <c r="E1568" s="4" t="s">
        <v>6</v>
      </c>
      <c r="F1568" s="4" t="s">
        <v>6</v>
      </c>
      <c r="G1568" s="4" t="s">
        <v>6</v>
      </c>
      <c r="H1568" s="4" t="s">
        <v>6</v>
      </c>
    </row>
    <row r="1569" spans="1:8">
      <c r="A1569" t="n">
        <v>15069</v>
      </c>
      <c r="B1569" s="66" t="n">
        <v>51</v>
      </c>
      <c r="C1569" s="6" t="n">
        <v>3</v>
      </c>
      <c r="D1569" s="6" t="n">
        <v>2</v>
      </c>
      <c r="E1569" s="6" t="s">
        <v>161</v>
      </c>
      <c r="F1569" s="6" t="s">
        <v>162</v>
      </c>
      <c r="G1569" s="6" t="s">
        <v>163</v>
      </c>
      <c r="H1569" s="6" t="s">
        <v>164</v>
      </c>
    </row>
    <row r="1570" spans="1:8">
      <c r="A1570" t="s">
        <v>4</v>
      </c>
      <c r="B1570" s="4" t="s">
        <v>5</v>
      </c>
      <c r="C1570" s="4" t="s">
        <v>13</v>
      </c>
      <c r="D1570" s="4" t="s">
        <v>10</v>
      </c>
      <c r="E1570" s="4" t="s">
        <v>6</v>
      </c>
      <c r="F1570" s="4" t="s">
        <v>6</v>
      </c>
      <c r="G1570" s="4" t="s">
        <v>6</v>
      </c>
      <c r="H1570" s="4" t="s">
        <v>6</v>
      </c>
    </row>
    <row r="1571" spans="1:8">
      <c r="A1571" t="n">
        <v>15090</v>
      </c>
      <c r="B1571" s="66" t="n">
        <v>51</v>
      </c>
      <c r="C1571" s="6" t="n">
        <v>3</v>
      </c>
      <c r="D1571" s="6" t="n">
        <v>3</v>
      </c>
      <c r="E1571" s="6" t="s">
        <v>161</v>
      </c>
      <c r="F1571" s="6" t="s">
        <v>162</v>
      </c>
      <c r="G1571" s="6" t="s">
        <v>163</v>
      </c>
      <c r="H1571" s="6" t="s">
        <v>164</v>
      </c>
    </row>
    <row r="1572" spans="1:8">
      <c r="A1572" t="s">
        <v>4</v>
      </c>
      <c r="B1572" s="4" t="s">
        <v>5</v>
      </c>
      <c r="C1572" s="4" t="s">
        <v>13</v>
      </c>
      <c r="D1572" s="4" t="s">
        <v>10</v>
      </c>
      <c r="E1572" s="4" t="s">
        <v>6</v>
      </c>
      <c r="F1572" s="4" t="s">
        <v>6</v>
      </c>
      <c r="G1572" s="4" t="s">
        <v>6</v>
      </c>
      <c r="H1572" s="4" t="s">
        <v>6</v>
      </c>
    </row>
    <row r="1573" spans="1:8">
      <c r="A1573" t="n">
        <v>15111</v>
      </c>
      <c r="B1573" s="66" t="n">
        <v>51</v>
      </c>
      <c r="C1573" s="6" t="n">
        <v>3</v>
      </c>
      <c r="D1573" s="6" t="n">
        <v>4</v>
      </c>
      <c r="E1573" s="6" t="s">
        <v>161</v>
      </c>
      <c r="F1573" s="6" t="s">
        <v>162</v>
      </c>
      <c r="G1573" s="6" t="s">
        <v>163</v>
      </c>
      <c r="H1573" s="6" t="s">
        <v>164</v>
      </c>
    </row>
    <row r="1574" spans="1:8">
      <c r="A1574" t="s">
        <v>4</v>
      </c>
      <c r="B1574" s="4" t="s">
        <v>5</v>
      </c>
      <c r="C1574" s="4" t="s">
        <v>13</v>
      </c>
      <c r="D1574" s="4" t="s">
        <v>10</v>
      </c>
      <c r="E1574" s="4" t="s">
        <v>6</v>
      </c>
      <c r="F1574" s="4" t="s">
        <v>6</v>
      </c>
      <c r="G1574" s="4" t="s">
        <v>6</v>
      </c>
      <c r="H1574" s="4" t="s">
        <v>6</v>
      </c>
    </row>
    <row r="1575" spans="1:8">
      <c r="A1575" t="n">
        <v>15132</v>
      </c>
      <c r="B1575" s="66" t="n">
        <v>51</v>
      </c>
      <c r="C1575" s="6" t="n">
        <v>3</v>
      </c>
      <c r="D1575" s="6" t="n">
        <v>5</v>
      </c>
      <c r="E1575" s="6" t="s">
        <v>161</v>
      </c>
      <c r="F1575" s="6" t="s">
        <v>162</v>
      </c>
      <c r="G1575" s="6" t="s">
        <v>163</v>
      </c>
      <c r="H1575" s="6" t="s">
        <v>164</v>
      </c>
    </row>
    <row r="1576" spans="1:8">
      <c r="A1576" t="s">
        <v>4</v>
      </c>
      <c r="B1576" s="4" t="s">
        <v>5</v>
      </c>
      <c r="C1576" s="4" t="s">
        <v>13</v>
      </c>
      <c r="D1576" s="4" t="s">
        <v>10</v>
      </c>
      <c r="E1576" s="4" t="s">
        <v>6</v>
      </c>
      <c r="F1576" s="4" t="s">
        <v>6</v>
      </c>
      <c r="G1576" s="4" t="s">
        <v>6</v>
      </c>
      <c r="H1576" s="4" t="s">
        <v>6</v>
      </c>
    </row>
    <row r="1577" spans="1:8">
      <c r="A1577" t="n">
        <v>15153</v>
      </c>
      <c r="B1577" s="66" t="n">
        <v>51</v>
      </c>
      <c r="C1577" s="6" t="n">
        <v>3</v>
      </c>
      <c r="D1577" s="6" t="n">
        <v>6</v>
      </c>
      <c r="E1577" s="6" t="s">
        <v>161</v>
      </c>
      <c r="F1577" s="6" t="s">
        <v>162</v>
      </c>
      <c r="G1577" s="6" t="s">
        <v>163</v>
      </c>
      <c r="H1577" s="6" t="s">
        <v>164</v>
      </c>
    </row>
    <row r="1578" spans="1:8">
      <c r="A1578" t="s">
        <v>4</v>
      </c>
      <c r="B1578" s="4" t="s">
        <v>5</v>
      </c>
      <c r="C1578" s="4" t="s">
        <v>13</v>
      </c>
      <c r="D1578" s="4" t="s">
        <v>10</v>
      </c>
      <c r="E1578" s="4" t="s">
        <v>6</v>
      </c>
      <c r="F1578" s="4" t="s">
        <v>6</v>
      </c>
      <c r="G1578" s="4" t="s">
        <v>6</v>
      </c>
      <c r="H1578" s="4" t="s">
        <v>6</v>
      </c>
    </row>
    <row r="1579" spans="1:8">
      <c r="A1579" t="n">
        <v>15174</v>
      </c>
      <c r="B1579" s="66" t="n">
        <v>51</v>
      </c>
      <c r="C1579" s="6" t="n">
        <v>3</v>
      </c>
      <c r="D1579" s="6" t="n">
        <v>7</v>
      </c>
      <c r="E1579" s="6" t="s">
        <v>161</v>
      </c>
      <c r="F1579" s="6" t="s">
        <v>162</v>
      </c>
      <c r="G1579" s="6" t="s">
        <v>163</v>
      </c>
      <c r="H1579" s="6" t="s">
        <v>164</v>
      </c>
    </row>
    <row r="1580" spans="1:8">
      <c r="A1580" t="s">
        <v>4</v>
      </c>
      <c r="B1580" s="4" t="s">
        <v>5</v>
      </c>
      <c r="C1580" s="4" t="s">
        <v>13</v>
      </c>
      <c r="D1580" s="4" t="s">
        <v>10</v>
      </c>
      <c r="E1580" s="4" t="s">
        <v>6</v>
      </c>
      <c r="F1580" s="4" t="s">
        <v>6</v>
      </c>
      <c r="G1580" s="4" t="s">
        <v>6</v>
      </c>
      <c r="H1580" s="4" t="s">
        <v>6</v>
      </c>
    </row>
    <row r="1581" spans="1:8">
      <c r="A1581" t="n">
        <v>15195</v>
      </c>
      <c r="B1581" s="66" t="n">
        <v>51</v>
      </c>
      <c r="C1581" s="6" t="n">
        <v>3</v>
      </c>
      <c r="D1581" s="6" t="n">
        <v>8</v>
      </c>
      <c r="E1581" s="6" t="s">
        <v>161</v>
      </c>
      <c r="F1581" s="6" t="s">
        <v>162</v>
      </c>
      <c r="G1581" s="6" t="s">
        <v>163</v>
      </c>
      <c r="H1581" s="6" t="s">
        <v>164</v>
      </c>
    </row>
    <row r="1582" spans="1:8">
      <c r="A1582" t="s">
        <v>4</v>
      </c>
      <c r="B1582" s="4" t="s">
        <v>5</v>
      </c>
      <c r="C1582" s="4" t="s">
        <v>13</v>
      </c>
      <c r="D1582" s="4" t="s">
        <v>10</v>
      </c>
      <c r="E1582" s="4" t="s">
        <v>6</v>
      </c>
      <c r="F1582" s="4" t="s">
        <v>6</v>
      </c>
      <c r="G1582" s="4" t="s">
        <v>6</v>
      </c>
      <c r="H1582" s="4" t="s">
        <v>6</v>
      </c>
    </row>
    <row r="1583" spans="1:8">
      <c r="A1583" t="n">
        <v>15216</v>
      </c>
      <c r="B1583" s="66" t="n">
        <v>51</v>
      </c>
      <c r="C1583" s="6" t="n">
        <v>3</v>
      </c>
      <c r="D1583" s="6" t="n">
        <v>9</v>
      </c>
      <c r="E1583" s="6" t="s">
        <v>161</v>
      </c>
      <c r="F1583" s="6" t="s">
        <v>162</v>
      </c>
      <c r="G1583" s="6" t="s">
        <v>163</v>
      </c>
      <c r="H1583" s="6" t="s">
        <v>164</v>
      </c>
    </row>
    <row r="1584" spans="1:8">
      <c r="A1584" t="s">
        <v>4</v>
      </c>
      <c r="B1584" s="4" t="s">
        <v>5</v>
      </c>
      <c r="C1584" s="4" t="s">
        <v>13</v>
      </c>
      <c r="D1584" s="4" t="s">
        <v>10</v>
      </c>
      <c r="E1584" s="4" t="s">
        <v>6</v>
      </c>
      <c r="F1584" s="4" t="s">
        <v>6</v>
      </c>
      <c r="G1584" s="4" t="s">
        <v>6</v>
      </c>
      <c r="H1584" s="4" t="s">
        <v>6</v>
      </c>
    </row>
    <row r="1585" spans="1:8">
      <c r="A1585" t="n">
        <v>15237</v>
      </c>
      <c r="B1585" s="66" t="n">
        <v>51</v>
      </c>
      <c r="C1585" s="6" t="n">
        <v>3</v>
      </c>
      <c r="D1585" s="6" t="n">
        <v>11</v>
      </c>
      <c r="E1585" s="6" t="s">
        <v>161</v>
      </c>
      <c r="F1585" s="6" t="s">
        <v>162</v>
      </c>
      <c r="G1585" s="6" t="s">
        <v>163</v>
      </c>
      <c r="H1585" s="6" t="s">
        <v>164</v>
      </c>
    </row>
    <row r="1586" spans="1:8">
      <c r="A1586" t="s">
        <v>4</v>
      </c>
      <c r="B1586" s="4" t="s">
        <v>5</v>
      </c>
      <c r="C1586" s="4" t="s">
        <v>13</v>
      </c>
      <c r="D1586" s="4" t="s">
        <v>10</v>
      </c>
      <c r="E1586" s="4" t="s">
        <v>6</v>
      </c>
      <c r="F1586" s="4" t="s">
        <v>6</v>
      </c>
      <c r="G1586" s="4" t="s">
        <v>6</v>
      </c>
      <c r="H1586" s="4" t="s">
        <v>6</v>
      </c>
    </row>
    <row r="1587" spans="1:8">
      <c r="A1587" t="n">
        <v>15258</v>
      </c>
      <c r="B1587" s="66" t="n">
        <v>51</v>
      </c>
      <c r="C1587" s="6" t="n">
        <v>3</v>
      </c>
      <c r="D1587" s="6" t="n">
        <v>13</v>
      </c>
      <c r="E1587" s="6" t="s">
        <v>177</v>
      </c>
      <c r="F1587" s="6" t="s">
        <v>164</v>
      </c>
      <c r="G1587" s="6" t="s">
        <v>163</v>
      </c>
      <c r="H1587" s="6" t="s">
        <v>164</v>
      </c>
    </row>
    <row r="1588" spans="1:8">
      <c r="A1588" t="s">
        <v>4</v>
      </c>
      <c r="B1588" s="4" t="s">
        <v>5</v>
      </c>
      <c r="C1588" s="4" t="s">
        <v>13</v>
      </c>
      <c r="D1588" s="4" t="s">
        <v>10</v>
      </c>
      <c r="E1588" s="4" t="s">
        <v>6</v>
      </c>
      <c r="F1588" s="4" t="s">
        <v>6</v>
      </c>
      <c r="G1588" s="4" t="s">
        <v>6</v>
      </c>
      <c r="H1588" s="4" t="s">
        <v>6</v>
      </c>
    </row>
    <row r="1589" spans="1:8">
      <c r="A1589" t="n">
        <v>15279</v>
      </c>
      <c r="B1589" s="66" t="n">
        <v>51</v>
      </c>
      <c r="C1589" s="6" t="n">
        <v>3</v>
      </c>
      <c r="D1589" s="6" t="n">
        <v>80</v>
      </c>
      <c r="E1589" s="6" t="s">
        <v>161</v>
      </c>
      <c r="F1589" s="6" t="s">
        <v>162</v>
      </c>
      <c r="G1589" s="6" t="s">
        <v>163</v>
      </c>
      <c r="H1589" s="6" t="s">
        <v>164</v>
      </c>
    </row>
    <row r="1590" spans="1:8">
      <c r="A1590" t="s">
        <v>4</v>
      </c>
      <c r="B1590" s="4" t="s">
        <v>5</v>
      </c>
      <c r="C1590" s="4" t="s">
        <v>13</v>
      </c>
      <c r="D1590" s="4" t="s">
        <v>10</v>
      </c>
      <c r="E1590" s="4" t="s">
        <v>6</v>
      </c>
      <c r="F1590" s="4" t="s">
        <v>6</v>
      </c>
      <c r="G1590" s="4" t="s">
        <v>6</v>
      </c>
      <c r="H1590" s="4" t="s">
        <v>6</v>
      </c>
    </row>
    <row r="1591" spans="1:8">
      <c r="A1591" t="n">
        <v>15300</v>
      </c>
      <c r="B1591" s="66" t="n">
        <v>51</v>
      </c>
      <c r="C1591" s="6" t="n">
        <v>3</v>
      </c>
      <c r="D1591" s="6" t="n">
        <v>18</v>
      </c>
      <c r="E1591" s="6" t="s">
        <v>161</v>
      </c>
      <c r="F1591" s="6" t="s">
        <v>162</v>
      </c>
      <c r="G1591" s="6" t="s">
        <v>163</v>
      </c>
      <c r="H1591" s="6" t="s">
        <v>164</v>
      </c>
    </row>
    <row r="1592" spans="1:8">
      <c r="A1592" t="s">
        <v>4</v>
      </c>
      <c r="B1592" s="4" t="s">
        <v>5</v>
      </c>
      <c r="C1592" s="4" t="s">
        <v>10</v>
      </c>
      <c r="D1592" s="4" t="s">
        <v>28</v>
      </c>
      <c r="E1592" s="4" t="s">
        <v>28</v>
      </c>
      <c r="F1592" s="4" t="s">
        <v>28</v>
      </c>
      <c r="G1592" s="4" t="s">
        <v>10</v>
      </c>
      <c r="H1592" s="4" t="s">
        <v>10</v>
      </c>
    </row>
    <row r="1593" spans="1:8">
      <c r="A1593" t="n">
        <v>15321</v>
      </c>
      <c r="B1593" s="67" t="n">
        <v>60</v>
      </c>
      <c r="C1593" s="6" t="n">
        <v>0</v>
      </c>
      <c r="D1593" s="6" t="n">
        <v>0</v>
      </c>
      <c r="E1593" s="6" t="n">
        <v>0</v>
      </c>
      <c r="F1593" s="6" t="n">
        <v>0</v>
      </c>
      <c r="G1593" s="6" t="n">
        <v>0</v>
      </c>
      <c r="H1593" s="6" t="n">
        <v>1</v>
      </c>
    </row>
    <row r="1594" spans="1:8">
      <c r="A1594" t="s">
        <v>4</v>
      </c>
      <c r="B1594" s="4" t="s">
        <v>5</v>
      </c>
      <c r="C1594" s="4" t="s">
        <v>10</v>
      </c>
      <c r="D1594" s="4" t="s">
        <v>28</v>
      </c>
      <c r="E1594" s="4" t="s">
        <v>28</v>
      </c>
      <c r="F1594" s="4" t="s">
        <v>28</v>
      </c>
      <c r="G1594" s="4" t="s">
        <v>10</v>
      </c>
      <c r="H1594" s="4" t="s">
        <v>10</v>
      </c>
    </row>
    <row r="1595" spans="1:8">
      <c r="A1595" t="n">
        <v>15340</v>
      </c>
      <c r="B1595" s="67" t="n">
        <v>60</v>
      </c>
      <c r="C1595" s="6" t="n">
        <v>0</v>
      </c>
      <c r="D1595" s="6" t="n">
        <v>0</v>
      </c>
      <c r="E1595" s="6" t="n">
        <v>0</v>
      </c>
      <c r="F1595" s="6" t="n">
        <v>0</v>
      </c>
      <c r="G1595" s="6" t="n">
        <v>0</v>
      </c>
      <c r="H1595" s="6" t="n">
        <v>0</v>
      </c>
    </row>
    <row r="1596" spans="1:8">
      <c r="A1596" t="s">
        <v>4</v>
      </c>
      <c r="B1596" s="4" t="s">
        <v>5</v>
      </c>
      <c r="C1596" s="4" t="s">
        <v>10</v>
      </c>
      <c r="D1596" s="4" t="s">
        <v>10</v>
      </c>
      <c r="E1596" s="4" t="s">
        <v>10</v>
      </c>
    </row>
    <row r="1597" spans="1:8">
      <c r="A1597" t="n">
        <v>15359</v>
      </c>
      <c r="B1597" s="60" t="n">
        <v>61</v>
      </c>
      <c r="C1597" s="6" t="n">
        <v>0</v>
      </c>
      <c r="D1597" s="6" t="n">
        <v>65533</v>
      </c>
      <c r="E1597" s="6" t="n">
        <v>0</v>
      </c>
    </row>
    <row r="1598" spans="1:8">
      <c r="A1598" t="s">
        <v>4</v>
      </c>
      <c r="B1598" s="4" t="s">
        <v>5</v>
      </c>
      <c r="C1598" s="4" t="s">
        <v>10</v>
      </c>
      <c r="D1598" s="4" t="s">
        <v>28</v>
      </c>
      <c r="E1598" s="4" t="s">
        <v>28</v>
      </c>
      <c r="F1598" s="4" t="s">
        <v>28</v>
      </c>
      <c r="G1598" s="4" t="s">
        <v>10</v>
      </c>
      <c r="H1598" s="4" t="s">
        <v>10</v>
      </c>
    </row>
    <row r="1599" spans="1:8">
      <c r="A1599" t="n">
        <v>15366</v>
      </c>
      <c r="B1599" s="67" t="n">
        <v>60</v>
      </c>
      <c r="C1599" s="6" t="n">
        <v>1</v>
      </c>
      <c r="D1599" s="6" t="n">
        <v>0</v>
      </c>
      <c r="E1599" s="6" t="n">
        <v>0</v>
      </c>
      <c r="F1599" s="6" t="n">
        <v>0</v>
      </c>
      <c r="G1599" s="6" t="n">
        <v>0</v>
      </c>
      <c r="H1599" s="6" t="n">
        <v>1</v>
      </c>
    </row>
    <row r="1600" spans="1:8">
      <c r="A1600" t="s">
        <v>4</v>
      </c>
      <c r="B1600" s="4" t="s">
        <v>5</v>
      </c>
      <c r="C1600" s="4" t="s">
        <v>10</v>
      </c>
      <c r="D1600" s="4" t="s">
        <v>28</v>
      </c>
      <c r="E1600" s="4" t="s">
        <v>28</v>
      </c>
      <c r="F1600" s="4" t="s">
        <v>28</v>
      </c>
      <c r="G1600" s="4" t="s">
        <v>10</v>
      </c>
      <c r="H1600" s="4" t="s">
        <v>10</v>
      </c>
    </row>
    <row r="1601" spans="1:8">
      <c r="A1601" t="n">
        <v>15385</v>
      </c>
      <c r="B1601" s="67" t="n">
        <v>60</v>
      </c>
      <c r="C1601" s="6" t="n">
        <v>1</v>
      </c>
      <c r="D1601" s="6" t="n">
        <v>0</v>
      </c>
      <c r="E1601" s="6" t="n">
        <v>0</v>
      </c>
      <c r="F1601" s="6" t="n">
        <v>0</v>
      </c>
      <c r="G1601" s="6" t="n">
        <v>0</v>
      </c>
      <c r="H1601" s="6" t="n">
        <v>0</v>
      </c>
    </row>
    <row r="1602" spans="1:8">
      <c r="A1602" t="s">
        <v>4</v>
      </c>
      <c r="B1602" s="4" t="s">
        <v>5</v>
      </c>
      <c r="C1602" s="4" t="s">
        <v>10</v>
      </c>
      <c r="D1602" s="4" t="s">
        <v>10</v>
      </c>
      <c r="E1602" s="4" t="s">
        <v>10</v>
      </c>
    </row>
    <row r="1603" spans="1:8">
      <c r="A1603" t="n">
        <v>15404</v>
      </c>
      <c r="B1603" s="60" t="n">
        <v>61</v>
      </c>
      <c r="C1603" s="6" t="n">
        <v>1</v>
      </c>
      <c r="D1603" s="6" t="n">
        <v>65533</v>
      </c>
      <c r="E1603" s="6" t="n">
        <v>0</v>
      </c>
    </row>
    <row r="1604" spans="1:8">
      <c r="A1604" t="s">
        <v>4</v>
      </c>
      <c r="B1604" s="4" t="s">
        <v>5</v>
      </c>
      <c r="C1604" s="4" t="s">
        <v>10</v>
      </c>
      <c r="D1604" s="4" t="s">
        <v>28</v>
      </c>
      <c r="E1604" s="4" t="s">
        <v>28</v>
      </c>
      <c r="F1604" s="4" t="s">
        <v>28</v>
      </c>
      <c r="G1604" s="4" t="s">
        <v>10</v>
      </c>
      <c r="H1604" s="4" t="s">
        <v>10</v>
      </c>
    </row>
    <row r="1605" spans="1:8">
      <c r="A1605" t="n">
        <v>15411</v>
      </c>
      <c r="B1605" s="67" t="n">
        <v>60</v>
      </c>
      <c r="C1605" s="6" t="n">
        <v>2</v>
      </c>
      <c r="D1605" s="6" t="n">
        <v>0</v>
      </c>
      <c r="E1605" s="6" t="n">
        <v>0</v>
      </c>
      <c r="F1605" s="6" t="n">
        <v>0</v>
      </c>
      <c r="G1605" s="6" t="n">
        <v>0</v>
      </c>
      <c r="H1605" s="6" t="n">
        <v>1</v>
      </c>
    </row>
    <row r="1606" spans="1:8">
      <c r="A1606" t="s">
        <v>4</v>
      </c>
      <c r="B1606" s="4" t="s">
        <v>5</v>
      </c>
      <c r="C1606" s="4" t="s">
        <v>10</v>
      </c>
      <c r="D1606" s="4" t="s">
        <v>28</v>
      </c>
      <c r="E1606" s="4" t="s">
        <v>28</v>
      </c>
      <c r="F1606" s="4" t="s">
        <v>28</v>
      </c>
      <c r="G1606" s="4" t="s">
        <v>10</v>
      </c>
      <c r="H1606" s="4" t="s">
        <v>10</v>
      </c>
    </row>
    <row r="1607" spans="1:8">
      <c r="A1607" t="n">
        <v>15430</v>
      </c>
      <c r="B1607" s="67" t="n">
        <v>60</v>
      </c>
      <c r="C1607" s="6" t="n">
        <v>2</v>
      </c>
      <c r="D1607" s="6" t="n">
        <v>0</v>
      </c>
      <c r="E1607" s="6" t="n">
        <v>0</v>
      </c>
      <c r="F1607" s="6" t="n">
        <v>0</v>
      </c>
      <c r="G1607" s="6" t="n">
        <v>0</v>
      </c>
      <c r="H1607" s="6" t="n">
        <v>0</v>
      </c>
    </row>
    <row r="1608" spans="1:8">
      <c r="A1608" t="s">
        <v>4</v>
      </c>
      <c r="B1608" s="4" t="s">
        <v>5</v>
      </c>
      <c r="C1608" s="4" t="s">
        <v>10</v>
      </c>
      <c r="D1608" s="4" t="s">
        <v>10</v>
      </c>
      <c r="E1608" s="4" t="s">
        <v>10</v>
      </c>
    </row>
    <row r="1609" spans="1:8">
      <c r="A1609" t="n">
        <v>15449</v>
      </c>
      <c r="B1609" s="60" t="n">
        <v>61</v>
      </c>
      <c r="C1609" s="6" t="n">
        <v>2</v>
      </c>
      <c r="D1609" s="6" t="n">
        <v>65533</v>
      </c>
      <c r="E1609" s="6" t="n">
        <v>0</v>
      </c>
    </row>
    <row r="1610" spans="1:8">
      <c r="A1610" t="s">
        <v>4</v>
      </c>
      <c r="B1610" s="4" t="s">
        <v>5</v>
      </c>
      <c r="C1610" s="4" t="s">
        <v>10</v>
      </c>
      <c r="D1610" s="4" t="s">
        <v>28</v>
      </c>
      <c r="E1610" s="4" t="s">
        <v>28</v>
      </c>
      <c r="F1610" s="4" t="s">
        <v>28</v>
      </c>
      <c r="G1610" s="4" t="s">
        <v>10</v>
      </c>
      <c r="H1610" s="4" t="s">
        <v>10</v>
      </c>
    </row>
    <row r="1611" spans="1:8">
      <c r="A1611" t="n">
        <v>15456</v>
      </c>
      <c r="B1611" s="67" t="n">
        <v>60</v>
      </c>
      <c r="C1611" s="6" t="n">
        <v>3</v>
      </c>
      <c r="D1611" s="6" t="n">
        <v>0</v>
      </c>
      <c r="E1611" s="6" t="n">
        <v>0</v>
      </c>
      <c r="F1611" s="6" t="n">
        <v>0</v>
      </c>
      <c r="G1611" s="6" t="n">
        <v>0</v>
      </c>
      <c r="H1611" s="6" t="n">
        <v>1</v>
      </c>
    </row>
    <row r="1612" spans="1:8">
      <c r="A1612" t="s">
        <v>4</v>
      </c>
      <c r="B1612" s="4" t="s">
        <v>5</v>
      </c>
      <c r="C1612" s="4" t="s">
        <v>10</v>
      </c>
      <c r="D1612" s="4" t="s">
        <v>28</v>
      </c>
      <c r="E1612" s="4" t="s">
        <v>28</v>
      </c>
      <c r="F1612" s="4" t="s">
        <v>28</v>
      </c>
      <c r="G1612" s="4" t="s">
        <v>10</v>
      </c>
      <c r="H1612" s="4" t="s">
        <v>10</v>
      </c>
    </row>
    <row r="1613" spans="1:8">
      <c r="A1613" t="n">
        <v>15475</v>
      </c>
      <c r="B1613" s="67" t="n">
        <v>60</v>
      </c>
      <c r="C1613" s="6" t="n">
        <v>3</v>
      </c>
      <c r="D1613" s="6" t="n">
        <v>0</v>
      </c>
      <c r="E1613" s="6" t="n">
        <v>0</v>
      </c>
      <c r="F1613" s="6" t="n">
        <v>0</v>
      </c>
      <c r="G1613" s="6" t="n">
        <v>0</v>
      </c>
      <c r="H1613" s="6" t="n">
        <v>0</v>
      </c>
    </row>
    <row r="1614" spans="1:8">
      <c r="A1614" t="s">
        <v>4</v>
      </c>
      <c r="B1614" s="4" t="s">
        <v>5</v>
      </c>
      <c r="C1614" s="4" t="s">
        <v>10</v>
      </c>
      <c r="D1614" s="4" t="s">
        <v>10</v>
      </c>
      <c r="E1614" s="4" t="s">
        <v>10</v>
      </c>
    </row>
    <row r="1615" spans="1:8">
      <c r="A1615" t="n">
        <v>15494</v>
      </c>
      <c r="B1615" s="60" t="n">
        <v>61</v>
      </c>
      <c r="C1615" s="6" t="n">
        <v>3</v>
      </c>
      <c r="D1615" s="6" t="n">
        <v>65533</v>
      </c>
      <c r="E1615" s="6" t="n">
        <v>0</v>
      </c>
    </row>
    <row r="1616" spans="1:8">
      <c r="A1616" t="s">
        <v>4</v>
      </c>
      <c r="B1616" s="4" t="s">
        <v>5</v>
      </c>
      <c r="C1616" s="4" t="s">
        <v>10</v>
      </c>
      <c r="D1616" s="4" t="s">
        <v>28</v>
      </c>
      <c r="E1616" s="4" t="s">
        <v>28</v>
      </c>
      <c r="F1616" s="4" t="s">
        <v>28</v>
      </c>
      <c r="G1616" s="4" t="s">
        <v>10</v>
      </c>
      <c r="H1616" s="4" t="s">
        <v>10</v>
      </c>
    </row>
    <row r="1617" spans="1:8">
      <c r="A1617" t="n">
        <v>15501</v>
      </c>
      <c r="B1617" s="67" t="n">
        <v>60</v>
      </c>
      <c r="C1617" s="6" t="n">
        <v>4</v>
      </c>
      <c r="D1617" s="6" t="n">
        <v>0</v>
      </c>
      <c r="E1617" s="6" t="n">
        <v>0</v>
      </c>
      <c r="F1617" s="6" t="n">
        <v>0</v>
      </c>
      <c r="G1617" s="6" t="n">
        <v>0</v>
      </c>
      <c r="H1617" s="6" t="n">
        <v>1</v>
      </c>
    </row>
    <row r="1618" spans="1:8">
      <c r="A1618" t="s">
        <v>4</v>
      </c>
      <c r="B1618" s="4" t="s">
        <v>5</v>
      </c>
      <c r="C1618" s="4" t="s">
        <v>10</v>
      </c>
      <c r="D1618" s="4" t="s">
        <v>28</v>
      </c>
      <c r="E1618" s="4" t="s">
        <v>28</v>
      </c>
      <c r="F1618" s="4" t="s">
        <v>28</v>
      </c>
      <c r="G1618" s="4" t="s">
        <v>10</v>
      </c>
      <c r="H1618" s="4" t="s">
        <v>10</v>
      </c>
    </row>
    <row r="1619" spans="1:8">
      <c r="A1619" t="n">
        <v>15520</v>
      </c>
      <c r="B1619" s="67" t="n">
        <v>60</v>
      </c>
      <c r="C1619" s="6" t="n">
        <v>4</v>
      </c>
      <c r="D1619" s="6" t="n">
        <v>0</v>
      </c>
      <c r="E1619" s="6" t="n">
        <v>0</v>
      </c>
      <c r="F1619" s="6" t="n">
        <v>0</v>
      </c>
      <c r="G1619" s="6" t="n">
        <v>0</v>
      </c>
      <c r="H1619" s="6" t="n">
        <v>0</v>
      </c>
    </row>
    <row r="1620" spans="1:8">
      <c r="A1620" t="s">
        <v>4</v>
      </c>
      <c r="B1620" s="4" t="s">
        <v>5</v>
      </c>
      <c r="C1620" s="4" t="s">
        <v>10</v>
      </c>
      <c r="D1620" s="4" t="s">
        <v>10</v>
      </c>
      <c r="E1620" s="4" t="s">
        <v>10</v>
      </c>
    </row>
    <row r="1621" spans="1:8">
      <c r="A1621" t="n">
        <v>15539</v>
      </c>
      <c r="B1621" s="60" t="n">
        <v>61</v>
      </c>
      <c r="C1621" s="6" t="n">
        <v>4</v>
      </c>
      <c r="D1621" s="6" t="n">
        <v>65533</v>
      </c>
      <c r="E1621" s="6" t="n">
        <v>0</v>
      </c>
    </row>
    <row r="1622" spans="1:8">
      <c r="A1622" t="s">
        <v>4</v>
      </c>
      <c r="B1622" s="4" t="s">
        <v>5</v>
      </c>
      <c r="C1622" s="4" t="s">
        <v>10</v>
      </c>
      <c r="D1622" s="4" t="s">
        <v>28</v>
      </c>
      <c r="E1622" s="4" t="s">
        <v>28</v>
      </c>
      <c r="F1622" s="4" t="s">
        <v>28</v>
      </c>
      <c r="G1622" s="4" t="s">
        <v>10</v>
      </c>
      <c r="H1622" s="4" t="s">
        <v>10</v>
      </c>
    </row>
    <row r="1623" spans="1:8">
      <c r="A1623" t="n">
        <v>15546</v>
      </c>
      <c r="B1623" s="67" t="n">
        <v>60</v>
      </c>
      <c r="C1623" s="6" t="n">
        <v>5</v>
      </c>
      <c r="D1623" s="6" t="n">
        <v>0</v>
      </c>
      <c r="E1623" s="6" t="n">
        <v>0</v>
      </c>
      <c r="F1623" s="6" t="n">
        <v>0</v>
      </c>
      <c r="G1623" s="6" t="n">
        <v>0</v>
      </c>
      <c r="H1623" s="6" t="n">
        <v>1</v>
      </c>
    </row>
    <row r="1624" spans="1:8">
      <c r="A1624" t="s">
        <v>4</v>
      </c>
      <c r="B1624" s="4" t="s">
        <v>5</v>
      </c>
      <c r="C1624" s="4" t="s">
        <v>10</v>
      </c>
      <c r="D1624" s="4" t="s">
        <v>28</v>
      </c>
      <c r="E1624" s="4" t="s">
        <v>28</v>
      </c>
      <c r="F1624" s="4" t="s">
        <v>28</v>
      </c>
      <c r="G1624" s="4" t="s">
        <v>10</v>
      </c>
      <c r="H1624" s="4" t="s">
        <v>10</v>
      </c>
    </row>
    <row r="1625" spans="1:8">
      <c r="A1625" t="n">
        <v>15565</v>
      </c>
      <c r="B1625" s="67" t="n">
        <v>60</v>
      </c>
      <c r="C1625" s="6" t="n">
        <v>5</v>
      </c>
      <c r="D1625" s="6" t="n">
        <v>0</v>
      </c>
      <c r="E1625" s="6" t="n">
        <v>0</v>
      </c>
      <c r="F1625" s="6" t="n">
        <v>0</v>
      </c>
      <c r="G1625" s="6" t="n">
        <v>0</v>
      </c>
      <c r="H1625" s="6" t="n">
        <v>0</v>
      </c>
    </row>
    <row r="1626" spans="1:8">
      <c r="A1626" t="s">
        <v>4</v>
      </c>
      <c r="B1626" s="4" t="s">
        <v>5</v>
      </c>
      <c r="C1626" s="4" t="s">
        <v>10</v>
      </c>
      <c r="D1626" s="4" t="s">
        <v>10</v>
      </c>
      <c r="E1626" s="4" t="s">
        <v>10</v>
      </c>
    </row>
    <row r="1627" spans="1:8">
      <c r="A1627" t="n">
        <v>15584</v>
      </c>
      <c r="B1627" s="60" t="n">
        <v>61</v>
      </c>
      <c r="C1627" s="6" t="n">
        <v>5</v>
      </c>
      <c r="D1627" s="6" t="n">
        <v>65533</v>
      </c>
      <c r="E1627" s="6" t="n">
        <v>0</v>
      </c>
    </row>
    <row r="1628" spans="1:8">
      <c r="A1628" t="s">
        <v>4</v>
      </c>
      <c r="B1628" s="4" t="s">
        <v>5</v>
      </c>
      <c r="C1628" s="4" t="s">
        <v>10</v>
      </c>
      <c r="D1628" s="4" t="s">
        <v>28</v>
      </c>
      <c r="E1628" s="4" t="s">
        <v>28</v>
      </c>
      <c r="F1628" s="4" t="s">
        <v>28</v>
      </c>
      <c r="G1628" s="4" t="s">
        <v>10</v>
      </c>
      <c r="H1628" s="4" t="s">
        <v>10</v>
      </c>
    </row>
    <row r="1629" spans="1:8">
      <c r="A1629" t="n">
        <v>15591</v>
      </c>
      <c r="B1629" s="67" t="n">
        <v>60</v>
      </c>
      <c r="C1629" s="6" t="n">
        <v>6</v>
      </c>
      <c r="D1629" s="6" t="n">
        <v>0</v>
      </c>
      <c r="E1629" s="6" t="n">
        <v>0</v>
      </c>
      <c r="F1629" s="6" t="n">
        <v>0</v>
      </c>
      <c r="G1629" s="6" t="n">
        <v>0</v>
      </c>
      <c r="H1629" s="6" t="n">
        <v>1</v>
      </c>
    </row>
    <row r="1630" spans="1:8">
      <c r="A1630" t="s">
        <v>4</v>
      </c>
      <c r="B1630" s="4" t="s">
        <v>5</v>
      </c>
      <c r="C1630" s="4" t="s">
        <v>10</v>
      </c>
      <c r="D1630" s="4" t="s">
        <v>28</v>
      </c>
      <c r="E1630" s="4" t="s">
        <v>28</v>
      </c>
      <c r="F1630" s="4" t="s">
        <v>28</v>
      </c>
      <c r="G1630" s="4" t="s">
        <v>10</v>
      </c>
      <c r="H1630" s="4" t="s">
        <v>10</v>
      </c>
    </row>
    <row r="1631" spans="1:8">
      <c r="A1631" t="n">
        <v>15610</v>
      </c>
      <c r="B1631" s="67" t="n">
        <v>60</v>
      </c>
      <c r="C1631" s="6" t="n">
        <v>6</v>
      </c>
      <c r="D1631" s="6" t="n">
        <v>0</v>
      </c>
      <c r="E1631" s="6" t="n">
        <v>0</v>
      </c>
      <c r="F1631" s="6" t="n">
        <v>0</v>
      </c>
      <c r="G1631" s="6" t="n">
        <v>0</v>
      </c>
      <c r="H1631" s="6" t="n">
        <v>0</v>
      </c>
    </row>
    <row r="1632" spans="1:8">
      <c r="A1632" t="s">
        <v>4</v>
      </c>
      <c r="B1632" s="4" t="s">
        <v>5</v>
      </c>
      <c r="C1632" s="4" t="s">
        <v>10</v>
      </c>
      <c r="D1632" s="4" t="s">
        <v>10</v>
      </c>
      <c r="E1632" s="4" t="s">
        <v>10</v>
      </c>
    </row>
    <row r="1633" spans="1:8">
      <c r="A1633" t="n">
        <v>15629</v>
      </c>
      <c r="B1633" s="60" t="n">
        <v>61</v>
      </c>
      <c r="C1633" s="6" t="n">
        <v>6</v>
      </c>
      <c r="D1633" s="6" t="n">
        <v>65533</v>
      </c>
      <c r="E1633" s="6" t="n">
        <v>0</v>
      </c>
    </row>
    <row r="1634" spans="1:8">
      <c r="A1634" t="s">
        <v>4</v>
      </c>
      <c r="B1634" s="4" t="s">
        <v>5</v>
      </c>
      <c r="C1634" s="4" t="s">
        <v>10</v>
      </c>
      <c r="D1634" s="4" t="s">
        <v>28</v>
      </c>
      <c r="E1634" s="4" t="s">
        <v>28</v>
      </c>
      <c r="F1634" s="4" t="s">
        <v>28</v>
      </c>
      <c r="G1634" s="4" t="s">
        <v>10</v>
      </c>
      <c r="H1634" s="4" t="s">
        <v>10</v>
      </c>
    </row>
    <row r="1635" spans="1:8">
      <c r="A1635" t="n">
        <v>15636</v>
      </c>
      <c r="B1635" s="67" t="n">
        <v>60</v>
      </c>
      <c r="C1635" s="6" t="n">
        <v>7</v>
      </c>
      <c r="D1635" s="6" t="n">
        <v>0</v>
      </c>
      <c r="E1635" s="6" t="n">
        <v>0</v>
      </c>
      <c r="F1635" s="6" t="n">
        <v>0</v>
      </c>
      <c r="G1635" s="6" t="n">
        <v>0</v>
      </c>
      <c r="H1635" s="6" t="n">
        <v>1</v>
      </c>
    </row>
    <row r="1636" spans="1:8">
      <c r="A1636" t="s">
        <v>4</v>
      </c>
      <c r="B1636" s="4" t="s">
        <v>5</v>
      </c>
      <c r="C1636" s="4" t="s">
        <v>10</v>
      </c>
      <c r="D1636" s="4" t="s">
        <v>28</v>
      </c>
      <c r="E1636" s="4" t="s">
        <v>28</v>
      </c>
      <c r="F1636" s="4" t="s">
        <v>28</v>
      </c>
      <c r="G1636" s="4" t="s">
        <v>10</v>
      </c>
      <c r="H1636" s="4" t="s">
        <v>10</v>
      </c>
    </row>
    <row r="1637" spans="1:8">
      <c r="A1637" t="n">
        <v>15655</v>
      </c>
      <c r="B1637" s="67" t="n">
        <v>60</v>
      </c>
      <c r="C1637" s="6" t="n">
        <v>7</v>
      </c>
      <c r="D1637" s="6" t="n">
        <v>0</v>
      </c>
      <c r="E1637" s="6" t="n">
        <v>0</v>
      </c>
      <c r="F1637" s="6" t="n">
        <v>0</v>
      </c>
      <c r="G1637" s="6" t="n">
        <v>0</v>
      </c>
      <c r="H1637" s="6" t="n">
        <v>0</v>
      </c>
    </row>
    <row r="1638" spans="1:8">
      <c r="A1638" t="s">
        <v>4</v>
      </c>
      <c r="B1638" s="4" t="s">
        <v>5</v>
      </c>
      <c r="C1638" s="4" t="s">
        <v>10</v>
      </c>
      <c r="D1638" s="4" t="s">
        <v>10</v>
      </c>
      <c r="E1638" s="4" t="s">
        <v>10</v>
      </c>
    </row>
    <row r="1639" spans="1:8">
      <c r="A1639" t="n">
        <v>15674</v>
      </c>
      <c r="B1639" s="60" t="n">
        <v>61</v>
      </c>
      <c r="C1639" s="6" t="n">
        <v>7</v>
      </c>
      <c r="D1639" s="6" t="n">
        <v>65533</v>
      </c>
      <c r="E1639" s="6" t="n">
        <v>0</v>
      </c>
    </row>
    <row r="1640" spans="1:8">
      <c r="A1640" t="s">
        <v>4</v>
      </c>
      <c r="B1640" s="4" t="s">
        <v>5</v>
      </c>
      <c r="C1640" s="4" t="s">
        <v>10</v>
      </c>
      <c r="D1640" s="4" t="s">
        <v>28</v>
      </c>
      <c r="E1640" s="4" t="s">
        <v>28</v>
      </c>
      <c r="F1640" s="4" t="s">
        <v>28</v>
      </c>
      <c r="G1640" s="4" t="s">
        <v>10</v>
      </c>
      <c r="H1640" s="4" t="s">
        <v>10</v>
      </c>
    </row>
    <row r="1641" spans="1:8">
      <c r="A1641" t="n">
        <v>15681</v>
      </c>
      <c r="B1641" s="67" t="n">
        <v>60</v>
      </c>
      <c r="C1641" s="6" t="n">
        <v>8</v>
      </c>
      <c r="D1641" s="6" t="n">
        <v>0</v>
      </c>
      <c r="E1641" s="6" t="n">
        <v>0</v>
      </c>
      <c r="F1641" s="6" t="n">
        <v>0</v>
      </c>
      <c r="G1641" s="6" t="n">
        <v>0</v>
      </c>
      <c r="H1641" s="6" t="n">
        <v>1</v>
      </c>
    </row>
    <row r="1642" spans="1:8">
      <c r="A1642" t="s">
        <v>4</v>
      </c>
      <c r="B1642" s="4" t="s">
        <v>5</v>
      </c>
      <c r="C1642" s="4" t="s">
        <v>10</v>
      </c>
      <c r="D1642" s="4" t="s">
        <v>28</v>
      </c>
      <c r="E1642" s="4" t="s">
        <v>28</v>
      </c>
      <c r="F1642" s="4" t="s">
        <v>28</v>
      </c>
      <c r="G1642" s="4" t="s">
        <v>10</v>
      </c>
      <c r="H1642" s="4" t="s">
        <v>10</v>
      </c>
    </row>
    <row r="1643" spans="1:8">
      <c r="A1643" t="n">
        <v>15700</v>
      </c>
      <c r="B1643" s="67" t="n">
        <v>60</v>
      </c>
      <c r="C1643" s="6" t="n">
        <v>8</v>
      </c>
      <c r="D1643" s="6" t="n">
        <v>0</v>
      </c>
      <c r="E1643" s="6" t="n">
        <v>0</v>
      </c>
      <c r="F1643" s="6" t="n">
        <v>0</v>
      </c>
      <c r="G1643" s="6" t="n">
        <v>0</v>
      </c>
      <c r="H1643" s="6" t="n">
        <v>0</v>
      </c>
    </row>
    <row r="1644" spans="1:8">
      <c r="A1644" t="s">
        <v>4</v>
      </c>
      <c r="B1644" s="4" t="s">
        <v>5</v>
      </c>
      <c r="C1644" s="4" t="s">
        <v>10</v>
      </c>
      <c r="D1644" s="4" t="s">
        <v>10</v>
      </c>
      <c r="E1644" s="4" t="s">
        <v>10</v>
      </c>
    </row>
    <row r="1645" spans="1:8">
      <c r="A1645" t="n">
        <v>15719</v>
      </c>
      <c r="B1645" s="60" t="n">
        <v>61</v>
      </c>
      <c r="C1645" s="6" t="n">
        <v>8</v>
      </c>
      <c r="D1645" s="6" t="n">
        <v>65533</v>
      </c>
      <c r="E1645" s="6" t="n">
        <v>0</v>
      </c>
    </row>
    <row r="1646" spans="1:8">
      <c r="A1646" t="s">
        <v>4</v>
      </c>
      <c r="B1646" s="4" t="s">
        <v>5</v>
      </c>
      <c r="C1646" s="4" t="s">
        <v>10</v>
      </c>
      <c r="D1646" s="4" t="s">
        <v>28</v>
      </c>
      <c r="E1646" s="4" t="s">
        <v>28</v>
      </c>
      <c r="F1646" s="4" t="s">
        <v>28</v>
      </c>
      <c r="G1646" s="4" t="s">
        <v>10</v>
      </c>
      <c r="H1646" s="4" t="s">
        <v>10</v>
      </c>
    </row>
    <row r="1647" spans="1:8">
      <c r="A1647" t="n">
        <v>15726</v>
      </c>
      <c r="B1647" s="67" t="n">
        <v>60</v>
      </c>
      <c r="C1647" s="6" t="n">
        <v>9</v>
      </c>
      <c r="D1647" s="6" t="n">
        <v>0</v>
      </c>
      <c r="E1647" s="6" t="n">
        <v>0</v>
      </c>
      <c r="F1647" s="6" t="n">
        <v>0</v>
      </c>
      <c r="G1647" s="6" t="n">
        <v>0</v>
      </c>
      <c r="H1647" s="6" t="n">
        <v>1</v>
      </c>
    </row>
    <row r="1648" spans="1:8">
      <c r="A1648" t="s">
        <v>4</v>
      </c>
      <c r="B1648" s="4" t="s">
        <v>5</v>
      </c>
      <c r="C1648" s="4" t="s">
        <v>10</v>
      </c>
      <c r="D1648" s="4" t="s">
        <v>28</v>
      </c>
      <c r="E1648" s="4" t="s">
        <v>28</v>
      </c>
      <c r="F1648" s="4" t="s">
        <v>28</v>
      </c>
      <c r="G1648" s="4" t="s">
        <v>10</v>
      </c>
      <c r="H1648" s="4" t="s">
        <v>10</v>
      </c>
    </row>
    <row r="1649" spans="1:8">
      <c r="A1649" t="n">
        <v>15745</v>
      </c>
      <c r="B1649" s="67" t="n">
        <v>60</v>
      </c>
      <c r="C1649" s="6" t="n">
        <v>9</v>
      </c>
      <c r="D1649" s="6" t="n">
        <v>0</v>
      </c>
      <c r="E1649" s="6" t="n">
        <v>0</v>
      </c>
      <c r="F1649" s="6" t="n">
        <v>0</v>
      </c>
      <c r="G1649" s="6" t="n">
        <v>0</v>
      </c>
      <c r="H1649" s="6" t="n">
        <v>0</v>
      </c>
    </row>
    <row r="1650" spans="1:8">
      <c r="A1650" t="s">
        <v>4</v>
      </c>
      <c r="B1650" s="4" t="s">
        <v>5</v>
      </c>
      <c r="C1650" s="4" t="s">
        <v>10</v>
      </c>
      <c r="D1650" s="4" t="s">
        <v>10</v>
      </c>
      <c r="E1650" s="4" t="s">
        <v>10</v>
      </c>
    </row>
    <row r="1651" spans="1:8">
      <c r="A1651" t="n">
        <v>15764</v>
      </c>
      <c r="B1651" s="60" t="n">
        <v>61</v>
      </c>
      <c r="C1651" s="6" t="n">
        <v>9</v>
      </c>
      <c r="D1651" s="6" t="n">
        <v>65533</v>
      </c>
      <c r="E1651" s="6" t="n">
        <v>0</v>
      </c>
    </row>
    <row r="1652" spans="1:8">
      <c r="A1652" t="s">
        <v>4</v>
      </c>
      <c r="B1652" s="4" t="s">
        <v>5</v>
      </c>
      <c r="C1652" s="4" t="s">
        <v>10</v>
      </c>
      <c r="D1652" s="4" t="s">
        <v>28</v>
      </c>
      <c r="E1652" s="4" t="s">
        <v>28</v>
      </c>
      <c r="F1652" s="4" t="s">
        <v>28</v>
      </c>
      <c r="G1652" s="4" t="s">
        <v>10</v>
      </c>
      <c r="H1652" s="4" t="s">
        <v>10</v>
      </c>
    </row>
    <row r="1653" spans="1:8">
      <c r="A1653" t="n">
        <v>15771</v>
      </c>
      <c r="B1653" s="67" t="n">
        <v>60</v>
      </c>
      <c r="C1653" s="6" t="n">
        <v>11</v>
      </c>
      <c r="D1653" s="6" t="n">
        <v>0</v>
      </c>
      <c r="E1653" s="6" t="n">
        <v>0</v>
      </c>
      <c r="F1653" s="6" t="n">
        <v>0</v>
      </c>
      <c r="G1653" s="6" t="n">
        <v>0</v>
      </c>
      <c r="H1653" s="6" t="n">
        <v>1</v>
      </c>
    </row>
    <row r="1654" spans="1:8">
      <c r="A1654" t="s">
        <v>4</v>
      </c>
      <c r="B1654" s="4" t="s">
        <v>5</v>
      </c>
      <c r="C1654" s="4" t="s">
        <v>10</v>
      </c>
      <c r="D1654" s="4" t="s">
        <v>28</v>
      </c>
      <c r="E1654" s="4" t="s">
        <v>28</v>
      </c>
      <c r="F1654" s="4" t="s">
        <v>28</v>
      </c>
      <c r="G1654" s="4" t="s">
        <v>10</v>
      </c>
      <c r="H1654" s="4" t="s">
        <v>10</v>
      </c>
    </row>
    <row r="1655" spans="1:8">
      <c r="A1655" t="n">
        <v>15790</v>
      </c>
      <c r="B1655" s="67" t="n">
        <v>60</v>
      </c>
      <c r="C1655" s="6" t="n">
        <v>11</v>
      </c>
      <c r="D1655" s="6" t="n">
        <v>0</v>
      </c>
      <c r="E1655" s="6" t="n">
        <v>0</v>
      </c>
      <c r="F1655" s="6" t="n">
        <v>0</v>
      </c>
      <c r="G1655" s="6" t="n">
        <v>0</v>
      </c>
      <c r="H1655" s="6" t="n">
        <v>0</v>
      </c>
    </row>
    <row r="1656" spans="1:8">
      <c r="A1656" t="s">
        <v>4</v>
      </c>
      <c r="B1656" s="4" t="s">
        <v>5</v>
      </c>
      <c r="C1656" s="4" t="s">
        <v>10</v>
      </c>
      <c r="D1656" s="4" t="s">
        <v>10</v>
      </c>
      <c r="E1656" s="4" t="s">
        <v>10</v>
      </c>
    </row>
    <row r="1657" spans="1:8">
      <c r="A1657" t="n">
        <v>15809</v>
      </c>
      <c r="B1657" s="60" t="n">
        <v>61</v>
      </c>
      <c r="C1657" s="6" t="n">
        <v>11</v>
      </c>
      <c r="D1657" s="6" t="n">
        <v>65533</v>
      </c>
      <c r="E1657" s="6" t="n">
        <v>0</v>
      </c>
    </row>
    <row r="1658" spans="1:8">
      <c r="A1658" t="s">
        <v>4</v>
      </c>
      <c r="B1658" s="4" t="s">
        <v>5</v>
      </c>
      <c r="C1658" s="4" t="s">
        <v>10</v>
      </c>
      <c r="D1658" s="4" t="s">
        <v>28</v>
      </c>
      <c r="E1658" s="4" t="s">
        <v>28</v>
      </c>
      <c r="F1658" s="4" t="s">
        <v>28</v>
      </c>
      <c r="G1658" s="4" t="s">
        <v>10</v>
      </c>
      <c r="H1658" s="4" t="s">
        <v>10</v>
      </c>
    </row>
    <row r="1659" spans="1:8">
      <c r="A1659" t="n">
        <v>15816</v>
      </c>
      <c r="B1659" s="67" t="n">
        <v>60</v>
      </c>
      <c r="C1659" s="6" t="n">
        <v>13</v>
      </c>
      <c r="D1659" s="6" t="n">
        <v>0</v>
      </c>
      <c r="E1659" s="6" t="n">
        <v>0</v>
      </c>
      <c r="F1659" s="6" t="n">
        <v>0</v>
      </c>
      <c r="G1659" s="6" t="n">
        <v>0</v>
      </c>
      <c r="H1659" s="6" t="n">
        <v>1</v>
      </c>
    </row>
    <row r="1660" spans="1:8">
      <c r="A1660" t="s">
        <v>4</v>
      </c>
      <c r="B1660" s="4" t="s">
        <v>5</v>
      </c>
      <c r="C1660" s="4" t="s">
        <v>10</v>
      </c>
      <c r="D1660" s="4" t="s">
        <v>28</v>
      </c>
      <c r="E1660" s="4" t="s">
        <v>28</v>
      </c>
      <c r="F1660" s="4" t="s">
        <v>28</v>
      </c>
      <c r="G1660" s="4" t="s">
        <v>10</v>
      </c>
      <c r="H1660" s="4" t="s">
        <v>10</v>
      </c>
    </row>
    <row r="1661" spans="1:8">
      <c r="A1661" t="n">
        <v>15835</v>
      </c>
      <c r="B1661" s="67" t="n">
        <v>60</v>
      </c>
      <c r="C1661" s="6" t="n">
        <v>13</v>
      </c>
      <c r="D1661" s="6" t="n">
        <v>0</v>
      </c>
      <c r="E1661" s="6" t="n">
        <v>0</v>
      </c>
      <c r="F1661" s="6" t="n">
        <v>0</v>
      </c>
      <c r="G1661" s="6" t="n">
        <v>0</v>
      </c>
      <c r="H1661" s="6" t="n">
        <v>0</v>
      </c>
    </row>
    <row r="1662" spans="1:8">
      <c r="A1662" t="s">
        <v>4</v>
      </c>
      <c r="B1662" s="4" t="s">
        <v>5</v>
      </c>
      <c r="C1662" s="4" t="s">
        <v>10</v>
      </c>
      <c r="D1662" s="4" t="s">
        <v>10</v>
      </c>
      <c r="E1662" s="4" t="s">
        <v>10</v>
      </c>
    </row>
    <row r="1663" spans="1:8">
      <c r="A1663" t="n">
        <v>15854</v>
      </c>
      <c r="B1663" s="60" t="n">
        <v>61</v>
      </c>
      <c r="C1663" s="6" t="n">
        <v>13</v>
      </c>
      <c r="D1663" s="6" t="n">
        <v>65533</v>
      </c>
      <c r="E1663" s="6" t="n">
        <v>0</v>
      </c>
    </row>
    <row r="1664" spans="1:8">
      <c r="A1664" t="s">
        <v>4</v>
      </c>
      <c r="B1664" s="4" t="s">
        <v>5</v>
      </c>
      <c r="C1664" s="4" t="s">
        <v>10</v>
      </c>
      <c r="D1664" s="4" t="s">
        <v>28</v>
      </c>
      <c r="E1664" s="4" t="s">
        <v>28</v>
      </c>
      <c r="F1664" s="4" t="s">
        <v>28</v>
      </c>
      <c r="G1664" s="4" t="s">
        <v>10</v>
      </c>
      <c r="H1664" s="4" t="s">
        <v>10</v>
      </c>
    </row>
    <row r="1665" spans="1:8">
      <c r="A1665" t="n">
        <v>15861</v>
      </c>
      <c r="B1665" s="67" t="n">
        <v>60</v>
      </c>
      <c r="C1665" s="6" t="n">
        <v>80</v>
      </c>
      <c r="D1665" s="6" t="n">
        <v>0</v>
      </c>
      <c r="E1665" s="6" t="n">
        <v>0</v>
      </c>
      <c r="F1665" s="6" t="n">
        <v>0</v>
      </c>
      <c r="G1665" s="6" t="n">
        <v>0</v>
      </c>
      <c r="H1665" s="6" t="n">
        <v>1</v>
      </c>
    </row>
    <row r="1666" spans="1:8">
      <c r="A1666" t="s">
        <v>4</v>
      </c>
      <c r="B1666" s="4" t="s">
        <v>5</v>
      </c>
      <c r="C1666" s="4" t="s">
        <v>10</v>
      </c>
      <c r="D1666" s="4" t="s">
        <v>28</v>
      </c>
      <c r="E1666" s="4" t="s">
        <v>28</v>
      </c>
      <c r="F1666" s="4" t="s">
        <v>28</v>
      </c>
      <c r="G1666" s="4" t="s">
        <v>10</v>
      </c>
      <c r="H1666" s="4" t="s">
        <v>10</v>
      </c>
    </row>
    <row r="1667" spans="1:8">
      <c r="A1667" t="n">
        <v>15880</v>
      </c>
      <c r="B1667" s="67" t="n">
        <v>60</v>
      </c>
      <c r="C1667" s="6" t="n">
        <v>80</v>
      </c>
      <c r="D1667" s="6" t="n">
        <v>0</v>
      </c>
      <c r="E1667" s="6" t="n">
        <v>0</v>
      </c>
      <c r="F1667" s="6" t="n">
        <v>0</v>
      </c>
      <c r="G1667" s="6" t="n">
        <v>0</v>
      </c>
      <c r="H1667" s="6" t="n">
        <v>0</v>
      </c>
    </row>
    <row r="1668" spans="1:8">
      <c r="A1668" t="s">
        <v>4</v>
      </c>
      <c r="B1668" s="4" t="s">
        <v>5</v>
      </c>
      <c r="C1668" s="4" t="s">
        <v>10</v>
      </c>
      <c r="D1668" s="4" t="s">
        <v>10</v>
      </c>
      <c r="E1668" s="4" t="s">
        <v>10</v>
      </c>
    </row>
    <row r="1669" spans="1:8">
      <c r="A1669" t="n">
        <v>15899</v>
      </c>
      <c r="B1669" s="60" t="n">
        <v>61</v>
      </c>
      <c r="C1669" s="6" t="n">
        <v>80</v>
      </c>
      <c r="D1669" s="6" t="n">
        <v>65533</v>
      </c>
      <c r="E1669" s="6" t="n">
        <v>0</v>
      </c>
    </row>
    <row r="1670" spans="1:8">
      <c r="A1670" t="s">
        <v>4</v>
      </c>
      <c r="B1670" s="4" t="s">
        <v>5</v>
      </c>
      <c r="C1670" s="4" t="s">
        <v>10</v>
      </c>
      <c r="D1670" s="4" t="s">
        <v>28</v>
      </c>
      <c r="E1670" s="4" t="s">
        <v>28</v>
      </c>
      <c r="F1670" s="4" t="s">
        <v>28</v>
      </c>
      <c r="G1670" s="4" t="s">
        <v>10</v>
      </c>
      <c r="H1670" s="4" t="s">
        <v>10</v>
      </c>
    </row>
    <row r="1671" spans="1:8">
      <c r="A1671" t="n">
        <v>15906</v>
      </c>
      <c r="B1671" s="67" t="n">
        <v>60</v>
      </c>
      <c r="C1671" s="6" t="n">
        <v>18</v>
      </c>
      <c r="D1671" s="6" t="n">
        <v>0</v>
      </c>
      <c r="E1671" s="6" t="n">
        <v>0</v>
      </c>
      <c r="F1671" s="6" t="n">
        <v>0</v>
      </c>
      <c r="G1671" s="6" t="n">
        <v>0</v>
      </c>
      <c r="H1671" s="6" t="n">
        <v>1</v>
      </c>
    </row>
    <row r="1672" spans="1:8">
      <c r="A1672" t="s">
        <v>4</v>
      </c>
      <c r="B1672" s="4" t="s">
        <v>5</v>
      </c>
      <c r="C1672" s="4" t="s">
        <v>10</v>
      </c>
      <c r="D1672" s="4" t="s">
        <v>28</v>
      </c>
      <c r="E1672" s="4" t="s">
        <v>28</v>
      </c>
      <c r="F1672" s="4" t="s">
        <v>28</v>
      </c>
      <c r="G1672" s="4" t="s">
        <v>10</v>
      </c>
      <c r="H1672" s="4" t="s">
        <v>10</v>
      </c>
    </row>
    <row r="1673" spans="1:8">
      <c r="A1673" t="n">
        <v>15925</v>
      </c>
      <c r="B1673" s="67" t="n">
        <v>60</v>
      </c>
      <c r="C1673" s="6" t="n">
        <v>18</v>
      </c>
      <c r="D1673" s="6" t="n">
        <v>0</v>
      </c>
      <c r="E1673" s="6" t="n">
        <v>0</v>
      </c>
      <c r="F1673" s="6" t="n">
        <v>0</v>
      </c>
      <c r="G1673" s="6" t="n">
        <v>0</v>
      </c>
      <c r="H1673" s="6" t="n">
        <v>0</v>
      </c>
    </row>
    <row r="1674" spans="1:8">
      <c r="A1674" t="s">
        <v>4</v>
      </c>
      <c r="B1674" s="4" t="s">
        <v>5</v>
      </c>
      <c r="C1674" s="4" t="s">
        <v>10</v>
      </c>
      <c r="D1674" s="4" t="s">
        <v>10</v>
      </c>
      <c r="E1674" s="4" t="s">
        <v>10</v>
      </c>
    </row>
    <row r="1675" spans="1:8">
      <c r="A1675" t="n">
        <v>15944</v>
      </c>
      <c r="B1675" s="60" t="n">
        <v>61</v>
      </c>
      <c r="C1675" s="6" t="n">
        <v>18</v>
      </c>
      <c r="D1675" s="6" t="n">
        <v>65533</v>
      </c>
      <c r="E1675" s="6" t="n">
        <v>0</v>
      </c>
    </row>
    <row r="1676" spans="1:8">
      <c r="A1676" t="s">
        <v>4</v>
      </c>
      <c r="B1676" s="4" t="s">
        <v>5</v>
      </c>
      <c r="C1676" s="4" t="s">
        <v>10</v>
      </c>
      <c r="D1676" s="4" t="s">
        <v>28</v>
      </c>
      <c r="E1676" s="4" t="s">
        <v>28</v>
      </c>
      <c r="F1676" s="4" t="s">
        <v>28</v>
      </c>
      <c r="G1676" s="4" t="s">
        <v>10</v>
      </c>
      <c r="H1676" s="4" t="s">
        <v>10</v>
      </c>
    </row>
    <row r="1677" spans="1:8">
      <c r="A1677" t="n">
        <v>15951</v>
      </c>
      <c r="B1677" s="67" t="n">
        <v>60</v>
      </c>
      <c r="C1677" s="6" t="n">
        <v>7032</v>
      </c>
      <c r="D1677" s="6" t="n">
        <v>0</v>
      </c>
      <c r="E1677" s="6" t="n">
        <v>0</v>
      </c>
      <c r="F1677" s="6" t="n">
        <v>0</v>
      </c>
      <c r="G1677" s="6" t="n">
        <v>0</v>
      </c>
      <c r="H1677" s="6" t="n">
        <v>1</v>
      </c>
    </row>
    <row r="1678" spans="1:8">
      <c r="A1678" t="s">
        <v>4</v>
      </c>
      <c r="B1678" s="4" t="s">
        <v>5</v>
      </c>
      <c r="C1678" s="4" t="s">
        <v>10</v>
      </c>
      <c r="D1678" s="4" t="s">
        <v>28</v>
      </c>
      <c r="E1678" s="4" t="s">
        <v>28</v>
      </c>
      <c r="F1678" s="4" t="s">
        <v>28</v>
      </c>
      <c r="G1678" s="4" t="s">
        <v>10</v>
      </c>
      <c r="H1678" s="4" t="s">
        <v>10</v>
      </c>
    </row>
    <row r="1679" spans="1:8">
      <c r="A1679" t="n">
        <v>15970</v>
      </c>
      <c r="B1679" s="67" t="n">
        <v>60</v>
      </c>
      <c r="C1679" s="6" t="n">
        <v>7032</v>
      </c>
      <c r="D1679" s="6" t="n">
        <v>0</v>
      </c>
      <c r="E1679" s="6" t="n">
        <v>0</v>
      </c>
      <c r="F1679" s="6" t="n">
        <v>0</v>
      </c>
      <c r="G1679" s="6" t="n">
        <v>0</v>
      </c>
      <c r="H1679" s="6" t="n">
        <v>0</v>
      </c>
    </row>
    <row r="1680" spans="1:8">
      <c r="A1680" t="s">
        <v>4</v>
      </c>
      <c r="B1680" s="4" t="s">
        <v>5</v>
      </c>
      <c r="C1680" s="4" t="s">
        <v>10</v>
      </c>
      <c r="D1680" s="4" t="s">
        <v>10</v>
      </c>
      <c r="E1680" s="4" t="s">
        <v>10</v>
      </c>
    </row>
    <row r="1681" spans="1:8">
      <c r="A1681" t="n">
        <v>15989</v>
      </c>
      <c r="B1681" s="60" t="n">
        <v>61</v>
      </c>
      <c r="C1681" s="6" t="n">
        <v>7032</v>
      </c>
      <c r="D1681" s="6" t="n">
        <v>65533</v>
      </c>
      <c r="E1681" s="6" t="n">
        <v>0</v>
      </c>
    </row>
    <row r="1682" spans="1:8">
      <c r="A1682" t="s">
        <v>4</v>
      </c>
      <c r="B1682" s="4" t="s">
        <v>5</v>
      </c>
      <c r="C1682" s="4" t="s">
        <v>10</v>
      </c>
      <c r="D1682" s="4" t="s">
        <v>10</v>
      </c>
      <c r="E1682" s="4" t="s">
        <v>10</v>
      </c>
    </row>
    <row r="1683" spans="1:8">
      <c r="A1683" t="n">
        <v>15996</v>
      </c>
      <c r="B1683" s="60" t="n">
        <v>61</v>
      </c>
      <c r="C1683" s="6" t="n">
        <v>0</v>
      </c>
      <c r="D1683" s="6" t="n">
        <v>12</v>
      </c>
      <c r="E1683" s="6" t="n">
        <v>0</v>
      </c>
    </row>
    <row r="1684" spans="1:8">
      <c r="A1684" t="s">
        <v>4</v>
      </c>
      <c r="B1684" s="4" t="s">
        <v>5</v>
      </c>
      <c r="C1684" s="4" t="s">
        <v>10</v>
      </c>
      <c r="D1684" s="4" t="s">
        <v>10</v>
      </c>
      <c r="E1684" s="4" t="s">
        <v>10</v>
      </c>
    </row>
    <row r="1685" spans="1:8">
      <c r="A1685" t="n">
        <v>16003</v>
      </c>
      <c r="B1685" s="60" t="n">
        <v>61</v>
      </c>
      <c r="C1685" s="6" t="n">
        <v>1</v>
      </c>
      <c r="D1685" s="6" t="n">
        <v>12</v>
      </c>
      <c r="E1685" s="6" t="n">
        <v>0</v>
      </c>
    </row>
    <row r="1686" spans="1:8">
      <c r="A1686" t="s">
        <v>4</v>
      </c>
      <c r="B1686" s="4" t="s">
        <v>5</v>
      </c>
      <c r="C1686" s="4" t="s">
        <v>10</v>
      </c>
      <c r="D1686" s="4" t="s">
        <v>10</v>
      </c>
      <c r="E1686" s="4" t="s">
        <v>10</v>
      </c>
    </row>
    <row r="1687" spans="1:8">
      <c r="A1687" t="n">
        <v>16010</v>
      </c>
      <c r="B1687" s="60" t="n">
        <v>61</v>
      </c>
      <c r="C1687" s="6" t="n">
        <v>2</v>
      </c>
      <c r="D1687" s="6" t="n">
        <v>12</v>
      </c>
      <c r="E1687" s="6" t="n">
        <v>0</v>
      </c>
    </row>
    <row r="1688" spans="1:8">
      <c r="A1688" t="s">
        <v>4</v>
      </c>
      <c r="B1688" s="4" t="s">
        <v>5</v>
      </c>
      <c r="C1688" s="4" t="s">
        <v>10</v>
      </c>
      <c r="D1688" s="4" t="s">
        <v>10</v>
      </c>
      <c r="E1688" s="4" t="s">
        <v>10</v>
      </c>
    </row>
    <row r="1689" spans="1:8">
      <c r="A1689" t="n">
        <v>16017</v>
      </c>
      <c r="B1689" s="60" t="n">
        <v>61</v>
      </c>
      <c r="C1689" s="6" t="n">
        <v>3</v>
      </c>
      <c r="D1689" s="6" t="n">
        <v>12</v>
      </c>
      <c r="E1689" s="6" t="n">
        <v>0</v>
      </c>
    </row>
    <row r="1690" spans="1:8">
      <c r="A1690" t="s">
        <v>4</v>
      </c>
      <c r="B1690" s="4" t="s">
        <v>5</v>
      </c>
      <c r="C1690" s="4" t="s">
        <v>10</v>
      </c>
      <c r="D1690" s="4" t="s">
        <v>10</v>
      </c>
      <c r="E1690" s="4" t="s">
        <v>10</v>
      </c>
    </row>
    <row r="1691" spans="1:8">
      <c r="A1691" t="n">
        <v>16024</v>
      </c>
      <c r="B1691" s="60" t="n">
        <v>61</v>
      </c>
      <c r="C1691" s="6" t="n">
        <v>4</v>
      </c>
      <c r="D1691" s="6" t="n">
        <v>12</v>
      </c>
      <c r="E1691" s="6" t="n">
        <v>0</v>
      </c>
    </row>
    <row r="1692" spans="1:8">
      <c r="A1692" t="s">
        <v>4</v>
      </c>
      <c r="B1692" s="4" t="s">
        <v>5</v>
      </c>
      <c r="C1692" s="4" t="s">
        <v>10</v>
      </c>
      <c r="D1692" s="4" t="s">
        <v>10</v>
      </c>
      <c r="E1692" s="4" t="s">
        <v>10</v>
      </c>
    </row>
    <row r="1693" spans="1:8">
      <c r="A1693" t="n">
        <v>16031</v>
      </c>
      <c r="B1693" s="60" t="n">
        <v>61</v>
      </c>
      <c r="C1693" s="6" t="n">
        <v>5</v>
      </c>
      <c r="D1693" s="6" t="n">
        <v>12</v>
      </c>
      <c r="E1693" s="6" t="n">
        <v>0</v>
      </c>
    </row>
    <row r="1694" spans="1:8">
      <c r="A1694" t="s">
        <v>4</v>
      </c>
      <c r="B1694" s="4" t="s">
        <v>5</v>
      </c>
      <c r="C1694" s="4" t="s">
        <v>10</v>
      </c>
      <c r="D1694" s="4" t="s">
        <v>10</v>
      </c>
      <c r="E1694" s="4" t="s">
        <v>10</v>
      </c>
    </row>
    <row r="1695" spans="1:8">
      <c r="A1695" t="n">
        <v>16038</v>
      </c>
      <c r="B1695" s="60" t="n">
        <v>61</v>
      </c>
      <c r="C1695" s="6" t="n">
        <v>6</v>
      </c>
      <c r="D1695" s="6" t="n">
        <v>12</v>
      </c>
      <c r="E1695" s="6" t="n">
        <v>0</v>
      </c>
    </row>
    <row r="1696" spans="1:8">
      <c r="A1696" t="s">
        <v>4</v>
      </c>
      <c r="B1696" s="4" t="s">
        <v>5</v>
      </c>
      <c r="C1696" s="4" t="s">
        <v>10</v>
      </c>
      <c r="D1696" s="4" t="s">
        <v>10</v>
      </c>
      <c r="E1696" s="4" t="s">
        <v>10</v>
      </c>
    </row>
    <row r="1697" spans="1:5">
      <c r="A1697" t="n">
        <v>16045</v>
      </c>
      <c r="B1697" s="60" t="n">
        <v>61</v>
      </c>
      <c r="C1697" s="6" t="n">
        <v>7</v>
      </c>
      <c r="D1697" s="6" t="n">
        <v>12</v>
      </c>
      <c r="E1697" s="6" t="n">
        <v>0</v>
      </c>
    </row>
    <row r="1698" spans="1:5">
      <c r="A1698" t="s">
        <v>4</v>
      </c>
      <c r="B1698" s="4" t="s">
        <v>5</v>
      </c>
      <c r="C1698" s="4" t="s">
        <v>10</v>
      </c>
      <c r="D1698" s="4" t="s">
        <v>10</v>
      </c>
      <c r="E1698" s="4" t="s">
        <v>10</v>
      </c>
    </row>
    <row r="1699" spans="1:5">
      <c r="A1699" t="n">
        <v>16052</v>
      </c>
      <c r="B1699" s="60" t="n">
        <v>61</v>
      </c>
      <c r="C1699" s="6" t="n">
        <v>8</v>
      </c>
      <c r="D1699" s="6" t="n">
        <v>12</v>
      </c>
      <c r="E1699" s="6" t="n">
        <v>0</v>
      </c>
    </row>
    <row r="1700" spans="1:5">
      <c r="A1700" t="s">
        <v>4</v>
      </c>
      <c r="B1700" s="4" t="s">
        <v>5</v>
      </c>
      <c r="C1700" s="4" t="s">
        <v>10</v>
      </c>
      <c r="D1700" s="4" t="s">
        <v>10</v>
      </c>
      <c r="E1700" s="4" t="s">
        <v>10</v>
      </c>
    </row>
    <row r="1701" spans="1:5">
      <c r="A1701" t="n">
        <v>16059</v>
      </c>
      <c r="B1701" s="60" t="n">
        <v>61</v>
      </c>
      <c r="C1701" s="6" t="n">
        <v>9</v>
      </c>
      <c r="D1701" s="6" t="n">
        <v>12</v>
      </c>
      <c r="E1701" s="6" t="n">
        <v>0</v>
      </c>
    </row>
    <row r="1702" spans="1:5">
      <c r="A1702" t="s">
        <v>4</v>
      </c>
      <c r="B1702" s="4" t="s">
        <v>5</v>
      </c>
      <c r="C1702" s="4" t="s">
        <v>10</v>
      </c>
      <c r="D1702" s="4" t="s">
        <v>10</v>
      </c>
      <c r="E1702" s="4" t="s">
        <v>10</v>
      </c>
    </row>
    <row r="1703" spans="1:5">
      <c r="A1703" t="n">
        <v>16066</v>
      </c>
      <c r="B1703" s="60" t="n">
        <v>61</v>
      </c>
      <c r="C1703" s="6" t="n">
        <v>11</v>
      </c>
      <c r="D1703" s="6" t="n">
        <v>12</v>
      </c>
      <c r="E1703" s="6" t="n">
        <v>0</v>
      </c>
    </row>
    <row r="1704" spans="1:5">
      <c r="A1704" t="s">
        <v>4</v>
      </c>
      <c r="B1704" s="4" t="s">
        <v>5</v>
      </c>
      <c r="C1704" s="4" t="s">
        <v>10</v>
      </c>
      <c r="D1704" s="4" t="s">
        <v>10</v>
      </c>
      <c r="E1704" s="4" t="s">
        <v>10</v>
      </c>
    </row>
    <row r="1705" spans="1:5">
      <c r="A1705" t="n">
        <v>16073</v>
      </c>
      <c r="B1705" s="60" t="n">
        <v>61</v>
      </c>
      <c r="C1705" s="6" t="n">
        <v>13</v>
      </c>
      <c r="D1705" s="6" t="n">
        <v>12</v>
      </c>
      <c r="E1705" s="6" t="n">
        <v>0</v>
      </c>
    </row>
    <row r="1706" spans="1:5">
      <c r="A1706" t="s">
        <v>4</v>
      </c>
      <c r="B1706" s="4" t="s">
        <v>5</v>
      </c>
      <c r="C1706" s="4" t="s">
        <v>10</v>
      </c>
      <c r="D1706" s="4" t="s">
        <v>10</v>
      </c>
      <c r="E1706" s="4" t="s">
        <v>10</v>
      </c>
    </row>
    <row r="1707" spans="1:5">
      <c r="A1707" t="n">
        <v>16080</v>
      </c>
      <c r="B1707" s="60" t="n">
        <v>61</v>
      </c>
      <c r="C1707" s="6" t="n">
        <v>80</v>
      </c>
      <c r="D1707" s="6" t="n">
        <v>12</v>
      </c>
      <c r="E1707" s="6" t="n">
        <v>0</v>
      </c>
    </row>
    <row r="1708" spans="1:5">
      <c r="A1708" t="s">
        <v>4</v>
      </c>
      <c r="B1708" s="4" t="s">
        <v>5</v>
      </c>
      <c r="C1708" s="4" t="s">
        <v>10</v>
      </c>
      <c r="D1708" s="4" t="s">
        <v>10</v>
      </c>
      <c r="E1708" s="4" t="s">
        <v>10</v>
      </c>
    </row>
    <row r="1709" spans="1:5">
      <c r="A1709" t="n">
        <v>16087</v>
      </c>
      <c r="B1709" s="60" t="n">
        <v>61</v>
      </c>
      <c r="C1709" s="6" t="n">
        <v>18</v>
      </c>
      <c r="D1709" s="6" t="n">
        <v>12</v>
      </c>
      <c r="E1709" s="6" t="n">
        <v>0</v>
      </c>
    </row>
    <row r="1710" spans="1:5">
      <c r="A1710" t="s">
        <v>4</v>
      </c>
      <c r="B1710" s="4" t="s">
        <v>5</v>
      </c>
      <c r="C1710" s="4" t="s">
        <v>10</v>
      </c>
      <c r="D1710" s="4" t="s">
        <v>10</v>
      </c>
      <c r="E1710" s="4" t="s">
        <v>10</v>
      </c>
    </row>
    <row r="1711" spans="1:5">
      <c r="A1711" t="n">
        <v>16094</v>
      </c>
      <c r="B1711" s="60" t="n">
        <v>61</v>
      </c>
      <c r="C1711" s="6" t="n">
        <v>7032</v>
      </c>
      <c r="D1711" s="6" t="n">
        <v>12</v>
      </c>
      <c r="E1711" s="6" t="n">
        <v>0</v>
      </c>
    </row>
    <row r="1712" spans="1:5">
      <c r="A1712" t="s">
        <v>4</v>
      </c>
      <c r="B1712" s="4" t="s">
        <v>5</v>
      </c>
      <c r="C1712" s="4" t="s">
        <v>13</v>
      </c>
      <c r="D1712" s="4" t="s">
        <v>13</v>
      </c>
      <c r="E1712" s="4" t="s">
        <v>28</v>
      </c>
      <c r="F1712" s="4" t="s">
        <v>28</v>
      </c>
      <c r="G1712" s="4" t="s">
        <v>28</v>
      </c>
      <c r="H1712" s="4" t="s">
        <v>10</v>
      </c>
    </row>
    <row r="1713" spans="1:8">
      <c r="A1713" t="n">
        <v>16101</v>
      </c>
      <c r="B1713" s="62" t="n">
        <v>45</v>
      </c>
      <c r="C1713" s="6" t="n">
        <v>2</v>
      </c>
      <c r="D1713" s="6" t="n">
        <v>3</v>
      </c>
      <c r="E1713" s="6" t="n">
        <v>77.5500030517578</v>
      </c>
      <c r="F1713" s="6" t="n">
        <v>16.1499996185303</v>
      </c>
      <c r="G1713" s="6" t="n">
        <v>8.01000022888184</v>
      </c>
      <c r="H1713" s="6" t="n">
        <v>0</v>
      </c>
    </row>
    <row r="1714" spans="1:8">
      <c r="A1714" t="s">
        <v>4</v>
      </c>
      <c r="B1714" s="4" t="s">
        <v>5</v>
      </c>
      <c r="C1714" s="4" t="s">
        <v>13</v>
      </c>
      <c r="D1714" s="4" t="s">
        <v>13</v>
      </c>
      <c r="E1714" s="4" t="s">
        <v>28</v>
      </c>
      <c r="F1714" s="4" t="s">
        <v>28</v>
      </c>
      <c r="G1714" s="4" t="s">
        <v>28</v>
      </c>
      <c r="H1714" s="4" t="s">
        <v>10</v>
      </c>
      <c r="I1714" s="4" t="s">
        <v>13</v>
      </c>
    </row>
    <row r="1715" spans="1:8">
      <c r="A1715" t="n">
        <v>16118</v>
      </c>
      <c r="B1715" s="62" t="n">
        <v>45</v>
      </c>
      <c r="C1715" s="6" t="n">
        <v>4</v>
      </c>
      <c r="D1715" s="6" t="n">
        <v>3</v>
      </c>
      <c r="E1715" s="6" t="n">
        <v>6.5</v>
      </c>
      <c r="F1715" s="6" t="n">
        <v>150</v>
      </c>
      <c r="G1715" s="6" t="n">
        <v>356</v>
      </c>
      <c r="H1715" s="6" t="n">
        <v>0</v>
      </c>
      <c r="I1715" s="6" t="n">
        <v>0</v>
      </c>
    </row>
    <row r="1716" spans="1:8">
      <c r="A1716" t="s">
        <v>4</v>
      </c>
      <c r="B1716" s="4" t="s">
        <v>5</v>
      </c>
      <c r="C1716" s="4" t="s">
        <v>13</v>
      </c>
      <c r="D1716" s="4" t="s">
        <v>13</v>
      </c>
      <c r="E1716" s="4" t="s">
        <v>28</v>
      </c>
      <c r="F1716" s="4" t="s">
        <v>10</v>
      </c>
    </row>
    <row r="1717" spans="1:8">
      <c r="A1717" t="n">
        <v>16136</v>
      </c>
      <c r="B1717" s="62" t="n">
        <v>45</v>
      </c>
      <c r="C1717" s="6" t="n">
        <v>5</v>
      </c>
      <c r="D1717" s="6" t="n">
        <v>3</v>
      </c>
      <c r="E1717" s="6" t="n">
        <v>4.5</v>
      </c>
      <c r="F1717" s="6" t="n">
        <v>0</v>
      </c>
    </row>
    <row r="1718" spans="1:8">
      <c r="A1718" t="s">
        <v>4</v>
      </c>
      <c r="B1718" s="4" t="s">
        <v>5</v>
      </c>
      <c r="C1718" s="4" t="s">
        <v>13</v>
      </c>
      <c r="D1718" s="4" t="s">
        <v>13</v>
      </c>
      <c r="E1718" s="4" t="s">
        <v>28</v>
      </c>
      <c r="F1718" s="4" t="s">
        <v>10</v>
      </c>
    </row>
    <row r="1719" spans="1:8">
      <c r="A1719" t="n">
        <v>16145</v>
      </c>
      <c r="B1719" s="62" t="n">
        <v>45</v>
      </c>
      <c r="C1719" s="6" t="n">
        <v>11</v>
      </c>
      <c r="D1719" s="6" t="n">
        <v>3</v>
      </c>
      <c r="E1719" s="6" t="n">
        <v>22.7999992370605</v>
      </c>
      <c r="F1719" s="6" t="n">
        <v>0</v>
      </c>
    </row>
    <row r="1720" spans="1:8">
      <c r="A1720" t="s">
        <v>4</v>
      </c>
      <c r="B1720" s="4" t="s">
        <v>5</v>
      </c>
      <c r="C1720" s="4" t="s">
        <v>13</v>
      </c>
      <c r="D1720" s="4" t="s">
        <v>10</v>
      </c>
    </row>
    <row r="1721" spans="1:8">
      <c r="A1721" t="n">
        <v>16154</v>
      </c>
      <c r="B1721" s="36" t="n">
        <v>58</v>
      </c>
      <c r="C1721" s="6" t="n">
        <v>255</v>
      </c>
      <c r="D1721" s="6" t="n">
        <v>0</v>
      </c>
    </row>
    <row r="1722" spans="1:8">
      <c r="A1722" t="s">
        <v>4</v>
      </c>
      <c r="B1722" s="4" t="s">
        <v>5</v>
      </c>
      <c r="C1722" s="4" t="s">
        <v>10</v>
      </c>
    </row>
    <row r="1723" spans="1:8">
      <c r="A1723" t="n">
        <v>16158</v>
      </c>
      <c r="B1723" s="40" t="n">
        <v>16</v>
      </c>
      <c r="C1723" s="6" t="n">
        <v>500</v>
      </c>
    </row>
    <row r="1724" spans="1:8">
      <c r="A1724" t="s">
        <v>4</v>
      </c>
      <c r="B1724" s="4" t="s">
        <v>5</v>
      </c>
      <c r="C1724" s="4" t="s">
        <v>13</v>
      </c>
      <c r="D1724" s="4" t="s">
        <v>13</v>
      </c>
      <c r="E1724" s="4" t="s">
        <v>28</v>
      </c>
      <c r="F1724" s="4" t="s">
        <v>28</v>
      </c>
      <c r="G1724" s="4" t="s">
        <v>28</v>
      </c>
      <c r="H1724" s="4" t="s">
        <v>10</v>
      </c>
    </row>
    <row r="1725" spans="1:8">
      <c r="A1725" t="n">
        <v>16161</v>
      </c>
      <c r="B1725" s="62" t="n">
        <v>45</v>
      </c>
      <c r="C1725" s="6" t="n">
        <v>2</v>
      </c>
      <c r="D1725" s="6" t="n">
        <v>3</v>
      </c>
      <c r="E1725" s="6" t="n">
        <v>77.5500030517578</v>
      </c>
      <c r="F1725" s="6" t="n">
        <v>16.1499996185303</v>
      </c>
      <c r="G1725" s="6" t="n">
        <v>4.40000009536743</v>
      </c>
      <c r="H1725" s="6" t="n">
        <v>2000</v>
      </c>
    </row>
    <row r="1726" spans="1:8">
      <c r="A1726" t="s">
        <v>4</v>
      </c>
      <c r="B1726" s="4" t="s">
        <v>5</v>
      </c>
      <c r="C1726" s="4" t="s">
        <v>13</v>
      </c>
      <c r="D1726" s="4" t="s">
        <v>13</v>
      </c>
      <c r="E1726" s="4" t="s">
        <v>28</v>
      </c>
      <c r="F1726" s="4" t="s">
        <v>28</v>
      </c>
      <c r="G1726" s="4" t="s">
        <v>28</v>
      </c>
      <c r="H1726" s="4" t="s">
        <v>10</v>
      </c>
      <c r="I1726" s="4" t="s">
        <v>13</v>
      </c>
    </row>
    <row r="1727" spans="1:8">
      <c r="A1727" t="n">
        <v>16178</v>
      </c>
      <c r="B1727" s="62" t="n">
        <v>45</v>
      </c>
      <c r="C1727" s="6" t="n">
        <v>4</v>
      </c>
      <c r="D1727" s="6" t="n">
        <v>3</v>
      </c>
      <c r="E1727" s="6" t="n">
        <v>17.25</v>
      </c>
      <c r="F1727" s="6" t="n">
        <v>30</v>
      </c>
      <c r="G1727" s="6" t="n">
        <v>356</v>
      </c>
      <c r="H1727" s="6" t="n">
        <v>2000</v>
      </c>
      <c r="I1727" s="6" t="n">
        <v>1</v>
      </c>
    </row>
    <row r="1728" spans="1:8">
      <c r="A1728" t="s">
        <v>4</v>
      </c>
      <c r="B1728" s="4" t="s">
        <v>5</v>
      </c>
      <c r="C1728" s="4" t="s">
        <v>13</v>
      </c>
      <c r="D1728" s="4" t="s">
        <v>13</v>
      </c>
      <c r="E1728" s="4" t="s">
        <v>28</v>
      </c>
      <c r="F1728" s="4" t="s">
        <v>10</v>
      </c>
    </row>
    <row r="1729" spans="1:9">
      <c r="A1729" t="n">
        <v>16196</v>
      </c>
      <c r="B1729" s="62" t="n">
        <v>45</v>
      </c>
      <c r="C1729" s="6" t="n">
        <v>5</v>
      </c>
      <c r="D1729" s="6" t="n">
        <v>3</v>
      </c>
      <c r="E1729" s="6" t="n">
        <v>9</v>
      </c>
      <c r="F1729" s="6" t="n">
        <v>2000</v>
      </c>
    </row>
    <row r="1730" spans="1:9">
      <c r="A1730" t="s">
        <v>4</v>
      </c>
      <c r="B1730" s="4" t="s">
        <v>5</v>
      </c>
      <c r="C1730" s="4" t="s">
        <v>13</v>
      </c>
      <c r="D1730" s="4" t="s">
        <v>10</v>
      </c>
      <c r="E1730" s="4" t="s">
        <v>10</v>
      </c>
      <c r="F1730" s="4" t="s">
        <v>9</v>
      </c>
    </row>
    <row r="1731" spans="1:9">
      <c r="A1731" t="n">
        <v>16205</v>
      </c>
      <c r="B1731" s="75" t="n">
        <v>84</v>
      </c>
      <c r="C1731" s="6" t="n">
        <v>0</v>
      </c>
      <c r="D1731" s="6" t="n">
        <v>0</v>
      </c>
      <c r="E1731" s="6" t="n">
        <v>2000</v>
      </c>
      <c r="F1731" s="6" t="n">
        <v>1050253722</v>
      </c>
    </row>
    <row r="1732" spans="1:9">
      <c r="A1732" t="s">
        <v>4</v>
      </c>
      <c r="B1732" s="4" t="s">
        <v>5</v>
      </c>
      <c r="C1732" s="4" t="s">
        <v>10</v>
      </c>
      <c r="D1732" s="4" t="s">
        <v>10</v>
      </c>
      <c r="E1732" s="4" t="s">
        <v>28</v>
      </c>
      <c r="F1732" s="4" t="s">
        <v>28</v>
      </c>
      <c r="G1732" s="4" t="s">
        <v>28</v>
      </c>
      <c r="H1732" s="4" t="s">
        <v>28</v>
      </c>
      <c r="I1732" s="4" t="s">
        <v>13</v>
      </c>
      <c r="J1732" s="4" t="s">
        <v>10</v>
      </c>
    </row>
    <row r="1733" spans="1:9">
      <c r="A1733" t="n">
        <v>16215</v>
      </c>
      <c r="B1733" s="76" t="n">
        <v>55</v>
      </c>
      <c r="C1733" s="6" t="n">
        <v>12</v>
      </c>
      <c r="D1733" s="6" t="n">
        <v>65533</v>
      </c>
      <c r="E1733" s="6" t="n">
        <v>77.5500030517578</v>
      </c>
      <c r="F1733" s="6" t="n">
        <v>14.9200000762939</v>
      </c>
      <c r="G1733" s="6" t="n">
        <v>5.25</v>
      </c>
      <c r="H1733" s="6" t="n">
        <v>3.29999995231628</v>
      </c>
      <c r="I1733" s="6" t="n">
        <v>2</v>
      </c>
      <c r="J1733" s="6" t="n">
        <v>0</v>
      </c>
    </row>
    <row r="1734" spans="1:9">
      <c r="A1734" t="s">
        <v>4</v>
      </c>
      <c r="B1734" s="4" t="s">
        <v>5</v>
      </c>
      <c r="C1734" s="4" t="s">
        <v>10</v>
      </c>
      <c r="D1734" s="4" t="s">
        <v>13</v>
      </c>
    </row>
    <row r="1735" spans="1:9">
      <c r="A1735" t="n">
        <v>16239</v>
      </c>
      <c r="B1735" s="77" t="n">
        <v>56</v>
      </c>
      <c r="C1735" s="6" t="n">
        <v>12</v>
      </c>
      <c r="D1735" s="6" t="n">
        <v>0</v>
      </c>
    </row>
    <row r="1736" spans="1:9">
      <c r="A1736" t="s">
        <v>4</v>
      </c>
      <c r="B1736" s="4" t="s">
        <v>5</v>
      </c>
      <c r="C1736" s="4" t="s">
        <v>10</v>
      </c>
      <c r="D1736" s="4" t="s">
        <v>13</v>
      </c>
      <c r="E1736" s="4" t="s">
        <v>6</v>
      </c>
      <c r="F1736" s="4" t="s">
        <v>28</v>
      </c>
      <c r="G1736" s="4" t="s">
        <v>28</v>
      </c>
      <c r="H1736" s="4" t="s">
        <v>28</v>
      </c>
    </row>
    <row r="1737" spans="1:9">
      <c r="A1737" t="n">
        <v>16243</v>
      </c>
      <c r="B1737" s="52" t="n">
        <v>48</v>
      </c>
      <c r="C1737" s="6" t="n">
        <v>12</v>
      </c>
      <c r="D1737" s="6" t="n">
        <v>0</v>
      </c>
      <c r="E1737" s="6" t="s">
        <v>150</v>
      </c>
      <c r="F1737" s="6" t="n">
        <v>-1</v>
      </c>
      <c r="G1737" s="6" t="n">
        <v>1</v>
      </c>
      <c r="H1737" s="6" t="n">
        <v>0</v>
      </c>
    </row>
    <row r="1738" spans="1:9">
      <c r="A1738" t="s">
        <v>4</v>
      </c>
      <c r="B1738" s="4" t="s">
        <v>5</v>
      </c>
      <c r="C1738" s="4" t="s">
        <v>10</v>
      </c>
    </row>
    <row r="1739" spans="1:9">
      <c r="A1739" t="n">
        <v>16269</v>
      </c>
      <c r="B1739" s="40" t="n">
        <v>16</v>
      </c>
      <c r="C1739" s="6" t="n">
        <v>300</v>
      </c>
    </row>
    <row r="1740" spans="1:9">
      <c r="A1740" t="s">
        <v>4</v>
      </c>
      <c r="B1740" s="4" t="s">
        <v>5</v>
      </c>
      <c r="C1740" s="4" t="s">
        <v>10</v>
      </c>
      <c r="D1740" s="4" t="s">
        <v>10</v>
      </c>
      <c r="E1740" s="4" t="s">
        <v>28</v>
      </c>
      <c r="F1740" s="4" t="s">
        <v>28</v>
      </c>
      <c r="G1740" s="4" t="s">
        <v>28</v>
      </c>
      <c r="H1740" s="4" t="s">
        <v>28</v>
      </c>
      <c r="I1740" s="4" t="s">
        <v>28</v>
      </c>
      <c r="J1740" s="4" t="s">
        <v>13</v>
      </c>
      <c r="K1740" s="4" t="s">
        <v>10</v>
      </c>
    </row>
    <row r="1741" spans="1:9">
      <c r="A1741" t="n">
        <v>16272</v>
      </c>
      <c r="B1741" s="76" t="n">
        <v>55</v>
      </c>
      <c r="C1741" s="6" t="n">
        <v>12</v>
      </c>
      <c r="D1741" s="6" t="n">
        <v>65026</v>
      </c>
      <c r="E1741" s="6" t="n">
        <v>77.5500030517578</v>
      </c>
      <c r="F1741" s="6" t="n">
        <v>10.9200000762939</v>
      </c>
      <c r="G1741" s="6" t="n">
        <v>3.25</v>
      </c>
      <c r="H1741" s="6" t="n">
        <v>1.5</v>
      </c>
      <c r="I1741" s="6" t="n">
        <v>3.29999995231628</v>
      </c>
      <c r="J1741" s="6" t="n">
        <v>0</v>
      </c>
      <c r="K1741" s="6" t="n">
        <v>0</v>
      </c>
    </row>
    <row r="1742" spans="1:9">
      <c r="A1742" t="s">
        <v>4</v>
      </c>
      <c r="B1742" s="4" t="s">
        <v>5</v>
      </c>
      <c r="C1742" s="4" t="s">
        <v>13</v>
      </c>
      <c r="D1742" s="4" t="s">
        <v>10</v>
      </c>
      <c r="E1742" s="4" t="s">
        <v>28</v>
      </c>
      <c r="F1742" s="4" t="s">
        <v>10</v>
      </c>
      <c r="G1742" s="4" t="s">
        <v>9</v>
      </c>
      <c r="H1742" s="4" t="s">
        <v>9</v>
      </c>
      <c r="I1742" s="4" t="s">
        <v>10</v>
      </c>
      <c r="J1742" s="4" t="s">
        <v>10</v>
      </c>
      <c r="K1742" s="4" t="s">
        <v>9</v>
      </c>
      <c r="L1742" s="4" t="s">
        <v>9</v>
      </c>
      <c r="M1742" s="4" t="s">
        <v>9</v>
      </c>
      <c r="N1742" s="4" t="s">
        <v>9</v>
      </c>
      <c r="O1742" s="4" t="s">
        <v>6</v>
      </c>
    </row>
    <row r="1743" spans="1:9">
      <c r="A1743" t="n">
        <v>16300</v>
      </c>
      <c r="B1743" s="11" t="n">
        <v>50</v>
      </c>
      <c r="C1743" s="6" t="n">
        <v>0</v>
      </c>
      <c r="D1743" s="6" t="n">
        <v>4360</v>
      </c>
      <c r="E1743" s="6" t="n">
        <v>0.800000011920929</v>
      </c>
      <c r="F1743" s="6" t="n">
        <v>0</v>
      </c>
      <c r="G1743" s="6" t="n">
        <v>0</v>
      </c>
      <c r="H1743" s="6" t="n">
        <v>0</v>
      </c>
      <c r="I1743" s="6" t="n">
        <v>0</v>
      </c>
      <c r="J1743" s="6" t="n">
        <v>65533</v>
      </c>
      <c r="K1743" s="6" t="n">
        <v>0</v>
      </c>
      <c r="L1743" s="6" t="n">
        <v>0</v>
      </c>
      <c r="M1743" s="6" t="n">
        <v>0</v>
      </c>
      <c r="N1743" s="6" t="n">
        <v>0</v>
      </c>
      <c r="O1743" s="6" t="s">
        <v>23</v>
      </c>
    </row>
    <row r="1744" spans="1:9">
      <c r="A1744" t="s">
        <v>4</v>
      </c>
      <c r="B1744" s="4" t="s">
        <v>5</v>
      </c>
      <c r="C1744" s="4" t="s">
        <v>13</v>
      </c>
      <c r="D1744" s="4" t="s">
        <v>28</v>
      </c>
      <c r="E1744" s="4" t="s">
        <v>28</v>
      </c>
      <c r="F1744" s="4" t="s">
        <v>28</v>
      </c>
    </row>
    <row r="1745" spans="1:15">
      <c r="A1745" t="n">
        <v>16339</v>
      </c>
      <c r="B1745" s="62" t="n">
        <v>45</v>
      </c>
      <c r="C1745" s="6" t="n">
        <v>9</v>
      </c>
      <c r="D1745" s="6" t="n">
        <v>0.0199999995529652</v>
      </c>
      <c r="E1745" s="6" t="n">
        <v>0.0199999995529652</v>
      </c>
      <c r="F1745" s="6" t="n">
        <v>0.200000002980232</v>
      </c>
    </row>
    <row r="1746" spans="1:15">
      <c r="A1746" t="s">
        <v>4</v>
      </c>
      <c r="B1746" s="4" t="s">
        <v>5</v>
      </c>
      <c r="C1746" s="4" t="s">
        <v>13</v>
      </c>
      <c r="D1746" s="4" t="s">
        <v>10</v>
      </c>
      <c r="E1746" s="4" t="s">
        <v>6</v>
      </c>
    </row>
    <row r="1747" spans="1:15">
      <c r="A1747" t="n">
        <v>16353</v>
      </c>
      <c r="B1747" s="66" t="n">
        <v>51</v>
      </c>
      <c r="C1747" s="6" t="n">
        <v>4</v>
      </c>
      <c r="D1747" s="6" t="n">
        <v>12</v>
      </c>
      <c r="E1747" s="6" t="s">
        <v>202</v>
      </c>
    </row>
    <row r="1748" spans="1:15">
      <c r="A1748" t="s">
        <v>4</v>
      </c>
      <c r="B1748" s="4" t="s">
        <v>5</v>
      </c>
      <c r="C1748" s="4" t="s">
        <v>10</v>
      </c>
    </row>
    <row r="1749" spans="1:15">
      <c r="A1749" t="n">
        <v>16366</v>
      </c>
      <c r="B1749" s="40" t="n">
        <v>16</v>
      </c>
      <c r="C1749" s="6" t="n">
        <v>0</v>
      </c>
    </row>
    <row r="1750" spans="1:15">
      <c r="A1750" t="s">
        <v>4</v>
      </c>
      <c r="B1750" s="4" t="s">
        <v>5</v>
      </c>
      <c r="C1750" s="4" t="s">
        <v>10</v>
      </c>
      <c r="D1750" s="4" t="s">
        <v>13</v>
      </c>
      <c r="E1750" s="4" t="s">
        <v>9</v>
      </c>
      <c r="F1750" s="4" t="s">
        <v>65</v>
      </c>
      <c r="G1750" s="4" t="s">
        <v>13</v>
      </c>
      <c r="H1750" s="4" t="s">
        <v>13</v>
      </c>
      <c r="I1750" s="4" t="s">
        <v>13</v>
      </c>
    </row>
    <row r="1751" spans="1:15">
      <c r="A1751" t="n">
        <v>16369</v>
      </c>
      <c r="B1751" s="68" t="n">
        <v>26</v>
      </c>
      <c r="C1751" s="6" t="n">
        <v>12</v>
      </c>
      <c r="D1751" s="6" t="n">
        <v>17</v>
      </c>
      <c r="E1751" s="6" t="n">
        <v>63135</v>
      </c>
      <c r="F1751" s="6" t="s">
        <v>203</v>
      </c>
      <c r="G1751" s="6" t="n">
        <v>8</v>
      </c>
      <c r="H1751" s="6" t="n">
        <v>2</v>
      </c>
      <c r="I1751" s="6" t="n">
        <v>0</v>
      </c>
    </row>
    <row r="1752" spans="1:15">
      <c r="A1752" t="s">
        <v>4</v>
      </c>
      <c r="B1752" s="4" t="s">
        <v>5</v>
      </c>
      <c r="C1752" s="4" t="s">
        <v>10</v>
      </c>
    </row>
    <row r="1753" spans="1:15">
      <c r="A1753" t="n">
        <v>16390</v>
      </c>
      <c r="B1753" s="40" t="n">
        <v>16</v>
      </c>
      <c r="C1753" s="6" t="n">
        <v>1500</v>
      </c>
    </row>
    <row r="1754" spans="1:15">
      <c r="A1754" t="s">
        <v>4</v>
      </c>
      <c r="B1754" s="4" t="s">
        <v>5</v>
      </c>
      <c r="C1754" s="4" t="s">
        <v>10</v>
      </c>
      <c r="D1754" s="4" t="s">
        <v>13</v>
      </c>
    </row>
    <row r="1755" spans="1:15">
      <c r="A1755" t="n">
        <v>16393</v>
      </c>
      <c r="B1755" s="72" t="n">
        <v>89</v>
      </c>
      <c r="C1755" s="6" t="n">
        <v>12</v>
      </c>
      <c r="D1755" s="6" t="n">
        <v>0</v>
      </c>
    </row>
    <row r="1756" spans="1:15">
      <c r="A1756" t="s">
        <v>4</v>
      </c>
      <c r="B1756" s="4" t="s">
        <v>5</v>
      </c>
      <c r="C1756" s="4" t="s">
        <v>10</v>
      </c>
      <c r="D1756" s="4" t="s">
        <v>13</v>
      </c>
    </row>
    <row r="1757" spans="1:15">
      <c r="A1757" t="n">
        <v>16397</v>
      </c>
      <c r="B1757" s="72" t="n">
        <v>89</v>
      </c>
      <c r="C1757" s="6" t="n">
        <v>65533</v>
      </c>
      <c r="D1757" s="6" t="n">
        <v>1</v>
      </c>
    </row>
    <row r="1758" spans="1:15">
      <c r="A1758" t="s">
        <v>4</v>
      </c>
      <c r="B1758" s="4" t="s">
        <v>5</v>
      </c>
      <c r="C1758" s="4" t="s">
        <v>13</v>
      </c>
      <c r="D1758" s="4" t="s">
        <v>10</v>
      </c>
      <c r="E1758" s="4" t="s">
        <v>28</v>
      </c>
    </row>
    <row r="1759" spans="1:15">
      <c r="A1759" t="n">
        <v>16401</v>
      </c>
      <c r="B1759" s="36" t="n">
        <v>58</v>
      </c>
      <c r="C1759" s="6" t="n">
        <v>101</v>
      </c>
      <c r="D1759" s="6" t="n">
        <v>300</v>
      </c>
      <c r="E1759" s="6" t="n">
        <v>1</v>
      </c>
    </row>
    <row r="1760" spans="1:15">
      <c r="A1760" t="s">
        <v>4</v>
      </c>
      <c r="B1760" s="4" t="s">
        <v>5</v>
      </c>
      <c r="C1760" s="4" t="s">
        <v>13</v>
      </c>
      <c r="D1760" s="4" t="s">
        <v>10</v>
      </c>
    </row>
    <row r="1761" spans="1:9">
      <c r="A1761" t="n">
        <v>16409</v>
      </c>
      <c r="B1761" s="36" t="n">
        <v>58</v>
      </c>
      <c r="C1761" s="6" t="n">
        <v>254</v>
      </c>
      <c r="D1761" s="6" t="n">
        <v>0</v>
      </c>
    </row>
    <row r="1762" spans="1:9">
      <c r="A1762" t="s">
        <v>4</v>
      </c>
      <c r="B1762" s="4" t="s">
        <v>5</v>
      </c>
      <c r="C1762" s="4" t="s">
        <v>13</v>
      </c>
      <c r="D1762" s="4" t="s">
        <v>10</v>
      </c>
      <c r="E1762" s="4" t="s">
        <v>10</v>
      </c>
      <c r="F1762" s="4" t="s">
        <v>9</v>
      </c>
    </row>
    <row r="1763" spans="1:9">
      <c r="A1763" t="n">
        <v>16413</v>
      </c>
      <c r="B1763" s="75" t="n">
        <v>84</v>
      </c>
      <c r="C1763" s="6" t="n">
        <v>1</v>
      </c>
      <c r="D1763" s="6" t="n">
        <v>0</v>
      </c>
      <c r="E1763" s="6" t="n">
        <v>0</v>
      </c>
      <c r="F1763" s="6" t="n">
        <v>0</v>
      </c>
    </row>
    <row r="1764" spans="1:9">
      <c r="A1764" t="s">
        <v>4</v>
      </c>
      <c r="B1764" s="4" t="s">
        <v>5</v>
      </c>
      <c r="C1764" s="4" t="s">
        <v>13</v>
      </c>
      <c r="D1764" s="4" t="s">
        <v>13</v>
      </c>
      <c r="E1764" s="4" t="s">
        <v>13</v>
      </c>
      <c r="F1764" s="4" t="s">
        <v>13</v>
      </c>
    </row>
    <row r="1765" spans="1:9">
      <c r="A1765" t="n">
        <v>16423</v>
      </c>
      <c r="B1765" s="8" t="n">
        <v>14</v>
      </c>
      <c r="C1765" s="6" t="n">
        <v>0</v>
      </c>
      <c r="D1765" s="6" t="n">
        <v>0</v>
      </c>
      <c r="E1765" s="6" t="n">
        <v>32</v>
      </c>
      <c r="F1765" s="6" t="n">
        <v>0</v>
      </c>
    </row>
    <row r="1766" spans="1:9">
      <c r="A1766" t="s">
        <v>4</v>
      </c>
      <c r="B1766" s="4" t="s">
        <v>5</v>
      </c>
      <c r="C1766" s="4" t="s">
        <v>10</v>
      </c>
      <c r="D1766" s="4" t="s">
        <v>13</v>
      </c>
    </row>
    <row r="1767" spans="1:9">
      <c r="A1767" t="n">
        <v>16428</v>
      </c>
      <c r="B1767" s="77" t="n">
        <v>56</v>
      </c>
      <c r="C1767" s="6" t="n">
        <v>12</v>
      </c>
      <c r="D1767" s="6" t="n">
        <v>1</v>
      </c>
    </row>
    <row r="1768" spans="1:9">
      <c r="A1768" t="s">
        <v>4</v>
      </c>
      <c r="B1768" s="4" t="s">
        <v>5</v>
      </c>
      <c r="C1768" s="4" t="s">
        <v>10</v>
      </c>
      <c r="D1768" s="4" t="s">
        <v>9</v>
      </c>
    </row>
    <row r="1769" spans="1:9">
      <c r="A1769" t="n">
        <v>16432</v>
      </c>
      <c r="B1769" s="65" t="n">
        <v>44</v>
      </c>
      <c r="C1769" s="6" t="n">
        <v>1560</v>
      </c>
      <c r="D1769" s="6" t="n">
        <v>1</v>
      </c>
    </row>
    <row r="1770" spans="1:9">
      <c r="A1770" t="s">
        <v>4</v>
      </c>
      <c r="B1770" s="4" t="s">
        <v>5</v>
      </c>
      <c r="C1770" s="4" t="s">
        <v>10</v>
      </c>
      <c r="D1770" s="4" t="s">
        <v>9</v>
      </c>
    </row>
    <row r="1771" spans="1:9">
      <c r="A1771" t="n">
        <v>16439</v>
      </c>
      <c r="B1771" s="65" t="n">
        <v>44</v>
      </c>
      <c r="C1771" s="6" t="n">
        <v>1561</v>
      </c>
      <c r="D1771" s="6" t="n">
        <v>1</v>
      </c>
    </row>
    <row r="1772" spans="1:9">
      <c r="A1772" t="s">
        <v>4</v>
      </c>
      <c r="B1772" s="4" t="s">
        <v>5</v>
      </c>
      <c r="C1772" s="4" t="s">
        <v>10</v>
      </c>
      <c r="D1772" s="4" t="s">
        <v>9</v>
      </c>
    </row>
    <row r="1773" spans="1:9">
      <c r="A1773" t="n">
        <v>16446</v>
      </c>
      <c r="B1773" s="65" t="n">
        <v>44</v>
      </c>
      <c r="C1773" s="6" t="n">
        <v>1562</v>
      </c>
      <c r="D1773" s="6" t="n">
        <v>1</v>
      </c>
    </row>
    <row r="1774" spans="1:9">
      <c r="A1774" t="s">
        <v>4</v>
      </c>
      <c r="B1774" s="4" t="s">
        <v>5</v>
      </c>
      <c r="C1774" s="4" t="s">
        <v>10</v>
      </c>
      <c r="D1774" s="4" t="s">
        <v>9</v>
      </c>
    </row>
    <row r="1775" spans="1:9">
      <c r="A1775" t="n">
        <v>16453</v>
      </c>
      <c r="B1775" s="65" t="n">
        <v>44</v>
      </c>
      <c r="C1775" s="6" t="n">
        <v>1569</v>
      </c>
      <c r="D1775" s="6" t="n">
        <v>1</v>
      </c>
    </row>
    <row r="1776" spans="1:9">
      <c r="A1776" t="s">
        <v>4</v>
      </c>
      <c r="B1776" s="4" t="s">
        <v>5</v>
      </c>
      <c r="C1776" s="4" t="s">
        <v>10</v>
      </c>
      <c r="D1776" s="4" t="s">
        <v>9</v>
      </c>
    </row>
    <row r="1777" spans="1:6">
      <c r="A1777" t="n">
        <v>16460</v>
      </c>
      <c r="B1777" s="65" t="n">
        <v>44</v>
      </c>
      <c r="C1777" s="6" t="n">
        <v>1640</v>
      </c>
      <c r="D1777" s="6" t="n">
        <v>1</v>
      </c>
    </row>
    <row r="1778" spans="1:6">
      <c r="A1778" t="s">
        <v>4</v>
      </c>
      <c r="B1778" s="4" t="s">
        <v>5</v>
      </c>
      <c r="C1778" s="4" t="s">
        <v>10</v>
      </c>
      <c r="D1778" s="4" t="s">
        <v>9</v>
      </c>
    </row>
    <row r="1779" spans="1:6">
      <c r="A1779" t="n">
        <v>16467</v>
      </c>
      <c r="B1779" s="65" t="n">
        <v>44</v>
      </c>
      <c r="C1779" s="6" t="n">
        <v>1641</v>
      </c>
      <c r="D1779" s="6" t="n">
        <v>1</v>
      </c>
    </row>
    <row r="1780" spans="1:6">
      <c r="A1780" t="s">
        <v>4</v>
      </c>
      <c r="B1780" s="4" t="s">
        <v>5</v>
      </c>
      <c r="C1780" s="4" t="s">
        <v>10</v>
      </c>
      <c r="D1780" s="4" t="s">
        <v>9</v>
      </c>
    </row>
    <row r="1781" spans="1:6">
      <c r="A1781" t="n">
        <v>16474</v>
      </c>
      <c r="B1781" s="53" t="n">
        <v>43</v>
      </c>
      <c r="C1781" s="6" t="n">
        <v>0</v>
      </c>
      <c r="D1781" s="6" t="n">
        <v>1</v>
      </c>
    </row>
    <row r="1782" spans="1:6">
      <c r="A1782" t="s">
        <v>4</v>
      </c>
      <c r="B1782" s="4" t="s">
        <v>5</v>
      </c>
      <c r="C1782" s="4" t="s">
        <v>10</v>
      </c>
      <c r="D1782" s="4" t="s">
        <v>9</v>
      </c>
    </row>
    <row r="1783" spans="1:6">
      <c r="A1783" t="n">
        <v>16481</v>
      </c>
      <c r="B1783" s="53" t="n">
        <v>43</v>
      </c>
      <c r="C1783" s="6" t="n">
        <v>1</v>
      </c>
      <c r="D1783" s="6" t="n">
        <v>1</v>
      </c>
    </row>
    <row r="1784" spans="1:6">
      <c r="A1784" t="s">
        <v>4</v>
      </c>
      <c r="B1784" s="4" t="s">
        <v>5</v>
      </c>
      <c r="C1784" s="4" t="s">
        <v>10</v>
      </c>
      <c r="D1784" s="4" t="s">
        <v>9</v>
      </c>
    </row>
    <row r="1785" spans="1:6">
      <c r="A1785" t="n">
        <v>16488</v>
      </c>
      <c r="B1785" s="53" t="n">
        <v>43</v>
      </c>
      <c r="C1785" s="6" t="n">
        <v>2</v>
      </c>
      <c r="D1785" s="6" t="n">
        <v>1</v>
      </c>
    </row>
    <row r="1786" spans="1:6">
      <c r="A1786" t="s">
        <v>4</v>
      </c>
      <c r="B1786" s="4" t="s">
        <v>5</v>
      </c>
      <c r="C1786" s="4" t="s">
        <v>10</v>
      </c>
      <c r="D1786" s="4" t="s">
        <v>9</v>
      </c>
    </row>
    <row r="1787" spans="1:6">
      <c r="A1787" t="n">
        <v>16495</v>
      </c>
      <c r="B1787" s="53" t="n">
        <v>43</v>
      </c>
      <c r="C1787" s="6" t="n">
        <v>3</v>
      </c>
      <c r="D1787" s="6" t="n">
        <v>1</v>
      </c>
    </row>
    <row r="1788" spans="1:6">
      <c r="A1788" t="s">
        <v>4</v>
      </c>
      <c r="B1788" s="4" t="s">
        <v>5</v>
      </c>
      <c r="C1788" s="4" t="s">
        <v>10</v>
      </c>
      <c r="D1788" s="4" t="s">
        <v>9</v>
      </c>
    </row>
    <row r="1789" spans="1:6">
      <c r="A1789" t="n">
        <v>16502</v>
      </c>
      <c r="B1789" s="53" t="n">
        <v>43</v>
      </c>
      <c r="C1789" s="6" t="n">
        <v>4</v>
      </c>
      <c r="D1789" s="6" t="n">
        <v>1</v>
      </c>
    </row>
    <row r="1790" spans="1:6">
      <c r="A1790" t="s">
        <v>4</v>
      </c>
      <c r="B1790" s="4" t="s">
        <v>5</v>
      </c>
      <c r="C1790" s="4" t="s">
        <v>10</v>
      </c>
      <c r="D1790" s="4" t="s">
        <v>9</v>
      </c>
    </row>
    <row r="1791" spans="1:6">
      <c r="A1791" t="n">
        <v>16509</v>
      </c>
      <c r="B1791" s="53" t="n">
        <v>43</v>
      </c>
      <c r="C1791" s="6" t="n">
        <v>5</v>
      </c>
      <c r="D1791" s="6" t="n">
        <v>1</v>
      </c>
    </row>
    <row r="1792" spans="1:6">
      <c r="A1792" t="s">
        <v>4</v>
      </c>
      <c r="B1792" s="4" t="s">
        <v>5</v>
      </c>
      <c r="C1792" s="4" t="s">
        <v>10</v>
      </c>
      <c r="D1792" s="4" t="s">
        <v>9</v>
      </c>
    </row>
    <row r="1793" spans="1:4">
      <c r="A1793" t="n">
        <v>16516</v>
      </c>
      <c r="B1793" s="53" t="n">
        <v>43</v>
      </c>
      <c r="C1793" s="6" t="n">
        <v>6</v>
      </c>
      <c r="D1793" s="6" t="n">
        <v>1</v>
      </c>
    </row>
    <row r="1794" spans="1:4">
      <c r="A1794" t="s">
        <v>4</v>
      </c>
      <c r="B1794" s="4" t="s">
        <v>5</v>
      </c>
      <c r="C1794" s="4" t="s">
        <v>10</v>
      </c>
      <c r="D1794" s="4" t="s">
        <v>9</v>
      </c>
    </row>
    <row r="1795" spans="1:4">
      <c r="A1795" t="n">
        <v>16523</v>
      </c>
      <c r="B1795" s="53" t="n">
        <v>43</v>
      </c>
      <c r="C1795" s="6" t="n">
        <v>7</v>
      </c>
      <c r="D1795" s="6" t="n">
        <v>1</v>
      </c>
    </row>
    <row r="1796" spans="1:4">
      <c r="A1796" t="s">
        <v>4</v>
      </c>
      <c r="B1796" s="4" t="s">
        <v>5</v>
      </c>
      <c r="C1796" s="4" t="s">
        <v>10</v>
      </c>
      <c r="D1796" s="4" t="s">
        <v>9</v>
      </c>
    </row>
    <row r="1797" spans="1:4">
      <c r="A1797" t="n">
        <v>16530</v>
      </c>
      <c r="B1797" s="53" t="n">
        <v>43</v>
      </c>
      <c r="C1797" s="6" t="n">
        <v>8</v>
      </c>
      <c r="D1797" s="6" t="n">
        <v>1</v>
      </c>
    </row>
    <row r="1798" spans="1:4">
      <c r="A1798" t="s">
        <v>4</v>
      </c>
      <c r="B1798" s="4" t="s">
        <v>5</v>
      </c>
      <c r="C1798" s="4" t="s">
        <v>10</v>
      </c>
      <c r="D1798" s="4" t="s">
        <v>9</v>
      </c>
    </row>
    <row r="1799" spans="1:4">
      <c r="A1799" t="n">
        <v>16537</v>
      </c>
      <c r="B1799" s="53" t="n">
        <v>43</v>
      </c>
      <c r="C1799" s="6" t="n">
        <v>9</v>
      </c>
      <c r="D1799" s="6" t="n">
        <v>1</v>
      </c>
    </row>
    <row r="1800" spans="1:4">
      <c r="A1800" t="s">
        <v>4</v>
      </c>
      <c r="B1800" s="4" t="s">
        <v>5</v>
      </c>
      <c r="C1800" s="4" t="s">
        <v>10</v>
      </c>
      <c r="D1800" s="4" t="s">
        <v>9</v>
      </c>
    </row>
    <row r="1801" spans="1:4">
      <c r="A1801" t="n">
        <v>16544</v>
      </c>
      <c r="B1801" s="53" t="n">
        <v>43</v>
      </c>
      <c r="C1801" s="6" t="n">
        <v>11</v>
      </c>
      <c r="D1801" s="6" t="n">
        <v>1</v>
      </c>
    </row>
    <row r="1802" spans="1:4">
      <c r="A1802" t="s">
        <v>4</v>
      </c>
      <c r="B1802" s="4" t="s">
        <v>5</v>
      </c>
      <c r="C1802" s="4" t="s">
        <v>10</v>
      </c>
      <c r="D1802" s="4" t="s">
        <v>9</v>
      </c>
    </row>
    <row r="1803" spans="1:4">
      <c r="A1803" t="n">
        <v>16551</v>
      </c>
      <c r="B1803" s="53" t="n">
        <v>43</v>
      </c>
      <c r="C1803" s="6" t="n">
        <v>13</v>
      </c>
      <c r="D1803" s="6" t="n">
        <v>1</v>
      </c>
    </row>
    <row r="1804" spans="1:4">
      <c r="A1804" t="s">
        <v>4</v>
      </c>
      <c r="B1804" s="4" t="s">
        <v>5</v>
      </c>
      <c r="C1804" s="4" t="s">
        <v>10</v>
      </c>
      <c r="D1804" s="4" t="s">
        <v>9</v>
      </c>
    </row>
    <row r="1805" spans="1:4">
      <c r="A1805" t="n">
        <v>16558</v>
      </c>
      <c r="B1805" s="53" t="n">
        <v>43</v>
      </c>
      <c r="C1805" s="6" t="n">
        <v>80</v>
      </c>
      <c r="D1805" s="6" t="n">
        <v>1</v>
      </c>
    </row>
    <row r="1806" spans="1:4">
      <c r="A1806" t="s">
        <v>4</v>
      </c>
      <c r="B1806" s="4" t="s">
        <v>5</v>
      </c>
      <c r="C1806" s="4" t="s">
        <v>10</v>
      </c>
      <c r="D1806" s="4" t="s">
        <v>9</v>
      </c>
    </row>
    <row r="1807" spans="1:4">
      <c r="A1807" t="n">
        <v>16565</v>
      </c>
      <c r="B1807" s="53" t="n">
        <v>43</v>
      </c>
      <c r="C1807" s="6" t="n">
        <v>18</v>
      </c>
      <c r="D1807" s="6" t="n">
        <v>1</v>
      </c>
    </row>
    <row r="1808" spans="1:4">
      <c r="A1808" t="s">
        <v>4</v>
      </c>
      <c r="B1808" s="4" t="s">
        <v>5</v>
      </c>
      <c r="C1808" s="4" t="s">
        <v>10</v>
      </c>
      <c r="D1808" s="4" t="s">
        <v>9</v>
      </c>
    </row>
    <row r="1809" spans="1:4">
      <c r="A1809" t="n">
        <v>16572</v>
      </c>
      <c r="B1809" s="53" t="n">
        <v>43</v>
      </c>
      <c r="C1809" s="6" t="n">
        <v>7032</v>
      </c>
      <c r="D1809" s="6" t="n">
        <v>1</v>
      </c>
    </row>
    <row r="1810" spans="1:4">
      <c r="A1810" t="s">
        <v>4</v>
      </c>
      <c r="B1810" s="4" t="s">
        <v>5</v>
      </c>
      <c r="C1810" s="4" t="s">
        <v>10</v>
      </c>
      <c r="D1810" s="4" t="s">
        <v>28</v>
      </c>
      <c r="E1810" s="4" t="s">
        <v>28</v>
      </c>
      <c r="F1810" s="4" t="s">
        <v>28</v>
      </c>
      <c r="G1810" s="4" t="s">
        <v>28</v>
      </c>
    </row>
    <row r="1811" spans="1:4">
      <c r="A1811" t="n">
        <v>16579</v>
      </c>
      <c r="B1811" s="50" t="n">
        <v>46</v>
      </c>
      <c r="C1811" s="6" t="n">
        <v>12</v>
      </c>
      <c r="D1811" s="6" t="n">
        <v>79.5999984741211</v>
      </c>
      <c r="E1811" s="6" t="n">
        <v>-8</v>
      </c>
      <c r="F1811" s="6" t="n">
        <v>2.04999995231628</v>
      </c>
      <c r="G1811" s="6" t="n">
        <v>180</v>
      </c>
    </row>
    <row r="1812" spans="1:4">
      <c r="A1812" t="s">
        <v>4</v>
      </c>
      <c r="B1812" s="4" t="s">
        <v>5</v>
      </c>
      <c r="C1812" s="4" t="s">
        <v>13</v>
      </c>
      <c r="D1812" s="4" t="s">
        <v>13</v>
      </c>
      <c r="E1812" s="4" t="s">
        <v>28</v>
      </c>
      <c r="F1812" s="4" t="s">
        <v>28</v>
      </c>
      <c r="G1812" s="4" t="s">
        <v>28</v>
      </c>
      <c r="H1812" s="4" t="s">
        <v>10</v>
      </c>
    </row>
    <row r="1813" spans="1:4">
      <c r="A1813" t="n">
        <v>16598</v>
      </c>
      <c r="B1813" s="62" t="n">
        <v>45</v>
      </c>
      <c r="C1813" s="6" t="n">
        <v>2</v>
      </c>
      <c r="D1813" s="6" t="n">
        <v>3</v>
      </c>
      <c r="E1813" s="6" t="n">
        <v>79.620002746582</v>
      </c>
      <c r="F1813" s="6" t="n">
        <v>-4.73000001907349</v>
      </c>
      <c r="G1813" s="6" t="n">
        <v>2.69000005722046</v>
      </c>
      <c r="H1813" s="6" t="n">
        <v>0</v>
      </c>
    </row>
    <row r="1814" spans="1:4">
      <c r="A1814" t="s">
        <v>4</v>
      </c>
      <c r="B1814" s="4" t="s">
        <v>5</v>
      </c>
      <c r="C1814" s="4" t="s">
        <v>13</v>
      </c>
      <c r="D1814" s="4" t="s">
        <v>13</v>
      </c>
      <c r="E1814" s="4" t="s">
        <v>28</v>
      </c>
      <c r="F1814" s="4" t="s">
        <v>28</v>
      </c>
      <c r="G1814" s="4" t="s">
        <v>28</v>
      </c>
      <c r="H1814" s="4" t="s">
        <v>10</v>
      </c>
      <c r="I1814" s="4" t="s">
        <v>13</v>
      </c>
    </row>
    <row r="1815" spans="1:4">
      <c r="A1815" t="n">
        <v>16615</v>
      </c>
      <c r="B1815" s="62" t="n">
        <v>45</v>
      </c>
      <c r="C1815" s="6" t="n">
        <v>4</v>
      </c>
      <c r="D1815" s="6" t="n">
        <v>3</v>
      </c>
      <c r="E1815" s="6" t="n">
        <v>23.1399993896484</v>
      </c>
      <c r="F1815" s="6" t="n">
        <v>147.5</v>
      </c>
      <c r="G1815" s="6" t="n">
        <v>0</v>
      </c>
      <c r="H1815" s="6" t="n">
        <v>0</v>
      </c>
      <c r="I1815" s="6" t="n">
        <v>0</v>
      </c>
    </row>
    <row r="1816" spans="1:4">
      <c r="A1816" t="s">
        <v>4</v>
      </c>
      <c r="B1816" s="4" t="s">
        <v>5</v>
      </c>
      <c r="C1816" s="4" t="s">
        <v>13</v>
      </c>
      <c r="D1816" s="4" t="s">
        <v>13</v>
      </c>
      <c r="E1816" s="4" t="s">
        <v>28</v>
      </c>
      <c r="F1816" s="4" t="s">
        <v>10</v>
      </c>
    </row>
    <row r="1817" spans="1:4">
      <c r="A1817" t="n">
        <v>16633</v>
      </c>
      <c r="B1817" s="62" t="n">
        <v>45</v>
      </c>
      <c r="C1817" s="6" t="n">
        <v>5</v>
      </c>
      <c r="D1817" s="6" t="n">
        <v>3</v>
      </c>
      <c r="E1817" s="6" t="n">
        <v>11.3999996185303</v>
      </c>
      <c r="F1817" s="6" t="n">
        <v>0</v>
      </c>
    </row>
    <row r="1818" spans="1:4">
      <c r="A1818" t="s">
        <v>4</v>
      </c>
      <c r="B1818" s="4" t="s">
        <v>5</v>
      </c>
      <c r="C1818" s="4" t="s">
        <v>13</v>
      </c>
      <c r="D1818" s="4" t="s">
        <v>13</v>
      </c>
      <c r="E1818" s="4" t="s">
        <v>28</v>
      </c>
      <c r="F1818" s="4" t="s">
        <v>10</v>
      </c>
    </row>
    <row r="1819" spans="1:4">
      <c r="A1819" t="n">
        <v>16642</v>
      </c>
      <c r="B1819" s="62" t="n">
        <v>45</v>
      </c>
      <c r="C1819" s="6" t="n">
        <v>11</v>
      </c>
      <c r="D1819" s="6" t="n">
        <v>3</v>
      </c>
      <c r="E1819" s="6" t="n">
        <v>22.7999992370605</v>
      </c>
      <c r="F1819" s="6" t="n">
        <v>0</v>
      </c>
    </row>
    <row r="1820" spans="1:4">
      <c r="A1820" t="s">
        <v>4</v>
      </c>
      <c r="B1820" s="4" t="s">
        <v>5</v>
      </c>
      <c r="C1820" s="4" t="s">
        <v>13</v>
      </c>
      <c r="D1820" s="4" t="s">
        <v>13</v>
      </c>
      <c r="E1820" s="4" t="s">
        <v>28</v>
      </c>
      <c r="F1820" s="4" t="s">
        <v>28</v>
      </c>
      <c r="G1820" s="4" t="s">
        <v>28</v>
      </c>
      <c r="H1820" s="4" t="s">
        <v>10</v>
      </c>
      <c r="I1820" s="4" t="s">
        <v>13</v>
      </c>
    </row>
    <row r="1821" spans="1:4">
      <c r="A1821" t="n">
        <v>16651</v>
      </c>
      <c r="B1821" s="62" t="n">
        <v>45</v>
      </c>
      <c r="C1821" s="6" t="n">
        <v>4</v>
      </c>
      <c r="D1821" s="6" t="n">
        <v>3</v>
      </c>
      <c r="E1821" s="6" t="n">
        <v>23.1499996185303</v>
      </c>
      <c r="F1821" s="6" t="n">
        <v>153</v>
      </c>
      <c r="G1821" s="6" t="n">
        <v>0</v>
      </c>
      <c r="H1821" s="6" t="n">
        <v>3000</v>
      </c>
      <c r="I1821" s="6" t="n">
        <v>0</v>
      </c>
    </row>
    <row r="1822" spans="1:4">
      <c r="A1822" t="s">
        <v>4</v>
      </c>
      <c r="B1822" s="4" t="s">
        <v>5</v>
      </c>
      <c r="C1822" s="4" t="s">
        <v>13</v>
      </c>
      <c r="D1822" s="4" t="s">
        <v>13</v>
      </c>
      <c r="E1822" s="4" t="s">
        <v>28</v>
      </c>
      <c r="F1822" s="4" t="s">
        <v>10</v>
      </c>
    </row>
    <row r="1823" spans="1:4">
      <c r="A1823" t="n">
        <v>16669</v>
      </c>
      <c r="B1823" s="62" t="n">
        <v>45</v>
      </c>
      <c r="C1823" s="6" t="n">
        <v>5</v>
      </c>
      <c r="D1823" s="6" t="n">
        <v>3</v>
      </c>
      <c r="E1823" s="6" t="n">
        <v>8.39999961853027</v>
      </c>
      <c r="F1823" s="6" t="n">
        <v>3000</v>
      </c>
    </row>
    <row r="1824" spans="1:4">
      <c r="A1824" t="s">
        <v>4</v>
      </c>
      <c r="B1824" s="4" t="s">
        <v>5</v>
      </c>
      <c r="C1824" s="4" t="s">
        <v>10</v>
      </c>
      <c r="D1824" s="4" t="s">
        <v>13</v>
      </c>
      <c r="E1824" s="4" t="s">
        <v>6</v>
      </c>
      <c r="F1824" s="4" t="s">
        <v>28</v>
      </c>
      <c r="G1824" s="4" t="s">
        <v>28</v>
      </c>
      <c r="H1824" s="4" t="s">
        <v>28</v>
      </c>
    </row>
    <row r="1825" spans="1:9">
      <c r="A1825" t="n">
        <v>16678</v>
      </c>
      <c r="B1825" s="52" t="n">
        <v>48</v>
      </c>
      <c r="C1825" s="6" t="n">
        <v>12</v>
      </c>
      <c r="D1825" s="6" t="n">
        <v>0</v>
      </c>
      <c r="E1825" s="6" t="s">
        <v>151</v>
      </c>
      <c r="F1825" s="6" t="n">
        <v>0</v>
      </c>
      <c r="G1825" s="6" t="n">
        <v>1</v>
      </c>
      <c r="H1825" s="6" t="n">
        <v>0</v>
      </c>
    </row>
    <row r="1826" spans="1:9">
      <c r="A1826" t="s">
        <v>4</v>
      </c>
      <c r="B1826" s="4" t="s">
        <v>5</v>
      </c>
      <c r="C1826" s="4" t="s">
        <v>10</v>
      </c>
    </row>
    <row r="1827" spans="1:9">
      <c r="A1827" t="n">
        <v>16704</v>
      </c>
      <c r="B1827" s="40" t="n">
        <v>16</v>
      </c>
      <c r="C1827" s="6" t="n">
        <v>100</v>
      </c>
    </row>
    <row r="1828" spans="1:9">
      <c r="A1828" t="s">
        <v>4</v>
      </c>
      <c r="B1828" s="4" t="s">
        <v>5</v>
      </c>
      <c r="C1828" s="4" t="s">
        <v>13</v>
      </c>
      <c r="D1828" s="4" t="s">
        <v>10</v>
      </c>
      <c r="E1828" s="4" t="s">
        <v>28</v>
      </c>
      <c r="F1828" s="4" t="s">
        <v>10</v>
      </c>
      <c r="G1828" s="4" t="s">
        <v>9</v>
      </c>
      <c r="H1828" s="4" t="s">
        <v>9</v>
      </c>
      <c r="I1828" s="4" t="s">
        <v>10</v>
      </c>
      <c r="J1828" s="4" t="s">
        <v>10</v>
      </c>
      <c r="K1828" s="4" t="s">
        <v>9</v>
      </c>
      <c r="L1828" s="4" t="s">
        <v>9</v>
      </c>
      <c r="M1828" s="4" t="s">
        <v>9</v>
      </c>
      <c r="N1828" s="4" t="s">
        <v>9</v>
      </c>
      <c r="O1828" s="4" t="s">
        <v>6</v>
      </c>
    </row>
    <row r="1829" spans="1:9">
      <c r="A1829" t="n">
        <v>16707</v>
      </c>
      <c r="B1829" s="11" t="n">
        <v>50</v>
      </c>
      <c r="C1829" s="6" t="n">
        <v>0</v>
      </c>
      <c r="D1829" s="6" t="n">
        <v>4014</v>
      </c>
      <c r="E1829" s="6" t="n">
        <v>0.800000011920929</v>
      </c>
      <c r="F1829" s="6" t="n">
        <v>0</v>
      </c>
      <c r="G1829" s="6" t="n">
        <v>0</v>
      </c>
      <c r="H1829" s="6" t="n">
        <v>0</v>
      </c>
      <c r="I1829" s="6" t="n">
        <v>0</v>
      </c>
      <c r="J1829" s="6" t="n">
        <v>65533</v>
      </c>
      <c r="K1829" s="6" t="n">
        <v>0</v>
      </c>
      <c r="L1829" s="6" t="n">
        <v>0</v>
      </c>
      <c r="M1829" s="6" t="n">
        <v>0</v>
      </c>
      <c r="N1829" s="6" t="n">
        <v>0</v>
      </c>
      <c r="O1829" s="6" t="s">
        <v>23</v>
      </c>
    </row>
    <row r="1830" spans="1:9">
      <c r="A1830" t="s">
        <v>4</v>
      </c>
      <c r="B1830" s="4" t="s">
        <v>5</v>
      </c>
      <c r="C1830" s="4" t="s">
        <v>13</v>
      </c>
      <c r="D1830" s="4" t="s">
        <v>10</v>
      </c>
    </row>
    <row r="1831" spans="1:9">
      <c r="A1831" t="n">
        <v>16746</v>
      </c>
      <c r="B1831" s="36" t="n">
        <v>58</v>
      </c>
      <c r="C1831" s="6" t="n">
        <v>255</v>
      </c>
      <c r="D1831" s="6" t="n">
        <v>0</v>
      </c>
    </row>
    <row r="1832" spans="1:9">
      <c r="A1832" t="s">
        <v>4</v>
      </c>
      <c r="B1832" s="4" t="s">
        <v>5</v>
      </c>
      <c r="C1832" s="4" t="s">
        <v>10</v>
      </c>
    </row>
    <row r="1833" spans="1:9">
      <c r="A1833" t="n">
        <v>16750</v>
      </c>
      <c r="B1833" s="40" t="n">
        <v>16</v>
      </c>
      <c r="C1833" s="6" t="n">
        <v>1500</v>
      </c>
    </row>
    <row r="1834" spans="1:9">
      <c r="A1834" t="s">
        <v>4</v>
      </c>
      <c r="B1834" s="4" t="s">
        <v>5</v>
      </c>
      <c r="C1834" s="4" t="s">
        <v>13</v>
      </c>
      <c r="D1834" s="4" t="s">
        <v>10</v>
      </c>
      <c r="E1834" s="4" t="s">
        <v>28</v>
      </c>
      <c r="F1834" s="4" t="s">
        <v>10</v>
      </c>
      <c r="G1834" s="4" t="s">
        <v>9</v>
      </c>
      <c r="H1834" s="4" t="s">
        <v>9</v>
      </c>
      <c r="I1834" s="4" t="s">
        <v>10</v>
      </c>
      <c r="J1834" s="4" t="s">
        <v>10</v>
      </c>
      <c r="K1834" s="4" t="s">
        <v>9</v>
      </c>
      <c r="L1834" s="4" t="s">
        <v>9</v>
      </c>
      <c r="M1834" s="4" t="s">
        <v>9</v>
      </c>
      <c r="N1834" s="4" t="s">
        <v>9</v>
      </c>
      <c r="O1834" s="4" t="s">
        <v>6</v>
      </c>
    </row>
    <row r="1835" spans="1:9">
      <c r="A1835" t="n">
        <v>16753</v>
      </c>
      <c r="B1835" s="11" t="n">
        <v>50</v>
      </c>
      <c r="C1835" s="6" t="n">
        <v>0</v>
      </c>
      <c r="D1835" s="6" t="n">
        <v>2000</v>
      </c>
      <c r="E1835" s="6" t="n">
        <v>0.800000011920929</v>
      </c>
      <c r="F1835" s="6" t="n">
        <v>0</v>
      </c>
      <c r="G1835" s="6" t="n">
        <v>0</v>
      </c>
      <c r="H1835" s="6" t="n">
        <v>-1069547520</v>
      </c>
      <c r="I1835" s="6" t="n">
        <v>0</v>
      </c>
      <c r="J1835" s="6" t="n">
        <v>65533</v>
      </c>
      <c r="K1835" s="6" t="n">
        <v>0</v>
      </c>
      <c r="L1835" s="6" t="n">
        <v>0</v>
      </c>
      <c r="M1835" s="6" t="n">
        <v>0</v>
      </c>
      <c r="N1835" s="6" t="n">
        <v>0</v>
      </c>
      <c r="O1835" s="6" t="s">
        <v>23</v>
      </c>
    </row>
    <row r="1836" spans="1:9">
      <c r="A1836" t="s">
        <v>4</v>
      </c>
      <c r="B1836" s="4" t="s">
        <v>5</v>
      </c>
      <c r="C1836" s="4" t="s">
        <v>13</v>
      </c>
      <c r="D1836" s="4" t="s">
        <v>10</v>
      </c>
    </row>
    <row r="1837" spans="1:9">
      <c r="A1837" t="n">
        <v>16792</v>
      </c>
      <c r="B1837" s="62" t="n">
        <v>45</v>
      </c>
      <c r="C1837" s="6" t="n">
        <v>7</v>
      </c>
      <c r="D1837" s="6" t="n">
        <v>255</v>
      </c>
    </row>
    <row r="1838" spans="1:9">
      <c r="A1838" t="s">
        <v>4</v>
      </c>
      <c r="B1838" s="4" t="s">
        <v>5</v>
      </c>
      <c r="C1838" s="4" t="s">
        <v>13</v>
      </c>
      <c r="D1838" s="4" t="s">
        <v>10</v>
      </c>
      <c r="E1838" s="4" t="s">
        <v>28</v>
      </c>
    </row>
    <row r="1839" spans="1:9">
      <c r="A1839" t="n">
        <v>16796</v>
      </c>
      <c r="B1839" s="36" t="n">
        <v>58</v>
      </c>
      <c r="C1839" s="6" t="n">
        <v>0</v>
      </c>
      <c r="D1839" s="6" t="n">
        <v>1000</v>
      </c>
      <c r="E1839" s="6" t="n">
        <v>1</v>
      </c>
    </row>
    <row r="1840" spans="1:9">
      <c r="A1840" t="s">
        <v>4</v>
      </c>
      <c r="B1840" s="4" t="s">
        <v>5</v>
      </c>
      <c r="C1840" s="4" t="s">
        <v>13</v>
      </c>
      <c r="D1840" s="4" t="s">
        <v>10</v>
      </c>
    </row>
    <row r="1841" spans="1:15">
      <c r="A1841" t="n">
        <v>16804</v>
      </c>
      <c r="B1841" s="36" t="n">
        <v>58</v>
      </c>
      <c r="C1841" s="6" t="n">
        <v>255</v>
      </c>
      <c r="D1841" s="6" t="n">
        <v>0</v>
      </c>
    </row>
    <row r="1842" spans="1:15">
      <c r="A1842" t="s">
        <v>4</v>
      </c>
      <c r="B1842" s="4" t="s">
        <v>5</v>
      </c>
      <c r="C1842" s="4" t="s">
        <v>10</v>
      </c>
      <c r="D1842" s="4" t="s">
        <v>9</v>
      </c>
    </row>
    <row r="1843" spans="1:15">
      <c r="A1843" t="n">
        <v>16808</v>
      </c>
      <c r="B1843" s="53" t="n">
        <v>43</v>
      </c>
      <c r="C1843" s="6" t="n">
        <v>12</v>
      </c>
      <c r="D1843" s="6" t="n">
        <v>1</v>
      </c>
    </row>
    <row r="1844" spans="1:15">
      <c r="A1844" t="s">
        <v>4</v>
      </c>
      <c r="B1844" s="4" t="s">
        <v>5</v>
      </c>
      <c r="C1844" s="4" t="s">
        <v>13</v>
      </c>
      <c r="D1844" s="4" t="s">
        <v>13</v>
      </c>
      <c r="E1844" s="4" t="s">
        <v>28</v>
      </c>
      <c r="F1844" s="4" t="s">
        <v>28</v>
      </c>
      <c r="G1844" s="4" t="s">
        <v>28</v>
      </c>
      <c r="H1844" s="4" t="s">
        <v>10</v>
      </c>
    </row>
    <row r="1845" spans="1:15">
      <c r="A1845" t="n">
        <v>16815</v>
      </c>
      <c r="B1845" s="62" t="n">
        <v>45</v>
      </c>
      <c r="C1845" s="6" t="n">
        <v>2</v>
      </c>
      <c r="D1845" s="6" t="n">
        <v>3</v>
      </c>
      <c r="E1845" s="6" t="n">
        <v>79.5999984741211</v>
      </c>
      <c r="F1845" s="6" t="n">
        <v>-4</v>
      </c>
      <c r="G1845" s="6" t="n">
        <v>2.04999995231628</v>
      </c>
      <c r="H1845" s="6" t="n">
        <v>0</v>
      </c>
    </row>
    <row r="1846" spans="1:15">
      <c r="A1846" t="s">
        <v>4</v>
      </c>
      <c r="B1846" s="4" t="s">
        <v>5</v>
      </c>
      <c r="C1846" s="4" t="s">
        <v>13</v>
      </c>
      <c r="D1846" s="4" t="s">
        <v>13</v>
      </c>
      <c r="E1846" s="4" t="s">
        <v>28</v>
      </c>
      <c r="F1846" s="4" t="s">
        <v>28</v>
      </c>
      <c r="G1846" s="4" t="s">
        <v>28</v>
      </c>
      <c r="H1846" s="4" t="s">
        <v>10</v>
      </c>
      <c r="I1846" s="4" t="s">
        <v>13</v>
      </c>
    </row>
    <row r="1847" spans="1:15">
      <c r="A1847" t="n">
        <v>16832</v>
      </c>
      <c r="B1847" s="62" t="n">
        <v>45</v>
      </c>
      <c r="C1847" s="6" t="n">
        <v>4</v>
      </c>
      <c r="D1847" s="6" t="n">
        <v>3</v>
      </c>
      <c r="E1847" s="6" t="n">
        <v>25</v>
      </c>
      <c r="F1847" s="6" t="n">
        <v>205</v>
      </c>
      <c r="G1847" s="6" t="n">
        <v>0</v>
      </c>
      <c r="H1847" s="6" t="n">
        <v>0</v>
      </c>
      <c r="I1847" s="6" t="n">
        <v>0</v>
      </c>
    </row>
    <row r="1848" spans="1:15">
      <c r="A1848" t="s">
        <v>4</v>
      </c>
      <c r="B1848" s="4" t="s">
        <v>5</v>
      </c>
      <c r="C1848" s="4" t="s">
        <v>13</v>
      </c>
      <c r="D1848" s="4" t="s">
        <v>13</v>
      </c>
      <c r="E1848" s="4" t="s">
        <v>28</v>
      </c>
      <c r="F1848" s="4" t="s">
        <v>10</v>
      </c>
    </row>
    <row r="1849" spans="1:15">
      <c r="A1849" t="n">
        <v>16850</v>
      </c>
      <c r="B1849" s="62" t="n">
        <v>45</v>
      </c>
      <c r="C1849" s="6" t="n">
        <v>5</v>
      </c>
      <c r="D1849" s="6" t="n">
        <v>3</v>
      </c>
      <c r="E1849" s="6" t="n">
        <v>17.5</v>
      </c>
      <c r="F1849" s="6" t="n">
        <v>0</v>
      </c>
    </row>
    <row r="1850" spans="1:15">
      <c r="A1850" t="s">
        <v>4</v>
      </c>
      <c r="B1850" s="4" t="s">
        <v>5</v>
      </c>
      <c r="C1850" s="4" t="s">
        <v>13</v>
      </c>
      <c r="D1850" s="4" t="s">
        <v>13</v>
      </c>
      <c r="E1850" s="4" t="s">
        <v>28</v>
      </c>
      <c r="F1850" s="4" t="s">
        <v>10</v>
      </c>
    </row>
    <row r="1851" spans="1:15">
      <c r="A1851" t="n">
        <v>16859</v>
      </c>
      <c r="B1851" s="62" t="n">
        <v>45</v>
      </c>
      <c r="C1851" s="6" t="n">
        <v>11</v>
      </c>
      <c r="D1851" s="6" t="n">
        <v>3</v>
      </c>
      <c r="E1851" s="6" t="n">
        <v>22.7999992370605</v>
      </c>
      <c r="F1851" s="6" t="n">
        <v>0</v>
      </c>
    </row>
    <row r="1852" spans="1:15">
      <c r="A1852" t="s">
        <v>4</v>
      </c>
      <c r="B1852" s="4" t="s">
        <v>5</v>
      </c>
      <c r="C1852" s="4" t="s">
        <v>13</v>
      </c>
      <c r="D1852" s="4" t="s">
        <v>13</v>
      </c>
      <c r="E1852" s="4" t="s">
        <v>28</v>
      </c>
      <c r="F1852" s="4" t="s">
        <v>28</v>
      </c>
      <c r="G1852" s="4" t="s">
        <v>28</v>
      </c>
      <c r="H1852" s="4" t="s">
        <v>10</v>
      </c>
    </row>
    <row r="1853" spans="1:15">
      <c r="A1853" t="n">
        <v>16868</v>
      </c>
      <c r="B1853" s="62" t="n">
        <v>45</v>
      </c>
      <c r="C1853" s="6" t="n">
        <v>2</v>
      </c>
      <c r="D1853" s="6" t="n">
        <v>3</v>
      </c>
      <c r="E1853" s="6" t="n">
        <v>79.5999984741211</v>
      </c>
      <c r="F1853" s="6" t="n">
        <v>-4.05000019073486</v>
      </c>
      <c r="G1853" s="6" t="n">
        <v>2.04999995231628</v>
      </c>
      <c r="H1853" s="6" t="n">
        <v>5000</v>
      </c>
    </row>
    <row r="1854" spans="1:15">
      <c r="A1854" t="s">
        <v>4</v>
      </c>
      <c r="B1854" s="4" t="s">
        <v>5</v>
      </c>
      <c r="C1854" s="4" t="s">
        <v>13</v>
      </c>
      <c r="D1854" s="4" t="s">
        <v>13</v>
      </c>
      <c r="E1854" s="4" t="s">
        <v>28</v>
      </c>
      <c r="F1854" s="4" t="s">
        <v>28</v>
      </c>
      <c r="G1854" s="4" t="s">
        <v>28</v>
      </c>
      <c r="H1854" s="4" t="s">
        <v>10</v>
      </c>
      <c r="I1854" s="4" t="s">
        <v>13</v>
      </c>
    </row>
    <row r="1855" spans="1:15">
      <c r="A1855" t="n">
        <v>16885</v>
      </c>
      <c r="B1855" s="62" t="n">
        <v>45</v>
      </c>
      <c r="C1855" s="6" t="n">
        <v>4</v>
      </c>
      <c r="D1855" s="6" t="n">
        <v>3</v>
      </c>
      <c r="E1855" s="6" t="n">
        <v>20</v>
      </c>
      <c r="F1855" s="6" t="n">
        <v>195</v>
      </c>
      <c r="G1855" s="6" t="n">
        <v>0</v>
      </c>
      <c r="H1855" s="6" t="n">
        <v>5000</v>
      </c>
      <c r="I1855" s="6" t="n">
        <v>0</v>
      </c>
    </row>
    <row r="1856" spans="1:15">
      <c r="A1856" t="s">
        <v>4</v>
      </c>
      <c r="B1856" s="4" t="s">
        <v>5</v>
      </c>
      <c r="C1856" s="4" t="s">
        <v>13</v>
      </c>
      <c r="D1856" s="4" t="s">
        <v>13</v>
      </c>
      <c r="E1856" s="4" t="s">
        <v>28</v>
      </c>
      <c r="F1856" s="4" t="s">
        <v>10</v>
      </c>
    </row>
    <row r="1857" spans="1:9">
      <c r="A1857" t="n">
        <v>16903</v>
      </c>
      <c r="B1857" s="62" t="n">
        <v>45</v>
      </c>
      <c r="C1857" s="6" t="n">
        <v>5</v>
      </c>
      <c r="D1857" s="6" t="n">
        <v>3</v>
      </c>
      <c r="E1857" s="6" t="n">
        <v>18.5</v>
      </c>
      <c r="F1857" s="6" t="n">
        <v>5000</v>
      </c>
    </row>
    <row r="1858" spans="1:9">
      <c r="A1858" t="s">
        <v>4</v>
      </c>
      <c r="B1858" s="4" t="s">
        <v>5</v>
      </c>
      <c r="C1858" s="4" t="s">
        <v>10</v>
      </c>
      <c r="D1858" s="4" t="s">
        <v>13</v>
      </c>
      <c r="E1858" s="4" t="s">
        <v>6</v>
      </c>
      <c r="F1858" s="4" t="s">
        <v>28</v>
      </c>
      <c r="G1858" s="4" t="s">
        <v>28</v>
      </c>
      <c r="H1858" s="4" t="s">
        <v>28</v>
      </c>
    </row>
    <row r="1859" spans="1:9">
      <c r="A1859" t="n">
        <v>16912</v>
      </c>
      <c r="B1859" s="52" t="n">
        <v>48</v>
      </c>
      <c r="C1859" s="6" t="n">
        <v>1569</v>
      </c>
      <c r="D1859" s="6" t="n">
        <v>0</v>
      </c>
      <c r="E1859" s="6" t="s">
        <v>154</v>
      </c>
      <c r="F1859" s="6" t="n">
        <v>0</v>
      </c>
      <c r="G1859" s="6" t="n">
        <v>1</v>
      </c>
      <c r="H1859" s="6" t="n">
        <v>0</v>
      </c>
    </row>
    <row r="1860" spans="1:9">
      <c r="A1860" t="s">
        <v>4</v>
      </c>
      <c r="B1860" s="4" t="s">
        <v>5</v>
      </c>
      <c r="C1860" s="4" t="s">
        <v>13</v>
      </c>
      <c r="D1860" s="4" t="s">
        <v>10</v>
      </c>
      <c r="E1860" s="4" t="s">
        <v>28</v>
      </c>
    </row>
    <row r="1861" spans="1:9">
      <c r="A1861" t="n">
        <v>16940</v>
      </c>
      <c r="B1861" s="36" t="n">
        <v>58</v>
      </c>
      <c r="C1861" s="6" t="n">
        <v>100</v>
      </c>
      <c r="D1861" s="6" t="n">
        <v>1000</v>
      </c>
      <c r="E1861" s="6" t="n">
        <v>1</v>
      </c>
    </row>
    <row r="1862" spans="1:9">
      <c r="A1862" t="s">
        <v>4</v>
      </c>
      <c r="B1862" s="4" t="s">
        <v>5</v>
      </c>
      <c r="C1862" s="4" t="s">
        <v>13</v>
      </c>
      <c r="D1862" s="4" t="s">
        <v>10</v>
      </c>
    </row>
    <row r="1863" spans="1:9">
      <c r="A1863" t="n">
        <v>16948</v>
      </c>
      <c r="B1863" s="36" t="n">
        <v>58</v>
      </c>
      <c r="C1863" s="6" t="n">
        <v>255</v>
      </c>
      <c r="D1863" s="6" t="n">
        <v>0</v>
      </c>
    </row>
    <row r="1864" spans="1:9">
      <c r="A1864" t="s">
        <v>4</v>
      </c>
      <c r="B1864" s="4" t="s">
        <v>5</v>
      </c>
      <c r="C1864" s="4" t="s">
        <v>13</v>
      </c>
      <c r="D1864" s="4" t="s">
        <v>10</v>
      </c>
      <c r="E1864" s="4" t="s">
        <v>28</v>
      </c>
      <c r="F1864" s="4" t="s">
        <v>10</v>
      </c>
      <c r="G1864" s="4" t="s">
        <v>9</v>
      </c>
      <c r="H1864" s="4" t="s">
        <v>9</v>
      </c>
      <c r="I1864" s="4" t="s">
        <v>10</v>
      </c>
      <c r="J1864" s="4" t="s">
        <v>10</v>
      </c>
      <c r="K1864" s="4" t="s">
        <v>9</v>
      </c>
      <c r="L1864" s="4" t="s">
        <v>9</v>
      </c>
      <c r="M1864" s="4" t="s">
        <v>9</v>
      </c>
      <c r="N1864" s="4" t="s">
        <v>9</v>
      </c>
      <c r="O1864" s="4" t="s">
        <v>6</v>
      </c>
    </row>
    <row r="1865" spans="1:9">
      <c r="A1865" t="n">
        <v>16952</v>
      </c>
      <c r="B1865" s="11" t="n">
        <v>50</v>
      </c>
      <c r="C1865" s="6" t="n">
        <v>0</v>
      </c>
      <c r="D1865" s="6" t="n">
        <v>4435</v>
      </c>
      <c r="E1865" s="6" t="n">
        <v>0.800000011920929</v>
      </c>
      <c r="F1865" s="6" t="n">
        <v>0</v>
      </c>
      <c r="G1865" s="6" t="n">
        <v>0</v>
      </c>
      <c r="H1865" s="6" t="n">
        <v>0</v>
      </c>
      <c r="I1865" s="6" t="n">
        <v>0</v>
      </c>
      <c r="J1865" s="6" t="n">
        <v>65533</v>
      </c>
      <c r="K1865" s="6" t="n">
        <v>0</v>
      </c>
      <c r="L1865" s="6" t="n">
        <v>0</v>
      </c>
      <c r="M1865" s="6" t="n">
        <v>0</v>
      </c>
      <c r="N1865" s="6" t="n">
        <v>0</v>
      </c>
      <c r="O1865" s="6" t="s">
        <v>23</v>
      </c>
    </row>
    <row r="1866" spans="1:9">
      <c r="A1866" t="s">
        <v>4</v>
      </c>
      <c r="B1866" s="4" t="s">
        <v>5</v>
      </c>
      <c r="C1866" s="4" t="s">
        <v>10</v>
      </c>
      <c r="D1866" s="4" t="s">
        <v>13</v>
      </c>
      <c r="E1866" s="4" t="s">
        <v>6</v>
      </c>
      <c r="F1866" s="4" t="s">
        <v>28</v>
      </c>
      <c r="G1866" s="4" t="s">
        <v>28</v>
      </c>
      <c r="H1866" s="4" t="s">
        <v>28</v>
      </c>
    </row>
    <row r="1867" spans="1:9">
      <c r="A1867" t="n">
        <v>16991</v>
      </c>
      <c r="B1867" s="52" t="n">
        <v>48</v>
      </c>
      <c r="C1867" s="6" t="n">
        <v>1569</v>
      </c>
      <c r="D1867" s="6" t="n">
        <v>0</v>
      </c>
      <c r="E1867" s="6" t="s">
        <v>155</v>
      </c>
      <c r="F1867" s="6" t="n">
        <v>-1</v>
      </c>
      <c r="G1867" s="6" t="n">
        <v>1</v>
      </c>
      <c r="H1867" s="6" t="n">
        <v>0</v>
      </c>
    </row>
    <row r="1868" spans="1:9">
      <c r="A1868" t="s">
        <v>4</v>
      </c>
      <c r="B1868" s="4" t="s">
        <v>5</v>
      </c>
      <c r="C1868" s="4" t="s">
        <v>10</v>
      </c>
    </row>
    <row r="1869" spans="1:9">
      <c r="A1869" t="n">
        <v>17019</v>
      </c>
      <c r="B1869" s="40" t="n">
        <v>16</v>
      </c>
      <c r="C1869" s="6" t="n">
        <v>2000</v>
      </c>
    </row>
    <row r="1870" spans="1:9">
      <c r="A1870" t="s">
        <v>4</v>
      </c>
      <c r="B1870" s="4" t="s">
        <v>5</v>
      </c>
      <c r="C1870" s="4" t="s">
        <v>13</v>
      </c>
      <c r="D1870" s="4" t="s">
        <v>10</v>
      </c>
      <c r="E1870" s="4" t="s">
        <v>28</v>
      </c>
      <c r="F1870" s="4" t="s">
        <v>10</v>
      </c>
      <c r="G1870" s="4" t="s">
        <v>9</v>
      </c>
      <c r="H1870" s="4" t="s">
        <v>9</v>
      </c>
      <c r="I1870" s="4" t="s">
        <v>10</v>
      </c>
      <c r="J1870" s="4" t="s">
        <v>10</v>
      </c>
      <c r="K1870" s="4" t="s">
        <v>9</v>
      </c>
      <c r="L1870" s="4" t="s">
        <v>9</v>
      </c>
      <c r="M1870" s="4" t="s">
        <v>9</v>
      </c>
      <c r="N1870" s="4" t="s">
        <v>9</v>
      </c>
      <c r="O1870" s="4" t="s">
        <v>6</v>
      </c>
    </row>
    <row r="1871" spans="1:9">
      <c r="A1871" t="n">
        <v>17022</v>
      </c>
      <c r="B1871" s="11" t="n">
        <v>50</v>
      </c>
      <c r="C1871" s="6" t="n">
        <v>0</v>
      </c>
      <c r="D1871" s="6" t="n">
        <v>4427</v>
      </c>
      <c r="E1871" s="6" t="n">
        <v>0.800000011920929</v>
      </c>
      <c r="F1871" s="6" t="n">
        <v>100</v>
      </c>
      <c r="G1871" s="6" t="n">
        <v>0</v>
      </c>
      <c r="H1871" s="6" t="n">
        <v>1065353216</v>
      </c>
      <c r="I1871" s="6" t="n">
        <v>0</v>
      </c>
      <c r="J1871" s="6" t="n">
        <v>65533</v>
      </c>
      <c r="K1871" s="6" t="n">
        <v>0</v>
      </c>
      <c r="L1871" s="6" t="n">
        <v>0</v>
      </c>
      <c r="M1871" s="6" t="n">
        <v>0</v>
      </c>
      <c r="N1871" s="6" t="n">
        <v>0</v>
      </c>
      <c r="O1871" s="6" t="s">
        <v>23</v>
      </c>
    </row>
    <row r="1872" spans="1:9">
      <c r="A1872" t="s">
        <v>4</v>
      </c>
      <c r="B1872" s="4" t="s">
        <v>5</v>
      </c>
      <c r="C1872" s="4" t="s">
        <v>10</v>
      </c>
      <c r="D1872" s="4" t="s">
        <v>13</v>
      </c>
      <c r="E1872" s="4" t="s">
        <v>6</v>
      </c>
    </row>
    <row r="1873" spans="1:15">
      <c r="A1873" t="n">
        <v>17061</v>
      </c>
      <c r="B1873" s="78" t="n">
        <v>86</v>
      </c>
      <c r="C1873" s="6" t="n">
        <v>1569</v>
      </c>
      <c r="D1873" s="6" t="n">
        <v>0</v>
      </c>
      <c r="E1873" s="6" t="s">
        <v>23</v>
      </c>
    </row>
    <row r="1874" spans="1:15">
      <c r="A1874" t="s">
        <v>4</v>
      </c>
      <c r="B1874" s="4" t="s">
        <v>5</v>
      </c>
      <c r="C1874" s="4" t="s">
        <v>13</v>
      </c>
      <c r="D1874" s="4" t="s">
        <v>10</v>
      </c>
    </row>
    <row r="1875" spans="1:15">
      <c r="A1875" t="n">
        <v>17066</v>
      </c>
      <c r="B1875" s="62" t="n">
        <v>45</v>
      </c>
      <c r="C1875" s="6" t="n">
        <v>7</v>
      </c>
      <c r="D1875" s="6" t="n">
        <v>255</v>
      </c>
    </row>
    <row r="1876" spans="1:15">
      <c r="A1876" t="s">
        <v>4</v>
      </c>
      <c r="B1876" s="4" t="s">
        <v>5</v>
      </c>
      <c r="C1876" s="4" t="s">
        <v>6</v>
      </c>
      <c r="D1876" s="4" t="s">
        <v>10</v>
      </c>
    </row>
    <row r="1877" spans="1:15">
      <c r="A1877" t="n">
        <v>17070</v>
      </c>
      <c r="B1877" s="73" t="n">
        <v>29</v>
      </c>
      <c r="C1877" s="6" t="s">
        <v>204</v>
      </c>
      <c r="D1877" s="6" t="n">
        <v>65533</v>
      </c>
    </row>
    <row r="1878" spans="1:15">
      <c r="A1878" t="s">
        <v>4</v>
      </c>
      <c r="B1878" s="4" t="s">
        <v>5</v>
      </c>
      <c r="C1878" s="4" t="s">
        <v>13</v>
      </c>
      <c r="D1878" s="4" t="s">
        <v>10</v>
      </c>
      <c r="E1878" s="4" t="s">
        <v>6</v>
      </c>
    </row>
    <row r="1879" spans="1:15">
      <c r="A1879" t="n">
        <v>17090</v>
      </c>
      <c r="B1879" s="66" t="n">
        <v>51</v>
      </c>
      <c r="C1879" s="6" t="n">
        <v>4</v>
      </c>
      <c r="D1879" s="6" t="n">
        <v>1569</v>
      </c>
      <c r="E1879" s="6" t="s">
        <v>168</v>
      </c>
    </row>
    <row r="1880" spans="1:15">
      <c r="A1880" t="s">
        <v>4</v>
      </c>
      <c r="B1880" s="4" t="s">
        <v>5</v>
      </c>
      <c r="C1880" s="4" t="s">
        <v>10</v>
      </c>
    </row>
    <row r="1881" spans="1:15">
      <c r="A1881" t="n">
        <v>17103</v>
      </c>
      <c r="B1881" s="40" t="n">
        <v>16</v>
      </c>
      <c r="C1881" s="6" t="n">
        <v>0</v>
      </c>
    </row>
    <row r="1882" spans="1:15">
      <c r="A1882" t="s">
        <v>4</v>
      </c>
      <c r="B1882" s="4" t="s">
        <v>5</v>
      </c>
      <c r="C1882" s="4" t="s">
        <v>10</v>
      </c>
      <c r="D1882" s="4" t="s">
        <v>13</v>
      </c>
      <c r="E1882" s="4" t="s">
        <v>9</v>
      </c>
      <c r="F1882" s="4" t="s">
        <v>65</v>
      </c>
      <c r="G1882" s="4" t="s">
        <v>13</v>
      </c>
      <c r="H1882" s="4" t="s">
        <v>13</v>
      </c>
    </row>
    <row r="1883" spans="1:15">
      <c r="A1883" t="n">
        <v>17106</v>
      </c>
      <c r="B1883" s="68" t="n">
        <v>26</v>
      </c>
      <c r="C1883" s="6" t="n">
        <v>1569</v>
      </c>
      <c r="D1883" s="6" t="n">
        <v>17</v>
      </c>
      <c r="E1883" s="6" t="n">
        <v>63136</v>
      </c>
      <c r="F1883" s="6" t="s">
        <v>205</v>
      </c>
      <c r="G1883" s="6" t="n">
        <v>2</v>
      </c>
      <c r="H1883" s="6" t="n">
        <v>0</v>
      </c>
    </row>
    <row r="1884" spans="1:15">
      <c r="A1884" t="s">
        <v>4</v>
      </c>
      <c r="B1884" s="4" t="s">
        <v>5</v>
      </c>
    </row>
    <row r="1885" spans="1:15">
      <c r="A1885" t="n">
        <v>17158</v>
      </c>
      <c r="B1885" s="34" t="n">
        <v>28</v>
      </c>
    </row>
    <row r="1886" spans="1:15">
      <c r="A1886" t="s">
        <v>4</v>
      </c>
      <c r="B1886" s="4" t="s">
        <v>5</v>
      </c>
      <c r="C1886" s="4" t="s">
        <v>6</v>
      </c>
      <c r="D1886" s="4" t="s">
        <v>10</v>
      </c>
    </row>
    <row r="1887" spans="1:15">
      <c r="A1887" t="n">
        <v>17159</v>
      </c>
      <c r="B1887" s="73" t="n">
        <v>29</v>
      </c>
      <c r="C1887" s="6" t="s">
        <v>23</v>
      </c>
      <c r="D1887" s="6" t="n">
        <v>65533</v>
      </c>
    </row>
    <row r="1888" spans="1:15">
      <c r="A1888" t="s">
        <v>4</v>
      </c>
      <c r="B1888" s="4" t="s">
        <v>5</v>
      </c>
      <c r="C1888" s="4" t="s">
        <v>6</v>
      </c>
      <c r="D1888" s="4" t="s">
        <v>10</v>
      </c>
    </row>
    <row r="1889" spans="1:8">
      <c r="A1889" t="n">
        <v>17163</v>
      </c>
      <c r="B1889" s="73" t="n">
        <v>29</v>
      </c>
      <c r="C1889" s="6" t="s">
        <v>206</v>
      </c>
      <c r="D1889" s="6" t="n">
        <v>65533</v>
      </c>
    </row>
    <row r="1890" spans="1:8">
      <c r="A1890" t="s">
        <v>4</v>
      </c>
      <c r="B1890" s="4" t="s">
        <v>5</v>
      </c>
      <c r="C1890" s="4" t="s">
        <v>13</v>
      </c>
      <c r="D1890" s="4" t="s">
        <v>10</v>
      </c>
      <c r="E1890" s="4" t="s">
        <v>6</v>
      </c>
    </row>
    <row r="1891" spans="1:8">
      <c r="A1891" t="n">
        <v>17198</v>
      </c>
      <c r="B1891" s="66" t="n">
        <v>51</v>
      </c>
      <c r="C1891" s="6" t="n">
        <v>4</v>
      </c>
      <c r="D1891" s="6" t="n">
        <v>1560</v>
      </c>
      <c r="E1891" s="6" t="s">
        <v>168</v>
      </c>
    </row>
    <row r="1892" spans="1:8">
      <c r="A1892" t="s">
        <v>4</v>
      </c>
      <c r="B1892" s="4" t="s">
        <v>5</v>
      </c>
      <c r="C1892" s="4" t="s">
        <v>10</v>
      </c>
    </row>
    <row r="1893" spans="1:8">
      <c r="A1893" t="n">
        <v>17211</v>
      </c>
      <c r="B1893" s="40" t="n">
        <v>16</v>
      </c>
      <c r="C1893" s="6" t="n">
        <v>0</v>
      </c>
    </row>
    <row r="1894" spans="1:8">
      <c r="A1894" t="s">
        <v>4</v>
      </c>
      <c r="B1894" s="4" t="s">
        <v>5</v>
      </c>
      <c r="C1894" s="4" t="s">
        <v>10</v>
      </c>
      <c r="D1894" s="4" t="s">
        <v>13</v>
      </c>
      <c r="E1894" s="4" t="s">
        <v>9</v>
      </c>
      <c r="F1894" s="4" t="s">
        <v>65</v>
      </c>
      <c r="G1894" s="4" t="s">
        <v>13</v>
      </c>
      <c r="H1894" s="4" t="s">
        <v>13</v>
      </c>
    </row>
    <row r="1895" spans="1:8">
      <c r="A1895" t="n">
        <v>17214</v>
      </c>
      <c r="B1895" s="68" t="n">
        <v>26</v>
      </c>
      <c r="C1895" s="6" t="n">
        <v>1560</v>
      </c>
      <c r="D1895" s="6" t="n">
        <v>17</v>
      </c>
      <c r="E1895" s="6" t="n">
        <v>63137</v>
      </c>
      <c r="F1895" s="6" t="s">
        <v>207</v>
      </c>
      <c r="G1895" s="6" t="n">
        <v>2</v>
      </c>
      <c r="H1895" s="6" t="n">
        <v>0</v>
      </c>
    </row>
    <row r="1896" spans="1:8">
      <c r="A1896" t="s">
        <v>4</v>
      </c>
      <c r="B1896" s="4" t="s">
        <v>5</v>
      </c>
    </row>
    <row r="1897" spans="1:8">
      <c r="A1897" t="n">
        <v>17247</v>
      </c>
      <c r="B1897" s="34" t="n">
        <v>28</v>
      </c>
    </row>
    <row r="1898" spans="1:8">
      <c r="A1898" t="s">
        <v>4</v>
      </c>
      <c r="B1898" s="4" t="s">
        <v>5</v>
      </c>
      <c r="C1898" s="4" t="s">
        <v>6</v>
      </c>
      <c r="D1898" s="4" t="s">
        <v>10</v>
      </c>
    </row>
    <row r="1899" spans="1:8">
      <c r="A1899" t="n">
        <v>17248</v>
      </c>
      <c r="B1899" s="73" t="n">
        <v>29</v>
      </c>
      <c r="C1899" s="6" t="s">
        <v>23</v>
      </c>
      <c r="D1899" s="6" t="n">
        <v>65533</v>
      </c>
    </row>
    <row r="1900" spans="1:8">
      <c r="A1900" t="s">
        <v>4</v>
      </c>
      <c r="B1900" s="4" t="s">
        <v>5</v>
      </c>
      <c r="C1900" s="4" t="s">
        <v>10</v>
      </c>
      <c r="D1900" s="4" t="s">
        <v>13</v>
      </c>
    </row>
    <row r="1901" spans="1:8">
      <c r="A1901" t="n">
        <v>17252</v>
      </c>
      <c r="B1901" s="72" t="n">
        <v>89</v>
      </c>
      <c r="C1901" s="6" t="n">
        <v>65533</v>
      </c>
      <c r="D1901" s="6" t="n">
        <v>1</v>
      </c>
    </row>
    <row r="1902" spans="1:8">
      <c r="A1902" t="s">
        <v>4</v>
      </c>
      <c r="B1902" s="4" t="s">
        <v>5</v>
      </c>
      <c r="C1902" s="4" t="s">
        <v>13</v>
      </c>
      <c r="D1902" s="4" t="s">
        <v>10</v>
      </c>
      <c r="E1902" s="4" t="s">
        <v>28</v>
      </c>
    </row>
    <row r="1903" spans="1:8">
      <c r="A1903" t="n">
        <v>17256</v>
      </c>
      <c r="B1903" s="36" t="n">
        <v>58</v>
      </c>
      <c r="C1903" s="6" t="n">
        <v>101</v>
      </c>
      <c r="D1903" s="6" t="n">
        <v>300</v>
      </c>
      <c r="E1903" s="6" t="n">
        <v>1</v>
      </c>
    </row>
    <row r="1904" spans="1:8">
      <c r="A1904" t="s">
        <v>4</v>
      </c>
      <c r="B1904" s="4" t="s">
        <v>5</v>
      </c>
      <c r="C1904" s="4" t="s">
        <v>13</v>
      </c>
      <c r="D1904" s="4" t="s">
        <v>10</v>
      </c>
    </row>
    <row r="1905" spans="1:8">
      <c r="A1905" t="n">
        <v>17264</v>
      </c>
      <c r="B1905" s="36" t="n">
        <v>58</v>
      </c>
      <c r="C1905" s="6" t="n">
        <v>254</v>
      </c>
      <c r="D1905" s="6" t="n">
        <v>0</v>
      </c>
    </row>
    <row r="1906" spans="1:8">
      <c r="A1906" t="s">
        <v>4</v>
      </c>
      <c r="B1906" s="4" t="s">
        <v>5</v>
      </c>
      <c r="C1906" s="4" t="s">
        <v>13</v>
      </c>
    </row>
    <row r="1907" spans="1:8">
      <c r="A1907" t="n">
        <v>17268</v>
      </c>
      <c r="B1907" s="63" t="n">
        <v>116</v>
      </c>
      <c r="C1907" s="6" t="n">
        <v>0</v>
      </c>
    </row>
    <row r="1908" spans="1:8">
      <c r="A1908" t="s">
        <v>4</v>
      </c>
      <c r="B1908" s="4" t="s">
        <v>5</v>
      </c>
      <c r="C1908" s="4" t="s">
        <v>13</v>
      </c>
      <c r="D1908" s="4" t="s">
        <v>10</v>
      </c>
    </row>
    <row r="1909" spans="1:8">
      <c r="A1909" t="n">
        <v>17270</v>
      </c>
      <c r="B1909" s="63" t="n">
        <v>116</v>
      </c>
      <c r="C1909" s="6" t="n">
        <v>2</v>
      </c>
      <c r="D1909" s="6" t="n">
        <v>1</v>
      </c>
    </row>
    <row r="1910" spans="1:8">
      <c r="A1910" t="s">
        <v>4</v>
      </c>
      <c r="B1910" s="4" t="s">
        <v>5</v>
      </c>
      <c r="C1910" s="4" t="s">
        <v>13</v>
      </c>
      <c r="D1910" s="4" t="s">
        <v>9</v>
      </c>
    </row>
    <row r="1911" spans="1:8">
      <c r="A1911" t="n">
        <v>17274</v>
      </c>
      <c r="B1911" s="63" t="n">
        <v>116</v>
      </c>
      <c r="C1911" s="6" t="n">
        <v>5</v>
      </c>
      <c r="D1911" s="6" t="n">
        <v>1106247680</v>
      </c>
    </row>
    <row r="1912" spans="1:8">
      <c r="A1912" t="s">
        <v>4</v>
      </c>
      <c r="B1912" s="4" t="s">
        <v>5</v>
      </c>
      <c r="C1912" s="4" t="s">
        <v>13</v>
      </c>
      <c r="D1912" s="4" t="s">
        <v>10</v>
      </c>
    </row>
    <row r="1913" spans="1:8">
      <c r="A1913" t="n">
        <v>17280</v>
      </c>
      <c r="B1913" s="63" t="n">
        <v>116</v>
      </c>
      <c r="C1913" s="6" t="n">
        <v>6</v>
      </c>
      <c r="D1913" s="6" t="n">
        <v>1</v>
      </c>
    </row>
    <row r="1914" spans="1:8">
      <c r="A1914" t="s">
        <v>4</v>
      </c>
      <c r="B1914" s="4" t="s">
        <v>5</v>
      </c>
      <c r="C1914" s="4" t="s">
        <v>13</v>
      </c>
      <c r="D1914" s="4" t="s">
        <v>13</v>
      </c>
      <c r="E1914" s="4" t="s">
        <v>28</v>
      </c>
      <c r="F1914" s="4" t="s">
        <v>28</v>
      </c>
      <c r="G1914" s="4" t="s">
        <v>28</v>
      </c>
      <c r="H1914" s="4" t="s">
        <v>10</v>
      </c>
    </row>
    <row r="1915" spans="1:8">
      <c r="A1915" t="n">
        <v>17284</v>
      </c>
      <c r="B1915" s="62" t="n">
        <v>45</v>
      </c>
      <c r="C1915" s="6" t="n">
        <v>2</v>
      </c>
      <c r="D1915" s="6" t="n">
        <v>3</v>
      </c>
      <c r="E1915" s="6" t="n">
        <v>79.6100006103516</v>
      </c>
      <c r="F1915" s="6" t="n">
        <v>-2.21000003814697</v>
      </c>
      <c r="G1915" s="6" t="n">
        <v>3.65000009536743</v>
      </c>
      <c r="H1915" s="6" t="n">
        <v>0</v>
      </c>
    </row>
    <row r="1916" spans="1:8">
      <c r="A1916" t="s">
        <v>4</v>
      </c>
      <c r="B1916" s="4" t="s">
        <v>5</v>
      </c>
      <c r="C1916" s="4" t="s">
        <v>13</v>
      </c>
      <c r="D1916" s="4" t="s">
        <v>13</v>
      </c>
      <c r="E1916" s="4" t="s">
        <v>28</v>
      </c>
      <c r="F1916" s="4" t="s">
        <v>28</v>
      </c>
      <c r="G1916" s="4" t="s">
        <v>28</v>
      </c>
      <c r="H1916" s="4" t="s">
        <v>10</v>
      </c>
      <c r="I1916" s="4" t="s">
        <v>13</v>
      </c>
    </row>
    <row r="1917" spans="1:8">
      <c r="A1917" t="n">
        <v>17301</v>
      </c>
      <c r="B1917" s="62" t="n">
        <v>45</v>
      </c>
      <c r="C1917" s="6" t="n">
        <v>4</v>
      </c>
      <c r="D1917" s="6" t="n">
        <v>3</v>
      </c>
      <c r="E1917" s="6" t="n">
        <v>21.6900005340576</v>
      </c>
      <c r="F1917" s="6" t="n">
        <v>180</v>
      </c>
      <c r="G1917" s="6" t="n">
        <v>10</v>
      </c>
      <c r="H1917" s="6" t="n">
        <v>0</v>
      </c>
      <c r="I1917" s="6" t="n">
        <v>0</v>
      </c>
    </row>
    <row r="1918" spans="1:8">
      <c r="A1918" t="s">
        <v>4</v>
      </c>
      <c r="B1918" s="4" t="s">
        <v>5</v>
      </c>
      <c r="C1918" s="4" t="s">
        <v>13</v>
      </c>
      <c r="D1918" s="4" t="s">
        <v>13</v>
      </c>
      <c r="E1918" s="4" t="s">
        <v>28</v>
      </c>
      <c r="F1918" s="4" t="s">
        <v>10</v>
      </c>
    </row>
    <row r="1919" spans="1:8">
      <c r="A1919" t="n">
        <v>17319</v>
      </c>
      <c r="B1919" s="62" t="n">
        <v>45</v>
      </c>
      <c r="C1919" s="6" t="n">
        <v>5</v>
      </c>
      <c r="D1919" s="6" t="n">
        <v>3</v>
      </c>
      <c r="E1919" s="6" t="n">
        <v>10.1999998092651</v>
      </c>
      <c r="F1919" s="6" t="n">
        <v>0</v>
      </c>
    </row>
    <row r="1920" spans="1:8">
      <c r="A1920" t="s">
        <v>4</v>
      </c>
      <c r="B1920" s="4" t="s">
        <v>5</v>
      </c>
      <c r="C1920" s="4" t="s">
        <v>13</v>
      </c>
      <c r="D1920" s="4" t="s">
        <v>13</v>
      </c>
      <c r="E1920" s="4" t="s">
        <v>28</v>
      </c>
      <c r="F1920" s="4" t="s">
        <v>10</v>
      </c>
    </row>
    <row r="1921" spans="1:9">
      <c r="A1921" t="n">
        <v>17328</v>
      </c>
      <c r="B1921" s="62" t="n">
        <v>45</v>
      </c>
      <c r="C1921" s="6" t="n">
        <v>11</v>
      </c>
      <c r="D1921" s="6" t="n">
        <v>3</v>
      </c>
      <c r="E1921" s="6" t="n">
        <v>43.4000015258789</v>
      </c>
      <c r="F1921" s="6" t="n">
        <v>0</v>
      </c>
    </row>
    <row r="1922" spans="1:9">
      <c r="A1922" t="s">
        <v>4</v>
      </c>
      <c r="B1922" s="4" t="s">
        <v>5</v>
      </c>
      <c r="C1922" s="4" t="s">
        <v>13</v>
      </c>
      <c r="D1922" s="4" t="s">
        <v>13</v>
      </c>
      <c r="E1922" s="4" t="s">
        <v>28</v>
      </c>
      <c r="F1922" s="4" t="s">
        <v>10</v>
      </c>
    </row>
    <row r="1923" spans="1:9">
      <c r="A1923" t="n">
        <v>17337</v>
      </c>
      <c r="B1923" s="62" t="n">
        <v>45</v>
      </c>
      <c r="C1923" s="6" t="n">
        <v>5</v>
      </c>
      <c r="D1923" s="6" t="n">
        <v>3</v>
      </c>
      <c r="E1923" s="6" t="n">
        <v>8.19999980926514</v>
      </c>
      <c r="F1923" s="6" t="n">
        <v>8000</v>
      </c>
    </row>
    <row r="1924" spans="1:9">
      <c r="A1924" t="s">
        <v>4</v>
      </c>
      <c r="B1924" s="4" t="s">
        <v>5</v>
      </c>
      <c r="C1924" s="4" t="s">
        <v>10</v>
      </c>
      <c r="D1924" s="4" t="s">
        <v>28</v>
      </c>
      <c r="E1924" s="4" t="s">
        <v>28</v>
      </c>
      <c r="F1924" s="4" t="s">
        <v>13</v>
      </c>
    </row>
    <row r="1925" spans="1:9">
      <c r="A1925" t="n">
        <v>17346</v>
      </c>
      <c r="B1925" s="69" t="n">
        <v>52</v>
      </c>
      <c r="C1925" s="6" t="n">
        <v>1569</v>
      </c>
      <c r="D1925" s="6" t="n">
        <v>0</v>
      </c>
      <c r="E1925" s="6" t="n">
        <v>5</v>
      </c>
      <c r="F1925" s="6" t="n">
        <v>0</v>
      </c>
    </row>
    <row r="1926" spans="1:9">
      <c r="A1926" t="s">
        <v>4</v>
      </c>
      <c r="B1926" s="4" t="s">
        <v>5</v>
      </c>
      <c r="C1926" s="4" t="s">
        <v>13</v>
      </c>
      <c r="D1926" s="4" t="s">
        <v>10</v>
      </c>
      <c r="E1926" s="4" t="s">
        <v>28</v>
      </c>
      <c r="F1926" s="4" t="s">
        <v>10</v>
      </c>
      <c r="G1926" s="4" t="s">
        <v>9</v>
      </c>
      <c r="H1926" s="4" t="s">
        <v>9</v>
      </c>
      <c r="I1926" s="4" t="s">
        <v>10</v>
      </c>
      <c r="J1926" s="4" t="s">
        <v>10</v>
      </c>
      <c r="K1926" s="4" t="s">
        <v>9</v>
      </c>
      <c r="L1926" s="4" t="s">
        <v>9</v>
      </c>
      <c r="M1926" s="4" t="s">
        <v>9</v>
      </c>
      <c r="N1926" s="4" t="s">
        <v>9</v>
      </c>
      <c r="O1926" s="4" t="s">
        <v>6</v>
      </c>
    </row>
    <row r="1927" spans="1:9">
      <c r="A1927" t="n">
        <v>17358</v>
      </c>
      <c r="B1927" s="11" t="n">
        <v>50</v>
      </c>
      <c r="C1927" s="6" t="n">
        <v>0</v>
      </c>
      <c r="D1927" s="6" t="n">
        <v>2119</v>
      </c>
      <c r="E1927" s="6" t="n">
        <v>0.800000011920929</v>
      </c>
      <c r="F1927" s="6" t="n">
        <v>200</v>
      </c>
      <c r="G1927" s="6" t="n">
        <v>0</v>
      </c>
      <c r="H1927" s="6" t="n">
        <v>-1073741824</v>
      </c>
      <c r="I1927" s="6" t="n">
        <v>0</v>
      </c>
      <c r="J1927" s="6" t="n">
        <v>65533</v>
      </c>
      <c r="K1927" s="6" t="n">
        <v>0</v>
      </c>
      <c r="L1927" s="6" t="n">
        <v>0</v>
      </c>
      <c r="M1927" s="6" t="n">
        <v>0</v>
      </c>
      <c r="N1927" s="6" t="n">
        <v>0</v>
      </c>
      <c r="O1927" s="6" t="s">
        <v>23</v>
      </c>
    </row>
    <row r="1928" spans="1:9">
      <c r="A1928" t="s">
        <v>4</v>
      </c>
      <c r="B1928" s="4" t="s">
        <v>5</v>
      </c>
      <c r="C1928" s="4" t="s">
        <v>13</v>
      </c>
      <c r="D1928" s="4" t="s">
        <v>10</v>
      </c>
    </row>
    <row r="1929" spans="1:9">
      <c r="A1929" t="n">
        <v>17397</v>
      </c>
      <c r="B1929" s="36" t="n">
        <v>58</v>
      </c>
      <c r="C1929" s="6" t="n">
        <v>255</v>
      </c>
      <c r="D1929" s="6" t="n">
        <v>0</v>
      </c>
    </row>
    <row r="1930" spans="1:9">
      <c r="A1930" t="s">
        <v>4</v>
      </c>
      <c r="B1930" s="4" t="s">
        <v>5</v>
      </c>
      <c r="C1930" s="4" t="s">
        <v>10</v>
      </c>
    </row>
    <row r="1931" spans="1:9">
      <c r="A1931" t="n">
        <v>17401</v>
      </c>
      <c r="B1931" s="70" t="n">
        <v>54</v>
      </c>
      <c r="C1931" s="6" t="n">
        <v>1569</v>
      </c>
    </row>
    <row r="1932" spans="1:9">
      <c r="A1932" t="s">
        <v>4</v>
      </c>
      <c r="B1932" s="4" t="s">
        <v>5</v>
      </c>
      <c r="C1932" s="4" t="s">
        <v>6</v>
      </c>
      <c r="D1932" s="4" t="s">
        <v>10</v>
      </c>
    </row>
    <row r="1933" spans="1:9">
      <c r="A1933" t="n">
        <v>17404</v>
      </c>
      <c r="B1933" s="73" t="n">
        <v>29</v>
      </c>
      <c r="C1933" s="6" t="s">
        <v>204</v>
      </c>
      <c r="D1933" s="6" t="n">
        <v>65533</v>
      </c>
    </row>
    <row r="1934" spans="1:9">
      <c r="A1934" t="s">
        <v>4</v>
      </c>
      <c r="B1934" s="4" t="s">
        <v>5</v>
      </c>
      <c r="C1934" s="4" t="s">
        <v>13</v>
      </c>
      <c r="D1934" s="4" t="s">
        <v>28</v>
      </c>
      <c r="E1934" s="4" t="s">
        <v>28</v>
      </c>
      <c r="F1934" s="4" t="s">
        <v>28</v>
      </c>
    </row>
    <row r="1935" spans="1:9">
      <c r="A1935" t="n">
        <v>17424</v>
      </c>
      <c r="B1935" s="62" t="n">
        <v>45</v>
      </c>
      <c r="C1935" s="6" t="n">
        <v>9</v>
      </c>
      <c r="D1935" s="6" t="n">
        <v>0.100000001490116</v>
      </c>
      <c r="E1935" s="6" t="n">
        <v>0.100000001490116</v>
      </c>
      <c r="F1935" s="6" t="n">
        <v>0.200000002980232</v>
      </c>
    </row>
    <row r="1936" spans="1:9">
      <c r="A1936" t="s">
        <v>4</v>
      </c>
      <c r="B1936" s="4" t="s">
        <v>5</v>
      </c>
      <c r="C1936" s="4" t="s">
        <v>13</v>
      </c>
      <c r="D1936" s="4" t="s">
        <v>10</v>
      </c>
      <c r="E1936" s="4" t="s">
        <v>6</v>
      </c>
    </row>
    <row r="1937" spans="1:15">
      <c r="A1937" t="n">
        <v>17438</v>
      </c>
      <c r="B1937" s="66" t="n">
        <v>51</v>
      </c>
      <c r="C1937" s="6" t="n">
        <v>4</v>
      </c>
      <c r="D1937" s="6" t="n">
        <v>1569</v>
      </c>
      <c r="E1937" s="6" t="s">
        <v>168</v>
      </c>
    </row>
    <row r="1938" spans="1:15">
      <c r="A1938" t="s">
        <v>4</v>
      </c>
      <c r="B1938" s="4" t="s">
        <v>5</v>
      </c>
      <c r="C1938" s="4" t="s">
        <v>10</v>
      </c>
    </row>
    <row r="1939" spans="1:15">
      <c r="A1939" t="n">
        <v>17451</v>
      </c>
      <c r="B1939" s="40" t="n">
        <v>16</v>
      </c>
      <c r="C1939" s="6" t="n">
        <v>0</v>
      </c>
    </row>
    <row r="1940" spans="1:15">
      <c r="A1940" t="s">
        <v>4</v>
      </c>
      <c r="B1940" s="4" t="s">
        <v>5</v>
      </c>
      <c r="C1940" s="4" t="s">
        <v>10</v>
      </c>
      <c r="D1940" s="4" t="s">
        <v>13</v>
      </c>
      <c r="E1940" s="4" t="s">
        <v>9</v>
      </c>
      <c r="F1940" s="4" t="s">
        <v>65</v>
      </c>
      <c r="G1940" s="4" t="s">
        <v>13</v>
      </c>
      <c r="H1940" s="4" t="s">
        <v>13</v>
      </c>
    </row>
    <row r="1941" spans="1:15">
      <c r="A1941" t="n">
        <v>17454</v>
      </c>
      <c r="B1941" s="68" t="n">
        <v>26</v>
      </c>
      <c r="C1941" s="6" t="n">
        <v>1569</v>
      </c>
      <c r="D1941" s="6" t="n">
        <v>17</v>
      </c>
      <c r="E1941" s="6" t="n">
        <v>63138</v>
      </c>
      <c r="F1941" s="6" t="s">
        <v>208</v>
      </c>
      <c r="G1941" s="6" t="n">
        <v>2</v>
      </c>
      <c r="H1941" s="6" t="n">
        <v>0</v>
      </c>
    </row>
    <row r="1942" spans="1:15">
      <c r="A1942" t="s">
        <v>4</v>
      </c>
      <c r="B1942" s="4" t="s">
        <v>5</v>
      </c>
    </row>
    <row r="1943" spans="1:15">
      <c r="A1943" t="n">
        <v>17551</v>
      </c>
      <c r="B1943" s="34" t="n">
        <v>28</v>
      </c>
    </row>
    <row r="1944" spans="1:15">
      <c r="A1944" t="s">
        <v>4</v>
      </c>
      <c r="B1944" s="4" t="s">
        <v>5</v>
      </c>
      <c r="C1944" s="4" t="s">
        <v>10</v>
      </c>
    </row>
    <row r="1945" spans="1:15">
      <c r="A1945" t="n">
        <v>17552</v>
      </c>
      <c r="B1945" s="40" t="n">
        <v>16</v>
      </c>
      <c r="C1945" s="6" t="n">
        <v>300</v>
      </c>
    </row>
    <row r="1946" spans="1:15">
      <c r="A1946" t="s">
        <v>4</v>
      </c>
      <c r="B1946" s="4" t="s">
        <v>5</v>
      </c>
      <c r="C1946" s="4" t="s">
        <v>13</v>
      </c>
      <c r="D1946" s="4" t="s">
        <v>28</v>
      </c>
      <c r="E1946" s="4" t="s">
        <v>28</v>
      </c>
      <c r="F1946" s="4" t="s">
        <v>28</v>
      </c>
    </row>
    <row r="1947" spans="1:15">
      <c r="A1947" t="n">
        <v>17555</v>
      </c>
      <c r="B1947" s="62" t="n">
        <v>45</v>
      </c>
      <c r="C1947" s="6" t="n">
        <v>9</v>
      </c>
      <c r="D1947" s="6" t="n">
        <v>0.100000001490116</v>
      </c>
      <c r="E1947" s="6" t="n">
        <v>0.100000001490116</v>
      </c>
      <c r="F1947" s="6" t="n">
        <v>0.200000002980232</v>
      </c>
    </row>
    <row r="1948" spans="1:15">
      <c r="A1948" t="s">
        <v>4</v>
      </c>
      <c r="B1948" s="4" t="s">
        <v>5</v>
      </c>
      <c r="C1948" s="4" t="s">
        <v>13</v>
      </c>
      <c r="D1948" s="4" t="s">
        <v>10</v>
      </c>
      <c r="E1948" s="4" t="s">
        <v>6</v>
      </c>
    </row>
    <row r="1949" spans="1:15">
      <c r="A1949" t="n">
        <v>17569</v>
      </c>
      <c r="B1949" s="66" t="n">
        <v>51</v>
      </c>
      <c r="C1949" s="6" t="n">
        <v>4</v>
      </c>
      <c r="D1949" s="6" t="n">
        <v>1569</v>
      </c>
      <c r="E1949" s="6" t="s">
        <v>168</v>
      </c>
    </row>
    <row r="1950" spans="1:15">
      <c r="A1950" t="s">
        <v>4</v>
      </c>
      <c r="B1950" s="4" t="s">
        <v>5</v>
      </c>
      <c r="C1950" s="4" t="s">
        <v>10</v>
      </c>
    </row>
    <row r="1951" spans="1:15">
      <c r="A1951" t="n">
        <v>17582</v>
      </c>
      <c r="B1951" s="40" t="n">
        <v>16</v>
      </c>
      <c r="C1951" s="6" t="n">
        <v>0</v>
      </c>
    </row>
    <row r="1952" spans="1:15">
      <c r="A1952" t="s">
        <v>4</v>
      </c>
      <c r="B1952" s="4" t="s">
        <v>5</v>
      </c>
      <c r="C1952" s="4" t="s">
        <v>10</v>
      </c>
      <c r="D1952" s="4" t="s">
        <v>13</v>
      </c>
      <c r="E1952" s="4" t="s">
        <v>9</v>
      </c>
      <c r="F1952" s="4" t="s">
        <v>65</v>
      </c>
      <c r="G1952" s="4" t="s">
        <v>13</v>
      </c>
      <c r="H1952" s="4" t="s">
        <v>13</v>
      </c>
    </row>
    <row r="1953" spans="1:8">
      <c r="A1953" t="n">
        <v>17585</v>
      </c>
      <c r="B1953" s="68" t="n">
        <v>26</v>
      </c>
      <c r="C1953" s="6" t="n">
        <v>1569</v>
      </c>
      <c r="D1953" s="6" t="n">
        <v>17</v>
      </c>
      <c r="E1953" s="6" t="n">
        <v>63139</v>
      </c>
      <c r="F1953" s="6" t="s">
        <v>209</v>
      </c>
      <c r="G1953" s="6" t="n">
        <v>2</v>
      </c>
      <c r="H1953" s="6" t="n">
        <v>0</v>
      </c>
    </row>
    <row r="1954" spans="1:8">
      <c r="A1954" t="s">
        <v>4</v>
      </c>
      <c r="B1954" s="4" t="s">
        <v>5</v>
      </c>
    </row>
    <row r="1955" spans="1:8">
      <c r="A1955" t="n">
        <v>17656</v>
      </c>
      <c r="B1955" s="34" t="n">
        <v>28</v>
      </c>
    </row>
    <row r="1956" spans="1:8">
      <c r="A1956" t="s">
        <v>4</v>
      </c>
      <c r="B1956" s="4" t="s">
        <v>5</v>
      </c>
      <c r="C1956" s="4" t="s">
        <v>10</v>
      </c>
    </row>
    <row r="1957" spans="1:8">
      <c r="A1957" t="n">
        <v>17657</v>
      </c>
      <c r="B1957" s="40" t="n">
        <v>16</v>
      </c>
      <c r="C1957" s="6" t="n">
        <v>300</v>
      </c>
    </row>
    <row r="1958" spans="1:8">
      <c r="A1958" t="s">
        <v>4</v>
      </c>
      <c r="B1958" s="4" t="s">
        <v>5</v>
      </c>
      <c r="C1958" s="4" t="s">
        <v>13</v>
      </c>
      <c r="D1958" s="4" t="s">
        <v>28</v>
      </c>
      <c r="E1958" s="4" t="s">
        <v>28</v>
      </c>
      <c r="F1958" s="4" t="s">
        <v>28</v>
      </c>
    </row>
    <row r="1959" spans="1:8">
      <c r="A1959" t="n">
        <v>17660</v>
      </c>
      <c r="B1959" s="62" t="n">
        <v>45</v>
      </c>
      <c r="C1959" s="6" t="n">
        <v>9</v>
      </c>
      <c r="D1959" s="6" t="n">
        <v>0.100000001490116</v>
      </c>
      <c r="E1959" s="6" t="n">
        <v>0.100000001490116</v>
      </c>
      <c r="F1959" s="6" t="n">
        <v>0.200000002980232</v>
      </c>
    </row>
    <row r="1960" spans="1:8">
      <c r="A1960" t="s">
        <v>4</v>
      </c>
      <c r="B1960" s="4" t="s">
        <v>5</v>
      </c>
      <c r="C1960" s="4" t="s">
        <v>13</v>
      </c>
      <c r="D1960" s="4" t="s">
        <v>10</v>
      </c>
      <c r="E1960" s="4" t="s">
        <v>6</v>
      </c>
    </row>
    <row r="1961" spans="1:8">
      <c r="A1961" t="n">
        <v>17674</v>
      </c>
      <c r="B1961" s="66" t="n">
        <v>51</v>
      </c>
      <c r="C1961" s="6" t="n">
        <v>4</v>
      </c>
      <c r="D1961" s="6" t="n">
        <v>1569</v>
      </c>
      <c r="E1961" s="6" t="s">
        <v>168</v>
      </c>
    </row>
    <row r="1962" spans="1:8">
      <c r="A1962" t="s">
        <v>4</v>
      </c>
      <c r="B1962" s="4" t="s">
        <v>5</v>
      </c>
      <c r="C1962" s="4" t="s">
        <v>10</v>
      </c>
    </row>
    <row r="1963" spans="1:8">
      <c r="A1963" t="n">
        <v>17687</v>
      </c>
      <c r="B1963" s="40" t="n">
        <v>16</v>
      </c>
      <c r="C1963" s="6" t="n">
        <v>0</v>
      </c>
    </row>
    <row r="1964" spans="1:8">
      <c r="A1964" t="s">
        <v>4</v>
      </c>
      <c r="B1964" s="4" t="s">
        <v>5</v>
      </c>
      <c r="C1964" s="4" t="s">
        <v>10</v>
      </c>
      <c r="D1964" s="4" t="s">
        <v>13</v>
      </c>
      <c r="E1964" s="4" t="s">
        <v>9</v>
      </c>
      <c r="F1964" s="4" t="s">
        <v>65</v>
      </c>
      <c r="G1964" s="4" t="s">
        <v>13</v>
      </c>
      <c r="H1964" s="4" t="s">
        <v>13</v>
      </c>
    </row>
    <row r="1965" spans="1:8">
      <c r="A1965" t="n">
        <v>17690</v>
      </c>
      <c r="B1965" s="68" t="n">
        <v>26</v>
      </c>
      <c r="C1965" s="6" t="n">
        <v>1569</v>
      </c>
      <c r="D1965" s="6" t="n">
        <v>17</v>
      </c>
      <c r="E1965" s="6" t="n">
        <v>63140</v>
      </c>
      <c r="F1965" s="6" t="s">
        <v>210</v>
      </c>
      <c r="G1965" s="6" t="n">
        <v>2</v>
      </c>
      <c r="H1965" s="6" t="n">
        <v>0</v>
      </c>
    </row>
    <row r="1966" spans="1:8">
      <c r="A1966" t="s">
        <v>4</v>
      </c>
      <c r="B1966" s="4" t="s">
        <v>5</v>
      </c>
    </row>
    <row r="1967" spans="1:8">
      <c r="A1967" t="n">
        <v>17823</v>
      </c>
      <c r="B1967" s="34" t="n">
        <v>28</v>
      </c>
    </row>
    <row r="1968" spans="1:8">
      <c r="A1968" t="s">
        <v>4</v>
      </c>
      <c r="B1968" s="4" t="s">
        <v>5</v>
      </c>
      <c r="C1968" s="4" t="s">
        <v>6</v>
      </c>
      <c r="D1968" s="4" t="s">
        <v>10</v>
      </c>
    </row>
    <row r="1969" spans="1:8">
      <c r="A1969" t="n">
        <v>17824</v>
      </c>
      <c r="B1969" s="73" t="n">
        <v>29</v>
      </c>
      <c r="C1969" s="6" t="s">
        <v>23</v>
      </c>
      <c r="D1969" s="6" t="n">
        <v>65533</v>
      </c>
    </row>
    <row r="1970" spans="1:8">
      <c r="A1970" t="s">
        <v>4</v>
      </c>
      <c r="B1970" s="4" t="s">
        <v>5</v>
      </c>
      <c r="C1970" s="4" t="s">
        <v>10</v>
      </c>
    </row>
    <row r="1971" spans="1:8">
      <c r="A1971" t="n">
        <v>17828</v>
      </c>
      <c r="B1971" s="40" t="n">
        <v>16</v>
      </c>
      <c r="C1971" s="6" t="n">
        <v>500</v>
      </c>
    </row>
    <row r="1972" spans="1:8">
      <c r="A1972" t="s">
        <v>4</v>
      </c>
      <c r="B1972" s="4" t="s">
        <v>5</v>
      </c>
      <c r="C1972" s="4" t="s">
        <v>13</v>
      </c>
      <c r="D1972" s="4" t="s">
        <v>10</v>
      </c>
      <c r="E1972" s="4" t="s">
        <v>10</v>
      </c>
      <c r="F1972" s="4" t="s">
        <v>13</v>
      </c>
    </row>
    <row r="1973" spans="1:8">
      <c r="A1973" t="n">
        <v>17831</v>
      </c>
      <c r="B1973" s="32" t="n">
        <v>25</v>
      </c>
      <c r="C1973" s="6" t="n">
        <v>1</v>
      </c>
      <c r="D1973" s="6" t="n">
        <v>65535</v>
      </c>
      <c r="E1973" s="6" t="n">
        <v>50</v>
      </c>
      <c r="F1973" s="6" t="n">
        <v>5</v>
      </c>
    </row>
    <row r="1974" spans="1:8">
      <c r="A1974" t="s">
        <v>4</v>
      </c>
      <c r="B1974" s="4" t="s">
        <v>5</v>
      </c>
      <c r="C1974" s="4" t="s">
        <v>13</v>
      </c>
      <c r="D1974" s="4" t="s">
        <v>28</v>
      </c>
      <c r="E1974" s="4" t="s">
        <v>28</v>
      </c>
      <c r="F1974" s="4" t="s">
        <v>28</v>
      </c>
    </row>
    <row r="1975" spans="1:8">
      <c r="A1975" t="n">
        <v>17838</v>
      </c>
      <c r="B1975" s="62" t="n">
        <v>45</v>
      </c>
      <c r="C1975" s="6" t="n">
        <v>9</v>
      </c>
      <c r="D1975" s="6" t="n">
        <v>0.100000001490116</v>
      </c>
      <c r="E1975" s="6" t="n">
        <v>0.100000001490116</v>
      </c>
      <c r="F1975" s="6" t="n">
        <v>0.200000002980232</v>
      </c>
    </row>
    <row r="1976" spans="1:8">
      <c r="A1976" t="s">
        <v>4</v>
      </c>
      <c r="B1976" s="4" t="s">
        <v>5</v>
      </c>
      <c r="C1976" s="4" t="s">
        <v>6</v>
      </c>
      <c r="D1976" s="4" t="s">
        <v>10</v>
      </c>
    </row>
    <row r="1977" spans="1:8">
      <c r="A1977" t="n">
        <v>17852</v>
      </c>
      <c r="B1977" s="73" t="n">
        <v>29</v>
      </c>
      <c r="C1977" s="6" t="s">
        <v>211</v>
      </c>
      <c r="D1977" s="6" t="n">
        <v>65533</v>
      </c>
    </row>
    <row r="1978" spans="1:8">
      <c r="A1978" t="s">
        <v>4</v>
      </c>
      <c r="B1978" s="4" t="s">
        <v>5</v>
      </c>
      <c r="C1978" s="4" t="s">
        <v>13</v>
      </c>
      <c r="D1978" s="4" t="s">
        <v>10</v>
      </c>
      <c r="E1978" s="4" t="s">
        <v>6</v>
      </c>
    </row>
    <row r="1979" spans="1:8">
      <c r="A1979" t="n">
        <v>17872</v>
      </c>
      <c r="B1979" s="66" t="n">
        <v>51</v>
      </c>
      <c r="C1979" s="6" t="n">
        <v>4</v>
      </c>
      <c r="D1979" s="6" t="n">
        <v>1560</v>
      </c>
      <c r="E1979" s="6" t="s">
        <v>168</v>
      </c>
    </row>
    <row r="1980" spans="1:8">
      <c r="A1980" t="s">
        <v>4</v>
      </c>
      <c r="B1980" s="4" t="s">
        <v>5</v>
      </c>
      <c r="C1980" s="4" t="s">
        <v>10</v>
      </c>
    </row>
    <row r="1981" spans="1:8">
      <c r="A1981" t="n">
        <v>17885</v>
      </c>
      <c r="B1981" s="40" t="n">
        <v>16</v>
      </c>
      <c r="C1981" s="6" t="n">
        <v>0</v>
      </c>
    </row>
    <row r="1982" spans="1:8">
      <c r="A1982" t="s">
        <v>4</v>
      </c>
      <c r="B1982" s="4" t="s">
        <v>5</v>
      </c>
      <c r="C1982" s="4" t="s">
        <v>10</v>
      </c>
      <c r="D1982" s="4" t="s">
        <v>13</v>
      </c>
      <c r="E1982" s="4" t="s">
        <v>9</v>
      </c>
      <c r="F1982" s="4" t="s">
        <v>65</v>
      </c>
      <c r="G1982" s="4" t="s">
        <v>13</v>
      </c>
      <c r="H1982" s="4" t="s">
        <v>13</v>
      </c>
    </row>
    <row r="1983" spans="1:8">
      <c r="A1983" t="n">
        <v>17888</v>
      </c>
      <c r="B1983" s="68" t="n">
        <v>26</v>
      </c>
      <c r="C1983" s="6" t="n">
        <v>1560</v>
      </c>
      <c r="D1983" s="6" t="n">
        <v>17</v>
      </c>
      <c r="E1983" s="6" t="n">
        <v>65320</v>
      </c>
      <c r="F1983" s="6" t="s">
        <v>212</v>
      </c>
      <c r="G1983" s="6" t="n">
        <v>2</v>
      </c>
      <c r="H1983" s="6" t="n">
        <v>0</v>
      </c>
    </row>
    <row r="1984" spans="1:8">
      <c r="A1984" t="s">
        <v>4</v>
      </c>
      <c r="B1984" s="4" t="s">
        <v>5</v>
      </c>
    </row>
    <row r="1985" spans="1:8">
      <c r="A1985" t="n">
        <v>17921</v>
      </c>
      <c r="B1985" s="34" t="n">
        <v>28</v>
      </c>
    </row>
    <row r="1986" spans="1:8">
      <c r="A1986" t="s">
        <v>4</v>
      </c>
      <c r="B1986" s="4" t="s">
        <v>5</v>
      </c>
      <c r="C1986" s="4" t="s">
        <v>6</v>
      </c>
      <c r="D1986" s="4" t="s">
        <v>10</v>
      </c>
    </row>
    <row r="1987" spans="1:8">
      <c r="A1987" t="n">
        <v>17922</v>
      </c>
      <c r="B1987" s="73" t="n">
        <v>29</v>
      </c>
      <c r="C1987" s="6" t="s">
        <v>23</v>
      </c>
      <c r="D1987" s="6" t="n">
        <v>65533</v>
      </c>
    </row>
    <row r="1988" spans="1:8">
      <c r="A1988" t="s">
        <v>4</v>
      </c>
      <c r="B1988" s="4" t="s">
        <v>5</v>
      </c>
      <c r="C1988" s="4" t="s">
        <v>13</v>
      </c>
      <c r="D1988" s="4" t="s">
        <v>10</v>
      </c>
      <c r="E1988" s="4" t="s">
        <v>10</v>
      </c>
      <c r="F1988" s="4" t="s">
        <v>13</v>
      </c>
    </row>
    <row r="1989" spans="1:8">
      <c r="A1989" t="n">
        <v>17926</v>
      </c>
      <c r="B1989" s="32" t="n">
        <v>25</v>
      </c>
      <c r="C1989" s="6" t="n">
        <v>1</v>
      </c>
      <c r="D1989" s="6" t="n">
        <v>65535</v>
      </c>
      <c r="E1989" s="6" t="n">
        <v>65535</v>
      </c>
      <c r="F1989" s="6" t="n">
        <v>0</v>
      </c>
    </row>
    <row r="1990" spans="1:8">
      <c r="A1990" t="s">
        <v>4</v>
      </c>
      <c r="B1990" s="4" t="s">
        <v>5</v>
      </c>
      <c r="C1990" s="4" t="s">
        <v>10</v>
      </c>
      <c r="D1990" s="4" t="s">
        <v>28</v>
      </c>
      <c r="E1990" s="4" t="s">
        <v>28</v>
      </c>
      <c r="F1990" s="4" t="s">
        <v>13</v>
      </c>
    </row>
    <row r="1991" spans="1:8">
      <c r="A1991" t="n">
        <v>17933</v>
      </c>
      <c r="B1991" s="69" t="n">
        <v>52</v>
      </c>
      <c r="C1991" s="6" t="n">
        <v>1569</v>
      </c>
      <c r="D1991" s="6" t="n">
        <v>180</v>
      </c>
      <c r="E1991" s="6" t="n">
        <v>5</v>
      </c>
      <c r="F1991" s="6" t="n">
        <v>0</v>
      </c>
    </row>
    <row r="1992" spans="1:8">
      <c r="A1992" t="s">
        <v>4</v>
      </c>
      <c r="B1992" s="4" t="s">
        <v>5</v>
      </c>
      <c r="C1992" s="4" t="s">
        <v>13</v>
      </c>
      <c r="D1992" s="4" t="s">
        <v>10</v>
      </c>
      <c r="E1992" s="4" t="s">
        <v>28</v>
      </c>
      <c r="F1992" s="4" t="s">
        <v>10</v>
      </c>
      <c r="G1992" s="4" t="s">
        <v>9</v>
      </c>
      <c r="H1992" s="4" t="s">
        <v>9</v>
      </c>
      <c r="I1992" s="4" t="s">
        <v>10</v>
      </c>
      <c r="J1992" s="4" t="s">
        <v>10</v>
      </c>
      <c r="K1992" s="4" t="s">
        <v>9</v>
      </c>
      <c r="L1992" s="4" t="s">
        <v>9</v>
      </c>
      <c r="M1992" s="4" t="s">
        <v>9</v>
      </c>
      <c r="N1992" s="4" t="s">
        <v>9</v>
      </c>
      <c r="O1992" s="4" t="s">
        <v>6</v>
      </c>
    </row>
    <row r="1993" spans="1:8">
      <c r="A1993" t="n">
        <v>17945</v>
      </c>
      <c r="B1993" s="11" t="n">
        <v>50</v>
      </c>
      <c r="C1993" s="6" t="n">
        <v>0</v>
      </c>
      <c r="D1993" s="6" t="n">
        <v>2119</v>
      </c>
      <c r="E1993" s="6" t="n">
        <v>0.800000011920929</v>
      </c>
      <c r="F1993" s="6" t="n">
        <v>200</v>
      </c>
      <c r="G1993" s="6" t="n">
        <v>0</v>
      </c>
      <c r="H1993" s="6" t="n">
        <v>-1073741824</v>
      </c>
      <c r="I1993" s="6" t="n">
        <v>0</v>
      </c>
      <c r="J1993" s="6" t="n">
        <v>65533</v>
      </c>
      <c r="K1993" s="6" t="n">
        <v>0</v>
      </c>
      <c r="L1993" s="6" t="n">
        <v>0</v>
      </c>
      <c r="M1993" s="6" t="n">
        <v>0</v>
      </c>
      <c r="N1993" s="6" t="n">
        <v>0</v>
      </c>
      <c r="O1993" s="6" t="s">
        <v>23</v>
      </c>
    </row>
    <row r="1994" spans="1:8">
      <c r="A1994" t="s">
        <v>4</v>
      </c>
      <c r="B1994" s="4" t="s">
        <v>5</v>
      </c>
      <c r="C1994" s="4" t="s">
        <v>10</v>
      </c>
    </row>
    <row r="1995" spans="1:8">
      <c r="A1995" t="n">
        <v>17984</v>
      </c>
      <c r="B1995" s="70" t="n">
        <v>54</v>
      </c>
      <c r="C1995" s="6" t="n">
        <v>1569</v>
      </c>
    </row>
    <row r="1996" spans="1:8">
      <c r="A1996" t="s">
        <v>4</v>
      </c>
      <c r="B1996" s="4" t="s">
        <v>5</v>
      </c>
      <c r="C1996" s="4" t="s">
        <v>13</v>
      </c>
      <c r="D1996" s="4" t="s">
        <v>10</v>
      </c>
      <c r="E1996" s="4" t="s">
        <v>10</v>
      </c>
      <c r="F1996" s="4" t="s">
        <v>10</v>
      </c>
      <c r="G1996" s="4" t="s">
        <v>10</v>
      </c>
      <c r="H1996" s="4" t="s">
        <v>10</v>
      </c>
      <c r="I1996" s="4" t="s">
        <v>6</v>
      </c>
      <c r="J1996" s="4" t="s">
        <v>28</v>
      </c>
      <c r="K1996" s="4" t="s">
        <v>28</v>
      </c>
      <c r="L1996" s="4" t="s">
        <v>28</v>
      </c>
      <c r="M1996" s="4" t="s">
        <v>9</v>
      </c>
      <c r="N1996" s="4" t="s">
        <v>9</v>
      </c>
      <c r="O1996" s="4" t="s">
        <v>28</v>
      </c>
      <c r="P1996" s="4" t="s">
        <v>28</v>
      </c>
      <c r="Q1996" s="4" t="s">
        <v>28</v>
      </c>
      <c r="R1996" s="4" t="s">
        <v>28</v>
      </c>
      <c r="S1996" s="4" t="s">
        <v>13</v>
      </c>
    </row>
    <row r="1997" spans="1:8">
      <c r="A1997" t="n">
        <v>17987</v>
      </c>
      <c r="B1997" s="57" t="n">
        <v>39</v>
      </c>
      <c r="C1997" s="6" t="n">
        <v>12</v>
      </c>
      <c r="D1997" s="6" t="n">
        <v>65533</v>
      </c>
      <c r="E1997" s="6" t="n">
        <v>203</v>
      </c>
      <c r="F1997" s="6" t="n">
        <v>0</v>
      </c>
      <c r="G1997" s="6" t="n">
        <v>1569</v>
      </c>
      <c r="H1997" s="6" t="n">
        <v>259</v>
      </c>
      <c r="I1997" s="6" t="s">
        <v>213</v>
      </c>
      <c r="J1997" s="6" t="n">
        <v>0</v>
      </c>
      <c r="K1997" s="6" t="n">
        <v>0</v>
      </c>
      <c r="L1997" s="6" t="n">
        <v>0</v>
      </c>
      <c r="M1997" s="6" t="n">
        <v>0</v>
      </c>
      <c r="N1997" s="6" t="n">
        <v>0</v>
      </c>
      <c r="O1997" s="6" t="n">
        <v>0</v>
      </c>
      <c r="P1997" s="6" t="n">
        <v>1</v>
      </c>
      <c r="Q1997" s="6" t="n">
        <v>1</v>
      </c>
      <c r="R1997" s="6" t="n">
        <v>1</v>
      </c>
      <c r="S1997" s="6" t="n">
        <v>255</v>
      </c>
    </row>
    <row r="1998" spans="1:8">
      <c r="A1998" t="s">
        <v>4</v>
      </c>
      <c r="B1998" s="4" t="s">
        <v>5</v>
      </c>
      <c r="C1998" s="4" t="s">
        <v>13</v>
      </c>
      <c r="D1998" s="4" t="s">
        <v>10</v>
      </c>
      <c r="E1998" s="4" t="s">
        <v>10</v>
      </c>
      <c r="F1998" s="4" t="s">
        <v>10</v>
      </c>
      <c r="G1998" s="4" t="s">
        <v>10</v>
      </c>
      <c r="H1998" s="4" t="s">
        <v>10</v>
      </c>
      <c r="I1998" s="4" t="s">
        <v>6</v>
      </c>
      <c r="J1998" s="4" t="s">
        <v>28</v>
      </c>
      <c r="K1998" s="4" t="s">
        <v>28</v>
      </c>
      <c r="L1998" s="4" t="s">
        <v>28</v>
      </c>
      <c r="M1998" s="4" t="s">
        <v>9</v>
      </c>
      <c r="N1998" s="4" t="s">
        <v>9</v>
      </c>
      <c r="O1998" s="4" t="s">
        <v>28</v>
      </c>
      <c r="P1998" s="4" t="s">
        <v>28</v>
      </c>
      <c r="Q1998" s="4" t="s">
        <v>28</v>
      </c>
      <c r="R1998" s="4" t="s">
        <v>28</v>
      </c>
      <c r="S1998" s="4" t="s">
        <v>13</v>
      </c>
    </row>
    <row r="1999" spans="1:8">
      <c r="A1999" t="n">
        <v>18046</v>
      </c>
      <c r="B1999" s="57" t="n">
        <v>39</v>
      </c>
      <c r="C1999" s="6" t="n">
        <v>12</v>
      </c>
      <c r="D1999" s="6" t="n">
        <v>65533</v>
      </c>
      <c r="E1999" s="6" t="n">
        <v>203</v>
      </c>
      <c r="F1999" s="6" t="n">
        <v>0</v>
      </c>
      <c r="G1999" s="6" t="n">
        <v>1569</v>
      </c>
      <c r="H1999" s="6" t="n">
        <v>259</v>
      </c>
      <c r="I1999" s="6" t="s">
        <v>214</v>
      </c>
      <c r="J1999" s="6" t="n">
        <v>0</v>
      </c>
      <c r="K1999" s="6" t="n">
        <v>0</v>
      </c>
      <c r="L1999" s="6" t="n">
        <v>0</v>
      </c>
      <c r="M1999" s="6" t="n">
        <v>0</v>
      </c>
      <c r="N1999" s="6" t="n">
        <v>0</v>
      </c>
      <c r="O1999" s="6" t="n">
        <v>0</v>
      </c>
      <c r="P1999" s="6" t="n">
        <v>1</v>
      </c>
      <c r="Q1999" s="6" t="n">
        <v>1</v>
      </c>
      <c r="R1999" s="6" t="n">
        <v>1</v>
      </c>
      <c r="S1999" s="6" t="n">
        <v>255</v>
      </c>
    </row>
    <row r="2000" spans="1:8">
      <c r="A2000" t="s">
        <v>4</v>
      </c>
      <c r="B2000" s="4" t="s">
        <v>5</v>
      </c>
      <c r="C2000" s="4" t="s">
        <v>10</v>
      </c>
      <c r="D2000" s="4" t="s">
        <v>13</v>
      </c>
      <c r="E2000" s="4" t="s">
        <v>6</v>
      </c>
      <c r="F2000" s="4" t="s">
        <v>28</v>
      </c>
      <c r="G2000" s="4" t="s">
        <v>28</v>
      </c>
      <c r="H2000" s="4" t="s">
        <v>28</v>
      </c>
    </row>
    <row r="2001" spans="1:19">
      <c r="A2001" t="n">
        <v>18105</v>
      </c>
      <c r="B2001" s="52" t="n">
        <v>48</v>
      </c>
      <c r="C2001" s="6" t="n">
        <v>1569</v>
      </c>
      <c r="D2001" s="6" t="n">
        <v>0</v>
      </c>
      <c r="E2001" s="6" t="s">
        <v>215</v>
      </c>
      <c r="F2001" s="6" t="n">
        <v>-1</v>
      </c>
      <c r="G2001" s="6" t="n">
        <v>1</v>
      </c>
      <c r="H2001" s="6" t="n">
        <v>0</v>
      </c>
    </row>
    <row r="2002" spans="1:19">
      <c r="A2002" t="s">
        <v>4</v>
      </c>
      <c r="B2002" s="4" t="s">
        <v>5</v>
      </c>
      <c r="C2002" s="4" t="s">
        <v>10</v>
      </c>
      <c r="D2002" s="4" t="s">
        <v>10</v>
      </c>
      <c r="E2002" s="4" t="s">
        <v>28</v>
      </c>
      <c r="F2002" s="4" t="s">
        <v>28</v>
      </c>
      <c r="G2002" s="4" t="s">
        <v>28</v>
      </c>
      <c r="H2002" s="4" t="s">
        <v>28</v>
      </c>
      <c r="I2002" s="4" t="s">
        <v>13</v>
      </c>
      <c r="J2002" s="4" t="s">
        <v>10</v>
      </c>
    </row>
    <row r="2003" spans="1:19">
      <c r="A2003" t="n">
        <v>18135</v>
      </c>
      <c r="B2003" s="76" t="n">
        <v>55</v>
      </c>
      <c r="C2003" s="6" t="n">
        <v>1569</v>
      </c>
      <c r="D2003" s="6" t="n">
        <v>65024</v>
      </c>
      <c r="E2003" s="6" t="n">
        <v>0</v>
      </c>
      <c r="F2003" s="6" t="n">
        <v>0</v>
      </c>
      <c r="G2003" s="6" t="n">
        <v>100</v>
      </c>
      <c r="H2003" s="6" t="n">
        <v>10</v>
      </c>
      <c r="I2003" s="6" t="n">
        <v>0</v>
      </c>
      <c r="J2003" s="6" t="n">
        <v>0</v>
      </c>
    </row>
    <row r="2004" spans="1:19">
      <c r="A2004" t="s">
        <v>4</v>
      </c>
      <c r="B2004" s="4" t="s">
        <v>5</v>
      </c>
      <c r="C2004" s="4" t="s">
        <v>13</v>
      </c>
      <c r="D2004" s="4" t="s">
        <v>10</v>
      </c>
      <c r="E2004" s="4" t="s">
        <v>28</v>
      </c>
      <c r="F2004" s="4" t="s">
        <v>10</v>
      </c>
      <c r="G2004" s="4" t="s">
        <v>9</v>
      </c>
      <c r="H2004" s="4" t="s">
        <v>9</v>
      </c>
      <c r="I2004" s="4" t="s">
        <v>10</v>
      </c>
      <c r="J2004" s="4" t="s">
        <v>10</v>
      </c>
      <c r="K2004" s="4" t="s">
        <v>9</v>
      </c>
      <c r="L2004" s="4" t="s">
        <v>9</v>
      </c>
      <c r="M2004" s="4" t="s">
        <v>9</v>
      </c>
      <c r="N2004" s="4" t="s">
        <v>9</v>
      </c>
      <c r="O2004" s="4" t="s">
        <v>6</v>
      </c>
    </row>
    <row r="2005" spans="1:19">
      <c r="A2005" t="n">
        <v>18159</v>
      </c>
      <c r="B2005" s="11" t="n">
        <v>50</v>
      </c>
      <c r="C2005" s="6" t="n">
        <v>0</v>
      </c>
      <c r="D2005" s="6" t="n">
        <v>15110</v>
      </c>
      <c r="E2005" s="6" t="n">
        <v>0.800000011920929</v>
      </c>
      <c r="F2005" s="6" t="n">
        <v>200</v>
      </c>
      <c r="G2005" s="6" t="n">
        <v>0</v>
      </c>
      <c r="H2005" s="6" t="n">
        <v>0</v>
      </c>
      <c r="I2005" s="6" t="n">
        <v>1</v>
      </c>
      <c r="J2005" s="6" t="n">
        <v>1569</v>
      </c>
      <c r="K2005" s="6" t="n">
        <v>0</v>
      </c>
      <c r="L2005" s="6" t="n">
        <v>0</v>
      </c>
      <c r="M2005" s="6" t="n">
        <v>0</v>
      </c>
      <c r="N2005" s="6" t="n">
        <v>1117782016</v>
      </c>
      <c r="O2005" s="6" t="s">
        <v>23</v>
      </c>
    </row>
    <row r="2006" spans="1:19">
      <c r="A2006" t="s">
        <v>4</v>
      </c>
      <c r="B2006" s="4" t="s">
        <v>5</v>
      </c>
      <c r="C2006" s="4" t="s">
        <v>10</v>
      </c>
    </row>
    <row r="2007" spans="1:19">
      <c r="A2007" t="n">
        <v>18198</v>
      </c>
      <c r="B2007" s="40" t="n">
        <v>16</v>
      </c>
      <c r="C2007" s="6" t="n">
        <v>500</v>
      </c>
    </row>
    <row r="2008" spans="1:19">
      <c r="A2008" t="s">
        <v>4</v>
      </c>
      <c r="B2008" s="4" t="s">
        <v>5</v>
      </c>
      <c r="C2008" s="4" t="s">
        <v>13</v>
      </c>
      <c r="D2008" s="4" t="s">
        <v>10</v>
      </c>
      <c r="E2008" s="4" t="s">
        <v>10</v>
      </c>
      <c r="F2008" s="4" t="s">
        <v>10</v>
      </c>
      <c r="G2008" s="4" t="s">
        <v>10</v>
      </c>
      <c r="H2008" s="4" t="s">
        <v>10</v>
      </c>
      <c r="I2008" s="4" t="s">
        <v>6</v>
      </c>
      <c r="J2008" s="4" t="s">
        <v>28</v>
      </c>
      <c r="K2008" s="4" t="s">
        <v>28</v>
      </c>
      <c r="L2008" s="4" t="s">
        <v>28</v>
      </c>
      <c r="M2008" s="4" t="s">
        <v>9</v>
      </c>
      <c r="N2008" s="4" t="s">
        <v>9</v>
      </c>
      <c r="O2008" s="4" t="s">
        <v>28</v>
      </c>
      <c r="P2008" s="4" t="s">
        <v>28</v>
      </c>
      <c r="Q2008" s="4" t="s">
        <v>28</v>
      </c>
      <c r="R2008" s="4" t="s">
        <v>28</v>
      </c>
      <c r="S2008" s="4" t="s">
        <v>13</v>
      </c>
    </row>
    <row r="2009" spans="1:19">
      <c r="A2009" t="n">
        <v>18201</v>
      </c>
      <c r="B2009" s="57" t="n">
        <v>39</v>
      </c>
      <c r="C2009" s="6" t="n">
        <v>12</v>
      </c>
      <c r="D2009" s="6" t="n">
        <v>65533</v>
      </c>
      <c r="E2009" s="6" t="n">
        <v>203</v>
      </c>
      <c r="F2009" s="6" t="n">
        <v>0</v>
      </c>
      <c r="G2009" s="6" t="n">
        <v>1560</v>
      </c>
      <c r="H2009" s="6" t="n">
        <v>259</v>
      </c>
      <c r="I2009" s="6" t="s">
        <v>213</v>
      </c>
      <c r="J2009" s="6" t="n">
        <v>0</v>
      </c>
      <c r="K2009" s="6" t="n">
        <v>0</v>
      </c>
      <c r="L2009" s="6" t="n">
        <v>0</v>
      </c>
      <c r="M2009" s="6" t="n">
        <v>0</v>
      </c>
      <c r="N2009" s="6" t="n">
        <v>0</v>
      </c>
      <c r="O2009" s="6" t="n">
        <v>0</v>
      </c>
      <c r="P2009" s="6" t="n">
        <v>1</v>
      </c>
      <c r="Q2009" s="6" t="n">
        <v>1</v>
      </c>
      <c r="R2009" s="6" t="n">
        <v>1</v>
      </c>
      <c r="S2009" s="6" t="n">
        <v>255</v>
      </c>
    </row>
    <row r="2010" spans="1:19">
      <c r="A2010" t="s">
        <v>4</v>
      </c>
      <c r="B2010" s="4" t="s">
        <v>5</v>
      </c>
      <c r="C2010" s="4" t="s">
        <v>13</v>
      </c>
      <c r="D2010" s="4" t="s">
        <v>10</v>
      </c>
      <c r="E2010" s="4" t="s">
        <v>10</v>
      </c>
      <c r="F2010" s="4" t="s">
        <v>10</v>
      </c>
      <c r="G2010" s="4" t="s">
        <v>10</v>
      </c>
      <c r="H2010" s="4" t="s">
        <v>10</v>
      </c>
      <c r="I2010" s="4" t="s">
        <v>6</v>
      </c>
      <c r="J2010" s="4" t="s">
        <v>28</v>
      </c>
      <c r="K2010" s="4" t="s">
        <v>28</v>
      </c>
      <c r="L2010" s="4" t="s">
        <v>28</v>
      </c>
      <c r="M2010" s="4" t="s">
        <v>9</v>
      </c>
      <c r="N2010" s="4" t="s">
        <v>9</v>
      </c>
      <c r="O2010" s="4" t="s">
        <v>28</v>
      </c>
      <c r="P2010" s="4" t="s">
        <v>28</v>
      </c>
      <c r="Q2010" s="4" t="s">
        <v>28</v>
      </c>
      <c r="R2010" s="4" t="s">
        <v>28</v>
      </c>
      <c r="S2010" s="4" t="s">
        <v>13</v>
      </c>
    </row>
    <row r="2011" spans="1:19">
      <c r="A2011" t="n">
        <v>18260</v>
      </c>
      <c r="B2011" s="57" t="n">
        <v>39</v>
      </c>
      <c r="C2011" s="6" t="n">
        <v>12</v>
      </c>
      <c r="D2011" s="6" t="n">
        <v>65533</v>
      </c>
      <c r="E2011" s="6" t="n">
        <v>203</v>
      </c>
      <c r="F2011" s="6" t="n">
        <v>0</v>
      </c>
      <c r="G2011" s="6" t="n">
        <v>1560</v>
      </c>
      <c r="H2011" s="6" t="n">
        <v>259</v>
      </c>
      <c r="I2011" s="6" t="s">
        <v>214</v>
      </c>
      <c r="J2011" s="6" t="n">
        <v>0</v>
      </c>
      <c r="K2011" s="6" t="n">
        <v>0</v>
      </c>
      <c r="L2011" s="6" t="n">
        <v>0</v>
      </c>
      <c r="M2011" s="6" t="n">
        <v>0</v>
      </c>
      <c r="N2011" s="6" t="n">
        <v>0</v>
      </c>
      <c r="O2011" s="6" t="n">
        <v>0</v>
      </c>
      <c r="P2011" s="6" t="n">
        <v>1</v>
      </c>
      <c r="Q2011" s="6" t="n">
        <v>1</v>
      </c>
      <c r="R2011" s="6" t="n">
        <v>1</v>
      </c>
      <c r="S2011" s="6" t="n">
        <v>255</v>
      </c>
    </row>
    <row r="2012" spans="1:19">
      <c r="A2012" t="s">
        <v>4</v>
      </c>
      <c r="B2012" s="4" t="s">
        <v>5</v>
      </c>
      <c r="C2012" s="4" t="s">
        <v>10</v>
      </c>
      <c r="D2012" s="4" t="s">
        <v>13</v>
      </c>
      <c r="E2012" s="4" t="s">
        <v>6</v>
      </c>
      <c r="F2012" s="4" t="s">
        <v>28</v>
      </c>
      <c r="G2012" s="4" t="s">
        <v>28</v>
      </c>
      <c r="H2012" s="4" t="s">
        <v>28</v>
      </c>
    </row>
    <row r="2013" spans="1:19">
      <c r="A2013" t="n">
        <v>18319</v>
      </c>
      <c r="B2013" s="52" t="n">
        <v>48</v>
      </c>
      <c r="C2013" s="6" t="n">
        <v>1560</v>
      </c>
      <c r="D2013" s="6" t="n">
        <v>0</v>
      </c>
      <c r="E2013" s="6" t="s">
        <v>216</v>
      </c>
      <c r="F2013" s="6" t="n">
        <v>-1</v>
      </c>
      <c r="G2013" s="6" t="n">
        <v>1</v>
      </c>
      <c r="H2013" s="6" t="n">
        <v>0</v>
      </c>
    </row>
    <row r="2014" spans="1:19">
      <c r="A2014" t="s">
        <v>4</v>
      </c>
      <c r="B2014" s="4" t="s">
        <v>5</v>
      </c>
      <c r="C2014" s="4" t="s">
        <v>10</v>
      </c>
      <c r="D2014" s="4" t="s">
        <v>10</v>
      </c>
      <c r="E2014" s="4" t="s">
        <v>28</v>
      </c>
      <c r="F2014" s="4" t="s">
        <v>28</v>
      </c>
      <c r="G2014" s="4" t="s">
        <v>28</v>
      </c>
      <c r="H2014" s="4" t="s">
        <v>28</v>
      </c>
      <c r="I2014" s="4" t="s">
        <v>13</v>
      </c>
      <c r="J2014" s="4" t="s">
        <v>10</v>
      </c>
    </row>
    <row r="2015" spans="1:19">
      <c r="A2015" t="n">
        <v>18344</v>
      </c>
      <c r="B2015" s="76" t="n">
        <v>55</v>
      </c>
      <c r="C2015" s="6" t="n">
        <v>1560</v>
      </c>
      <c r="D2015" s="6" t="n">
        <v>65024</v>
      </c>
      <c r="E2015" s="6" t="n">
        <v>0</v>
      </c>
      <c r="F2015" s="6" t="n">
        <v>0</v>
      </c>
      <c r="G2015" s="6" t="n">
        <v>100</v>
      </c>
      <c r="H2015" s="6" t="n">
        <v>10</v>
      </c>
      <c r="I2015" s="6" t="n">
        <v>0</v>
      </c>
      <c r="J2015" s="6" t="n">
        <v>0</v>
      </c>
    </row>
    <row r="2016" spans="1:19">
      <c r="A2016" t="s">
        <v>4</v>
      </c>
      <c r="B2016" s="4" t="s">
        <v>5</v>
      </c>
      <c r="C2016" s="4" t="s">
        <v>10</v>
      </c>
    </row>
    <row r="2017" spans="1:19">
      <c r="A2017" t="n">
        <v>18368</v>
      </c>
      <c r="B2017" s="40" t="n">
        <v>16</v>
      </c>
      <c r="C2017" s="6" t="n">
        <v>1000</v>
      </c>
    </row>
    <row r="2018" spans="1:19">
      <c r="A2018" t="s">
        <v>4</v>
      </c>
      <c r="B2018" s="4" t="s">
        <v>5</v>
      </c>
      <c r="C2018" s="4" t="s">
        <v>13</v>
      </c>
      <c r="D2018" s="4" t="s">
        <v>10</v>
      </c>
      <c r="E2018" s="4" t="s">
        <v>10</v>
      </c>
      <c r="F2018" s="4" t="s">
        <v>10</v>
      </c>
      <c r="G2018" s="4" t="s">
        <v>10</v>
      </c>
      <c r="H2018" s="4" t="s">
        <v>10</v>
      </c>
      <c r="I2018" s="4" t="s">
        <v>6</v>
      </c>
      <c r="J2018" s="4" t="s">
        <v>28</v>
      </c>
      <c r="K2018" s="4" t="s">
        <v>28</v>
      </c>
      <c r="L2018" s="4" t="s">
        <v>28</v>
      </c>
      <c r="M2018" s="4" t="s">
        <v>9</v>
      </c>
      <c r="N2018" s="4" t="s">
        <v>9</v>
      </c>
      <c r="O2018" s="4" t="s">
        <v>28</v>
      </c>
      <c r="P2018" s="4" t="s">
        <v>28</v>
      </c>
      <c r="Q2018" s="4" t="s">
        <v>28</v>
      </c>
      <c r="R2018" s="4" t="s">
        <v>28</v>
      </c>
      <c r="S2018" s="4" t="s">
        <v>13</v>
      </c>
    </row>
    <row r="2019" spans="1:19">
      <c r="A2019" t="n">
        <v>18371</v>
      </c>
      <c r="B2019" s="57" t="n">
        <v>39</v>
      </c>
      <c r="C2019" s="6" t="n">
        <v>12</v>
      </c>
      <c r="D2019" s="6" t="n">
        <v>65533</v>
      </c>
      <c r="E2019" s="6" t="n">
        <v>203</v>
      </c>
      <c r="F2019" s="6" t="n">
        <v>0</v>
      </c>
      <c r="G2019" s="6" t="n">
        <v>1562</v>
      </c>
      <c r="H2019" s="6" t="n">
        <v>259</v>
      </c>
      <c r="I2019" s="6" t="s">
        <v>213</v>
      </c>
      <c r="J2019" s="6" t="n">
        <v>0</v>
      </c>
      <c r="K2019" s="6" t="n">
        <v>0</v>
      </c>
      <c r="L2019" s="6" t="n">
        <v>0</v>
      </c>
      <c r="M2019" s="6" t="n">
        <v>0</v>
      </c>
      <c r="N2019" s="6" t="n">
        <v>0</v>
      </c>
      <c r="O2019" s="6" t="n">
        <v>0</v>
      </c>
      <c r="P2019" s="6" t="n">
        <v>1</v>
      </c>
      <c r="Q2019" s="6" t="n">
        <v>1</v>
      </c>
      <c r="R2019" s="6" t="n">
        <v>1</v>
      </c>
      <c r="S2019" s="6" t="n">
        <v>255</v>
      </c>
    </row>
    <row r="2020" spans="1:19">
      <c r="A2020" t="s">
        <v>4</v>
      </c>
      <c r="B2020" s="4" t="s">
        <v>5</v>
      </c>
      <c r="C2020" s="4" t="s">
        <v>13</v>
      </c>
      <c r="D2020" s="4" t="s">
        <v>10</v>
      </c>
      <c r="E2020" s="4" t="s">
        <v>10</v>
      </c>
      <c r="F2020" s="4" t="s">
        <v>10</v>
      </c>
      <c r="G2020" s="4" t="s">
        <v>10</v>
      </c>
      <c r="H2020" s="4" t="s">
        <v>10</v>
      </c>
      <c r="I2020" s="4" t="s">
        <v>6</v>
      </c>
      <c r="J2020" s="4" t="s">
        <v>28</v>
      </c>
      <c r="K2020" s="4" t="s">
        <v>28</v>
      </c>
      <c r="L2020" s="4" t="s">
        <v>28</v>
      </c>
      <c r="M2020" s="4" t="s">
        <v>9</v>
      </c>
      <c r="N2020" s="4" t="s">
        <v>9</v>
      </c>
      <c r="O2020" s="4" t="s">
        <v>28</v>
      </c>
      <c r="P2020" s="4" t="s">
        <v>28</v>
      </c>
      <c r="Q2020" s="4" t="s">
        <v>28</v>
      </c>
      <c r="R2020" s="4" t="s">
        <v>28</v>
      </c>
      <c r="S2020" s="4" t="s">
        <v>13</v>
      </c>
    </row>
    <row r="2021" spans="1:19">
      <c r="A2021" t="n">
        <v>18430</v>
      </c>
      <c r="B2021" s="57" t="n">
        <v>39</v>
      </c>
      <c r="C2021" s="6" t="n">
        <v>12</v>
      </c>
      <c r="D2021" s="6" t="n">
        <v>65533</v>
      </c>
      <c r="E2021" s="6" t="n">
        <v>203</v>
      </c>
      <c r="F2021" s="6" t="n">
        <v>0</v>
      </c>
      <c r="G2021" s="6" t="n">
        <v>1562</v>
      </c>
      <c r="H2021" s="6" t="n">
        <v>259</v>
      </c>
      <c r="I2021" s="6" t="s">
        <v>214</v>
      </c>
      <c r="J2021" s="6" t="n">
        <v>0</v>
      </c>
      <c r="K2021" s="6" t="n">
        <v>0</v>
      </c>
      <c r="L2021" s="6" t="n">
        <v>0</v>
      </c>
      <c r="M2021" s="6" t="n">
        <v>0</v>
      </c>
      <c r="N2021" s="6" t="n">
        <v>0</v>
      </c>
      <c r="O2021" s="6" t="n">
        <v>0</v>
      </c>
      <c r="P2021" s="6" t="n">
        <v>1</v>
      </c>
      <c r="Q2021" s="6" t="n">
        <v>1</v>
      </c>
      <c r="R2021" s="6" t="n">
        <v>1</v>
      </c>
      <c r="S2021" s="6" t="n">
        <v>255</v>
      </c>
    </row>
    <row r="2022" spans="1:19">
      <c r="A2022" t="s">
        <v>4</v>
      </c>
      <c r="B2022" s="4" t="s">
        <v>5</v>
      </c>
      <c r="C2022" s="4" t="s">
        <v>10</v>
      </c>
      <c r="D2022" s="4" t="s">
        <v>13</v>
      </c>
      <c r="E2022" s="4" t="s">
        <v>6</v>
      </c>
      <c r="F2022" s="4" t="s">
        <v>28</v>
      </c>
      <c r="G2022" s="4" t="s">
        <v>28</v>
      </c>
      <c r="H2022" s="4" t="s">
        <v>28</v>
      </c>
    </row>
    <row r="2023" spans="1:19">
      <c r="A2023" t="n">
        <v>18489</v>
      </c>
      <c r="B2023" s="52" t="n">
        <v>48</v>
      </c>
      <c r="C2023" s="6" t="n">
        <v>1562</v>
      </c>
      <c r="D2023" s="6" t="n">
        <v>0</v>
      </c>
      <c r="E2023" s="6" t="s">
        <v>216</v>
      </c>
      <c r="F2023" s="6" t="n">
        <v>-1</v>
      </c>
      <c r="G2023" s="6" t="n">
        <v>1</v>
      </c>
      <c r="H2023" s="6" t="n">
        <v>0</v>
      </c>
    </row>
    <row r="2024" spans="1:19">
      <c r="A2024" t="s">
        <v>4</v>
      </c>
      <c r="B2024" s="4" t="s">
        <v>5</v>
      </c>
      <c r="C2024" s="4" t="s">
        <v>10</v>
      </c>
      <c r="D2024" s="4" t="s">
        <v>10</v>
      </c>
      <c r="E2024" s="4" t="s">
        <v>28</v>
      </c>
      <c r="F2024" s="4" t="s">
        <v>28</v>
      </c>
      <c r="G2024" s="4" t="s">
        <v>28</v>
      </c>
      <c r="H2024" s="4" t="s">
        <v>28</v>
      </c>
      <c r="I2024" s="4" t="s">
        <v>13</v>
      </c>
      <c r="J2024" s="4" t="s">
        <v>10</v>
      </c>
    </row>
    <row r="2025" spans="1:19">
      <c r="A2025" t="n">
        <v>18514</v>
      </c>
      <c r="B2025" s="76" t="n">
        <v>55</v>
      </c>
      <c r="C2025" s="6" t="n">
        <v>1562</v>
      </c>
      <c r="D2025" s="6" t="n">
        <v>65024</v>
      </c>
      <c r="E2025" s="6" t="n">
        <v>0</v>
      </c>
      <c r="F2025" s="6" t="n">
        <v>0</v>
      </c>
      <c r="G2025" s="6" t="n">
        <v>100</v>
      </c>
      <c r="H2025" s="6" t="n">
        <v>10</v>
      </c>
      <c r="I2025" s="6" t="n">
        <v>0</v>
      </c>
      <c r="J2025" s="6" t="n">
        <v>0</v>
      </c>
    </row>
    <row r="2026" spans="1:19">
      <c r="A2026" t="s">
        <v>4</v>
      </c>
      <c r="B2026" s="4" t="s">
        <v>5</v>
      </c>
      <c r="C2026" s="4" t="s">
        <v>10</v>
      </c>
    </row>
    <row r="2027" spans="1:19">
      <c r="A2027" t="n">
        <v>18538</v>
      </c>
      <c r="B2027" s="40" t="n">
        <v>16</v>
      </c>
      <c r="C2027" s="6" t="n">
        <v>500</v>
      </c>
    </row>
    <row r="2028" spans="1:19">
      <c r="A2028" t="s">
        <v>4</v>
      </c>
      <c r="B2028" s="4" t="s">
        <v>5</v>
      </c>
      <c r="C2028" s="4" t="s">
        <v>13</v>
      </c>
      <c r="D2028" s="4" t="s">
        <v>10</v>
      </c>
      <c r="E2028" s="4" t="s">
        <v>28</v>
      </c>
    </row>
    <row r="2029" spans="1:19">
      <c r="A2029" t="n">
        <v>18541</v>
      </c>
      <c r="B2029" s="36" t="n">
        <v>58</v>
      </c>
      <c r="C2029" s="6" t="n">
        <v>101</v>
      </c>
      <c r="D2029" s="6" t="n">
        <v>1000</v>
      </c>
      <c r="E2029" s="6" t="n">
        <v>1</v>
      </c>
    </row>
    <row r="2030" spans="1:19">
      <c r="A2030" t="s">
        <v>4</v>
      </c>
      <c r="B2030" s="4" t="s">
        <v>5</v>
      </c>
      <c r="C2030" s="4" t="s">
        <v>13</v>
      </c>
      <c r="D2030" s="4" t="s">
        <v>10</v>
      </c>
    </row>
    <row r="2031" spans="1:19">
      <c r="A2031" t="n">
        <v>18549</v>
      </c>
      <c r="B2031" s="36" t="n">
        <v>58</v>
      </c>
      <c r="C2031" s="6" t="n">
        <v>254</v>
      </c>
      <c r="D2031" s="6" t="n">
        <v>0</v>
      </c>
    </row>
    <row r="2032" spans="1:19">
      <c r="A2032" t="s">
        <v>4</v>
      </c>
      <c r="B2032" s="4" t="s">
        <v>5</v>
      </c>
      <c r="C2032" s="4" t="s">
        <v>13</v>
      </c>
      <c r="D2032" s="4" t="s">
        <v>10</v>
      </c>
      <c r="E2032" s="4" t="s">
        <v>10</v>
      </c>
    </row>
    <row r="2033" spans="1:19">
      <c r="A2033" t="n">
        <v>18553</v>
      </c>
      <c r="B2033" s="57" t="n">
        <v>39</v>
      </c>
      <c r="C2033" s="6" t="n">
        <v>16</v>
      </c>
      <c r="D2033" s="6" t="n">
        <v>65533</v>
      </c>
      <c r="E2033" s="6" t="n">
        <v>203</v>
      </c>
    </row>
    <row r="2034" spans="1:19">
      <c r="A2034" t="s">
        <v>4</v>
      </c>
      <c r="B2034" s="4" t="s">
        <v>5</v>
      </c>
      <c r="C2034" s="4" t="s">
        <v>13</v>
      </c>
    </row>
    <row r="2035" spans="1:19">
      <c r="A2035" t="n">
        <v>18559</v>
      </c>
      <c r="B2035" s="63" t="n">
        <v>116</v>
      </c>
      <c r="C2035" s="6" t="n">
        <v>1</v>
      </c>
    </row>
    <row r="2036" spans="1:19">
      <c r="A2036" t="s">
        <v>4</v>
      </c>
      <c r="B2036" s="4" t="s">
        <v>5</v>
      </c>
      <c r="C2036" s="4" t="s">
        <v>13</v>
      </c>
      <c r="D2036" s="4" t="s">
        <v>10</v>
      </c>
      <c r="E2036" s="4" t="s">
        <v>10</v>
      </c>
      <c r="F2036" s="4" t="s">
        <v>9</v>
      </c>
    </row>
    <row r="2037" spans="1:19">
      <c r="A2037" t="n">
        <v>18561</v>
      </c>
      <c r="B2037" s="75" t="n">
        <v>84</v>
      </c>
      <c r="C2037" s="6" t="n">
        <v>0</v>
      </c>
      <c r="D2037" s="6" t="n">
        <v>0</v>
      </c>
      <c r="E2037" s="6" t="n">
        <v>0</v>
      </c>
      <c r="F2037" s="6" t="n">
        <v>1053609165</v>
      </c>
    </row>
    <row r="2038" spans="1:19">
      <c r="A2038" t="s">
        <v>4</v>
      </c>
      <c r="B2038" s="4" t="s">
        <v>5</v>
      </c>
      <c r="C2038" s="4" t="s">
        <v>10</v>
      </c>
      <c r="D2038" s="4" t="s">
        <v>13</v>
      </c>
    </row>
    <row r="2039" spans="1:19">
      <c r="A2039" t="n">
        <v>18571</v>
      </c>
      <c r="B2039" s="77" t="n">
        <v>56</v>
      </c>
      <c r="C2039" s="6" t="n">
        <v>1569</v>
      </c>
      <c r="D2039" s="6" t="n">
        <v>1</v>
      </c>
    </row>
    <row r="2040" spans="1:19">
      <c r="A2040" t="s">
        <v>4</v>
      </c>
      <c r="B2040" s="4" t="s">
        <v>5</v>
      </c>
      <c r="C2040" s="4" t="s">
        <v>10</v>
      </c>
      <c r="D2040" s="4" t="s">
        <v>13</v>
      </c>
    </row>
    <row r="2041" spans="1:19">
      <c r="A2041" t="n">
        <v>18575</v>
      </c>
      <c r="B2041" s="77" t="n">
        <v>56</v>
      </c>
      <c r="C2041" s="6" t="n">
        <v>1560</v>
      </c>
      <c r="D2041" s="6" t="n">
        <v>1</v>
      </c>
    </row>
    <row r="2042" spans="1:19">
      <c r="A2042" t="s">
        <v>4</v>
      </c>
      <c r="B2042" s="4" t="s">
        <v>5</v>
      </c>
      <c r="C2042" s="4" t="s">
        <v>10</v>
      </c>
      <c r="D2042" s="4" t="s">
        <v>13</v>
      </c>
    </row>
    <row r="2043" spans="1:19">
      <c r="A2043" t="n">
        <v>18579</v>
      </c>
      <c r="B2043" s="77" t="n">
        <v>56</v>
      </c>
      <c r="C2043" s="6" t="n">
        <v>1562</v>
      </c>
      <c r="D2043" s="6" t="n">
        <v>1</v>
      </c>
    </row>
    <row r="2044" spans="1:19">
      <c r="A2044" t="s">
        <v>4</v>
      </c>
      <c r="B2044" s="4" t="s">
        <v>5</v>
      </c>
      <c r="C2044" s="4" t="s">
        <v>10</v>
      </c>
      <c r="D2044" s="4" t="s">
        <v>28</v>
      </c>
      <c r="E2044" s="4" t="s">
        <v>28</v>
      </c>
      <c r="F2044" s="4" t="s">
        <v>28</v>
      </c>
      <c r="G2044" s="4" t="s">
        <v>28</v>
      </c>
    </row>
    <row r="2045" spans="1:19">
      <c r="A2045" t="n">
        <v>18583</v>
      </c>
      <c r="B2045" s="50" t="n">
        <v>46</v>
      </c>
      <c r="C2045" s="6" t="n">
        <v>1560</v>
      </c>
      <c r="D2045" s="6" t="n">
        <v>0.150000005960464</v>
      </c>
      <c r="E2045" s="6" t="n">
        <v>0</v>
      </c>
      <c r="F2045" s="6" t="n">
        <v>49.25</v>
      </c>
      <c r="G2045" s="6" t="n">
        <v>20</v>
      </c>
    </row>
    <row r="2046" spans="1:19">
      <c r="A2046" t="s">
        <v>4</v>
      </c>
      <c r="B2046" s="4" t="s">
        <v>5</v>
      </c>
      <c r="C2046" s="4" t="s">
        <v>10</v>
      </c>
      <c r="D2046" s="4" t="s">
        <v>28</v>
      </c>
      <c r="E2046" s="4" t="s">
        <v>28</v>
      </c>
      <c r="F2046" s="4" t="s">
        <v>28</v>
      </c>
      <c r="G2046" s="4" t="s">
        <v>28</v>
      </c>
    </row>
    <row r="2047" spans="1:19">
      <c r="A2047" t="n">
        <v>18602</v>
      </c>
      <c r="B2047" s="50" t="n">
        <v>46</v>
      </c>
      <c r="C2047" s="6" t="n">
        <v>1561</v>
      </c>
      <c r="D2047" s="6" t="n">
        <v>-9.10000038146973</v>
      </c>
      <c r="E2047" s="6" t="n">
        <v>0</v>
      </c>
      <c r="F2047" s="6" t="n">
        <v>28.1499996185303</v>
      </c>
      <c r="G2047" s="6" t="n">
        <v>20</v>
      </c>
    </row>
    <row r="2048" spans="1:19">
      <c r="A2048" t="s">
        <v>4</v>
      </c>
      <c r="B2048" s="4" t="s">
        <v>5</v>
      </c>
      <c r="C2048" s="4" t="s">
        <v>10</v>
      </c>
      <c r="D2048" s="4" t="s">
        <v>28</v>
      </c>
      <c r="E2048" s="4" t="s">
        <v>28</v>
      </c>
      <c r="F2048" s="4" t="s">
        <v>28</v>
      </c>
      <c r="G2048" s="4" t="s">
        <v>28</v>
      </c>
    </row>
    <row r="2049" spans="1:7">
      <c r="A2049" t="n">
        <v>18621</v>
      </c>
      <c r="B2049" s="50" t="n">
        <v>46</v>
      </c>
      <c r="C2049" s="6" t="n">
        <v>1562</v>
      </c>
      <c r="D2049" s="6" t="n">
        <v>-4.55000019073486</v>
      </c>
      <c r="E2049" s="6" t="n">
        <v>0</v>
      </c>
      <c r="F2049" s="6" t="n">
        <v>39.0499992370605</v>
      </c>
      <c r="G2049" s="6" t="n">
        <v>20</v>
      </c>
    </row>
    <row r="2050" spans="1:7">
      <c r="A2050" t="s">
        <v>4</v>
      </c>
      <c r="B2050" s="4" t="s">
        <v>5</v>
      </c>
      <c r="C2050" s="4" t="s">
        <v>10</v>
      </c>
      <c r="D2050" s="4" t="s">
        <v>28</v>
      </c>
      <c r="E2050" s="4" t="s">
        <v>28</v>
      </c>
      <c r="F2050" s="4" t="s">
        <v>28</v>
      </c>
      <c r="G2050" s="4" t="s">
        <v>28</v>
      </c>
    </row>
    <row r="2051" spans="1:7">
      <c r="A2051" t="n">
        <v>18640</v>
      </c>
      <c r="B2051" s="50" t="n">
        <v>46</v>
      </c>
      <c r="C2051" s="6" t="n">
        <v>1569</v>
      </c>
      <c r="D2051" s="6" t="n">
        <v>4.09999990463257</v>
      </c>
      <c r="E2051" s="6" t="n">
        <v>0</v>
      </c>
      <c r="F2051" s="6" t="n">
        <v>59.3499984741211</v>
      </c>
      <c r="G2051" s="6" t="n">
        <v>20</v>
      </c>
    </row>
    <row r="2052" spans="1:7">
      <c r="A2052" t="s">
        <v>4</v>
      </c>
      <c r="B2052" s="4" t="s">
        <v>5</v>
      </c>
      <c r="C2052" s="4" t="s">
        <v>10</v>
      </c>
      <c r="D2052" s="4" t="s">
        <v>28</v>
      </c>
      <c r="E2052" s="4" t="s">
        <v>28</v>
      </c>
      <c r="F2052" s="4" t="s">
        <v>28</v>
      </c>
      <c r="G2052" s="4" t="s">
        <v>28</v>
      </c>
    </row>
    <row r="2053" spans="1:7">
      <c r="A2053" t="n">
        <v>18659</v>
      </c>
      <c r="B2053" s="50" t="n">
        <v>46</v>
      </c>
      <c r="C2053" s="6" t="n">
        <v>1640</v>
      </c>
      <c r="D2053" s="6" t="n">
        <v>-13.5</v>
      </c>
      <c r="E2053" s="6" t="n">
        <v>0</v>
      </c>
      <c r="F2053" s="6" t="n">
        <v>17.75</v>
      </c>
      <c r="G2053" s="6" t="n">
        <v>20</v>
      </c>
    </row>
    <row r="2054" spans="1:7">
      <c r="A2054" t="s">
        <v>4</v>
      </c>
      <c r="B2054" s="4" t="s">
        <v>5</v>
      </c>
      <c r="C2054" s="4" t="s">
        <v>10</v>
      </c>
      <c r="D2054" s="4" t="s">
        <v>28</v>
      </c>
      <c r="E2054" s="4" t="s">
        <v>28</v>
      </c>
      <c r="F2054" s="4" t="s">
        <v>28</v>
      </c>
      <c r="G2054" s="4" t="s">
        <v>28</v>
      </c>
    </row>
    <row r="2055" spans="1:7">
      <c r="A2055" t="n">
        <v>18678</v>
      </c>
      <c r="B2055" s="50" t="n">
        <v>46</v>
      </c>
      <c r="C2055" s="6" t="n">
        <v>1641</v>
      </c>
      <c r="D2055" s="6" t="n">
        <v>-18</v>
      </c>
      <c r="E2055" s="6" t="n">
        <v>0</v>
      </c>
      <c r="F2055" s="6" t="n">
        <v>6.19999980926514</v>
      </c>
      <c r="G2055" s="6" t="n">
        <v>20</v>
      </c>
    </row>
    <row r="2056" spans="1:7">
      <c r="A2056" t="s">
        <v>4</v>
      </c>
      <c r="B2056" s="4" t="s">
        <v>5</v>
      </c>
      <c r="C2056" s="4" t="s">
        <v>10</v>
      </c>
      <c r="D2056" s="4" t="s">
        <v>28</v>
      </c>
      <c r="E2056" s="4" t="s">
        <v>28</v>
      </c>
      <c r="F2056" s="4" t="s">
        <v>28</v>
      </c>
      <c r="G2056" s="4" t="s">
        <v>28</v>
      </c>
    </row>
    <row r="2057" spans="1:7">
      <c r="A2057" t="n">
        <v>18697</v>
      </c>
      <c r="B2057" s="50" t="n">
        <v>46</v>
      </c>
      <c r="C2057" s="6" t="n">
        <v>7036</v>
      </c>
      <c r="D2057" s="6" t="n">
        <v>9.5</v>
      </c>
      <c r="E2057" s="6" t="n">
        <v>9.5</v>
      </c>
      <c r="F2057" s="6" t="n">
        <v>3.45000004768372</v>
      </c>
      <c r="G2057" s="6" t="n">
        <v>15</v>
      </c>
    </row>
    <row r="2058" spans="1:7">
      <c r="A2058" t="s">
        <v>4</v>
      </c>
      <c r="B2058" s="4" t="s">
        <v>5</v>
      </c>
      <c r="C2058" s="4" t="s">
        <v>13</v>
      </c>
      <c r="D2058" s="4" t="s">
        <v>13</v>
      </c>
      <c r="E2058" s="4" t="s">
        <v>28</v>
      </c>
      <c r="F2058" s="4" t="s">
        <v>28</v>
      </c>
      <c r="G2058" s="4" t="s">
        <v>28</v>
      </c>
      <c r="H2058" s="4" t="s">
        <v>10</v>
      </c>
    </row>
    <row r="2059" spans="1:7">
      <c r="A2059" t="n">
        <v>18716</v>
      </c>
      <c r="B2059" s="62" t="n">
        <v>45</v>
      </c>
      <c r="C2059" s="6" t="n">
        <v>2</v>
      </c>
      <c r="D2059" s="6" t="n">
        <v>3</v>
      </c>
      <c r="E2059" s="6" t="n">
        <v>4.25</v>
      </c>
      <c r="F2059" s="6" t="n">
        <v>2.79999995231628</v>
      </c>
      <c r="G2059" s="6" t="n">
        <v>60</v>
      </c>
      <c r="H2059" s="6" t="n">
        <v>0</v>
      </c>
    </row>
    <row r="2060" spans="1:7">
      <c r="A2060" t="s">
        <v>4</v>
      </c>
      <c r="B2060" s="4" t="s">
        <v>5</v>
      </c>
      <c r="C2060" s="4" t="s">
        <v>13</v>
      </c>
      <c r="D2060" s="4" t="s">
        <v>13</v>
      </c>
      <c r="E2060" s="4" t="s">
        <v>28</v>
      </c>
      <c r="F2060" s="4" t="s">
        <v>28</v>
      </c>
      <c r="G2060" s="4" t="s">
        <v>28</v>
      </c>
      <c r="H2060" s="4" t="s">
        <v>10</v>
      </c>
      <c r="I2060" s="4" t="s">
        <v>13</v>
      </c>
    </row>
    <row r="2061" spans="1:7">
      <c r="A2061" t="n">
        <v>18733</v>
      </c>
      <c r="B2061" s="62" t="n">
        <v>45</v>
      </c>
      <c r="C2061" s="6" t="n">
        <v>4</v>
      </c>
      <c r="D2061" s="6" t="n">
        <v>3</v>
      </c>
      <c r="E2061" s="6" t="n">
        <v>0</v>
      </c>
      <c r="F2061" s="6" t="n">
        <v>346</v>
      </c>
      <c r="G2061" s="6" t="n">
        <v>5</v>
      </c>
      <c r="H2061" s="6" t="n">
        <v>0</v>
      </c>
      <c r="I2061" s="6" t="n">
        <v>0</v>
      </c>
    </row>
    <row r="2062" spans="1:7">
      <c r="A2062" t="s">
        <v>4</v>
      </c>
      <c r="B2062" s="4" t="s">
        <v>5</v>
      </c>
      <c r="C2062" s="4" t="s">
        <v>13</v>
      </c>
      <c r="D2062" s="4" t="s">
        <v>13</v>
      </c>
      <c r="E2062" s="4" t="s">
        <v>28</v>
      </c>
      <c r="F2062" s="4" t="s">
        <v>10</v>
      </c>
    </row>
    <row r="2063" spans="1:7">
      <c r="A2063" t="n">
        <v>18751</v>
      </c>
      <c r="B2063" s="62" t="n">
        <v>45</v>
      </c>
      <c r="C2063" s="6" t="n">
        <v>5</v>
      </c>
      <c r="D2063" s="6" t="n">
        <v>3</v>
      </c>
      <c r="E2063" s="6" t="n">
        <v>10.5</v>
      </c>
      <c r="F2063" s="6" t="n">
        <v>0</v>
      </c>
    </row>
    <row r="2064" spans="1:7">
      <c r="A2064" t="s">
        <v>4</v>
      </c>
      <c r="B2064" s="4" t="s">
        <v>5</v>
      </c>
      <c r="C2064" s="4" t="s">
        <v>13</v>
      </c>
      <c r="D2064" s="4" t="s">
        <v>13</v>
      </c>
      <c r="E2064" s="4" t="s">
        <v>28</v>
      </c>
      <c r="F2064" s="4" t="s">
        <v>10</v>
      </c>
    </row>
    <row r="2065" spans="1:9">
      <c r="A2065" t="n">
        <v>18760</v>
      </c>
      <c r="B2065" s="62" t="n">
        <v>45</v>
      </c>
      <c r="C2065" s="6" t="n">
        <v>11</v>
      </c>
      <c r="D2065" s="6" t="n">
        <v>3</v>
      </c>
      <c r="E2065" s="6" t="n">
        <v>42.9000015258789</v>
      </c>
      <c r="F2065" s="6" t="n">
        <v>0</v>
      </c>
    </row>
    <row r="2066" spans="1:9">
      <c r="A2066" t="s">
        <v>4</v>
      </c>
      <c r="B2066" s="4" t="s">
        <v>5</v>
      </c>
      <c r="C2066" s="4" t="s">
        <v>13</v>
      </c>
      <c r="D2066" s="4" t="s">
        <v>13</v>
      </c>
      <c r="E2066" s="4" t="s">
        <v>28</v>
      </c>
      <c r="F2066" s="4" t="s">
        <v>28</v>
      </c>
      <c r="G2066" s="4" t="s">
        <v>28</v>
      </c>
      <c r="H2066" s="4" t="s">
        <v>10</v>
      </c>
    </row>
    <row r="2067" spans="1:9">
      <c r="A2067" t="n">
        <v>18769</v>
      </c>
      <c r="B2067" s="62" t="n">
        <v>45</v>
      </c>
      <c r="C2067" s="6" t="n">
        <v>2</v>
      </c>
      <c r="D2067" s="6" t="n">
        <v>3</v>
      </c>
      <c r="E2067" s="6" t="n">
        <v>6.15000009536743</v>
      </c>
      <c r="F2067" s="6" t="n">
        <v>2.40000009536743</v>
      </c>
      <c r="G2067" s="6" t="n">
        <v>70.5</v>
      </c>
      <c r="H2067" s="6" t="n">
        <v>5000</v>
      </c>
    </row>
    <row r="2068" spans="1:9">
      <c r="A2068" t="s">
        <v>4</v>
      </c>
      <c r="B2068" s="4" t="s">
        <v>5</v>
      </c>
      <c r="C2068" s="4" t="s">
        <v>13</v>
      </c>
      <c r="D2068" s="4" t="s">
        <v>13</v>
      </c>
      <c r="E2068" s="4" t="s">
        <v>28</v>
      </c>
      <c r="F2068" s="4" t="s">
        <v>28</v>
      </c>
      <c r="G2068" s="4" t="s">
        <v>28</v>
      </c>
      <c r="H2068" s="4" t="s">
        <v>10</v>
      </c>
      <c r="I2068" s="4" t="s">
        <v>13</v>
      </c>
    </row>
    <row r="2069" spans="1:9">
      <c r="A2069" t="n">
        <v>18786</v>
      </c>
      <c r="B2069" s="62" t="n">
        <v>45</v>
      </c>
      <c r="C2069" s="6" t="n">
        <v>4</v>
      </c>
      <c r="D2069" s="6" t="n">
        <v>3</v>
      </c>
      <c r="E2069" s="6" t="n">
        <v>0</v>
      </c>
      <c r="F2069" s="6" t="n">
        <v>213.25</v>
      </c>
      <c r="G2069" s="6" t="n">
        <v>10</v>
      </c>
      <c r="H2069" s="6" t="n">
        <v>5000</v>
      </c>
      <c r="I2069" s="6" t="n">
        <v>1</v>
      </c>
    </row>
    <row r="2070" spans="1:9">
      <c r="A2070" t="s">
        <v>4</v>
      </c>
      <c r="B2070" s="4" t="s">
        <v>5</v>
      </c>
      <c r="C2070" s="4" t="s">
        <v>13</v>
      </c>
      <c r="D2070" s="4" t="s">
        <v>13</v>
      </c>
      <c r="E2070" s="4" t="s">
        <v>28</v>
      </c>
      <c r="F2070" s="4" t="s">
        <v>10</v>
      </c>
    </row>
    <row r="2071" spans="1:9">
      <c r="A2071" t="n">
        <v>18804</v>
      </c>
      <c r="B2071" s="62" t="n">
        <v>45</v>
      </c>
      <c r="C2071" s="6" t="n">
        <v>5</v>
      </c>
      <c r="D2071" s="6" t="n">
        <v>3</v>
      </c>
      <c r="E2071" s="6" t="n">
        <v>9.5</v>
      </c>
      <c r="F2071" s="6" t="n">
        <v>5000</v>
      </c>
    </row>
    <row r="2072" spans="1:9">
      <c r="A2072" t="s">
        <v>4</v>
      </c>
      <c r="B2072" s="4" t="s">
        <v>5</v>
      </c>
      <c r="C2072" s="4" t="s">
        <v>13</v>
      </c>
      <c r="D2072" s="4" t="s">
        <v>10</v>
      </c>
      <c r="E2072" s="4" t="s">
        <v>10</v>
      </c>
      <c r="F2072" s="4" t="s">
        <v>10</v>
      </c>
      <c r="G2072" s="4" t="s">
        <v>10</v>
      </c>
      <c r="H2072" s="4" t="s">
        <v>10</v>
      </c>
      <c r="I2072" s="4" t="s">
        <v>6</v>
      </c>
      <c r="J2072" s="4" t="s">
        <v>28</v>
      </c>
      <c r="K2072" s="4" t="s">
        <v>28</v>
      </c>
      <c r="L2072" s="4" t="s">
        <v>28</v>
      </c>
      <c r="M2072" s="4" t="s">
        <v>9</v>
      </c>
      <c r="N2072" s="4" t="s">
        <v>9</v>
      </c>
      <c r="O2072" s="4" t="s">
        <v>28</v>
      </c>
      <c r="P2072" s="4" t="s">
        <v>28</v>
      </c>
      <c r="Q2072" s="4" t="s">
        <v>28</v>
      </c>
      <c r="R2072" s="4" t="s">
        <v>28</v>
      </c>
      <c r="S2072" s="4" t="s">
        <v>13</v>
      </c>
    </row>
    <row r="2073" spans="1:9">
      <c r="A2073" t="n">
        <v>18813</v>
      </c>
      <c r="B2073" s="57" t="n">
        <v>39</v>
      </c>
      <c r="C2073" s="6" t="n">
        <v>12</v>
      </c>
      <c r="D2073" s="6" t="n">
        <v>65533</v>
      </c>
      <c r="E2073" s="6" t="n">
        <v>203</v>
      </c>
      <c r="F2073" s="6" t="n">
        <v>0</v>
      </c>
      <c r="G2073" s="6" t="n">
        <v>1560</v>
      </c>
      <c r="H2073" s="6" t="n">
        <v>259</v>
      </c>
      <c r="I2073" s="6" t="s">
        <v>213</v>
      </c>
      <c r="J2073" s="6" t="n">
        <v>0</v>
      </c>
      <c r="K2073" s="6" t="n">
        <v>0</v>
      </c>
      <c r="L2073" s="6" t="n">
        <v>0</v>
      </c>
      <c r="M2073" s="6" t="n">
        <v>0</v>
      </c>
      <c r="N2073" s="6" t="n">
        <v>0</v>
      </c>
      <c r="O2073" s="6" t="n">
        <v>0</v>
      </c>
      <c r="P2073" s="6" t="n">
        <v>1</v>
      </c>
      <c r="Q2073" s="6" t="n">
        <v>1</v>
      </c>
      <c r="R2073" s="6" t="n">
        <v>1</v>
      </c>
      <c r="S2073" s="6" t="n">
        <v>255</v>
      </c>
    </row>
    <row r="2074" spans="1:9">
      <c r="A2074" t="s">
        <v>4</v>
      </c>
      <c r="B2074" s="4" t="s">
        <v>5</v>
      </c>
      <c r="C2074" s="4" t="s">
        <v>13</v>
      </c>
      <c r="D2074" s="4" t="s">
        <v>10</v>
      </c>
      <c r="E2074" s="4" t="s">
        <v>10</v>
      </c>
      <c r="F2074" s="4" t="s">
        <v>10</v>
      </c>
      <c r="G2074" s="4" t="s">
        <v>10</v>
      </c>
      <c r="H2074" s="4" t="s">
        <v>10</v>
      </c>
      <c r="I2074" s="4" t="s">
        <v>6</v>
      </c>
      <c r="J2074" s="4" t="s">
        <v>28</v>
      </c>
      <c r="K2074" s="4" t="s">
        <v>28</v>
      </c>
      <c r="L2074" s="4" t="s">
        <v>28</v>
      </c>
      <c r="M2074" s="4" t="s">
        <v>9</v>
      </c>
      <c r="N2074" s="4" t="s">
        <v>9</v>
      </c>
      <c r="O2074" s="4" t="s">
        <v>28</v>
      </c>
      <c r="P2074" s="4" t="s">
        <v>28</v>
      </c>
      <c r="Q2074" s="4" t="s">
        <v>28</v>
      </c>
      <c r="R2074" s="4" t="s">
        <v>28</v>
      </c>
      <c r="S2074" s="4" t="s">
        <v>13</v>
      </c>
    </row>
    <row r="2075" spans="1:9">
      <c r="A2075" t="n">
        <v>18872</v>
      </c>
      <c r="B2075" s="57" t="n">
        <v>39</v>
      </c>
      <c r="C2075" s="6" t="n">
        <v>12</v>
      </c>
      <c r="D2075" s="6" t="n">
        <v>65533</v>
      </c>
      <c r="E2075" s="6" t="n">
        <v>203</v>
      </c>
      <c r="F2075" s="6" t="n">
        <v>0</v>
      </c>
      <c r="G2075" s="6" t="n">
        <v>1560</v>
      </c>
      <c r="H2075" s="6" t="n">
        <v>259</v>
      </c>
      <c r="I2075" s="6" t="s">
        <v>214</v>
      </c>
      <c r="J2075" s="6" t="n">
        <v>0</v>
      </c>
      <c r="K2075" s="6" t="n">
        <v>0</v>
      </c>
      <c r="L2075" s="6" t="n">
        <v>0</v>
      </c>
      <c r="M2075" s="6" t="n">
        <v>0</v>
      </c>
      <c r="N2075" s="6" t="n">
        <v>0</v>
      </c>
      <c r="O2075" s="6" t="n">
        <v>0</v>
      </c>
      <c r="P2075" s="6" t="n">
        <v>1</v>
      </c>
      <c r="Q2075" s="6" t="n">
        <v>1</v>
      </c>
      <c r="R2075" s="6" t="n">
        <v>1</v>
      </c>
      <c r="S2075" s="6" t="n">
        <v>255</v>
      </c>
    </row>
    <row r="2076" spans="1:9">
      <c r="A2076" t="s">
        <v>4</v>
      </c>
      <c r="B2076" s="4" t="s">
        <v>5</v>
      </c>
      <c r="C2076" s="4" t="s">
        <v>13</v>
      </c>
      <c r="D2076" s="4" t="s">
        <v>10</v>
      </c>
      <c r="E2076" s="4" t="s">
        <v>10</v>
      </c>
      <c r="F2076" s="4" t="s">
        <v>10</v>
      </c>
      <c r="G2076" s="4" t="s">
        <v>10</v>
      </c>
      <c r="H2076" s="4" t="s">
        <v>10</v>
      </c>
      <c r="I2076" s="4" t="s">
        <v>6</v>
      </c>
      <c r="J2076" s="4" t="s">
        <v>28</v>
      </c>
      <c r="K2076" s="4" t="s">
        <v>28</v>
      </c>
      <c r="L2076" s="4" t="s">
        <v>28</v>
      </c>
      <c r="M2076" s="4" t="s">
        <v>9</v>
      </c>
      <c r="N2076" s="4" t="s">
        <v>9</v>
      </c>
      <c r="O2076" s="4" t="s">
        <v>28</v>
      </c>
      <c r="P2076" s="4" t="s">
        <v>28</v>
      </c>
      <c r="Q2076" s="4" t="s">
        <v>28</v>
      </c>
      <c r="R2076" s="4" t="s">
        <v>28</v>
      </c>
      <c r="S2076" s="4" t="s">
        <v>13</v>
      </c>
    </row>
    <row r="2077" spans="1:9">
      <c r="A2077" t="n">
        <v>18931</v>
      </c>
      <c r="B2077" s="57" t="n">
        <v>39</v>
      </c>
      <c r="C2077" s="6" t="n">
        <v>12</v>
      </c>
      <c r="D2077" s="6" t="n">
        <v>65533</v>
      </c>
      <c r="E2077" s="6" t="n">
        <v>203</v>
      </c>
      <c r="F2077" s="6" t="n">
        <v>0</v>
      </c>
      <c r="G2077" s="6" t="n">
        <v>1561</v>
      </c>
      <c r="H2077" s="6" t="n">
        <v>259</v>
      </c>
      <c r="I2077" s="6" t="s">
        <v>213</v>
      </c>
      <c r="J2077" s="6" t="n">
        <v>0</v>
      </c>
      <c r="K2077" s="6" t="n">
        <v>0</v>
      </c>
      <c r="L2077" s="6" t="n">
        <v>0</v>
      </c>
      <c r="M2077" s="6" t="n">
        <v>0</v>
      </c>
      <c r="N2077" s="6" t="n">
        <v>0</v>
      </c>
      <c r="O2077" s="6" t="n">
        <v>0</v>
      </c>
      <c r="P2077" s="6" t="n">
        <v>1</v>
      </c>
      <c r="Q2077" s="6" t="n">
        <v>1</v>
      </c>
      <c r="R2077" s="6" t="n">
        <v>1</v>
      </c>
      <c r="S2077" s="6" t="n">
        <v>255</v>
      </c>
    </row>
    <row r="2078" spans="1:9">
      <c r="A2078" t="s">
        <v>4</v>
      </c>
      <c r="B2078" s="4" t="s">
        <v>5</v>
      </c>
      <c r="C2078" s="4" t="s">
        <v>13</v>
      </c>
      <c r="D2078" s="4" t="s">
        <v>10</v>
      </c>
      <c r="E2078" s="4" t="s">
        <v>10</v>
      </c>
      <c r="F2078" s="4" t="s">
        <v>10</v>
      </c>
      <c r="G2078" s="4" t="s">
        <v>10</v>
      </c>
      <c r="H2078" s="4" t="s">
        <v>10</v>
      </c>
      <c r="I2078" s="4" t="s">
        <v>6</v>
      </c>
      <c r="J2078" s="4" t="s">
        <v>28</v>
      </c>
      <c r="K2078" s="4" t="s">
        <v>28</v>
      </c>
      <c r="L2078" s="4" t="s">
        <v>28</v>
      </c>
      <c r="M2078" s="4" t="s">
        <v>9</v>
      </c>
      <c r="N2078" s="4" t="s">
        <v>9</v>
      </c>
      <c r="O2078" s="4" t="s">
        <v>28</v>
      </c>
      <c r="P2078" s="4" t="s">
        <v>28</v>
      </c>
      <c r="Q2078" s="4" t="s">
        <v>28</v>
      </c>
      <c r="R2078" s="4" t="s">
        <v>28</v>
      </c>
      <c r="S2078" s="4" t="s">
        <v>13</v>
      </c>
    </row>
    <row r="2079" spans="1:9">
      <c r="A2079" t="n">
        <v>18990</v>
      </c>
      <c r="B2079" s="57" t="n">
        <v>39</v>
      </c>
      <c r="C2079" s="6" t="n">
        <v>12</v>
      </c>
      <c r="D2079" s="6" t="n">
        <v>65533</v>
      </c>
      <c r="E2079" s="6" t="n">
        <v>203</v>
      </c>
      <c r="F2079" s="6" t="n">
        <v>0</v>
      </c>
      <c r="G2079" s="6" t="n">
        <v>1561</v>
      </c>
      <c r="H2079" s="6" t="n">
        <v>259</v>
      </c>
      <c r="I2079" s="6" t="s">
        <v>214</v>
      </c>
      <c r="J2079" s="6" t="n">
        <v>0</v>
      </c>
      <c r="K2079" s="6" t="n">
        <v>0</v>
      </c>
      <c r="L2079" s="6" t="n">
        <v>0</v>
      </c>
      <c r="M2079" s="6" t="n">
        <v>0</v>
      </c>
      <c r="N2079" s="6" t="n">
        <v>0</v>
      </c>
      <c r="O2079" s="6" t="n">
        <v>0</v>
      </c>
      <c r="P2079" s="6" t="n">
        <v>1</v>
      </c>
      <c r="Q2079" s="6" t="n">
        <v>1</v>
      </c>
      <c r="R2079" s="6" t="n">
        <v>1</v>
      </c>
      <c r="S2079" s="6" t="n">
        <v>255</v>
      </c>
    </row>
    <row r="2080" spans="1:9">
      <c r="A2080" t="s">
        <v>4</v>
      </c>
      <c r="B2080" s="4" t="s">
        <v>5</v>
      </c>
      <c r="C2080" s="4" t="s">
        <v>13</v>
      </c>
      <c r="D2080" s="4" t="s">
        <v>10</v>
      </c>
      <c r="E2080" s="4" t="s">
        <v>10</v>
      </c>
      <c r="F2080" s="4" t="s">
        <v>10</v>
      </c>
      <c r="G2080" s="4" t="s">
        <v>10</v>
      </c>
      <c r="H2080" s="4" t="s">
        <v>10</v>
      </c>
      <c r="I2080" s="4" t="s">
        <v>6</v>
      </c>
      <c r="J2080" s="4" t="s">
        <v>28</v>
      </c>
      <c r="K2080" s="4" t="s">
        <v>28</v>
      </c>
      <c r="L2080" s="4" t="s">
        <v>28</v>
      </c>
      <c r="M2080" s="4" t="s">
        <v>9</v>
      </c>
      <c r="N2080" s="4" t="s">
        <v>9</v>
      </c>
      <c r="O2080" s="4" t="s">
        <v>28</v>
      </c>
      <c r="P2080" s="4" t="s">
        <v>28</v>
      </c>
      <c r="Q2080" s="4" t="s">
        <v>28</v>
      </c>
      <c r="R2080" s="4" t="s">
        <v>28</v>
      </c>
      <c r="S2080" s="4" t="s">
        <v>13</v>
      </c>
    </row>
    <row r="2081" spans="1:19">
      <c r="A2081" t="n">
        <v>19049</v>
      </c>
      <c r="B2081" s="57" t="n">
        <v>39</v>
      </c>
      <c r="C2081" s="6" t="n">
        <v>12</v>
      </c>
      <c r="D2081" s="6" t="n">
        <v>65533</v>
      </c>
      <c r="E2081" s="6" t="n">
        <v>203</v>
      </c>
      <c r="F2081" s="6" t="n">
        <v>0</v>
      </c>
      <c r="G2081" s="6" t="n">
        <v>1562</v>
      </c>
      <c r="H2081" s="6" t="n">
        <v>259</v>
      </c>
      <c r="I2081" s="6" t="s">
        <v>213</v>
      </c>
      <c r="J2081" s="6" t="n">
        <v>0</v>
      </c>
      <c r="K2081" s="6" t="n">
        <v>0</v>
      </c>
      <c r="L2081" s="6" t="n">
        <v>0</v>
      </c>
      <c r="M2081" s="6" t="n">
        <v>0</v>
      </c>
      <c r="N2081" s="6" t="n">
        <v>0</v>
      </c>
      <c r="O2081" s="6" t="n">
        <v>0</v>
      </c>
      <c r="P2081" s="6" t="n">
        <v>1</v>
      </c>
      <c r="Q2081" s="6" t="n">
        <v>1</v>
      </c>
      <c r="R2081" s="6" t="n">
        <v>1</v>
      </c>
      <c r="S2081" s="6" t="n">
        <v>255</v>
      </c>
    </row>
    <row r="2082" spans="1:19">
      <c r="A2082" t="s">
        <v>4</v>
      </c>
      <c r="B2082" s="4" t="s">
        <v>5</v>
      </c>
      <c r="C2082" s="4" t="s">
        <v>13</v>
      </c>
      <c r="D2082" s="4" t="s">
        <v>10</v>
      </c>
      <c r="E2082" s="4" t="s">
        <v>10</v>
      </c>
      <c r="F2082" s="4" t="s">
        <v>10</v>
      </c>
      <c r="G2082" s="4" t="s">
        <v>10</v>
      </c>
      <c r="H2082" s="4" t="s">
        <v>10</v>
      </c>
      <c r="I2082" s="4" t="s">
        <v>6</v>
      </c>
      <c r="J2082" s="4" t="s">
        <v>28</v>
      </c>
      <c r="K2082" s="4" t="s">
        <v>28</v>
      </c>
      <c r="L2082" s="4" t="s">
        <v>28</v>
      </c>
      <c r="M2082" s="4" t="s">
        <v>9</v>
      </c>
      <c r="N2082" s="4" t="s">
        <v>9</v>
      </c>
      <c r="O2082" s="4" t="s">
        <v>28</v>
      </c>
      <c r="P2082" s="4" t="s">
        <v>28</v>
      </c>
      <c r="Q2082" s="4" t="s">
        <v>28</v>
      </c>
      <c r="R2082" s="4" t="s">
        <v>28</v>
      </c>
      <c r="S2082" s="4" t="s">
        <v>13</v>
      </c>
    </row>
    <row r="2083" spans="1:19">
      <c r="A2083" t="n">
        <v>19108</v>
      </c>
      <c r="B2083" s="57" t="n">
        <v>39</v>
      </c>
      <c r="C2083" s="6" t="n">
        <v>12</v>
      </c>
      <c r="D2083" s="6" t="n">
        <v>65533</v>
      </c>
      <c r="E2083" s="6" t="n">
        <v>203</v>
      </c>
      <c r="F2083" s="6" t="n">
        <v>0</v>
      </c>
      <c r="G2083" s="6" t="n">
        <v>1562</v>
      </c>
      <c r="H2083" s="6" t="n">
        <v>259</v>
      </c>
      <c r="I2083" s="6" t="s">
        <v>214</v>
      </c>
      <c r="J2083" s="6" t="n">
        <v>0</v>
      </c>
      <c r="K2083" s="6" t="n">
        <v>0</v>
      </c>
      <c r="L2083" s="6" t="n">
        <v>0</v>
      </c>
      <c r="M2083" s="6" t="n">
        <v>0</v>
      </c>
      <c r="N2083" s="6" t="n">
        <v>0</v>
      </c>
      <c r="O2083" s="6" t="n">
        <v>0</v>
      </c>
      <c r="P2083" s="6" t="n">
        <v>1</v>
      </c>
      <c r="Q2083" s="6" t="n">
        <v>1</v>
      </c>
      <c r="R2083" s="6" t="n">
        <v>1</v>
      </c>
      <c r="S2083" s="6" t="n">
        <v>255</v>
      </c>
    </row>
    <row r="2084" spans="1:19">
      <c r="A2084" t="s">
        <v>4</v>
      </c>
      <c r="B2084" s="4" t="s">
        <v>5</v>
      </c>
      <c r="C2084" s="4" t="s">
        <v>13</v>
      </c>
      <c r="D2084" s="4" t="s">
        <v>10</v>
      </c>
      <c r="E2084" s="4" t="s">
        <v>10</v>
      </c>
      <c r="F2084" s="4" t="s">
        <v>10</v>
      </c>
      <c r="G2084" s="4" t="s">
        <v>10</v>
      </c>
      <c r="H2084" s="4" t="s">
        <v>10</v>
      </c>
      <c r="I2084" s="4" t="s">
        <v>6</v>
      </c>
      <c r="J2084" s="4" t="s">
        <v>28</v>
      </c>
      <c r="K2084" s="4" t="s">
        <v>28</v>
      </c>
      <c r="L2084" s="4" t="s">
        <v>28</v>
      </c>
      <c r="M2084" s="4" t="s">
        <v>9</v>
      </c>
      <c r="N2084" s="4" t="s">
        <v>9</v>
      </c>
      <c r="O2084" s="4" t="s">
        <v>28</v>
      </c>
      <c r="P2084" s="4" t="s">
        <v>28</v>
      </c>
      <c r="Q2084" s="4" t="s">
        <v>28</v>
      </c>
      <c r="R2084" s="4" t="s">
        <v>28</v>
      </c>
      <c r="S2084" s="4" t="s">
        <v>13</v>
      </c>
    </row>
    <row r="2085" spans="1:19">
      <c r="A2085" t="n">
        <v>19167</v>
      </c>
      <c r="B2085" s="57" t="n">
        <v>39</v>
      </c>
      <c r="C2085" s="6" t="n">
        <v>12</v>
      </c>
      <c r="D2085" s="6" t="n">
        <v>65533</v>
      </c>
      <c r="E2085" s="6" t="n">
        <v>203</v>
      </c>
      <c r="F2085" s="6" t="n">
        <v>0</v>
      </c>
      <c r="G2085" s="6" t="n">
        <v>1569</v>
      </c>
      <c r="H2085" s="6" t="n">
        <v>259</v>
      </c>
      <c r="I2085" s="6" t="s">
        <v>213</v>
      </c>
      <c r="J2085" s="6" t="n">
        <v>0</v>
      </c>
      <c r="K2085" s="6" t="n">
        <v>0</v>
      </c>
      <c r="L2085" s="6" t="n">
        <v>0</v>
      </c>
      <c r="M2085" s="6" t="n">
        <v>0</v>
      </c>
      <c r="N2085" s="6" t="n">
        <v>0</v>
      </c>
      <c r="O2085" s="6" t="n">
        <v>0</v>
      </c>
      <c r="P2085" s="6" t="n">
        <v>1</v>
      </c>
      <c r="Q2085" s="6" t="n">
        <v>1</v>
      </c>
      <c r="R2085" s="6" t="n">
        <v>1</v>
      </c>
      <c r="S2085" s="6" t="n">
        <v>255</v>
      </c>
    </row>
    <row r="2086" spans="1:19">
      <c r="A2086" t="s">
        <v>4</v>
      </c>
      <c r="B2086" s="4" t="s">
        <v>5</v>
      </c>
      <c r="C2086" s="4" t="s">
        <v>13</v>
      </c>
      <c r="D2086" s="4" t="s">
        <v>10</v>
      </c>
      <c r="E2086" s="4" t="s">
        <v>10</v>
      </c>
      <c r="F2086" s="4" t="s">
        <v>10</v>
      </c>
      <c r="G2086" s="4" t="s">
        <v>10</v>
      </c>
      <c r="H2086" s="4" t="s">
        <v>10</v>
      </c>
      <c r="I2086" s="4" t="s">
        <v>6</v>
      </c>
      <c r="J2086" s="4" t="s">
        <v>28</v>
      </c>
      <c r="K2086" s="4" t="s">
        <v>28</v>
      </c>
      <c r="L2086" s="4" t="s">
        <v>28</v>
      </c>
      <c r="M2086" s="4" t="s">
        <v>9</v>
      </c>
      <c r="N2086" s="4" t="s">
        <v>9</v>
      </c>
      <c r="O2086" s="4" t="s">
        <v>28</v>
      </c>
      <c r="P2086" s="4" t="s">
        <v>28</v>
      </c>
      <c r="Q2086" s="4" t="s">
        <v>28</v>
      </c>
      <c r="R2086" s="4" t="s">
        <v>28</v>
      </c>
      <c r="S2086" s="4" t="s">
        <v>13</v>
      </c>
    </row>
    <row r="2087" spans="1:19">
      <c r="A2087" t="n">
        <v>19226</v>
      </c>
      <c r="B2087" s="57" t="n">
        <v>39</v>
      </c>
      <c r="C2087" s="6" t="n">
        <v>12</v>
      </c>
      <c r="D2087" s="6" t="n">
        <v>65533</v>
      </c>
      <c r="E2087" s="6" t="n">
        <v>203</v>
      </c>
      <c r="F2087" s="6" t="n">
        <v>0</v>
      </c>
      <c r="G2087" s="6" t="n">
        <v>1569</v>
      </c>
      <c r="H2087" s="6" t="n">
        <v>259</v>
      </c>
      <c r="I2087" s="6" t="s">
        <v>214</v>
      </c>
      <c r="J2087" s="6" t="n">
        <v>0</v>
      </c>
      <c r="K2087" s="6" t="n">
        <v>0</v>
      </c>
      <c r="L2087" s="6" t="n">
        <v>0</v>
      </c>
      <c r="M2087" s="6" t="n">
        <v>0</v>
      </c>
      <c r="N2087" s="6" t="n">
        <v>0</v>
      </c>
      <c r="O2087" s="6" t="n">
        <v>0</v>
      </c>
      <c r="P2087" s="6" t="n">
        <v>1</v>
      </c>
      <c r="Q2087" s="6" t="n">
        <v>1</v>
      </c>
      <c r="R2087" s="6" t="n">
        <v>1</v>
      </c>
      <c r="S2087" s="6" t="n">
        <v>255</v>
      </c>
    </row>
    <row r="2088" spans="1:19">
      <c r="A2088" t="s">
        <v>4</v>
      </c>
      <c r="B2088" s="4" t="s">
        <v>5</v>
      </c>
      <c r="C2088" s="4" t="s">
        <v>10</v>
      </c>
      <c r="D2088" s="4" t="s">
        <v>13</v>
      </c>
      <c r="E2088" s="4" t="s">
        <v>6</v>
      </c>
      <c r="F2088" s="4" t="s">
        <v>28</v>
      </c>
      <c r="G2088" s="4" t="s">
        <v>28</v>
      </c>
      <c r="H2088" s="4" t="s">
        <v>28</v>
      </c>
    </row>
    <row r="2089" spans="1:19">
      <c r="A2089" t="n">
        <v>19285</v>
      </c>
      <c r="B2089" s="52" t="n">
        <v>48</v>
      </c>
      <c r="C2089" s="6" t="n">
        <v>1560</v>
      </c>
      <c r="D2089" s="6" t="n">
        <v>0</v>
      </c>
      <c r="E2089" s="6" t="s">
        <v>216</v>
      </c>
      <c r="F2089" s="6" t="n">
        <v>-1</v>
      </c>
      <c r="G2089" s="6" t="n">
        <v>1</v>
      </c>
      <c r="H2089" s="6" t="n">
        <v>0</v>
      </c>
    </row>
    <row r="2090" spans="1:19">
      <c r="A2090" t="s">
        <v>4</v>
      </c>
      <c r="B2090" s="4" t="s">
        <v>5</v>
      </c>
      <c r="C2090" s="4" t="s">
        <v>10</v>
      </c>
      <c r="D2090" s="4" t="s">
        <v>13</v>
      </c>
      <c r="E2090" s="4" t="s">
        <v>6</v>
      </c>
      <c r="F2090" s="4" t="s">
        <v>28</v>
      </c>
      <c r="G2090" s="4" t="s">
        <v>28</v>
      </c>
      <c r="H2090" s="4" t="s">
        <v>28</v>
      </c>
    </row>
    <row r="2091" spans="1:19">
      <c r="A2091" t="n">
        <v>19310</v>
      </c>
      <c r="B2091" s="52" t="n">
        <v>48</v>
      </c>
      <c r="C2091" s="6" t="n">
        <v>1561</v>
      </c>
      <c r="D2091" s="6" t="n">
        <v>0</v>
      </c>
      <c r="E2091" s="6" t="s">
        <v>216</v>
      </c>
      <c r="F2091" s="6" t="n">
        <v>-1</v>
      </c>
      <c r="G2091" s="6" t="n">
        <v>1</v>
      </c>
      <c r="H2091" s="6" t="n">
        <v>0</v>
      </c>
    </row>
    <row r="2092" spans="1:19">
      <c r="A2092" t="s">
        <v>4</v>
      </c>
      <c r="B2092" s="4" t="s">
        <v>5</v>
      </c>
      <c r="C2092" s="4" t="s">
        <v>10</v>
      </c>
      <c r="D2092" s="4" t="s">
        <v>13</v>
      </c>
      <c r="E2092" s="4" t="s">
        <v>6</v>
      </c>
      <c r="F2092" s="4" t="s">
        <v>28</v>
      </c>
      <c r="G2092" s="4" t="s">
        <v>28</v>
      </c>
      <c r="H2092" s="4" t="s">
        <v>28</v>
      </c>
    </row>
    <row r="2093" spans="1:19">
      <c r="A2093" t="n">
        <v>19335</v>
      </c>
      <c r="B2093" s="52" t="n">
        <v>48</v>
      </c>
      <c r="C2093" s="6" t="n">
        <v>1562</v>
      </c>
      <c r="D2093" s="6" t="n">
        <v>0</v>
      </c>
      <c r="E2093" s="6" t="s">
        <v>216</v>
      </c>
      <c r="F2093" s="6" t="n">
        <v>-1</v>
      </c>
      <c r="G2093" s="6" t="n">
        <v>1</v>
      </c>
      <c r="H2093" s="6" t="n">
        <v>0</v>
      </c>
    </row>
    <row r="2094" spans="1:19">
      <c r="A2094" t="s">
        <v>4</v>
      </c>
      <c r="B2094" s="4" t="s">
        <v>5</v>
      </c>
      <c r="C2094" s="4" t="s">
        <v>10</v>
      </c>
      <c r="D2094" s="4" t="s">
        <v>13</v>
      </c>
      <c r="E2094" s="4" t="s">
        <v>6</v>
      </c>
      <c r="F2094" s="4" t="s">
        <v>28</v>
      </c>
      <c r="G2094" s="4" t="s">
        <v>28</v>
      </c>
      <c r="H2094" s="4" t="s">
        <v>28</v>
      </c>
    </row>
    <row r="2095" spans="1:19">
      <c r="A2095" t="n">
        <v>19360</v>
      </c>
      <c r="B2095" s="52" t="n">
        <v>48</v>
      </c>
      <c r="C2095" s="6" t="n">
        <v>1569</v>
      </c>
      <c r="D2095" s="6" t="n">
        <v>0</v>
      </c>
      <c r="E2095" s="6" t="s">
        <v>215</v>
      </c>
      <c r="F2095" s="6" t="n">
        <v>-1</v>
      </c>
      <c r="G2095" s="6" t="n">
        <v>1</v>
      </c>
      <c r="H2095" s="6" t="n">
        <v>0</v>
      </c>
    </row>
    <row r="2096" spans="1:19">
      <c r="A2096" t="s">
        <v>4</v>
      </c>
      <c r="B2096" s="4" t="s">
        <v>5</v>
      </c>
      <c r="C2096" s="4" t="s">
        <v>10</v>
      </c>
      <c r="D2096" s="4" t="s">
        <v>13</v>
      </c>
      <c r="E2096" s="4" t="s">
        <v>6</v>
      </c>
      <c r="F2096" s="4" t="s">
        <v>28</v>
      </c>
      <c r="G2096" s="4" t="s">
        <v>28</v>
      </c>
      <c r="H2096" s="4" t="s">
        <v>28</v>
      </c>
    </row>
    <row r="2097" spans="1:19">
      <c r="A2097" t="n">
        <v>19390</v>
      </c>
      <c r="B2097" s="52" t="n">
        <v>48</v>
      </c>
      <c r="C2097" s="6" t="n">
        <v>1569</v>
      </c>
      <c r="D2097" s="6" t="n">
        <v>0</v>
      </c>
      <c r="E2097" s="6" t="s">
        <v>215</v>
      </c>
      <c r="F2097" s="6" t="n">
        <v>-1</v>
      </c>
      <c r="G2097" s="6" t="n">
        <v>1</v>
      </c>
      <c r="H2097" s="6" t="n">
        <v>0</v>
      </c>
    </row>
    <row r="2098" spans="1:19">
      <c r="A2098" t="s">
        <v>4</v>
      </c>
      <c r="B2098" s="4" t="s">
        <v>5</v>
      </c>
      <c r="C2098" s="4" t="s">
        <v>10</v>
      </c>
      <c r="D2098" s="4" t="s">
        <v>6</v>
      </c>
      <c r="E2098" s="4" t="s">
        <v>13</v>
      </c>
      <c r="F2098" s="4" t="s">
        <v>13</v>
      </c>
      <c r="G2098" s="4" t="s">
        <v>13</v>
      </c>
      <c r="H2098" s="4" t="s">
        <v>13</v>
      </c>
      <c r="I2098" s="4" t="s">
        <v>13</v>
      </c>
      <c r="J2098" s="4" t="s">
        <v>28</v>
      </c>
      <c r="K2098" s="4" t="s">
        <v>28</v>
      </c>
      <c r="L2098" s="4" t="s">
        <v>28</v>
      </c>
      <c r="M2098" s="4" t="s">
        <v>28</v>
      </c>
      <c r="N2098" s="4" t="s">
        <v>13</v>
      </c>
    </row>
    <row r="2099" spans="1:19">
      <c r="A2099" t="n">
        <v>19420</v>
      </c>
      <c r="B2099" s="64" t="n">
        <v>34</v>
      </c>
      <c r="C2099" s="6" t="n">
        <v>1640</v>
      </c>
      <c r="D2099" s="6" t="s">
        <v>217</v>
      </c>
      <c r="E2099" s="6" t="n">
        <v>1</v>
      </c>
      <c r="F2099" s="6" t="n">
        <v>0</v>
      </c>
      <c r="G2099" s="6" t="n">
        <v>0</v>
      </c>
      <c r="H2099" s="6" t="n">
        <v>0</v>
      </c>
      <c r="I2099" s="6" t="n">
        <v>0</v>
      </c>
      <c r="J2099" s="6" t="n">
        <v>0</v>
      </c>
      <c r="K2099" s="6" t="n">
        <v>-1</v>
      </c>
      <c r="L2099" s="6" t="n">
        <v>-1</v>
      </c>
      <c r="M2099" s="6" t="n">
        <v>-1</v>
      </c>
      <c r="N2099" s="6" t="n">
        <v>0</v>
      </c>
    </row>
    <row r="2100" spans="1:19">
      <c r="A2100" t="s">
        <v>4</v>
      </c>
      <c r="B2100" s="4" t="s">
        <v>5</v>
      </c>
      <c r="C2100" s="4" t="s">
        <v>10</v>
      </c>
      <c r="D2100" s="4" t="s">
        <v>6</v>
      </c>
      <c r="E2100" s="4" t="s">
        <v>13</v>
      </c>
      <c r="F2100" s="4" t="s">
        <v>13</v>
      </c>
      <c r="G2100" s="4" t="s">
        <v>13</v>
      </c>
      <c r="H2100" s="4" t="s">
        <v>13</v>
      </c>
      <c r="I2100" s="4" t="s">
        <v>13</v>
      </c>
      <c r="J2100" s="4" t="s">
        <v>28</v>
      </c>
      <c r="K2100" s="4" t="s">
        <v>28</v>
      </c>
      <c r="L2100" s="4" t="s">
        <v>28</v>
      </c>
      <c r="M2100" s="4" t="s">
        <v>28</v>
      </c>
      <c r="N2100" s="4" t="s">
        <v>13</v>
      </c>
    </row>
    <row r="2101" spans="1:19">
      <c r="A2101" t="n">
        <v>19451</v>
      </c>
      <c r="B2101" s="64" t="n">
        <v>34</v>
      </c>
      <c r="C2101" s="6" t="n">
        <v>1641</v>
      </c>
      <c r="D2101" s="6" t="s">
        <v>217</v>
      </c>
      <c r="E2101" s="6" t="n">
        <v>1</v>
      </c>
      <c r="F2101" s="6" t="n">
        <v>0</v>
      </c>
      <c r="G2101" s="6" t="n">
        <v>0</v>
      </c>
      <c r="H2101" s="6" t="n">
        <v>0</v>
      </c>
      <c r="I2101" s="6" t="n">
        <v>0</v>
      </c>
      <c r="J2101" s="6" t="n">
        <v>0</v>
      </c>
      <c r="K2101" s="6" t="n">
        <v>-1</v>
      </c>
      <c r="L2101" s="6" t="n">
        <v>-1</v>
      </c>
      <c r="M2101" s="6" t="n">
        <v>-1</v>
      </c>
      <c r="N2101" s="6" t="n">
        <v>0</v>
      </c>
    </row>
    <row r="2102" spans="1:19">
      <c r="A2102" t="s">
        <v>4</v>
      </c>
      <c r="B2102" s="4" t="s">
        <v>5</v>
      </c>
      <c r="C2102" s="4" t="s">
        <v>10</v>
      </c>
      <c r="D2102" s="4" t="s">
        <v>13</v>
      </c>
      <c r="E2102" s="4" t="s">
        <v>13</v>
      </c>
      <c r="F2102" s="4" t="s">
        <v>6</v>
      </c>
    </row>
    <row r="2103" spans="1:19">
      <c r="A2103" t="n">
        <v>19482</v>
      </c>
      <c r="B2103" s="23" t="n">
        <v>20</v>
      </c>
      <c r="C2103" s="6" t="n">
        <v>1560</v>
      </c>
      <c r="D2103" s="6" t="n">
        <v>3</v>
      </c>
      <c r="E2103" s="6" t="n">
        <v>11</v>
      </c>
      <c r="F2103" s="6" t="s">
        <v>218</v>
      </c>
    </row>
    <row r="2104" spans="1:19">
      <c r="A2104" t="s">
        <v>4</v>
      </c>
      <c r="B2104" s="4" t="s">
        <v>5</v>
      </c>
      <c r="C2104" s="4" t="s">
        <v>13</v>
      </c>
      <c r="D2104" s="4" t="s">
        <v>10</v>
      </c>
      <c r="E2104" s="4" t="s">
        <v>28</v>
      </c>
      <c r="F2104" s="4" t="s">
        <v>10</v>
      </c>
      <c r="G2104" s="4" t="s">
        <v>9</v>
      </c>
      <c r="H2104" s="4" t="s">
        <v>9</v>
      </c>
      <c r="I2104" s="4" t="s">
        <v>10</v>
      </c>
      <c r="J2104" s="4" t="s">
        <v>10</v>
      </c>
      <c r="K2104" s="4" t="s">
        <v>9</v>
      </c>
      <c r="L2104" s="4" t="s">
        <v>9</v>
      </c>
      <c r="M2104" s="4" t="s">
        <v>9</v>
      </c>
      <c r="N2104" s="4" t="s">
        <v>9</v>
      </c>
      <c r="O2104" s="4" t="s">
        <v>6</v>
      </c>
    </row>
    <row r="2105" spans="1:19">
      <c r="A2105" t="n">
        <v>19510</v>
      </c>
      <c r="B2105" s="11" t="n">
        <v>50</v>
      </c>
      <c r="C2105" s="6" t="n">
        <v>0</v>
      </c>
      <c r="D2105" s="6" t="n">
        <v>15110</v>
      </c>
      <c r="E2105" s="6" t="n">
        <v>0.800000011920929</v>
      </c>
      <c r="F2105" s="6" t="n">
        <v>200</v>
      </c>
      <c r="G2105" s="6" t="n">
        <v>0</v>
      </c>
      <c r="H2105" s="6" t="n">
        <v>0</v>
      </c>
      <c r="I2105" s="6" t="n">
        <v>1</v>
      </c>
      <c r="J2105" s="6" t="n">
        <v>1560</v>
      </c>
      <c r="K2105" s="6" t="n">
        <v>0</v>
      </c>
      <c r="L2105" s="6" t="n">
        <v>0</v>
      </c>
      <c r="M2105" s="6" t="n">
        <v>0</v>
      </c>
      <c r="N2105" s="6" t="n">
        <v>1117782016</v>
      </c>
      <c r="O2105" s="6" t="s">
        <v>23</v>
      </c>
    </row>
    <row r="2106" spans="1:19">
      <c r="A2106" t="s">
        <v>4</v>
      </c>
      <c r="B2106" s="4" t="s">
        <v>5</v>
      </c>
      <c r="C2106" s="4" t="s">
        <v>10</v>
      </c>
      <c r="D2106" s="4" t="s">
        <v>13</v>
      </c>
      <c r="E2106" s="4" t="s">
        <v>13</v>
      </c>
      <c r="F2106" s="4" t="s">
        <v>6</v>
      </c>
    </row>
    <row r="2107" spans="1:19">
      <c r="A2107" t="n">
        <v>19549</v>
      </c>
      <c r="B2107" s="23" t="n">
        <v>20</v>
      </c>
      <c r="C2107" s="6" t="n">
        <v>1561</v>
      </c>
      <c r="D2107" s="6" t="n">
        <v>3</v>
      </c>
      <c r="E2107" s="6" t="n">
        <v>11</v>
      </c>
      <c r="F2107" s="6" t="s">
        <v>218</v>
      </c>
    </row>
    <row r="2108" spans="1:19">
      <c r="A2108" t="s">
        <v>4</v>
      </c>
      <c r="B2108" s="4" t="s">
        <v>5</v>
      </c>
      <c r="C2108" s="4" t="s">
        <v>10</v>
      </c>
      <c r="D2108" s="4" t="s">
        <v>13</v>
      </c>
      <c r="E2108" s="4" t="s">
        <v>13</v>
      </c>
      <c r="F2108" s="4" t="s">
        <v>6</v>
      </c>
    </row>
    <row r="2109" spans="1:19">
      <c r="A2109" t="n">
        <v>19577</v>
      </c>
      <c r="B2109" s="23" t="n">
        <v>20</v>
      </c>
      <c r="C2109" s="6" t="n">
        <v>1562</v>
      </c>
      <c r="D2109" s="6" t="n">
        <v>3</v>
      </c>
      <c r="E2109" s="6" t="n">
        <v>11</v>
      </c>
      <c r="F2109" s="6" t="s">
        <v>218</v>
      </c>
    </row>
    <row r="2110" spans="1:19">
      <c r="A2110" t="s">
        <v>4</v>
      </c>
      <c r="B2110" s="4" t="s">
        <v>5</v>
      </c>
      <c r="C2110" s="4" t="s">
        <v>13</v>
      </c>
      <c r="D2110" s="4" t="s">
        <v>10</v>
      </c>
      <c r="E2110" s="4" t="s">
        <v>28</v>
      </c>
      <c r="F2110" s="4" t="s">
        <v>10</v>
      </c>
      <c r="G2110" s="4" t="s">
        <v>9</v>
      </c>
      <c r="H2110" s="4" t="s">
        <v>9</v>
      </c>
      <c r="I2110" s="4" t="s">
        <v>10</v>
      </c>
      <c r="J2110" s="4" t="s">
        <v>10</v>
      </c>
      <c r="K2110" s="4" t="s">
        <v>9</v>
      </c>
      <c r="L2110" s="4" t="s">
        <v>9</v>
      </c>
      <c r="M2110" s="4" t="s">
        <v>9</v>
      </c>
      <c r="N2110" s="4" t="s">
        <v>9</v>
      </c>
      <c r="O2110" s="4" t="s">
        <v>6</v>
      </c>
    </row>
    <row r="2111" spans="1:19">
      <c r="A2111" t="n">
        <v>19605</v>
      </c>
      <c r="B2111" s="11" t="n">
        <v>50</v>
      </c>
      <c r="C2111" s="6" t="n">
        <v>0</v>
      </c>
      <c r="D2111" s="6" t="n">
        <v>15110</v>
      </c>
      <c r="E2111" s="6" t="n">
        <v>0.800000011920929</v>
      </c>
      <c r="F2111" s="6" t="n">
        <v>200</v>
      </c>
      <c r="G2111" s="6" t="n">
        <v>0</v>
      </c>
      <c r="H2111" s="6" t="n">
        <v>0</v>
      </c>
      <c r="I2111" s="6" t="n">
        <v>1</v>
      </c>
      <c r="J2111" s="6" t="n">
        <v>1562</v>
      </c>
      <c r="K2111" s="6" t="n">
        <v>0</v>
      </c>
      <c r="L2111" s="6" t="n">
        <v>0</v>
      </c>
      <c r="M2111" s="6" t="n">
        <v>0</v>
      </c>
      <c r="N2111" s="6" t="n">
        <v>1117782016</v>
      </c>
      <c r="O2111" s="6" t="s">
        <v>23</v>
      </c>
    </row>
    <row r="2112" spans="1:19">
      <c r="A2112" t="s">
        <v>4</v>
      </c>
      <c r="B2112" s="4" t="s">
        <v>5</v>
      </c>
      <c r="C2112" s="4" t="s">
        <v>10</v>
      </c>
      <c r="D2112" s="4" t="s">
        <v>13</v>
      </c>
      <c r="E2112" s="4" t="s">
        <v>13</v>
      </c>
      <c r="F2112" s="4" t="s">
        <v>6</v>
      </c>
    </row>
    <row r="2113" spans="1:15">
      <c r="A2113" t="n">
        <v>19644</v>
      </c>
      <c r="B2113" s="23" t="n">
        <v>20</v>
      </c>
      <c r="C2113" s="6" t="n">
        <v>1569</v>
      </c>
      <c r="D2113" s="6" t="n">
        <v>3</v>
      </c>
      <c r="E2113" s="6" t="n">
        <v>11</v>
      </c>
      <c r="F2113" s="6" t="s">
        <v>218</v>
      </c>
    </row>
    <row r="2114" spans="1:15">
      <c r="A2114" t="s">
        <v>4</v>
      </c>
      <c r="B2114" s="4" t="s">
        <v>5</v>
      </c>
      <c r="C2114" s="4" t="s">
        <v>10</v>
      </c>
      <c r="D2114" s="4" t="s">
        <v>13</v>
      </c>
      <c r="E2114" s="4" t="s">
        <v>13</v>
      </c>
      <c r="F2114" s="4" t="s">
        <v>6</v>
      </c>
    </row>
    <row r="2115" spans="1:15">
      <c r="A2115" t="n">
        <v>19672</v>
      </c>
      <c r="B2115" s="23" t="n">
        <v>20</v>
      </c>
      <c r="C2115" s="6" t="n">
        <v>1640</v>
      </c>
      <c r="D2115" s="6" t="n">
        <v>3</v>
      </c>
      <c r="E2115" s="6" t="n">
        <v>11</v>
      </c>
      <c r="F2115" s="6" t="s">
        <v>218</v>
      </c>
    </row>
    <row r="2116" spans="1:15">
      <c r="A2116" t="s">
        <v>4</v>
      </c>
      <c r="B2116" s="4" t="s">
        <v>5</v>
      </c>
      <c r="C2116" s="4" t="s">
        <v>13</v>
      </c>
      <c r="D2116" s="4" t="s">
        <v>10</v>
      </c>
      <c r="E2116" s="4" t="s">
        <v>28</v>
      </c>
      <c r="F2116" s="4" t="s">
        <v>10</v>
      </c>
      <c r="G2116" s="4" t="s">
        <v>9</v>
      </c>
      <c r="H2116" s="4" t="s">
        <v>9</v>
      </c>
      <c r="I2116" s="4" t="s">
        <v>10</v>
      </c>
      <c r="J2116" s="4" t="s">
        <v>10</v>
      </c>
      <c r="K2116" s="4" t="s">
        <v>9</v>
      </c>
      <c r="L2116" s="4" t="s">
        <v>9</v>
      </c>
      <c r="M2116" s="4" t="s">
        <v>9</v>
      </c>
      <c r="N2116" s="4" t="s">
        <v>9</v>
      </c>
      <c r="O2116" s="4" t="s">
        <v>6</v>
      </c>
    </row>
    <row r="2117" spans="1:15">
      <c r="A2117" t="n">
        <v>19700</v>
      </c>
      <c r="B2117" s="11" t="n">
        <v>50</v>
      </c>
      <c r="C2117" s="6" t="n">
        <v>0</v>
      </c>
      <c r="D2117" s="6" t="n">
        <v>1526</v>
      </c>
      <c r="E2117" s="6" t="n">
        <v>1</v>
      </c>
      <c r="F2117" s="6" t="n">
        <v>0</v>
      </c>
      <c r="G2117" s="6" t="n">
        <v>0</v>
      </c>
      <c r="H2117" s="6" t="n">
        <v>0</v>
      </c>
      <c r="I2117" s="6" t="n">
        <v>1</v>
      </c>
      <c r="J2117" s="6" t="n">
        <v>1640</v>
      </c>
      <c r="K2117" s="6" t="n">
        <v>0</v>
      </c>
      <c r="L2117" s="6" t="n">
        <v>0</v>
      </c>
      <c r="M2117" s="6" t="n">
        <v>0</v>
      </c>
      <c r="N2117" s="6" t="n">
        <v>1125515264</v>
      </c>
      <c r="O2117" s="6" t="s">
        <v>23</v>
      </c>
    </row>
    <row r="2118" spans="1:15">
      <c r="A2118" t="s">
        <v>4</v>
      </c>
      <c r="B2118" s="4" t="s">
        <v>5</v>
      </c>
      <c r="C2118" s="4" t="s">
        <v>10</v>
      </c>
      <c r="D2118" s="4" t="s">
        <v>13</v>
      </c>
      <c r="E2118" s="4" t="s">
        <v>13</v>
      </c>
      <c r="F2118" s="4" t="s">
        <v>6</v>
      </c>
    </row>
    <row r="2119" spans="1:15">
      <c r="A2119" t="n">
        <v>19739</v>
      </c>
      <c r="B2119" s="23" t="n">
        <v>20</v>
      </c>
      <c r="C2119" s="6" t="n">
        <v>1641</v>
      </c>
      <c r="D2119" s="6" t="n">
        <v>3</v>
      </c>
      <c r="E2119" s="6" t="n">
        <v>11</v>
      </c>
      <c r="F2119" s="6" t="s">
        <v>218</v>
      </c>
    </row>
    <row r="2120" spans="1:15">
      <c r="A2120" t="s">
        <v>4</v>
      </c>
      <c r="B2120" s="4" t="s">
        <v>5</v>
      </c>
      <c r="C2120" s="4" t="s">
        <v>13</v>
      </c>
      <c r="D2120" s="4" t="s">
        <v>10</v>
      </c>
    </row>
    <row r="2121" spans="1:15">
      <c r="A2121" t="n">
        <v>19767</v>
      </c>
      <c r="B2121" s="36" t="n">
        <v>58</v>
      </c>
      <c r="C2121" s="6" t="n">
        <v>255</v>
      </c>
      <c r="D2121" s="6" t="n">
        <v>0</v>
      </c>
    </row>
    <row r="2122" spans="1:15">
      <c r="A2122" t="s">
        <v>4</v>
      </c>
      <c r="B2122" s="4" t="s">
        <v>5</v>
      </c>
      <c r="C2122" s="4" t="s">
        <v>13</v>
      </c>
      <c r="D2122" s="4" t="s">
        <v>10</v>
      </c>
    </row>
    <row r="2123" spans="1:15">
      <c r="A2123" t="n">
        <v>19771</v>
      </c>
      <c r="B2123" s="62" t="n">
        <v>45</v>
      </c>
      <c r="C2123" s="6" t="n">
        <v>7</v>
      </c>
      <c r="D2123" s="6" t="n">
        <v>255</v>
      </c>
    </row>
    <row r="2124" spans="1:15">
      <c r="A2124" t="s">
        <v>4</v>
      </c>
      <c r="B2124" s="4" t="s">
        <v>5</v>
      </c>
      <c r="C2124" s="4" t="s">
        <v>13</v>
      </c>
      <c r="D2124" s="4" t="s">
        <v>10</v>
      </c>
      <c r="E2124" s="4" t="s">
        <v>28</v>
      </c>
    </row>
    <row r="2125" spans="1:15">
      <c r="A2125" t="n">
        <v>19775</v>
      </c>
      <c r="B2125" s="36" t="n">
        <v>58</v>
      </c>
      <c r="C2125" s="6" t="n">
        <v>0</v>
      </c>
      <c r="D2125" s="6" t="n">
        <v>1000</v>
      </c>
      <c r="E2125" s="6" t="n">
        <v>1</v>
      </c>
    </row>
    <row r="2126" spans="1:15">
      <c r="A2126" t="s">
        <v>4</v>
      </c>
      <c r="B2126" s="4" t="s">
        <v>5</v>
      </c>
      <c r="C2126" s="4" t="s">
        <v>13</v>
      </c>
      <c r="D2126" s="4" t="s">
        <v>10</v>
      </c>
      <c r="E2126" s="4" t="s">
        <v>10</v>
      </c>
    </row>
    <row r="2127" spans="1:15">
      <c r="A2127" t="n">
        <v>19783</v>
      </c>
      <c r="B2127" s="11" t="n">
        <v>50</v>
      </c>
      <c r="C2127" s="6" t="n">
        <v>1</v>
      </c>
      <c r="D2127" s="6" t="n">
        <v>4524</v>
      </c>
      <c r="E2127" s="6" t="n">
        <v>1000</v>
      </c>
    </row>
    <row r="2128" spans="1:15">
      <c r="A2128" t="s">
        <v>4</v>
      </c>
      <c r="B2128" s="4" t="s">
        <v>5</v>
      </c>
      <c r="C2128" s="4" t="s">
        <v>13</v>
      </c>
      <c r="D2128" s="4" t="s">
        <v>10</v>
      </c>
      <c r="E2128" s="4" t="s">
        <v>10</v>
      </c>
    </row>
    <row r="2129" spans="1:15">
      <c r="A2129" t="n">
        <v>19789</v>
      </c>
      <c r="B2129" s="11" t="n">
        <v>50</v>
      </c>
      <c r="C2129" s="6" t="n">
        <v>1</v>
      </c>
      <c r="D2129" s="6" t="n">
        <v>15110</v>
      </c>
      <c r="E2129" s="6" t="n">
        <v>1000</v>
      </c>
    </row>
    <row r="2130" spans="1:15">
      <c r="A2130" t="s">
        <v>4</v>
      </c>
      <c r="B2130" s="4" t="s">
        <v>5</v>
      </c>
      <c r="C2130" s="4" t="s">
        <v>13</v>
      </c>
      <c r="D2130" s="4" t="s">
        <v>10</v>
      </c>
      <c r="E2130" s="4" t="s">
        <v>10</v>
      </c>
    </row>
    <row r="2131" spans="1:15">
      <c r="A2131" t="n">
        <v>19795</v>
      </c>
      <c r="B2131" s="11" t="n">
        <v>50</v>
      </c>
      <c r="C2131" s="6" t="n">
        <v>1</v>
      </c>
      <c r="D2131" s="6" t="n">
        <v>1526</v>
      </c>
      <c r="E2131" s="6" t="n">
        <v>1000</v>
      </c>
    </row>
    <row r="2132" spans="1:15">
      <c r="A2132" t="s">
        <v>4</v>
      </c>
      <c r="B2132" s="4" t="s">
        <v>5</v>
      </c>
      <c r="C2132" s="4" t="s">
        <v>13</v>
      </c>
      <c r="D2132" s="4" t="s">
        <v>10</v>
      </c>
    </row>
    <row r="2133" spans="1:15">
      <c r="A2133" t="n">
        <v>19801</v>
      </c>
      <c r="B2133" s="36" t="n">
        <v>58</v>
      </c>
      <c r="C2133" s="6" t="n">
        <v>255</v>
      </c>
      <c r="D2133" s="6" t="n">
        <v>0</v>
      </c>
    </row>
    <row r="2134" spans="1:15">
      <c r="A2134" t="s">
        <v>4</v>
      </c>
      <c r="B2134" s="4" t="s">
        <v>5</v>
      </c>
      <c r="C2134" s="4" t="s">
        <v>13</v>
      </c>
      <c r="D2134" s="4" t="s">
        <v>10</v>
      </c>
      <c r="E2134" s="4" t="s">
        <v>10</v>
      </c>
      <c r="F2134" s="4" t="s">
        <v>9</v>
      </c>
    </row>
    <row r="2135" spans="1:15">
      <c r="A2135" t="n">
        <v>19805</v>
      </c>
      <c r="B2135" s="75" t="n">
        <v>84</v>
      </c>
      <c r="C2135" s="6" t="n">
        <v>1</v>
      </c>
      <c r="D2135" s="6" t="n">
        <v>0</v>
      </c>
      <c r="E2135" s="6" t="n">
        <v>0</v>
      </c>
      <c r="F2135" s="6" t="n">
        <v>0</v>
      </c>
    </row>
    <row r="2136" spans="1:15">
      <c r="A2136" t="s">
        <v>4</v>
      </c>
      <c r="B2136" s="4" t="s">
        <v>5</v>
      </c>
      <c r="C2136" s="4" t="s">
        <v>13</v>
      </c>
      <c r="D2136" s="4" t="s">
        <v>10</v>
      </c>
      <c r="E2136" s="4" t="s">
        <v>10</v>
      </c>
    </row>
    <row r="2137" spans="1:15">
      <c r="A2137" t="n">
        <v>19815</v>
      </c>
      <c r="B2137" s="57" t="n">
        <v>39</v>
      </c>
      <c r="C2137" s="6" t="n">
        <v>16</v>
      </c>
      <c r="D2137" s="6" t="n">
        <v>65533</v>
      </c>
      <c r="E2137" s="6" t="n">
        <v>203</v>
      </c>
    </row>
    <row r="2138" spans="1:15">
      <c r="A2138" t="s">
        <v>4</v>
      </c>
      <c r="B2138" s="4" t="s">
        <v>5</v>
      </c>
      <c r="C2138" s="4" t="s">
        <v>10</v>
      </c>
      <c r="D2138" s="4" t="s">
        <v>13</v>
      </c>
    </row>
    <row r="2139" spans="1:15">
      <c r="A2139" t="n">
        <v>19821</v>
      </c>
      <c r="B2139" s="79" t="n">
        <v>21</v>
      </c>
      <c r="C2139" s="6" t="n">
        <v>1560</v>
      </c>
      <c r="D2139" s="6" t="n">
        <v>3</v>
      </c>
    </row>
    <row r="2140" spans="1:15">
      <c r="A2140" t="s">
        <v>4</v>
      </c>
      <c r="B2140" s="4" t="s">
        <v>5</v>
      </c>
      <c r="C2140" s="4" t="s">
        <v>10</v>
      </c>
      <c r="D2140" s="4" t="s">
        <v>13</v>
      </c>
    </row>
    <row r="2141" spans="1:15">
      <c r="A2141" t="n">
        <v>19825</v>
      </c>
      <c r="B2141" s="79" t="n">
        <v>21</v>
      </c>
      <c r="C2141" s="6" t="n">
        <v>1561</v>
      </c>
      <c r="D2141" s="6" t="n">
        <v>3</v>
      </c>
    </row>
    <row r="2142" spans="1:15">
      <c r="A2142" t="s">
        <v>4</v>
      </c>
      <c r="B2142" s="4" t="s">
        <v>5</v>
      </c>
      <c r="C2142" s="4" t="s">
        <v>10</v>
      </c>
      <c r="D2142" s="4" t="s">
        <v>13</v>
      </c>
    </row>
    <row r="2143" spans="1:15">
      <c r="A2143" t="n">
        <v>19829</v>
      </c>
      <c r="B2143" s="79" t="n">
        <v>21</v>
      </c>
      <c r="C2143" s="6" t="n">
        <v>1562</v>
      </c>
      <c r="D2143" s="6" t="n">
        <v>3</v>
      </c>
    </row>
    <row r="2144" spans="1:15">
      <c r="A2144" t="s">
        <v>4</v>
      </c>
      <c r="B2144" s="4" t="s">
        <v>5</v>
      </c>
      <c r="C2144" s="4" t="s">
        <v>10</v>
      </c>
      <c r="D2144" s="4" t="s">
        <v>13</v>
      </c>
    </row>
    <row r="2145" spans="1:6">
      <c r="A2145" t="n">
        <v>19833</v>
      </c>
      <c r="B2145" s="79" t="n">
        <v>21</v>
      </c>
      <c r="C2145" s="6" t="n">
        <v>1569</v>
      </c>
      <c r="D2145" s="6" t="n">
        <v>3</v>
      </c>
    </row>
    <row r="2146" spans="1:6">
      <c r="A2146" t="s">
        <v>4</v>
      </c>
      <c r="B2146" s="4" t="s">
        <v>5</v>
      </c>
      <c r="C2146" s="4" t="s">
        <v>10</v>
      </c>
      <c r="D2146" s="4" t="s">
        <v>13</v>
      </c>
    </row>
    <row r="2147" spans="1:6">
      <c r="A2147" t="n">
        <v>19837</v>
      </c>
      <c r="B2147" s="79" t="n">
        <v>21</v>
      </c>
      <c r="C2147" s="6" t="n">
        <v>1640</v>
      </c>
      <c r="D2147" s="6" t="n">
        <v>3</v>
      </c>
    </row>
    <row r="2148" spans="1:6">
      <c r="A2148" t="s">
        <v>4</v>
      </c>
      <c r="B2148" s="4" t="s">
        <v>5</v>
      </c>
      <c r="C2148" s="4" t="s">
        <v>10</v>
      </c>
      <c r="D2148" s="4" t="s">
        <v>13</v>
      </c>
    </row>
    <row r="2149" spans="1:6">
      <c r="A2149" t="n">
        <v>19841</v>
      </c>
      <c r="B2149" s="79" t="n">
        <v>21</v>
      </c>
      <c r="C2149" s="6" t="n">
        <v>1641</v>
      </c>
      <c r="D2149" s="6" t="n">
        <v>3</v>
      </c>
    </row>
    <row r="2150" spans="1:6">
      <c r="A2150" t="s">
        <v>4</v>
      </c>
      <c r="B2150" s="4" t="s">
        <v>5</v>
      </c>
      <c r="C2150" s="4" t="s">
        <v>10</v>
      </c>
      <c r="D2150" s="4" t="s">
        <v>13</v>
      </c>
    </row>
    <row r="2151" spans="1:6">
      <c r="A2151" t="n">
        <v>19845</v>
      </c>
      <c r="B2151" s="77" t="n">
        <v>56</v>
      </c>
      <c r="C2151" s="6" t="n">
        <v>1560</v>
      </c>
      <c r="D2151" s="6" t="n">
        <v>1</v>
      </c>
    </row>
    <row r="2152" spans="1:6">
      <c r="A2152" t="s">
        <v>4</v>
      </c>
      <c r="B2152" s="4" t="s">
        <v>5</v>
      </c>
      <c r="C2152" s="4" t="s">
        <v>10</v>
      </c>
      <c r="D2152" s="4" t="s">
        <v>13</v>
      </c>
    </row>
    <row r="2153" spans="1:6">
      <c r="A2153" t="n">
        <v>19849</v>
      </c>
      <c r="B2153" s="77" t="n">
        <v>56</v>
      </c>
      <c r="C2153" s="6" t="n">
        <v>1561</v>
      </c>
      <c r="D2153" s="6" t="n">
        <v>1</v>
      </c>
    </row>
    <row r="2154" spans="1:6">
      <c r="A2154" t="s">
        <v>4</v>
      </c>
      <c r="B2154" s="4" t="s">
        <v>5</v>
      </c>
      <c r="C2154" s="4" t="s">
        <v>10</v>
      </c>
      <c r="D2154" s="4" t="s">
        <v>13</v>
      </c>
    </row>
    <row r="2155" spans="1:6">
      <c r="A2155" t="n">
        <v>19853</v>
      </c>
      <c r="B2155" s="77" t="n">
        <v>56</v>
      </c>
      <c r="C2155" s="6" t="n">
        <v>1562</v>
      </c>
      <c r="D2155" s="6" t="n">
        <v>1</v>
      </c>
    </row>
    <row r="2156" spans="1:6">
      <c r="A2156" t="s">
        <v>4</v>
      </c>
      <c r="B2156" s="4" t="s">
        <v>5</v>
      </c>
      <c r="C2156" s="4" t="s">
        <v>10</v>
      </c>
      <c r="D2156" s="4" t="s">
        <v>13</v>
      </c>
    </row>
    <row r="2157" spans="1:6">
      <c r="A2157" t="n">
        <v>19857</v>
      </c>
      <c r="B2157" s="77" t="n">
        <v>56</v>
      </c>
      <c r="C2157" s="6" t="n">
        <v>1569</v>
      </c>
      <c r="D2157" s="6" t="n">
        <v>1</v>
      </c>
    </row>
    <row r="2158" spans="1:6">
      <c r="A2158" t="s">
        <v>4</v>
      </c>
      <c r="B2158" s="4" t="s">
        <v>5</v>
      </c>
      <c r="C2158" s="4" t="s">
        <v>10</v>
      </c>
      <c r="D2158" s="4" t="s">
        <v>13</v>
      </c>
    </row>
    <row r="2159" spans="1:6">
      <c r="A2159" t="n">
        <v>19861</v>
      </c>
      <c r="B2159" s="77" t="n">
        <v>56</v>
      </c>
      <c r="C2159" s="6" t="n">
        <v>1640</v>
      </c>
      <c r="D2159" s="6" t="n">
        <v>1</v>
      </c>
    </row>
    <row r="2160" spans="1:6">
      <c r="A2160" t="s">
        <v>4</v>
      </c>
      <c r="B2160" s="4" t="s">
        <v>5</v>
      </c>
      <c r="C2160" s="4" t="s">
        <v>10</v>
      </c>
      <c r="D2160" s="4" t="s">
        <v>13</v>
      </c>
    </row>
    <row r="2161" spans="1:4">
      <c r="A2161" t="n">
        <v>19865</v>
      </c>
      <c r="B2161" s="77" t="n">
        <v>56</v>
      </c>
      <c r="C2161" s="6" t="n">
        <v>1641</v>
      </c>
      <c r="D2161" s="6" t="n">
        <v>1</v>
      </c>
    </row>
    <row r="2162" spans="1:4">
      <c r="A2162" t="s">
        <v>4</v>
      </c>
      <c r="B2162" s="4" t="s">
        <v>5</v>
      </c>
      <c r="C2162" s="4" t="s">
        <v>13</v>
      </c>
      <c r="D2162" s="4" t="s">
        <v>10</v>
      </c>
      <c r="E2162" s="4" t="s">
        <v>13</v>
      </c>
    </row>
    <row r="2163" spans="1:4">
      <c r="A2163" t="n">
        <v>19869</v>
      </c>
      <c r="B2163" s="57" t="n">
        <v>39</v>
      </c>
      <c r="C2163" s="6" t="n">
        <v>11</v>
      </c>
      <c r="D2163" s="6" t="n">
        <v>65533</v>
      </c>
      <c r="E2163" s="6" t="n">
        <v>203</v>
      </c>
    </row>
    <row r="2164" spans="1:4">
      <c r="A2164" t="s">
        <v>4</v>
      </c>
      <c r="B2164" s="4" t="s">
        <v>5</v>
      </c>
      <c r="C2164" s="4" t="s">
        <v>10</v>
      </c>
    </row>
    <row r="2165" spans="1:4">
      <c r="A2165" t="n">
        <v>19874</v>
      </c>
      <c r="B2165" s="20" t="n">
        <v>12</v>
      </c>
      <c r="C2165" s="6" t="n">
        <v>6767</v>
      </c>
    </row>
    <row r="2166" spans="1:4">
      <c r="A2166" t="s">
        <v>4</v>
      </c>
      <c r="B2166" s="4" t="s">
        <v>5</v>
      </c>
      <c r="C2166" s="4" t="s">
        <v>9</v>
      </c>
    </row>
    <row r="2167" spans="1:4">
      <c r="A2167" t="n">
        <v>19877</v>
      </c>
      <c r="B2167" s="43" t="n">
        <v>15</v>
      </c>
      <c r="C2167" s="6" t="n">
        <v>2097152</v>
      </c>
    </row>
    <row r="2168" spans="1:4">
      <c r="A2168" t="s">
        <v>4</v>
      </c>
      <c r="B2168" s="4" t="s">
        <v>5</v>
      </c>
      <c r="C2168" s="4" t="s">
        <v>13</v>
      </c>
      <c r="D2168" s="4" t="s">
        <v>10</v>
      </c>
    </row>
    <row r="2169" spans="1:4">
      <c r="A2169" t="n">
        <v>19882</v>
      </c>
      <c r="B2169" s="10" t="n">
        <v>162</v>
      </c>
      <c r="C2169" s="6" t="n">
        <v>1</v>
      </c>
      <c r="D2169" s="6" t="n">
        <v>0</v>
      </c>
    </row>
    <row r="2170" spans="1:4">
      <c r="A2170" t="s">
        <v>4</v>
      </c>
      <c r="B2170" s="4" t="s">
        <v>5</v>
      </c>
    </row>
    <row r="2171" spans="1:4">
      <c r="A2171" t="n">
        <v>19886</v>
      </c>
      <c r="B2171" s="7" t="n">
        <v>1</v>
      </c>
    </row>
    <row r="2172" spans="1:4" s="3" customFormat="1" customHeight="0">
      <c r="A2172" s="3" t="s">
        <v>2</v>
      </c>
      <c r="B2172" s="3" t="s">
        <v>219</v>
      </c>
    </row>
    <row r="2173" spans="1:4">
      <c r="A2173" t="s">
        <v>4</v>
      </c>
      <c r="B2173" s="4" t="s">
        <v>5</v>
      </c>
      <c r="C2173" s="4" t="s">
        <v>10</v>
      </c>
      <c r="D2173" s="4" t="s">
        <v>13</v>
      </c>
    </row>
    <row r="2174" spans="1:4">
      <c r="A2174" t="n">
        <v>19888</v>
      </c>
      <c r="B2174" s="80" t="n">
        <v>96</v>
      </c>
      <c r="C2174" s="6" t="n">
        <v>65534</v>
      </c>
      <c r="D2174" s="6" t="n">
        <v>1</v>
      </c>
    </row>
    <row r="2175" spans="1:4">
      <c r="A2175" t="s">
        <v>4</v>
      </c>
      <c r="B2175" s="4" t="s">
        <v>5</v>
      </c>
      <c r="C2175" s="4" t="s">
        <v>10</v>
      </c>
      <c r="D2175" s="4" t="s">
        <v>13</v>
      </c>
      <c r="E2175" s="4" t="s">
        <v>28</v>
      </c>
      <c r="F2175" s="4" t="s">
        <v>28</v>
      </c>
      <c r="G2175" s="4" t="s">
        <v>28</v>
      </c>
    </row>
    <row r="2176" spans="1:4">
      <c r="A2176" t="n">
        <v>19892</v>
      </c>
      <c r="B2176" s="80" t="n">
        <v>96</v>
      </c>
      <c r="C2176" s="6" t="n">
        <v>65534</v>
      </c>
      <c r="D2176" s="6" t="n">
        <v>2</v>
      </c>
      <c r="E2176" s="6" t="n">
        <v>11.5500001907349</v>
      </c>
      <c r="F2176" s="6" t="n">
        <v>0</v>
      </c>
      <c r="G2176" s="6" t="n">
        <v>81.9499969482422</v>
      </c>
    </row>
    <row r="2177" spans="1:7">
      <c r="A2177" t="s">
        <v>4</v>
      </c>
      <c r="B2177" s="4" t="s">
        <v>5</v>
      </c>
      <c r="C2177" s="4" t="s">
        <v>10</v>
      </c>
      <c r="D2177" s="4" t="s">
        <v>13</v>
      </c>
      <c r="E2177" s="4" t="s">
        <v>28</v>
      </c>
      <c r="F2177" s="4" t="s">
        <v>28</v>
      </c>
      <c r="G2177" s="4" t="s">
        <v>28</v>
      </c>
    </row>
    <row r="2178" spans="1:7">
      <c r="A2178" t="n">
        <v>19908</v>
      </c>
      <c r="B2178" s="80" t="n">
        <v>96</v>
      </c>
      <c r="C2178" s="6" t="n">
        <v>65534</v>
      </c>
      <c r="D2178" s="6" t="n">
        <v>2</v>
      </c>
      <c r="E2178" s="6" t="n">
        <v>12.8000001907349</v>
      </c>
      <c r="F2178" s="6" t="n">
        <v>0</v>
      </c>
      <c r="G2178" s="6" t="n">
        <v>107.050003051758</v>
      </c>
    </row>
    <row r="2179" spans="1:7">
      <c r="A2179" t="s">
        <v>4</v>
      </c>
      <c r="B2179" s="4" t="s">
        <v>5</v>
      </c>
      <c r="C2179" s="4" t="s">
        <v>10</v>
      </c>
      <c r="D2179" s="4" t="s">
        <v>13</v>
      </c>
      <c r="E2179" s="4" t="s">
        <v>28</v>
      </c>
      <c r="F2179" s="4" t="s">
        <v>28</v>
      </c>
      <c r="G2179" s="4" t="s">
        <v>28</v>
      </c>
    </row>
    <row r="2180" spans="1:7">
      <c r="A2180" t="n">
        <v>19924</v>
      </c>
      <c r="B2180" s="80" t="n">
        <v>96</v>
      </c>
      <c r="C2180" s="6" t="n">
        <v>65534</v>
      </c>
      <c r="D2180" s="6" t="n">
        <v>2</v>
      </c>
      <c r="E2180" s="6" t="n">
        <v>9.35000038146973</v>
      </c>
      <c r="F2180" s="6" t="n">
        <v>0</v>
      </c>
      <c r="G2180" s="6" t="n">
        <v>133.5</v>
      </c>
    </row>
    <row r="2181" spans="1:7">
      <c r="A2181" t="s">
        <v>4</v>
      </c>
      <c r="B2181" s="4" t="s">
        <v>5</v>
      </c>
      <c r="C2181" s="4" t="s">
        <v>10</v>
      </c>
      <c r="D2181" s="4" t="s">
        <v>13</v>
      </c>
      <c r="E2181" s="4" t="s">
        <v>9</v>
      </c>
      <c r="F2181" s="4" t="s">
        <v>13</v>
      </c>
      <c r="G2181" s="4" t="s">
        <v>10</v>
      </c>
    </row>
    <row r="2182" spans="1:7">
      <c r="A2182" t="n">
        <v>19940</v>
      </c>
      <c r="B2182" s="80" t="n">
        <v>96</v>
      </c>
      <c r="C2182" s="6" t="n">
        <v>65534</v>
      </c>
      <c r="D2182" s="6" t="n">
        <v>0</v>
      </c>
      <c r="E2182" s="6" t="n">
        <v>1092616192</v>
      </c>
      <c r="F2182" s="6" t="n">
        <v>0</v>
      </c>
      <c r="G2182" s="6" t="n">
        <v>0</v>
      </c>
    </row>
    <row r="2183" spans="1:7">
      <c r="A2183" t="s">
        <v>4</v>
      </c>
      <c r="B2183" s="4" t="s">
        <v>5</v>
      </c>
      <c r="C2183" s="4" t="s">
        <v>10</v>
      </c>
      <c r="D2183" s="4" t="s">
        <v>13</v>
      </c>
    </row>
    <row r="2184" spans="1:7">
      <c r="A2184" t="n">
        <v>19951</v>
      </c>
      <c r="B2184" s="77" t="n">
        <v>56</v>
      </c>
      <c r="C2184" s="6" t="n">
        <v>65534</v>
      </c>
      <c r="D2184" s="6" t="n">
        <v>0</v>
      </c>
    </row>
    <row r="2185" spans="1:7">
      <c r="A2185" t="s">
        <v>4</v>
      </c>
      <c r="B2185" s="4" t="s">
        <v>5</v>
      </c>
    </row>
    <row r="2186" spans="1:7">
      <c r="A2186" t="n">
        <v>19955</v>
      </c>
      <c r="B2186" s="7" t="n">
        <v>1</v>
      </c>
    </row>
    <row r="2187" spans="1:7" s="3" customFormat="1" customHeight="0">
      <c r="A2187" s="3" t="s">
        <v>2</v>
      </c>
      <c r="B2187" s="3" t="s">
        <v>220</v>
      </c>
    </row>
    <row r="2188" spans="1:7">
      <c r="A2188" t="s">
        <v>4</v>
      </c>
      <c r="B2188" s="4" t="s">
        <v>5</v>
      </c>
      <c r="C2188" s="4" t="s">
        <v>13</v>
      </c>
      <c r="D2188" s="4" t="s">
        <v>13</v>
      </c>
      <c r="E2188" s="4" t="s">
        <v>13</v>
      </c>
      <c r="F2188" s="4" t="s">
        <v>13</v>
      </c>
    </row>
    <row r="2189" spans="1:7">
      <c r="A2189" t="n">
        <v>19956</v>
      </c>
      <c r="B2189" s="8" t="n">
        <v>14</v>
      </c>
      <c r="C2189" s="6" t="n">
        <v>2</v>
      </c>
      <c r="D2189" s="6" t="n">
        <v>0</v>
      </c>
      <c r="E2189" s="6" t="n">
        <v>0</v>
      </c>
      <c r="F2189" s="6" t="n">
        <v>0</v>
      </c>
    </row>
    <row r="2190" spans="1:7">
      <c r="A2190" t="s">
        <v>4</v>
      </c>
      <c r="B2190" s="4" t="s">
        <v>5</v>
      </c>
      <c r="C2190" s="4" t="s">
        <v>13</v>
      </c>
      <c r="D2190" s="26" t="s">
        <v>58</v>
      </c>
      <c r="E2190" s="4" t="s">
        <v>5</v>
      </c>
      <c r="F2190" s="4" t="s">
        <v>13</v>
      </c>
      <c r="G2190" s="4" t="s">
        <v>10</v>
      </c>
      <c r="H2190" s="26" t="s">
        <v>59</v>
      </c>
      <c r="I2190" s="4" t="s">
        <v>13</v>
      </c>
      <c r="J2190" s="4" t="s">
        <v>9</v>
      </c>
      <c r="K2190" s="4" t="s">
        <v>13</v>
      </c>
      <c r="L2190" s="4" t="s">
        <v>13</v>
      </c>
      <c r="M2190" s="26" t="s">
        <v>58</v>
      </c>
      <c r="N2190" s="4" t="s">
        <v>5</v>
      </c>
      <c r="O2190" s="4" t="s">
        <v>13</v>
      </c>
      <c r="P2190" s="4" t="s">
        <v>10</v>
      </c>
      <c r="Q2190" s="26" t="s">
        <v>59</v>
      </c>
      <c r="R2190" s="4" t="s">
        <v>13</v>
      </c>
      <c r="S2190" s="4" t="s">
        <v>9</v>
      </c>
      <c r="T2190" s="4" t="s">
        <v>13</v>
      </c>
      <c r="U2190" s="4" t="s">
        <v>13</v>
      </c>
      <c r="V2190" s="4" t="s">
        <v>13</v>
      </c>
      <c r="W2190" s="4" t="s">
        <v>30</v>
      </c>
    </row>
    <row r="2191" spans="1:7">
      <c r="A2191" t="n">
        <v>19961</v>
      </c>
      <c r="B2191" s="12" t="n">
        <v>5</v>
      </c>
      <c r="C2191" s="6" t="n">
        <v>28</v>
      </c>
      <c r="D2191" s="26" t="s">
        <v>3</v>
      </c>
      <c r="E2191" s="10" t="n">
        <v>162</v>
      </c>
      <c r="F2191" s="6" t="n">
        <v>3</v>
      </c>
      <c r="G2191" s="6" t="n">
        <v>32825</v>
      </c>
      <c r="H2191" s="26" t="s">
        <v>3</v>
      </c>
      <c r="I2191" s="6" t="n">
        <v>0</v>
      </c>
      <c r="J2191" s="6" t="n">
        <v>1</v>
      </c>
      <c r="K2191" s="6" t="n">
        <v>2</v>
      </c>
      <c r="L2191" s="6" t="n">
        <v>28</v>
      </c>
      <c r="M2191" s="26" t="s">
        <v>3</v>
      </c>
      <c r="N2191" s="10" t="n">
        <v>162</v>
      </c>
      <c r="O2191" s="6" t="n">
        <v>3</v>
      </c>
      <c r="P2191" s="6" t="n">
        <v>32825</v>
      </c>
      <c r="Q2191" s="26" t="s">
        <v>3</v>
      </c>
      <c r="R2191" s="6" t="n">
        <v>0</v>
      </c>
      <c r="S2191" s="6" t="n">
        <v>2</v>
      </c>
      <c r="T2191" s="6" t="n">
        <v>2</v>
      </c>
      <c r="U2191" s="6" t="n">
        <v>11</v>
      </c>
      <c r="V2191" s="6" t="n">
        <v>1</v>
      </c>
      <c r="W2191" s="13" t="n">
        <f t="normal" ca="1">A2195</f>
        <v>0</v>
      </c>
    </row>
    <row r="2192" spans="1:7">
      <c r="A2192" t="s">
        <v>4</v>
      </c>
      <c r="B2192" s="4" t="s">
        <v>5</v>
      </c>
      <c r="C2192" s="4" t="s">
        <v>13</v>
      </c>
      <c r="D2192" s="4" t="s">
        <v>10</v>
      </c>
      <c r="E2192" s="4" t="s">
        <v>28</v>
      </c>
    </row>
    <row r="2193" spans="1:23">
      <c r="A2193" t="n">
        <v>19990</v>
      </c>
      <c r="B2193" s="36" t="n">
        <v>58</v>
      </c>
      <c r="C2193" s="6" t="n">
        <v>0</v>
      </c>
      <c r="D2193" s="6" t="n">
        <v>0</v>
      </c>
      <c r="E2193" s="6" t="n">
        <v>1</v>
      </c>
    </row>
    <row r="2194" spans="1:23">
      <c r="A2194" t="s">
        <v>4</v>
      </c>
      <c r="B2194" s="4" t="s">
        <v>5</v>
      </c>
      <c r="C2194" s="4" t="s">
        <v>13</v>
      </c>
      <c r="D2194" s="26" t="s">
        <v>58</v>
      </c>
      <c r="E2194" s="4" t="s">
        <v>5</v>
      </c>
      <c r="F2194" s="4" t="s">
        <v>13</v>
      </c>
      <c r="G2194" s="4" t="s">
        <v>10</v>
      </c>
      <c r="H2194" s="26" t="s">
        <v>59</v>
      </c>
      <c r="I2194" s="4" t="s">
        <v>13</v>
      </c>
      <c r="J2194" s="4" t="s">
        <v>9</v>
      </c>
      <c r="K2194" s="4" t="s">
        <v>13</v>
      </c>
      <c r="L2194" s="4" t="s">
        <v>13</v>
      </c>
      <c r="M2194" s="26" t="s">
        <v>58</v>
      </c>
      <c r="N2194" s="4" t="s">
        <v>5</v>
      </c>
      <c r="O2194" s="4" t="s">
        <v>13</v>
      </c>
      <c r="P2194" s="4" t="s">
        <v>10</v>
      </c>
      <c r="Q2194" s="26" t="s">
        <v>59</v>
      </c>
      <c r="R2194" s="4" t="s">
        <v>13</v>
      </c>
      <c r="S2194" s="4" t="s">
        <v>9</v>
      </c>
      <c r="T2194" s="4" t="s">
        <v>13</v>
      </c>
      <c r="U2194" s="4" t="s">
        <v>13</v>
      </c>
      <c r="V2194" s="4" t="s">
        <v>13</v>
      </c>
      <c r="W2194" s="4" t="s">
        <v>30</v>
      </c>
    </row>
    <row r="2195" spans="1:23">
      <c r="A2195" t="n">
        <v>19998</v>
      </c>
      <c r="B2195" s="12" t="n">
        <v>5</v>
      </c>
      <c r="C2195" s="6" t="n">
        <v>28</v>
      </c>
      <c r="D2195" s="26" t="s">
        <v>3</v>
      </c>
      <c r="E2195" s="10" t="n">
        <v>162</v>
      </c>
      <c r="F2195" s="6" t="n">
        <v>3</v>
      </c>
      <c r="G2195" s="6" t="n">
        <v>32825</v>
      </c>
      <c r="H2195" s="26" t="s">
        <v>3</v>
      </c>
      <c r="I2195" s="6" t="n">
        <v>0</v>
      </c>
      <c r="J2195" s="6" t="n">
        <v>1</v>
      </c>
      <c r="K2195" s="6" t="n">
        <v>3</v>
      </c>
      <c r="L2195" s="6" t="n">
        <v>28</v>
      </c>
      <c r="M2195" s="26" t="s">
        <v>3</v>
      </c>
      <c r="N2195" s="10" t="n">
        <v>162</v>
      </c>
      <c r="O2195" s="6" t="n">
        <v>3</v>
      </c>
      <c r="P2195" s="6" t="n">
        <v>32825</v>
      </c>
      <c r="Q2195" s="26" t="s">
        <v>3</v>
      </c>
      <c r="R2195" s="6" t="n">
        <v>0</v>
      </c>
      <c r="S2195" s="6" t="n">
        <v>2</v>
      </c>
      <c r="T2195" s="6" t="n">
        <v>3</v>
      </c>
      <c r="U2195" s="6" t="n">
        <v>9</v>
      </c>
      <c r="V2195" s="6" t="n">
        <v>1</v>
      </c>
      <c r="W2195" s="13" t="n">
        <f t="normal" ca="1">A2205</f>
        <v>0</v>
      </c>
    </row>
    <row r="2196" spans="1:23">
      <c r="A2196" t="s">
        <v>4</v>
      </c>
      <c r="B2196" s="4" t="s">
        <v>5</v>
      </c>
      <c r="C2196" s="4" t="s">
        <v>13</v>
      </c>
      <c r="D2196" s="26" t="s">
        <v>58</v>
      </c>
      <c r="E2196" s="4" t="s">
        <v>5</v>
      </c>
      <c r="F2196" s="4" t="s">
        <v>10</v>
      </c>
      <c r="G2196" s="4" t="s">
        <v>13</v>
      </c>
      <c r="H2196" s="4" t="s">
        <v>13</v>
      </c>
      <c r="I2196" s="4" t="s">
        <v>6</v>
      </c>
      <c r="J2196" s="26" t="s">
        <v>59</v>
      </c>
      <c r="K2196" s="4" t="s">
        <v>13</v>
      </c>
      <c r="L2196" s="4" t="s">
        <v>13</v>
      </c>
      <c r="M2196" s="26" t="s">
        <v>58</v>
      </c>
      <c r="N2196" s="4" t="s">
        <v>5</v>
      </c>
      <c r="O2196" s="4" t="s">
        <v>13</v>
      </c>
      <c r="P2196" s="26" t="s">
        <v>59</v>
      </c>
      <c r="Q2196" s="4" t="s">
        <v>13</v>
      </c>
      <c r="R2196" s="4" t="s">
        <v>9</v>
      </c>
      <c r="S2196" s="4" t="s">
        <v>13</v>
      </c>
      <c r="T2196" s="4" t="s">
        <v>13</v>
      </c>
      <c r="U2196" s="4" t="s">
        <v>13</v>
      </c>
      <c r="V2196" s="26" t="s">
        <v>58</v>
      </c>
      <c r="W2196" s="4" t="s">
        <v>5</v>
      </c>
      <c r="X2196" s="4" t="s">
        <v>13</v>
      </c>
      <c r="Y2196" s="26" t="s">
        <v>59</v>
      </c>
      <c r="Z2196" s="4" t="s">
        <v>13</v>
      </c>
      <c r="AA2196" s="4" t="s">
        <v>9</v>
      </c>
      <c r="AB2196" s="4" t="s">
        <v>13</v>
      </c>
      <c r="AC2196" s="4" t="s">
        <v>13</v>
      </c>
      <c r="AD2196" s="4" t="s">
        <v>13</v>
      </c>
      <c r="AE2196" s="4" t="s">
        <v>30</v>
      </c>
    </row>
    <row r="2197" spans="1:23">
      <c r="A2197" t="n">
        <v>20027</v>
      </c>
      <c r="B2197" s="12" t="n">
        <v>5</v>
      </c>
      <c r="C2197" s="6" t="n">
        <v>28</v>
      </c>
      <c r="D2197" s="26" t="s">
        <v>3</v>
      </c>
      <c r="E2197" s="54" t="n">
        <v>47</v>
      </c>
      <c r="F2197" s="6" t="n">
        <v>61456</v>
      </c>
      <c r="G2197" s="6" t="n">
        <v>2</v>
      </c>
      <c r="H2197" s="6" t="n">
        <v>0</v>
      </c>
      <c r="I2197" s="6" t="s">
        <v>95</v>
      </c>
      <c r="J2197" s="26" t="s">
        <v>3</v>
      </c>
      <c r="K2197" s="6" t="n">
        <v>8</v>
      </c>
      <c r="L2197" s="6" t="n">
        <v>28</v>
      </c>
      <c r="M2197" s="26" t="s">
        <v>3</v>
      </c>
      <c r="N2197" s="16" t="n">
        <v>74</v>
      </c>
      <c r="O2197" s="6" t="n">
        <v>65</v>
      </c>
      <c r="P2197" s="26" t="s">
        <v>3</v>
      </c>
      <c r="Q2197" s="6" t="n">
        <v>0</v>
      </c>
      <c r="R2197" s="6" t="n">
        <v>1</v>
      </c>
      <c r="S2197" s="6" t="n">
        <v>3</v>
      </c>
      <c r="T2197" s="6" t="n">
        <v>9</v>
      </c>
      <c r="U2197" s="6" t="n">
        <v>28</v>
      </c>
      <c r="V2197" s="26" t="s">
        <v>3</v>
      </c>
      <c r="W2197" s="16" t="n">
        <v>74</v>
      </c>
      <c r="X2197" s="6" t="n">
        <v>65</v>
      </c>
      <c r="Y2197" s="26" t="s">
        <v>3</v>
      </c>
      <c r="Z2197" s="6" t="n">
        <v>0</v>
      </c>
      <c r="AA2197" s="6" t="n">
        <v>2</v>
      </c>
      <c r="AB2197" s="6" t="n">
        <v>3</v>
      </c>
      <c r="AC2197" s="6" t="n">
        <v>9</v>
      </c>
      <c r="AD2197" s="6" t="n">
        <v>1</v>
      </c>
      <c r="AE2197" s="13" t="n">
        <f t="normal" ca="1">A2201</f>
        <v>0</v>
      </c>
    </row>
    <row r="2198" spans="1:23">
      <c r="A2198" t="s">
        <v>4</v>
      </c>
      <c r="B2198" s="4" t="s">
        <v>5</v>
      </c>
      <c r="C2198" s="4" t="s">
        <v>10</v>
      </c>
      <c r="D2198" s="4" t="s">
        <v>13</v>
      </c>
      <c r="E2198" s="4" t="s">
        <v>13</v>
      </c>
      <c r="F2198" s="4" t="s">
        <v>6</v>
      </c>
    </row>
    <row r="2199" spans="1:23">
      <c r="A2199" t="n">
        <v>20075</v>
      </c>
      <c r="B2199" s="54" t="n">
        <v>47</v>
      </c>
      <c r="C2199" s="6" t="n">
        <v>61456</v>
      </c>
      <c r="D2199" s="6" t="n">
        <v>0</v>
      </c>
      <c r="E2199" s="6" t="n">
        <v>0</v>
      </c>
      <c r="F2199" s="6" t="s">
        <v>96</v>
      </c>
    </row>
    <row r="2200" spans="1:23">
      <c r="A2200" t="s">
        <v>4</v>
      </c>
      <c r="B2200" s="4" t="s">
        <v>5</v>
      </c>
      <c r="C2200" s="4" t="s">
        <v>13</v>
      </c>
      <c r="D2200" s="4" t="s">
        <v>10</v>
      </c>
      <c r="E2200" s="4" t="s">
        <v>28</v>
      </c>
    </row>
    <row r="2201" spans="1:23">
      <c r="A2201" t="n">
        <v>20088</v>
      </c>
      <c r="B2201" s="36" t="n">
        <v>58</v>
      </c>
      <c r="C2201" s="6" t="n">
        <v>0</v>
      </c>
      <c r="D2201" s="6" t="n">
        <v>300</v>
      </c>
      <c r="E2201" s="6" t="n">
        <v>1</v>
      </c>
    </row>
    <row r="2202" spans="1:23">
      <c r="A2202" t="s">
        <v>4</v>
      </c>
      <c r="B2202" s="4" t="s">
        <v>5</v>
      </c>
      <c r="C2202" s="4" t="s">
        <v>13</v>
      </c>
      <c r="D2202" s="4" t="s">
        <v>10</v>
      </c>
    </row>
    <row r="2203" spans="1:23">
      <c r="A2203" t="n">
        <v>20096</v>
      </c>
      <c r="B2203" s="36" t="n">
        <v>58</v>
      </c>
      <c r="C2203" s="6" t="n">
        <v>255</v>
      </c>
      <c r="D2203" s="6" t="n">
        <v>0</v>
      </c>
    </row>
    <row r="2204" spans="1:23">
      <c r="A2204" t="s">
        <v>4</v>
      </c>
      <c r="B2204" s="4" t="s">
        <v>5</v>
      </c>
      <c r="C2204" s="4" t="s">
        <v>13</v>
      </c>
      <c r="D2204" s="4" t="s">
        <v>13</v>
      </c>
      <c r="E2204" s="4" t="s">
        <v>13</v>
      </c>
      <c r="F2204" s="4" t="s">
        <v>13</v>
      </c>
    </row>
    <row r="2205" spans="1:23">
      <c r="A2205" t="n">
        <v>20100</v>
      </c>
      <c r="B2205" s="8" t="n">
        <v>14</v>
      </c>
      <c r="C2205" s="6" t="n">
        <v>0</v>
      </c>
      <c r="D2205" s="6" t="n">
        <v>0</v>
      </c>
      <c r="E2205" s="6" t="n">
        <v>0</v>
      </c>
      <c r="F2205" s="6" t="n">
        <v>64</v>
      </c>
    </row>
    <row r="2206" spans="1:23">
      <c r="A2206" t="s">
        <v>4</v>
      </c>
      <c r="B2206" s="4" t="s">
        <v>5</v>
      </c>
      <c r="C2206" s="4" t="s">
        <v>13</v>
      </c>
      <c r="D2206" s="4" t="s">
        <v>10</v>
      </c>
    </row>
    <row r="2207" spans="1:23">
      <c r="A2207" t="n">
        <v>20105</v>
      </c>
      <c r="B2207" s="30" t="n">
        <v>22</v>
      </c>
      <c r="C2207" s="6" t="n">
        <v>0</v>
      </c>
      <c r="D2207" s="6" t="n">
        <v>32825</v>
      </c>
    </row>
    <row r="2208" spans="1:23">
      <c r="A2208" t="s">
        <v>4</v>
      </c>
      <c r="B2208" s="4" t="s">
        <v>5</v>
      </c>
      <c r="C2208" s="4" t="s">
        <v>13</v>
      </c>
      <c r="D2208" s="4" t="s">
        <v>10</v>
      </c>
    </row>
    <row r="2209" spans="1:31">
      <c r="A2209" t="n">
        <v>20109</v>
      </c>
      <c r="B2209" s="36" t="n">
        <v>58</v>
      </c>
      <c r="C2209" s="6" t="n">
        <v>5</v>
      </c>
      <c r="D2209" s="6" t="n">
        <v>300</v>
      </c>
    </row>
    <row r="2210" spans="1:31">
      <c r="A2210" t="s">
        <v>4</v>
      </c>
      <c r="B2210" s="4" t="s">
        <v>5</v>
      </c>
      <c r="C2210" s="4" t="s">
        <v>28</v>
      </c>
      <c r="D2210" s="4" t="s">
        <v>10</v>
      </c>
    </row>
    <row r="2211" spans="1:31">
      <c r="A2211" t="n">
        <v>20113</v>
      </c>
      <c r="B2211" s="55" t="n">
        <v>103</v>
      </c>
      <c r="C2211" s="6" t="n">
        <v>0</v>
      </c>
      <c r="D2211" s="6" t="n">
        <v>300</v>
      </c>
    </row>
    <row r="2212" spans="1:31">
      <c r="A2212" t="s">
        <v>4</v>
      </c>
      <c r="B2212" s="4" t="s">
        <v>5</v>
      </c>
      <c r="C2212" s="4" t="s">
        <v>13</v>
      </c>
    </row>
    <row r="2213" spans="1:31">
      <c r="A2213" t="n">
        <v>20120</v>
      </c>
      <c r="B2213" s="27" t="n">
        <v>64</v>
      </c>
      <c r="C2213" s="6" t="n">
        <v>7</v>
      </c>
    </row>
    <row r="2214" spans="1:31">
      <c r="A2214" t="s">
        <v>4</v>
      </c>
      <c r="B2214" s="4" t="s">
        <v>5</v>
      </c>
      <c r="C2214" s="4" t="s">
        <v>13</v>
      </c>
      <c r="D2214" s="4" t="s">
        <v>10</v>
      </c>
    </row>
    <row r="2215" spans="1:31">
      <c r="A2215" t="n">
        <v>20122</v>
      </c>
      <c r="B2215" s="56" t="n">
        <v>72</v>
      </c>
      <c r="C2215" s="6" t="n">
        <v>5</v>
      </c>
      <c r="D2215" s="6" t="n">
        <v>0</v>
      </c>
    </row>
    <row r="2216" spans="1:31">
      <c r="A2216" t="s">
        <v>4</v>
      </c>
      <c r="B2216" s="4" t="s">
        <v>5</v>
      </c>
      <c r="C2216" s="4" t="s">
        <v>13</v>
      </c>
      <c r="D2216" s="26" t="s">
        <v>58</v>
      </c>
      <c r="E2216" s="4" t="s">
        <v>5</v>
      </c>
      <c r="F2216" s="4" t="s">
        <v>13</v>
      </c>
      <c r="G2216" s="4" t="s">
        <v>10</v>
      </c>
      <c r="H2216" s="26" t="s">
        <v>59</v>
      </c>
      <c r="I2216" s="4" t="s">
        <v>13</v>
      </c>
      <c r="J2216" s="4" t="s">
        <v>9</v>
      </c>
      <c r="K2216" s="4" t="s">
        <v>13</v>
      </c>
      <c r="L2216" s="4" t="s">
        <v>13</v>
      </c>
      <c r="M2216" s="4" t="s">
        <v>30</v>
      </c>
    </row>
    <row r="2217" spans="1:31">
      <c r="A2217" t="n">
        <v>20126</v>
      </c>
      <c r="B2217" s="12" t="n">
        <v>5</v>
      </c>
      <c r="C2217" s="6" t="n">
        <v>28</v>
      </c>
      <c r="D2217" s="26" t="s">
        <v>3</v>
      </c>
      <c r="E2217" s="10" t="n">
        <v>162</v>
      </c>
      <c r="F2217" s="6" t="n">
        <v>4</v>
      </c>
      <c r="G2217" s="6" t="n">
        <v>32825</v>
      </c>
      <c r="H2217" s="26" t="s">
        <v>3</v>
      </c>
      <c r="I2217" s="6" t="n">
        <v>0</v>
      </c>
      <c r="J2217" s="6" t="n">
        <v>1</v>
      </c>
      <c r="K2217" s="6" t="n">
        <v>2</v>
      </c>
      <c r="L2217" s="6" t="n">
        <v>1</v>
      </c>
      <c r="M2217" s="13" t="n">
        <f t="normal" ca="1">A2223</f>
        <v>0</v>
      </c>
    </row>
    <row r="2218" spans="1:31">
      <c r="A2218" t="s">
        <v>4</v>
      </c>
      <c r="B2218" s="4" t="s">
        <v>5</v>
      </c>
      <c r="C2218" s="4" t="s">
        <v>13</v>
      </c>
      <c r="D2218" s="4" t="s">
        <v>6</v>
      </c>
    </row>
    <row r="2219" spans="1:31">
      <c r="A2219" t="n">
        <v>20143</v>
      </c>
      <c r="B2219" s="9" t="n">
        <v>2</v>
      </c>
      <c r="C2219" s="6" t="n">
        <v>10</v>
      </c>
      <c r="D2219" s="6" t="s">
        <v>97</v>
      </c>
    </row>
    <row r="2220" spans="1:31">
      <c r="A2220" t="s">
        <v>4</v>
      </c>
      <c r="B2220" s="4" t="s">
        <v>5</v>
      </c>
      <c r="C2220" s="4" t="s">
        <v>10</v>
      </c>
    </row>
    <row r="2221" spans="1:31">
      <c r="A2221" t="n">
        <v>20160</v>
      </c>
      <c r="B2221" s="40" t="n">
        <v>16</v>
      </c>
      <c r="C2221" s="6" t="n">
        <v>0</v>
      </c>
    </row>
    <row r="2222" spans="1:31">
      <c r="A2222" t="s">
        <v>4</v>
      </c>
      <c r="B2222" s="4" t="s">
        <v>5</v>
      </c>
      <c r="C2222" s="4" t="s">
        <v>13</v>
      </c>
      <c r="D2222" s="4" t="s">
        <v>6</v>
      </c>
    </row>
    <row r="2223" spans="1:31">
      <c r="A2223" t="n">
        <v>20163</v>
      </c>
      <c r="B2223" s="9" t="n">
        <v>2</v>
      </c>
      <c r="C2223" s="6" t="n">
        <v>10</v>
      </c>
      <c r="D2223" s="6" t="s">
        <v>221</v>
      </c>
    </row>
    <row r="2224" spans="1:31">
      <c r="A2224" t="s">
        <v>4</v>
      </c>
      <c r="B2224" s="4" t="s">
        <v>5</v>
      </c>
      <c r="C2224" s="4" t="s">
        <v>13</v>
      </c>
      <c r="D2224" s="4" t="s">
        <v>10</v>
      </c>
      <c r="E2224" s="4" t="s">
        <v>13</v>
      </c>
      <c r="F2224" s="4" t="s">
        <v>30</v>
      </c>
    </row>
    <row r="2225" spans="1:13">
      <c r="A2225" t="n">
        <v>20184</v>
      </c>
      <c r="B2225" s="12" t="n">
        <v>5</v>
      </c>
      <c r="C2225" s="6" t="n">
        <v>30</v>
      </c>
      <c r="D2225" s="6" t="n">
        <v>6471</v>
      </c>
      <c r="E2225" s="6" t="n">
        <v>1</v>
      </c>
      <c r="F2225" s="13" t="n">
        <f t="normal" ca="1">A2227</f>
        <v>0</v>
      </c>
    </row>
    <row r="2226" spans="1:13">
      <c r="A2226" t="s">
        <v>4</v>
      </c>
      <c r="B2226" s="4" t="s">
        <v>5</v>
      </c>
      <c r="C2226" s="4" t="s">
        <v>10</v>
      </c>
      <c r="D2226" s="4" t="s">
        <v>13</v>
      </c>
      <c r="E2226" s="4" t="s">
        <v>13</v>
      </c>
      <c r="F2226" s="4" t="s">
        <v>6</v>
      </c>
    </row>
    <row r="2227" spans="1:13">
      <c r="A2227" t="n">
        <v>20193</v>
      </c>
      <c r="B2227" s="23" t="n">
        <v>20</v>
      </c>
      <c r="C2227" s="6" t="n">
        <v>61456</v>
      </c>
      <c r="D2227" s="6" t="n">
        <v>3</v>
      </c>
      <c r="E2227" s="6" t="n">
        <v>10</v>
      </c>
      <c r="F2227" s="6" t="s">
        <v>143</v>
      </c>
    </row>
    <row r="2228" spans="1:13">
      <c r="A2228" t="s">
        <v>4</v>
      </c>
      <c r="B2228" s="4" t="s">
        <v>5</v>
      </c>
      <c r="C2228" s="4" t="s">
        <v>10</v>
      </c>
    </row>
    <row r="2229" spans="1:13">
      <c r="A2229" t="n">
        <v>20211</v>
      </c>
      <c r="B2229" s="40" t="n">
        <v>16</v>
      </c>
      <c r="C2229" s="6" t="n">
        <v>0</v>
      </c>
    </row>
    <row r="2230" spans="1:13">
      <c r="A2230" t="s">
        <v>4</v>
      </c>
      <c r="B2230" s="4" t="s">
        <v>5</v>
      </c>
      <c r="C2230" s="4" t="s">
        <v>10</v>
      </c>
      <c r="D2230" s="4" t="s">
        <v>13</v>
      </c>
      <c r="E2230" s="4" t="s">
        <v>13</v>
      </c>
      <c r="F2230" s="4" t="s">
        <v>6</v>
      </c>
    </row>
    <row r="2231" spans="1:13">
      <c r="A2231" t="n">
        <v>20214</v>
      </c>
      <c r="B2231" s="23" t="n">
        <v>20</v>
      </c>
      <c r="C2231" s="6" t="n">
        <v>99</v>
      </c>
      <c r="D2231" s="6" t="n">
        <v>3</v>
      </c>
      <c r="E2231" s="6" t="n">
        <v>10</v>
      </c>
      <c r="F2231" s="6" t="s">
        <v>143</v>
      </c>
    </row>
    <row r="2232" spans="1:13">
      <c r="A2232" t="s">
        <v>4</v>
      </c>
      <c r="B2232" s="4" t="s">
        <v>5</v>
      </c>
      <c r="C2232" s="4" t="s">
        <v>10</v>
      </c>
    </row>
    <row r="2233" spans="1:13">
      <c r="A2233" t="n">
        <v>20232</v>
      </c>
      <c r="B2233" s="40" t="n">
        <v>16</v>
      </c>
      <c r="C2233" s="6" t="n">
        <v>0</v>
      </c>
    </row>
    <row r="2234" spans="1:13">
      <c r="A2234" t="s">
        <v>4</v>
      </c>
      <c r="B2234" s="4" t="s">
        <v>5</v>
      </c>
      <c r="C2234" s="4" t="s">
        <v>10</v>
      </c>
      <c r="D2234" s="4" t="s">
        <v>28</v>
      </c>
      <c r="E2234" s="4" t="s">
        <v>28</v>
      </c>
      <c r="F2234" s="4" t="s">
        <v>28</v>
      </c>
      <c r="G2234" s="4" t="s">
        <v>28</v>
      </c>
    </row>
    <row r="2235" spans="1:13">
      <c r="A2235" t="n">
        <v>20235</v>
      </c>
      <c r="B2235" s="50" t="n">
        <v>46</v>
      </c>
      <c r="C2235" s="6" t="n">
        <v>61456</v>
      </c>
      <c r="D2235" s="6" t="n">
        <v>-54.4099998474121</v>
      </c>
      <c r="E2235" s="6" t="n">
        <v>2.28999996185303</v>
      </c>
      <c r="F2235" s="6" t="n">
        <v>48.25</v>
      </c>
      <c r="G2235" s="6" t="n">
        <v>70.4000015258789</v>
      </c>
    </row>
    <row r="2236" spans="1:13">
      <c r="A2236" t="s">
        <v>4</v>
      </c>
      <c r="B2236" s="4" t="s">
        <v>5</v>
      </c>
      <c r="C2236" s="4" t="s">
        <v>10</v>
      </c>
      <c r="D2236" s="4" t="s">
        <v>28</v>
      </c>
      <c r="E2236" s="4" t="s">
        <v>28</v>
      </c>
      <c r="F2236" s="4" t="s">
        <v>28</v>
      </c>
      <c r="G2236" s="4" t="s">
        <v>28</v>
      </c>
    </row>
    <row r="2237" spans="1:13">
      <c r="A2237" t="n">
        <v>20254</v>
      </c>
      <c r="B2237" s="50" t="n">
        <v>46</v>
      </c>
      <c r="C2237" s="6" t="n">
        <v>99</v>
      </c>
      <c r="D2237" s="6" t="n">
        <v>-52.810001373291</v>
      </c>
      <c r="E2237" s="6" t="n">
        <v>2.30999994277954</v>
      </c>
      <c r="F2237" s="6" t="n">
        <v>48.9099998474121</v>
      </c>
      <c r="G2237" s="6" t="n">
        <v>62.9000015258789</v>
      </c>
    </row>
    <row r="2238" spans="1:13">
      <c r="A2238" t="s">
        <v>4</v>
      </c>
      <c r="B2238" s="4" t="s">
        <v>5</v>
      </c>
      <c r="C2238" s="4" t="s">
        <v>13</v>
      </c>
    </row>
    <row r="2239" spans="1:13">
      <c r="A2239" t="n">
        <v>20273</v>
      </c>
      <c r="B2239" s="16" t="n">
        <v>74</v>
      </c>
      <c r="C2239" s="6" t="n">
        <v>18</v>
      </c>
    </row>
    <row r="2240" spans="1:13">
      <c r="A2240" t="s">
        <v>4</v>
      </c>
      <c r="B2240" s="4" t="s">
        <v>5</v>
      </c>
      <c r="C2240" s="4" t="s">
        <v>10</v>
      </c>
      <c r="D2240" s="4" t="s">
        <v>10</v>
      </c>
      <c r="E2240" s="4" t="s">
        <v>10</v>
      </c>
    </row>
    <row r="2241" spans="1:7">
      <c r="A2241" t="n">
        <v>20275</v>
      </c>
      <c r="B2241" s="60" t="n">
        <v>61</v>
      </c>
      <c r="C2241" s="6" t="n">
        <v>61456</v>
      </c>
      <c r="D2241" s="6" t="n">
        <v>99</v>
      </c>
      <c r="E2241" s="6" t="n">
        <v>1000</v>
      </c>
    </row>
    <row r="2242" spans="1:7">
      <c r="A2242" t="s">
        <v>4</v>
      </c>
      <c r="B2242" s="4" t="s">
        <v>5</v>
      </c>
      <c r="C2242" s="4" t="s">
        <v>13</v>
      </c>
      <c r="D2242" s="4" t="s">
        <v>6</v>
      </c>
      <c r="E2242" s="4" t="s">
        <v>10</v>
      </c>
    </row>
    <row r="2243" spans="1:7">
      <c r="A2243" t="n">
        <v>20282</v>
      </c>
      <c r="B2243" s="25" t="n">
        <v>94</v>
      </c>
      <c r="C2243" s="6" t="n">
        <v>0</v>
      </c>
      <c r="D2243" s="6" t="s">
        <v>57</v>
      </c>
      <c r="E2243" s="6" t="n">
        <v>1</v>
      </c>
    </row>
    <row r="2244" spans="1:7">
      <c r="A2244" t="s">
        <v>4</v>
      </c>
      <c r="B2244" s="4" t="s">
        <v>5</v>
      </c>
      <c r="C2244" s="4" t="s">
        <v>13</v>
      </c>
      <c r="D2244" s="4" t="s">
        <v>6</v>
      </c>
      <c r="E2244" s="4" t="s">
        <v>10</v>
      </c>
    </row>
    <row r="2245" spans="1:7">
      <c r="A2245" t="n">
        <v>20296</v>
      </c>
      <c r="B2245" s="25" t="n">
        <v>94</v>
      </c>
      <c r="C2245" s="6" t="n">
        <v>0</v>
      </c>
      <c r="D2245" s="6" t="s">
        <v>57</v>
      </c>
      <c r="E2245" s="6" t="n">
        <v>2</v>
      </c>
    </row>
    <row r="2246" spans="1:7">
      <c r="A2246" t="s">
        <v>4</v>
      </c>
      <c r="B2246" s="4" t="s">
        <v>5</v>
      </c>
      <c r="C2246" s="4" t="s">
        <v>13</v>
      </c>
      <c r="D2246" s="4" t="s">
        <v>6</v>
      </c>
      <c r="E2246" s="4" t="s">
        <v>10</v>
      </c>
    </row>
    <row r="2247" spans="1:7">
      <c r="A2247" t="n">
        <v>20310</v>
      </c>
      <c r="B2247" s="25" t="n">
        <v>94</v>
      </c>
      <c r="C2247" s="6" t="n">
        <v>1</v>
      </c>
      <c r="D2247" s="6" t="s">
        <v>57</v>
      </c>
      <c r="E2247" s="6" t="n">
        <v>4</v>
      </c>
    </row>
    <row r="2248" spans="1:7">
      <c r="A2248" t="s">
        <v>4</v>
      </c>
      <c r="B2248" s="4" t="s">
        <v>5</v>
      </c>
      <c r="C2248" s="4" t="s">
        <v>13</v>
      </c>
      <c r="D2248" s="4" t="s">
        <v>6</v>
      </c>
    </row>
    <row r="2249" spans="1:7">
      <c r="A2249" t="n">
        <v>20324</v>
      </c>
      <c r="B2249" s="25" t="n">
        <v>94</v>
      </c>
      <c r="C2249" s="6" t="n">
        <v>5</v>
      </c>
      <c r="D2249" s="6" t="s">
        <v>57</v>
      </c>
    </row>
    <row r="2250" spans="1:7">
      <c r="A2250" t="s">
        <v>4</v>
      </c>
      <c r="B2250" s="4" t="s">
        <v>5</v>
      </c>
      <c r="C2250" s="4" t="s">
        <v>13</v>
      </c>
      <c r="D2250" s="4" t="s">
        <v>13</v>
      </c>
      <c r="E2250" s="4" t="s">
        <v>28</v>
      </c>
      <c r="F2250" s="4" t="s">
        <v>28</v>
      </c>
      <c r="G2250" s="4" t="s">
        <v>28</v>
      </c>
      <c r="H2250" s="4" t="s">
        <v>10</v>
      </c>
    </row>
    <row r="2251" spans="1:7">
      <c r="A2251" t="n">
        <v>20336</v>
      </c>
      <c r="B2251" s="62" t="n">
        <v>45</v>
      </c>
      <c r="C2251" s="6" t="n">
        <v>2</v>
      </c>
      <c r="D2251" s="6" t="n">
        <v>3</v>
      </c>
      <c r="E2251" s="6" t="n">
        <v>-51.3499984741211</v>
      </c>
      <c r="F2251" s="6" t="n">
        <v>2.91000008583069</v>
      </c>
      <c r="G2251" s="6" t="n">
        <v>47.9599990844727</v>
      </c>
      <c r="H2251" s="6" t="n">
        <v>0</v>
      </c>
    </row>
    <row r="2252" spans="1:7">
      <c r="A2252" t="s">
        <v>4</v>
      </c>
      <c r="B2252" s="4" t="s">
        <v>5</v>
      </c>
      <c r="C2252" s="4" t="s">
        <v>13</v>
      </c>
      <c r="D2252" s="4" t="s">
        <v>13</v>
      </c>
      <c r="E2252" s="4" t="s">
        <v>28</v>
      </c>
      <c r="F2252" s="4" t="s">
        <v>28</v>
      </c>
      <c r="G2252" s="4" t="s">
        <v>28</v>
      </c>
      <c r="H2252" s="4" t="s">
        <v>10</v>
      </c>
      <c r="I2252" s="4" t="s">
        <v>13</v>
      </c>
    </row>
    <row r="2253" spans="1:7">
      <c r="A2253" t="n">
        <v>20353</v>
      </c>
      <c r="B2253" s="62" t="n">
        <v>45</v>
      </c>
      <c r="C2253" s="6" t="n">
        <v>4</v>
      </c>
      <c r="D2253" s="6" t="n">
        <v>3</v>
      </c>
      <c r="E2253" s="6" t="n">
        <v>14.1599998474121</v>
      </c>
      <c r="F2253" s="6" t="n">
        <v>288.489990234375</v>
      </c>
      <c r="G2253" s="6" t="n">
        <v>0</v>
      </c>
      <c r="H2253" s="6" t="n">
        <v>0</v>
      </c>
      <c r="I2253" s="6" t="n">
        <v>0</v>
      </c>
    </row>
    <row r="2254" spans="1:7">
      <c r="A2254" t="s">
        <v>4</v>
      </c>
      <c r="B2254" s="4" t="s">
        <v>5</v>
      </c>
      <c r="C2254" s="4" t="s">
        <v>13</v>
      </c>
      <c r="D2254" s="4" t="s">
        <v>13</v>
      </c>
      <c r="E2254" s="4" t="s">
        <v>28</v>
      </c>
      <c r="F2254" s="4" t="s">
        <v>10</v>
      </c>
    </row>
    <row r="2255" spans="1:7">
      <c r="A2255" t="n">
        <v>20371</v>
      </c>
      <c r="B2255" s="62" t="n">
        <v>45</v>
      </c>
      <c r="C2255" s="6" t="n">
        <v>5</v>
      </c>
      <c r="D2255" s="6" t="n">
        <v>3</v>
      </c>
      <c r="E2255" s="6" t="n">
        <v>6.30000019073486</v>
      </c>
      <c r="F2255" s="6" t="n">
        <v>0</v>
      </c>
    </row>
    <row r="2256" spans="1:7">
      <c r="A2256" t="s">
        <v>4</v>
      </c>
      <c r="B2256" s="4" t="s">
        <v>5</v>
      </c>
      <c r="C2256" s="4" t="s">
        <v>13</v>
      </c>
      <c r="D2256" s="4" t="s">
        <v>13</v>
      </c>
      <c r="E2256" s="4" t="s">
        <v>28</v>
      </c>
      <c r="F2256" s="4" t="s">
        <v>10</v>
      </c>
    </row>
    <row r="2257" spans="1:9">
      <c r="A2257" t="n">
        <v>20380</v>
      </c>
      <c r="B2257" s="62" t="n">
        <v>45</v>
      </c>
      <c r="C2257" s="6" t="n">
        <v>11</v>
      </c>
      <c r="D2257" s="6" t="n">
        <v>3</v>
      </c>
      <c r="E2257" s="6" t="n">
        <v>40</v>
      </c>
      <c r="F2257" s="6" t="n">
        <v>0</v>
      </c>
    </row>
    <row r="2258" spans="1:9">
      <c r="A2258" t="s">
        <v>4</v>
      </c>
      <c r="B2258" s="4" t="s">
        <v>5</v>
      </c>
      <c r="C2258" s="4" t="s">
        <v>13</v>
      </c>
      <c r="D2258" s="4" t="s">
        <v>13</v>
      </c>
      <c r="E2258" s="4" t="s">
        <v>28</v>
      </c>
      <c r="F2258" s="4" t="s">
        <v>10</v>
      </c>
    </row>
    <row r="2259" spans="1:9">
      <c r="A2259" t="n">
        <v>20389</v>
      </c>
      <c r="B2259" s="62" t="n">
        <v>45</v>
      </c>
      <c r="C2259" s="6" t="n">
        <v>5</v>
      </c>
      <c r="D2259" s="6" t="n">
        <v>3</v>
      </c>
      <c r="E2259" s="6" t="n">
        <v>5.80000019073486</v>
      </c>
      <c r="F2259" s="6" t="n">
        <v>2000</v>
      </c>
    </row>
    <row r="2260" spans="1:9">
      <c r="A2260" t="s">
        <v>4</v>
      </c>
      <c r="B2260" s="4" t="s">
        <v>5</v>
      </c>
      <c r="C2260" s="4" t="s">
        <v>13</v>
      </c>
      <c r="D2260" s="4" t="s">
        <v>10</v>
      </c>
      <c r="E2260" s="4" t="s">
        <v>28</v>
      </c>
    </row>
    <row r="2261" spans="1:9">
      <c r="A2261" t="n">
        <v>20398</v>
      </c>
      <c r="B2261" s="36" t="n">
        <v>58</v>
      </c>
      <c r="C2261" s="6" t="n">
        <v>100</v>
      </c>
      <c r="D2261" s="6" t="n">
        <v>1000</v>
      </c>
      <c r="E2261" s="6" t="n">
        <v>1</v>
      </c>
    </row>
    <row r="2262" spans="1:9">
      <c r="A2262" t="s">
        <v>4</v>
      </c>
      <c r="B2262" s="4" t="s">
        <v>5</v>
      </c>
      <c r="C2262" s="4" t="s">
        <v>13</v>
      </c>
      <c r="D2262" s="4" t="s">
        <v>10</v>
      </c>
    </row>
    <row r="2263" spans="1:9">
      <c r="A2263" t="n">
        <v>20406</v>
      </c>
      <c r="B2263" s="36" t="n">
        <v>58</v>
      </c>
      <c r="C2263" s="6" t="n">
        <v>255</v>
      </c>
      <c r="D2263" s="6" t="n">
        <v>0</v>
      </c>
    </row>
    <row r="2264" spans="1:9">
      <c r="A2264" t="s">
        <v>4</v>
      </c>
      <c r="B2264" s="4" t="s">
        <v>5</v>
      </c>
      <c r="C2264" s="4" t="s">
        <v>13</v>
      </c>
      <c r="D2264" s="4" t="s">
        <v>10</v>
      </c>
    </row>
    <row r="2265" spans="1:9">
      <c r="A2265" t="n">
        <v>20410</v>
      </c>
      <c r="B2265" s="62" t="n">
        <v>45</v>
      </c>
      <c r="C2265" s="6" t="n">
        <v>7</v>
      </c>
      <c r="D2265" s="6" t="n">
        <v>255</v>
      </c>
    </row>
    <row r="2266" spans="1:9">
      <c r="A2266" t="s">
        <v>4</v>
      </c>
      <c r="B2266" s="4" t="s">
        <v>5</v>
      </c>
      <c r="C2266" s="4" t="s">
        <v>10</v>
      </c>
      <c r="D2266" s="4" t="s">
        <v>13</v>
      </c>
      <c r="E2266" s="4" t="s">
        <v>28</v>
      </c>
      <c r="F2266" s="4" t="s">
        <v>10</v>
      </c>
    </row>
    <row r="2267" spans="1:9">
      <c r="A2267" t="n">
        <v>20414</v>
      </c>
      <c r="B2267" s="71" t="n">
        <v>59</v>
      </c>
      <c r="C2267" s="6" t="n">
        <v>99</v>
      </c>
      <c r="D2267" s="6" t="n">
        <v>1</v>
      </c>
      <c r="E2267" s="6" t="n">
        <v>0.150000005960464</v>
      </c>
      <c r="F2267" s="6" t="n">
        <v>0</v>
      </c>
    </row>
    <row r="2268" spans="1:9">
      <c r="A2268" t="s">
        <v>4</v>
      </c>
      <c r="B2268" s="4" t="s">
        <v>5</v>
      </c>
      <c r="C2268" s="4" t="s">
        <v>10</v>
      </c>
    </row>
    <row r="2269" spans="1:9">
      <c r="A2269" t="n">
        <v>20424</v>
      </c>
      <c r="B2269" s="40" t="n">
        <v>16</v>
      </c>
      <c r="C2269" s="6" t="n">
        <v>1300</v>
      </c>
    </row>
    <row r="2270" spans="1:9">
      <c r="A2270" t="s">
        <v>4</v>
      </c>
      <c r="B2270" s="4" t="s">
        <v>5</v>
      </c>
      <c r="C2270" s="4" t="s">
        <v>10</v>
      </c>
      <c r="D2270" s="4" t="s">
        <v>13</v>
      </c>
      <c r="E2270" s="4" t="s">
        <v>6</v>
      </c>
      <c r="F2270" s="4" t="s">
        <v>28</v>
      </c>
      <c r="G2270" s="4" t="s">
        <v>28</v>
      </c>
      <c r="H2270" s="4" t="s">
        <v>28</v>
      </c>
    </row>
    <row r="2271" spans="1:9">
      <c r="A2271" t="n">
        <v>20427</v>
      </c>
      <c r="B2271" s="52" t="n">
        <v>48</v>
      </c>
      <c r="C2271" s="6" t="n">
        <v>99</v>
      </c>
      <c r="D2271" s="6" t="n">
        <v>0</v>
      </c>
      <c r="E2271" s="6" t="s">
        <v>93</v>
      </c>
      <c r="F2271" s="6" t="n">
        <v>-1</v>
      </c>
      <c r="G2271" s="6" t="n">
        <v>1.5</v>
      </c>
      <c r="H2271" s="6" t="n">
        <v>2.80259692864963e-45</v>
      </c>
    </row>
    <row r="2272" spans="1:9">
      <c r="A2272" t="s">
        <v>4</v>
      </c>
      <c r="B2272" s="4" t="s">
        <v>5</v>
      </c>
      <c r="C2272" s="4" t="s">
        <v>10</v>
      </c>
    </row>
    <row r="2273" spans="1:8">
      <c r="A2273" t="n">
        <v>20456</v>
      </c>
      <c r="B2273" s="40" t="n">
        <v>16</v>
      </c>
      <c r="C2273" s="6" t="n">
        <v>700</v>
      </c>
    </row>
    <row r="2274" spans="1:8">
      <c r="A2274" t="s">
        <v>4</v>
      </c>
      <c r="B2274" s="4" t="s">
        <v>5</v>
      </c>
      <c r="C2274" s="4" t="s">
        <v>10</v>
      </c>
      <c r="D2274" s="4" t="s">
        <v>10</v>
      </c>
      <c r="E2274" s="4" t="s">
        <v>28</v>
      </c>
      <c r="F2274" s="4" t="s">
        <v>13</v>
      </c>
    </row>
    <row r="2275" spans="1:8">
      <c r="A2275" t="n">
        <v>20459</v>
      </c>
      <c r="B2275" s="61" t="n">
        <v>53</v>
      </c>
      <c r="C2275" s="6" t="n">
        <v>99</v>
      </c>
      <c r="D2275" s="6" t="n">
        <v>61456</v>
      </c>
      <c r="E2275" s="6" t="n">
        <v>10</v>
      </c>
      <c r="F2275" s="6" t="n">
        <v>0</v>
      </c>
    </row>
    <row r="2276" spans="1:8">
      <c r="A2276" t="s">
        <v>4</v>
      </c>
      <c r="B2276" s="4" t="s">
        <v>5</v>
      </c>
      <c r="C2276" s="4" t="s">
        <v>10</v>
      </c>
    </row>
    <row r="2277" spans="1:8">
      <c r="A2277" t="n">
        <v>20469</v>
      </c>
      <c r="B2277" s="70" t="n">
        <v>54</v>
      </c>
      <c r="C2277" s="6" t="n">
        <v>99</v>
      </c>
    </row>
    <row r="2278" spans="1:8">
      <c r="A2278" t="s">
        <v>4</v>
      </c>
      <c r="B2278" s="4" t="s">
        <v>5</v>
      </c>
      <c r="C2278" s="4" t="s">
        <v>13</v>
      </c>
      <c r="D2278" s="4" t="s">
        <v>10</v>
      </c>
      <c r="E2278" s="4" t="s">
        <v>6</v>
      </c>
    </row>
    <row r="2279" spans="1:8">
      <c r="A2279" t="n">
        <v>20472</v>
      </c>
      <c r="B2279" s="66" t="n">
        <v>51</v>
      </c>
      <c r="C2279" s="6" t="n">
        <v>4</v>
      </c>
      <c r="D2279" s="6" t="n">
        <v>99</v>
      </c>
      <c r="E2279" s="6" t="s">
        <v>168</v>
      </c>
    </row>
    <row r="2280" spans="1:8">
      <c r="A2280" t="s">
        <v>4</v>
      </c>
      <c r="B2280" s="4" t="s">
        <v>5</v>
      </c>
      <c r="C2280" s="4" t="s">
        <v>10</v>
      </c>
    </row>
    <row r="2281" spans="1:8">
      <c r="A2281" t="n">
        <v>20485</v>
      </c>
      <c r="B2281" s="40" t="n">
        <v>16</v>
      </c>
      <c r="C2281" s="6" t="n">
        <v>0</v>
      </c>
    </row>
    <row r="2282" spans="1:8">
      <c r="A2282" t="s">
        <v>4</v>
      </c>
      <c r="B2282" s="4" t="s">
        <v>5</v>
      </c>
      <c r="C2282" s="4" t="s">
        <v>10</v>
      </c>
      <c r="D2282" s="4" t="s">
        <v>65</v>
      </c>
      <c r="E2282" s="4" t="s">
        <v>13</v>
      </c>
      <c r="F2282" s="4" t="s">
        <v>13</v>
      </c>
    </row>
    <row r="2283" spans="1:8">
      <c r="A2283" t="n">
        <v>20488</v>
      </c>
      <c r="B2283" s="68" t="n">
        <v>26</v>
      </c>
      <c r="C2283" s="6" t="n">
        <v>99</v>
      </c>
      <c r="D2283" s="6" t="s">
        <v>222</v>
      </c>
      <c r="E2283" s="6" t="n">
        <v>2</v>
      </c>
      <c r="F2283" s="6" t="n">
        <v>0</v>
      </c>
    </row>
    <row r="2284" spans="1:8">
      <c r="A2284" t="s">
        <v>4</v>
      </c>
      <c r="B2284" s="4" t="s">
        <v>5</v>
      </c>
    </row>
    <row r="2285" spans="1:8">
      <c r="A2285" t="n">
        <v>20516</v>
      </c>
      <c r="B2285" s="34" t="n">
        <v>28</v>
      </c>
    </row>
    <row r="2286" spans="1:8">
      <c r="A2286" t="s">
        <v>4</v>
      </c>
      <c r="B2286" s="4" t="s">
        <v>5</v>
      </c>
      <c r="C2286" s="4" t="s">
        <v>13</v>
      </c>
      <c r="D2286" s="4" t="s">
        <v>10</v>
      </c>
      <c r="E2286" s="4" t="s">
        <v>6</v>
      </c>
    </row>
    <row r="2287" spans="1:8">
      <c r="A2287" t="n">
        <v>20517</v>
      </c>
      <c r="B2287" s="66" t="n">
        <v>51</v>
      </c>
      <c r="C2287" s="6" t="n">
        <v>4</v>
      </c>
      <c r="D2287" s="6" t="n">
        <v>0</v>
      </c>
      <c r="E2287" s="6" t="s">
        <v>223</v>
      </c>
    </row>
    <row r="2288" spans="1:8">
      <c r="A2288" t="s">
        <v>4</v>
      </c>
      <c r="B2288" s="4" t="s">
        <v>5</v>
      </c>
      <c r="C2288" s="4" t="s">
        <v>10</v>
      </c>
    </row>
    <row r="2289" spans="1:6">
      <c r="A2289" t="n">
        <v>20531</v>
      </c>
      <c r="B2289" s="40" t="n">
        <v>16</v>
      </c>
      <c r="C2289" s="6" t="n">
        <v>0</v>
      </c>
    </row>
    <row r="2290" spans="1:6">
      <c r="A2290" t="s">
        <v>4</v>
      </c>
      <c r="B2290" s="4" t="s">
        <v>5</v>
      </c>
      <c r="C2290" s="4" t="s">
        <v>10</v>
      </c>
      <c r="D2290" s="4" t="s">
        <v>65</v>
      </c>
      <c r="E2290" s="4" t="s">
        <v>13</v>
      </c>
      <c r="F2290" s="4" t="s">
        <v>13</v>
      </c>
    </row>
    <row r="2291" spans="1:6">
      <c r="A2291" t="n">
        <v>20534</v>
      </c>
      <c r="B2291" s="68" t="n">
        <v>26</v>
      </c>
      <c r="C2291" s="6" t="n">
        <v>0</v>
      </c>
      <c r="D2291" s="6" t="s">
        <v>224</v>
      </c>
      <c r="E2291" s="6" t="n">
        <v>2</v>
      </c>
      <c r="F2291" s="6" t="n">
        <v>0</v>
      </c>
    </row>
    <row r="2292" spans="1:6">
      <c r="A2292" t="s">
        <v>4</v>
      </c>
      <c r="B2292" s="4" t="s">
        <v>5</v>
      </c>
    </row>
    <row r="2293" spans="1:6">
      <c r="A2293" t="n">
        <v>20568</v>
      </c>
      <c r="B2293" s="34" t="n">
        <v>28</v>
      </c>
    </row>
    <row r="2294" spans="1:6">
      <c r="A2294" t="s">
        <v>4</v>
      </c>
      <c r="B2294" s="4" t="s">
        <v>5</v>
      </c>
      <c r="C2294" s="4" t="s">
        <v>13</v>
      </c>
      <c r="D2294" s="4" t="s">
        <v>28</v>
      </c>
      <c r="E2294" s="4" t="s">
        <v>10</v>
      </c>
      <c r="F2294" s="4" t="s">
        <v>13</v>
      </c>
    </row>
    <row r="2295" spans="1:6">
      <c r="A2295" t="n">
        <v>20569</v>
      </c>
      <c r="B2295" s="15" t="n">
        <v>49</v>
      </c>
      <c r="C2295" s="6" t="n">
        <v>3</v>
      </c>
      <c r="D2295" s="6" t="n">
        <v>0.699999988079071</v>
      </c>
      <c r="E2295" s="6" t="n">
        <v>500</v>
      </c>
      <c r="F2295" s="6" t="n">
        <v>0</v>
      </c>
    </row>
    <row r="2296" spans="1:6">
      <c r="A2296" t="s">
        <v>4</v>
      </c>
      <c r="B2296" s="4" t="s">
        <v>5</v>
      </c>
      <c r="C2296" s="4" t="s">
        <v>13</v>
      </c>
      <c r="D2296" s="4" t="s">
        <v>10</v>
      </c>
    </row>
    <row r="2297" spans="1:6">
      <c r="A2297" t="n">
        <v>20578</v>
      </c>
      <c r="B2297" s="36" t="n">
        <v>58</v>
      </c>
      <c r="C2297" s="6" t="n">
        <v>10</v>
      </c>
      <c r="D2297" s="6" t="n">
        <v>300</v>
      </c>
    </row>
    <row r="2298" spans="1:6">
      <c r="A2298" t="s">
        <v>4</v>
      </c>
      <c r="B2298" s="4" t="s">
        <v>5</v>
      </c>
      <c r="C2298" s="4" t="s">
        <v>13</v>
      </c>
      <c r="D2298" s="4" t="s">
        <v>10</v>
      </c>
    </row>
    <row r="2299" spans="1:6">
      <c r="A2299" t="n">
        <v>20582</v>
      </c>
      <c r="B2299" s="36" t="n">
        <v>58</v>
      </c>
      <c r="C2299" s="6" t="n">
        <v>12</v>
      </c>
      <c r="D2299" s="6" t="n">
        <v>0</v>
      </c>
    </row>
    <row r="2300" spans="1:6">
      <c r="A2300" t="s">
        <v>4</v>
      </c>
      <c r="B2300" s="4" t="s">
        <v>5</v>
      </c>
      <c r="C2300" s="4" t="s">
        <v>13</v>
      </c>
      <c r="D2300" s="4" t="s">
        <v>10</v>
      </c>
      <c r="E2300" s="4" t="s">
        <v>28</v>
      </c>
    </row>
    <row r="2301" spans="1:6">
      <c r="A2301" t="n">
        <v>20586</v>
      </c>
      <c r="B2301" s="36" t="n">
        <v>58</v>
      </c>
      <c r="C2301" s="6" t="n">
        <v>0</v>
      </c>
      <c r="D2301" s="6" t="n">
        <v>300</v>
      </c>
      <c r="E2301" s="6" t="n">
        <v>0.300000011920929</v>
      </c>
    </row>
    <row r="2302" spans="1:6">
      <c r="A2302" t="s">
        <v>4</v>
      </c>
      <c r="B2302" s="4" t="s">
        <v>5</v>
      </c>
      <c r="C2302" s="4" t="s">
        <v>13</v>
      </c>
      <c r="D2302" s="4" t="s">
        <v>10</v>
      </c>
    </row>
    <row r="2303" spans="1:6">
      <c r="A2303" t="n">
        <v>20594</v>
      </c>
      <c r="B2303" s="36" t="n">
        <v>58</v>
      </c>
      <c r="C2303" s="6" t="n">
        <v>255</v>
      </c>
      <c r="D2303" s="6" t="n">
        <v>0</v>
      </c>
    </row>
    <row r="2304" spans="1:6">
      <c r="A2304" t="s">
        <v>4</v>
      </c>
      <c r="B2304" s="4" t="s">
        <v>5</v>
      </c>
      <c r="C2304" s="4" t="s">
        <v>13</v>
      </c>
      <c r="D2304" s="4" t="s">
        <v>10</v>
      </c>
      <c r="E2304" s="4" t="s">
        <v>10</v>
      </c>
      <c r="F2304" s="4" t="s">
        <v>10</v>
      </c>
      <c r="G2304" s="4" t="s">
        <v>10</v>
      </c>
      <c r="H2304" s="4" t="s">
        <v>13</v>
      </c>
    </row>
    <row r="2305" spans="1:8">
      <c r="A2305" t="n">
        <v>20598</v>
      </c>
      <c r="B2305" s="32" t="n">
        <v>25</v>
      </c>
      <c r="C2305" s="6" t="n">
        <v>5</v>
      </c>
      <c r="D2305" s="6" t="n">
        <v>65535</v>
      </c>
      <c r="E2305" s="6" t="n">
        <v>500</v>
      </c>
      <c r="F2305" s="6" t="n">
        <v>800</v>
      </c>
      <c r="G2305" s="6" t="n">
        <v>140</v>
      </c>
      <c r="H2305" s="6" t="n">
        <v>0</v>
      </c>
    </row>
    <row r="2306" spans="1:8">
      <c r="A2306" t="s">
        <v>4</v>
      </c>
      <c r="B2306" s="4" t="s">
        <v>5</v>
      </c>
      <c r="C2306" s="4" t="s">
        <v>10</v>
      </c>
      <c r="D2306" s="4" t="s">
        <v>13</v>
      </c>
      <c r="E2306" s="4" t="s">
        <v>65</v>
      </c>
      <c r="F2306" s="4" t="s">
        <v>13</v>
      </c>
      <c r="G2306" s="4" t="s">
        <v>13</v>
      </c>
    </row>
    <row r="2307" spans="1:8">
      <c r="A2307" t="n">
        <v>20609</v>
      </c>
      <c r="B2307" s="33" t="n">
        <v>24</v>
      </c>
      <c r="C2307" s="6" t="n">
        <v>65533</v>
      </c>
      <c r="D2307" s="6" t="n">
        <v>11</v>
      </c>
      <c r="E2307" s="6" t="s">
        <v>225</v>
      </c>
      <c r="F2307" s="6" t="n">
        <v>2</v>
      </c>
      <c r="G2307" s="6" t="n">
        <v>0</v>
      </c>
    </row>
    <row r="2308" spans="1:8">
      <c r="A2308" t="s">
        <v>4</v>
      </c>
      <c r="B2308" s="4" t="s">
        <v>5</v>
      </c>
    </row>
    <row r="2309" spans="1:8">
      <c r="A2309" t="n">
        <v>20714</v>
      </c>
      <c r="B2309" s="34" t="n">
        <v>28</v>
      </c>
    </row>
    <row r="2310" spans="1:8">
      <c r="A2310" t="s">
        <v>4</v>
      </c>
      <c r="B2310" s="4" t="s">
        <v>5</v>
      </c>
      <c r="C2310" s="4" t="s">
        <v>13</v>
      </c>
    </row>
    <row r="2311" spans="1:8">
      <c r="A2311" t="n">
        <v>20715</v>
      </c>
      <c r="B2311" s="35" t="n">
        <v>27</v>
      </c>
      <c r="C2311" s="6" t="n">
        <v>0</v>
      </c>
    </row>
    <row r="2312" spans="1:8">
      <c r="A2312" t="s">
        <v>4</v>
      </c>
      <c r="B2312" s="4" t="s">
        <v>5</v>
      </c>
      <c r="C2312" s="4" t="s">
        <v>13</v>
      </c>
    </row>
    <row r="2313" spans="1:8">
      <c r="A2313" t="n">
        <v>20717</v>
      </c>
      <c r="B2313" s="35" t="n">
        <v>27</v>
      </c>
      <c r="C2313" s="6" t="n">
        <v>1</v>
      </c>
    </row>
    <row r="2314" spans="1:8">
      <c r="A2314" t="s">
        <v>4</v>
      </c>
      <c r="B2314" s="4" t="s">
        <v>5</v>
      </c>
      <c r="C2314" s="4" t="s">
        <v>13</v>
      </c>
      <c r="D2314" s="4" t="s">
        <v>10</v>
      </c>
      <c r="E2314" s="4" t="s">
        <v>10</v>
      </c>
      <c r="F2314" s="4" t="s">
        <v>10</v>
      </c>
      <c r="G2314" s="4" t="s">
        <v>10</v>
      </c>
      <c r="H2314" s="4" t="s">
        <v>13</v>
      </c>
    </row>
    <row r="2315" spans="1:8">
      <c r="A2315" t="n">
        <v>20719</v>
      </c>
      <c r="B2315" s="32" t="n">
        <v>25</v>
      </c>
      <c r="C2315" s="6" t="n">
        <v>5</v>
      </c>
      <c r="D2315" s="6" t="n">
        <v>65535</v>
      </c>
      <c r="E2315" s="6" t="n">
        <v>65535</v>
      </c>
      <c r="F2315" s="6" t="n">
        <v>65535</v>
      </c>
      <c r="G2315" s="6" t="n">
        <v>65535</v>
      </c>
      <c r="H2315" s="6" t="n">
        <v>0</v>
      </c>
    </row>
    <row r="2316" spans="1:8">
      <c r="A2316" t="s">
        <v>4</v>
      </c>
      <c r="B2316" s="4" t="s">
        <v>5</v>
      </c>
      <c r="C2316" s="4" t="s">
        <v>13</v>
      </c>
      <c r="D2316" s="4" t="s">
        <v>10</v>
      </c>
      <c r="E2316" s="4" t="s">
        <v>28</v>
      </c>
    </row>
    <row r="2317" spans="1:8">
      <c r="A2317" t="n">
        <v>20730</v>
      </c>
      <c r="B2317" s="36" t="n">
        <v>58</v>
      </c>
      <c r="C2317" s="6" t="n">
        <v>100</v>
      </c>
      <c r="D2317" s="6" t="n">
        <v>300</v>
      </c>
      <c r="E2317" s="6" t="n">
        <v>0.300000011920929</v>
      </c>
    </row>
    <row r="2318" spans="1:8">
      <c r="A2318" t="s">
        <v>4</v>
      </c>
      <c r="B2318" s="4" t="s">
        <v>5</v>
      </c>
      <c r="C2318" s="4" t="s">
        <v>13</v>
      </c>
      <c r="D2318" s="4" t="s">
        <v>10</v>
      </c>
    </row>
    <row r="2319" spans="1:8">
      <c r="A2319" t="n">
        <v>20738</v>
      </c>
      <c r="B2319" s="36" t="n">
        <v>58</v>
      </c>
      <c r="C2319" s="6" t="n">
        <v>255</v>
      </c>
      <c r="D2319" s="6" t="n">
        <v>0</v>
      </c>
    </row>
    <row r="2320" spans="1:8">
      <c r="A2320" t="s">
        <v>4</v>
      </c>
      <c r="B2320" s="4" t="s">
        <v>5</v>
      </c>
      <c r="C2320" s="4" t="s">
        <v>13</v>
      </c>
      <c r="D2320" s="4" t="s">
        <v>10</v>
      </c>
      <c r="E2320" s="4" t="s">
        <v>10</v>
      </c>
      <c r="F2320" s="4" t="s">
        <v>13</v>
      </c>
    </row>
    <row r="2321" spans="1:8">
      <c r="A2321" t="n">
        <v>20742</v>
      </c>
      <c r="B2321" s="32" t="n">
        <v>25</v>
      </c>
      <c r="C2321" s="6" t="n">
        <v>1</v>
      </c>
      <c r="D2321" s="6" t="n">
        <v>160</v>
      </c>
      <c r="E2321" s="6" t="n">
        <v>350</v>
      </c>
      <c r="F2321" s="6" t="n">
        <v>2</v>
      </c>
    </row>
    <row r="2322" spans="1:8">
      <c r="A2322" t="s">
        <v>4</v>
      </c>
      <c r="B2322" s="4" t="s">
        <v>5</v>
      </c>
      <c r="C2322" s="4" t="s">
        <v>13</v>
      </c>
      <c r="D2322" s="4" t="s">
        <v>10</v>
      </c>
      <c r="E2322" s="4" t="s">
        <v>6</v>
      </c>
    </row>
    <row r="2323" spans="1:8">
      <c r="A2323" t="n">
        <v>20749</v>
      </c>
      <c r="B2323" s="66" t="n">
        <v>51</v>
      </c>
      <c r="C2323" s="6" t="n">
        <v>4</v>
      </c>
      <c r="D2323" s="6" t="n">
        <v>99</v>
      </c>
      <c r="E2323" s="6" t="s">
        <v>226</v>
      </c>
    </row>
    <row r="2324" spans="1:8">
      <c r="A2324" t="s">
        <v>4</v>
      </c>
      <c r="B2324" s="4" t="s">
        <v>5</v>
      </c>
      <c r="C2324" s="4" t="s">
        <v>10</v>
      </c>
    </row>
    <row r="2325" spans="1:8">
      <c r="A2325" t="n">
        <v>20763</v>
      </c>
      <c r="B2325" s="40" t="n">
        <v>16</v>
      </c>
      <c r="C2325" s="6" t="n">
        <v>0</v>
      </c>
    </row>
    <row r="2326" spans="1:8">
      <c r="A2326" t="s">
        <v>4</v>
      </c>
      <c r="B2326" s="4" t="s">
        <v>5</v>
      </c>
      <c r="C2326" s="4" t="s">
        <v>10</v>
      </c>
      <c r="D2326" s="4" t="s">
        <v>65</v>
      </c>
      <c r="E2326" s="4" t="s">
        <v>13</v>
      </c>
      <c r="F2326" s="4" t="s">
        <v>13</v>
      </c>
      <c r="G2326" s="4" t="s">
        <v>65</v>
      </c>
      <c r="H2326" s="4" t="s">
        <v>13</v>
      </c>
      <c r="I2326" s="4" t="s">
        <v>13</v>
      </c>
      <c r="J2326" s="4" t="s">
        <v>65</v>
      </c>
      <c r="K2326" s="4" t="s">
        <v>13</v>
      </c>
      <c r="L2326" s="4" t="s">
        <v>13</v>
      </c>
    </row>
    <row r="2327" spans="1:8">
      <c r="A2327" t="n">
        <v>20766</v>
      </c>
      <c r="B2327" s="68" t="n">
        <v>26</v>
      </c>
      <c r="C2327" s="6" t="n">
        <v>99</v>
      </c>
      <c r="D2327" s="6" t="s">
        <v>227</v>
      </c>
      <c r="E2327" s="6" t="n">
        <v>2</v>
      </c>
      <c r="F2327" s="6" t="n">
        <v>3</v>
      </c>
      <c r="G2327" s="6" t="s">
        <v>228</v>
      </c>
      <c r="H2327" s="6" t="n">
        <v>2</v>
      </c>
      <c r="I2327" s="6" t="n">
        <v>3</v>
      </c>
      <c r="J2327" s="6" t="s">
        <v>229</v>
      </c>
      <c r="K2327" s="6" t="n">
        <v>2</v>
      </c>
      <c r="L2327" s="6" t="n">
        <v>0</v>
      </c>
    </row>
    <row r="2328" spans="1:8">
      <c r="A2328" t="s">
        <v>4</v>
      </c>
      <c r="B2328" s="4" t="s">
        <v>5</v>
      </c>
    </row>
    <row r="2329" spans="1:8">
      <c r="A2329" t="n">
        <v>20947</v>
      </c>
      <c r="B2329" s="34" t="n">
        <v>28</v>
      </c>
    </row>
    <row r="2330" spans="1:8">
      <c r="A2330" t="s">
        <v>4</v>
      </c>
      <c r="B2330" s="4" t="s">
        <v>5</v>
      </c>
      <c r="C2330" s="4" t="s">
        <v>13</v>
      </c>
      <c r="D2330" s="4" t="s">
        <v>10</v>
      </c>
      <c r="E2330" s="4" t="s">
        <v>10</v>
      </c>
      <c r="F2330" s="4" t="s">
        <v>13</v>
      </c>
    </row>
    <row r="2331" spans="1:8">
      <c r="A2331" t="n">
        <v>20948</v>
      </c>
      <c r="B2331" s="32" t="n">
        <v>25</v>
      </c>
      <c r="C2331" s="6" t="n">
        <v>1</v>
      </c>
      <c r="D2331" s="6" t="n">
        <v>160</v>
      </c>
      <c r="E2331" s="6" t="n">
        <v>570</v>
      </c>
      <c r="F2331" s="6" t="n">
        <v>1</v>
      </c>
    </row>
    <row r="2332" spans="1:8">
      <c r="A2332" t="s">
        <v>4</v>
      </c>
      <c r="B2332" s="4" t="s">
        <v>5</v>
      </c>
      <c r="C2332" s="4" t="s">
        <v>13</v>
      </c>
      <c r="D2332" s="4" t="s">
        <v>10</v>
      </c>
      <c r="E2332" s="4" t="s">
        <v>6</v>
      </c>
    </row>
    <row r="2333" spans="1:8">
      <c r="A2333" t="n">
        <v>20955</v>
      </c>
      <c r="B2333" s="66" t="n">
        <v>51</v>
      </c>
      <c r="C2333" s="6" t="n">
        <v>4</v>
      </c>
      <c r="D2333" s="6" t="n">
        <v>0</v>
      </c>
      <c r="E2333" s="6" t="s">
        <v>230</v>
      </c>
    </row>
    <row r="2334" spans="1:8">
      <c r="A2334" t="s">
        <v>4</v>
      </c>
      <c r="B2334" s="4" t="s">
        <v>5</v>
      </c>
      <c r="C2334" s="4" t="s">
        <v>10</v>
      </c>
    </row>
    <row r="2335" spans="1:8">
      <c r="A2335" t="n">
        <v>20969</v>
      </c>
      <c r="B2335" s="40" t="n">
        <v>16</v>
      </c>
      <c r="C2335" s="6" t="n">
        <v>0</v>
      </c>
    </row>
    <row r="2336" spans="1:8">
      <c r="A2336" t="s">
        <v>4</v>
      </c>
      <c r="B2336" s="4" t="s">
        <v>5</v>
      </c>
      <c r="C2336" s="4" t="s">
        <v>10</v>
      </c>
      <c r="D2336" s="4" t="s">
        <v>65</v>
      </c>
      <c r="E2336" s="4" t="s">
        <v>13</v>
      </c>
      <c r="F2336" s="4" t="s">
        <v>13</v>
      </c>
    </row>
    <row r="2337" spans="1:12">
      <c r="A2337" t="n">
        <v>20972</v>
      </c>
      <c r="B2337" s="68" t="n">
        <v>26</v>
      </c>
      <c r="C2337" s="6" t="n">
        <v>0</v>
      </c>
      <c r="D2337" s="6" t="s">
        <v>231</v>
      </c>
      <c r="E2337" s="6" t="n">
        <v>2</v>
      </c>
      <c r="F2337" s="6" t="n">
        <v>0</v>
      </c>
    </row>
    <row r="2338" spans="1:12">
      <c r="A2338" t="s">
        <v>4</v>
      </c>
      <c r="B2338" s="4" t="s">
        <v>5</v>
      </c>
    </row>
    <row r="2339" spans="1:12">
      <c r="A2339" t="n">
        <v>20986</v>
      </c>
      <c r="B2339" s="34" t="n">
        <v>28</v>
      </c>
    </row>
    <row r="2340" spans="1:12">
      <c r="A2340" t="s">
        <v>4</v>
      </c>
      <c r="B2340" s="4" t="s">
        <v>5</v>
      </c>
      <c r="C2340" s="4" t="s">
        <v>13</v>
      </c>
      <c r="D2340" s="4" t="s">
        <v>10</v>
      </c>
      <c r="E2340" s="4" t="s">
        <v>10</v>
      </c>
      <c r="F2340" s="4" t="s">
        <v>13</v>
      </c>
    </row>
    <row r="2341" spans="1:12">
      <c r="A2341" t="n">
        <v>20987</v>
      </c>
      <c r="B2341" s="32" t="n">
        <v>25</v>
      </c>
      <c r="C2341" s="6" t="n">
        <v>1</v>
      </c>
      <c r="D2341" s="6" t="n">
        <v>160</v>
      </c>
      <c r="E2341" s="6" t="n">
        <v>350</v>
      </c>
      <c r="F2341" s="6" t="n">
        <v>2</v>
      </c>
    </row>
    <row r="2342" spans="1:12">
      <c r="A2342" t="s">
        <v>4</v>
      </c>
      <c r="B2342" s="4" t="s">
        <v>5</v>
      </c>
      <c r="C2342" s="4" t="s">
        <v>13</v>
      </c>
      <c r="D2342" s="4" t="s">
        <v>10</v>
      </c>
      <c r="E2342" s="4" t="s">
        <v>6</v>
      </c>
    </row>
    <row r="2343" spans="1:12">
      <c r="A2343" t="n">
        <v>20994</v>
      </c>
      <c r="B2343" s="66" t="n">
        <v>51</v>
      </c>
      <c r="C2343" s="6" t="n">
        <v>4</v>
      </c>
      <c r="D2343" s="6" t="n">
        <v>99</v>
      </c>
      <c r="E2343" s="6" t="s">
        <v>168</v>
      </c>
    </row>
    <row r="2344" spans="1:12">
      <c r="A2344" t="s">
        <v>4</v>
      </c>
      <c r="B2344" s="4" t="s">
        <v>5</v>
      </c>
      <c r="C2344" s="4" t="s">
        <v>10</v>
      </c>
    </row>
    <row r="2345" spans="1:12">
      <c r="A2345" t="n">
        <v>21007</v>
      </c>
      <c r="B2345" s="40" t="n">
        <v>16</v>
      </c>
      <c r="C2345" s="6" t="n">
        <v>0</v>
      </c>
    </row>
    <row r="2346" spans="1:12">
      <c r="A2346" t="s">
        <v>4</v>
      </c>
      <c r="B2346" s="4" t="s">
        <v>5</v>
      </c>
      <c r="C2346" s="4" t="s">
        <v>10</v>
      </c>
      <c r="D2346" s="4" t="s">
        <v>65</v>
      </c>
      <c r="E2346" s="4" t="s">
        <v>13</v>
      </c>
      <c r="F2346" s="4" t="s">
        <v>13</v>
      </c>
      <c r="G2346" s="4" t="s">
        <v>65</v>
      </c>
      <c r="H2346" s="4" t="s">
        <v>13</v>
      </c>
      <c r="I2346" s="4" t="s">
        <v>13</v>
      </c>
      <c r="J2346" s="4" t="s">
        <v>65</v>
      </c>
      <c r="K2346" s="4" t="s">
        <v>13</v>
      </c>
      <c r="L2346" s="4" t="s">
        <v>13</v>
      </c>
    </row>
    <row r="2347" spans="1:12">
      <c r="A2347" t="n">
        <v>21010</v>
      </c>
      <c r="B2347" s="68" t="n">
        <v>26</v>
      </c>
      <c r="C2347" s="6" t="n">
        <v>99</v>
      </c>
      <c r="D2347" s="6" t="s">
        <v>232</v>
      </c>
      <c r="E2347" s="6" t="n">
        <v>2</v>
      </c>
      <c r="F2347" s="6" t="n">
        <v>3</v>
      </c>
      <c r="G2347" s="6" t="s">
        <v>233</v>
      </c>
      <c r="H2347" s="6" t="n">
        <v>2</v>
      </c>
      <c r="I2347" s="6" t="n">
        <v>3</v>
      </c>
      <c r="J2347" s="6" t="s">
        <v>234</v>
      </c>
      <c r="K2347" s="6" t="n">
        <v>2</v>
      </c>
      <c r="L2347" s="6" t="n">
        <v>0</v>
      </c>
    </row>
    <row r="2348" spans="1:12">
      <c r="A2348" t="s">
        <v>4</v>
      </c>
      <c r="B2348" s="4" t="s">
        <v>5</v>
      </c>
    </row>
    <row r="2349" spans="1:12">
      <c r="A2349" t="n">
        <v>21288</v>
      </c>
      <c r="B2349" s="34" t="n">
        <v>28</v>
      </c>
    </row>
    <row r="2350" spans="1:12">
      <c r="A2350" t="s">
        <v>4</v>
      </c>
      <c r="B2350" s="4" t="s">
        <v>5</v>
      </c>
      <c r="C2350" s="4" t="s">
        <v>13</v>
      </c>
      <c r="D2350" s="4" t="s">
        <v>10</v>
      </c>
      <c r="E2350" s="4" t="s">
        <v>10</v>
      </c>
      <c r="F2350" s="4" t="s">
        <v>13</v>
      </c>
    </row>
    <row r="2351" spans="1:12">
      <c r="A2351" t="n">
        <v>21289</v>
      </c>
      <c r="B2351" s="32" t="n">
        <v>25</v>
      </c>
      <c r="C2351" s="6" t="n">
        <v>1</v>
      </c>
      <c r="D2351" s="6" t="n">
        <v>160</v>
      </c>
      <c r="E2351" s="6" t="n">
        <v>570</v>
      </c>
      <c r="F2351" s="6" t="n">
        <v>1</v>
      </c>
    </row>
    <row r="2352" spans="1:12">
      <c r="A2352" t="s">
        <v>4</v>
      </c>
      <c r="B2352" s="4" t="s">
        <v>5</v>
      </c>
      <c r="C2352" s="4" t="s">
        <v>13</v>
      </c>
      <c r="D2352" s="4" t="s">
        <v>10</v>
      </c>
      <c r="E2352" s="4" t="s">
        <v>6</v>
      </c>
    </row>
    <row r="2353" spans="1:12">
      <c r="A2353" t="n">
        <v>21296</v>
      </c>
      <c r="B2353" s="66" t="n">
        <v>51</v>
      </c>
      <c r="C2353" s="6" t="n">
        <v>4</v>
      </c>
      <c r="D2353" s="6" t="n">
        <v>0</v>
      </c>
      <c r="E2353" s="6" t="s">
        <v>168</v>
      </c>
    </row>
    <row r="2354" spans="1:12">
      <c r="A2354" t="s">
        <v>4</v>
      </c>
      <c r="B2354" s="4" t="s">
        <v>5</v>
      </c>
      <c r="C2354" s="4" t="s">
        <v>10</v>
      </c>
    </row>
    <row r="2355" spans="1:12">
      <c r="A2355" t="n">
        <v>21309</v>
      </c>
      <c r="B2355" s="40" t="n">
        <v>16</v>
      </c>
      <c r="C2355" s="6" t="n">
        <v>0</v>
      </c>
    </row>
    <row r="2356" spans="1:12">
      <c r="A2356" t="s">
        <v>4</v>
      </c>
      <c r="B2356" s="4" t="s">
        <v>5</v>
      </c>
      <c r="C2356" s="4" t="s">
        <v>10</v>
      </c>
      <c r="D2356" s="4" t="s">
        <v>65</v>
      </c>
      <c r="E2356" s="4" t="s">
        <v>13</v>
      </c>
      <c r="F2356" s="4" t="s">
        <v>13</v>
      </c>
    </row>
    <row r="2357" spans="1:12">
      <c r="A2357" t="n">
        <v>21312</v>
      </c>
      <c r="B2357" s="68" t="n">
        <v>26</v>
      </c>
      <c r="C2357" s="6" t="n">
        <v>0</v>
      </c>
      <c r="D2357" s="6" t="s">
        <v>235</v>
      </c>
      <c r="E2357" s="6" t="n">
        <v>2</v>
      </c>
      <c r="F2357" s="6" t="n">
        <v>0</v>
      </c>
    </row>
    <row r="2358" spans="1:12">
      <c r="A2358" t="s">
        <v>4</v>
      </c>
      <c r="B2358" s="4" t="s">
        <v>5</v>
      </c>
    </row>
    <row r="2359" spans="1:12">
      <c r="A2359" t="n">
        <v>21363</v>
      </c>
      <c r="B2359" s="34" t="n">
        <v>28</v>
      </c>
    </row>
    <row r="2360" spans="1:12">
      <c r="A2360" t="s">
        <v>4</v>
      </c>
      <c r="B2360" s="4" t="s">
        <v>5</v>
      </c>
      <c r="C2360" s="4" t="s">
        <v>13</v>
      </c>
      <c r="D2360" s="26" t="s">
        <v>58</v>
      </c>
      <c r="E2360" s="4" t="s">
        <v>5</v>
      </c>
      <c r="F2360" s="4" t="s">
        <v>13</v>
      </c>
      <c r="G2360" s="4" t="s">
        <v>10</v>
      </c>
      <c r="H2360" s="26" t="s">
        <v>59</v>
      </c>
      <c r="I2360" s="4" t="s">
        <v>13</v>
      </c>
      <c r="J2360" s="4" t="s">
        <v>30</v>
      </c>
    </row>
    <row r="2361" spans="1:12">
      <c r="A2361" t="n">
        <v>21364</v>
      </c>
      <c r="B2361" s="12" t="n">
        <v>5</v>
      </c>
      <c r="C2361" s="6" t="n">
        <v>28</v>
      </c>
      <c r="D2361" s="26" t="s">
        <v>3</v>
      </c>
      <c r="E2361" s="27" t="n">
        <v>64</v>
      </c>
      <c r="F2361" s="6" t="n">
        <v>5</v>
      </c>
      <c r="G2361" s="6" t="n">
        <v>1</v>
      </c>
      <c r="H2361" s="26" t="s">
        <v>3</v>
      </c>
      <c r="I2361" s="6" t="n">
        <v>1</v>
      </c>
      <c r="J2361" s="13" t="n">
        <f t="normal" ca="1">A2373</f>
        <v>0</v>
      </c>
    </row>
    <row r="2362" spans="1:12">
      <c r="A2362" t="s">
        <v>4</v>
      </c>
      <c r="B2362" s="4" t="s">
        <v>5</v>
      </c>
      <c r="C2362" s="4" t="s">
        <v>13</v>
      </c>
      <c r="D2362" s="4" t="s">
        <v>10</v>
      </c>
      <c r="E2362" s="4" t="s">
        <v>10</v>
      </c>
      <c r="F2362" s="4" t="s">
        <v>13</v>
      </c>
    </row>
    <row r="2363" spans="1:12">
      <c r="A2363" t="n">
        <v>21375</v>
      </c>
      <c r="B2363" s="32" t="n">
        <v>25</v>
      </c>
      <c r="C2363" s="6" t="n">
        <v>1</v>
      </c>
      <c r="D2363" s="6" t="n">
        <v>60</v>
      </c>
      <c r="E2363" s="6" t="n">
        <v>500</v>
      </c>
      <c r="F2363" s="6" t="n">
        <v>1</v>
      </c>
    </row>
    <row r="2364" spans="1:12">
      <c r="A2364" t="s">
        <v>4</v>
      </c>
      <c r="B2364" s="4" t="s">
        <v>5</v>
      </c>
      <c r="C2364" s="4" t="s">
        <v>13</v>
      </c>
      <c r="D2364" s="4" t="s">
        <v>10</v>
      </c>
      <c r="E2364" s="4" t="s">
        <v>6</v>
      </c>
    </row>
    <row r="2365" spans="1:12">
      <c r="A2365" t="n">
        <v>21382</v>
      </c>
      <c r="B2365" s="66" t="n">
        <v>51</v>
      </c>
      <c r="C2365" s="6" t="n">
        <v>4</v>
      </c>
      <c r="D2365" s="6" t="n">
        <v>1</v>
      </c>
      <c r="E2365" s="6" t="s">
        <v>172</v>
      </c>
    </row>
    <row r="2366" spans="1:12">
      <c r="A2366" t="s">
        <v>4</v>
      </c>
      <c r="B2366" s="4" t="s">
        <v>5</v>
      </c>
      <c r="C2366" s="4" t="s">
        <v>10</v>
      </c>
    </row>
    <row r="2367" spans="1:12">
      <c r="A2367" t="n">
        <v>21395</v>
      </c>
      <c r="B2367" s="40" t="n">
        <v>16</v>
      </c>
      <c r="C2367" s="6" t="n">
        <v>0</v>
      </c>
    </row>
    <row r="2368" spans="1:12">
      <c r="A2368" t="s">
        <v>4</v>
      </c>
      <c r="B2368" s="4" t="s">
        <v>5</v>
      </c>
      <c r="C2368" s="4" t="s">
        <v>10</v>
      </c>
      <c r="D2368" s="4" t="s">
        <v>65</v>
      </c>
      <c r="E2368" s="4" t="s">
        <v>13</v>
      </c>
      <c r="F2368" s="4" t="s">
        <v>13</v>
      </c>
    </row>
    <row r="2369" spans="1:10">
      <c r="A2369" t="n">
        <v>21398</v>
      </c>
      <c r="B2369" s="68" t="n">
        <v>26</v>
      </c>
      <c r="C2369" s="6" t="n">
        <v>1</v>
      </c>
      <c r="D2369" s="6" t="s">
        <v>236</v>
      </c>
      <c r="E2369" s="6" t="n">
        <v>2</v>
      </c>
      <c r="F2369" s="6" t="n">
        <v>0</v>
      </c>
    </row>
    <row r="2370" spans="1:10">
      <c r="A2370" t="s">
        <v>4</v>
      </c>
      <c r="B2370" s="4" t="s">
        <v>5</v>
      </c>
    </row>
    <row r="2371" spans="1:10">
      <c r="A2371" t="n">
        <v>21470</v>
      </c>
      <c r="B2371" s="34" t="n">
        <v>28</v>
      </c>
    </row>
    <row r="2372" spans="1:10">
      <c r="A2372" t="s">
        <v>4</v>
      </c>
      <c r="B2372" s="4" t="s">
        <v>5</v>
      </c>
      <c r="C2372" s="4" t="s">
        <v>13</v>
      </c>
      <c r="D2372" s="4" t="s">
        <v>10</v>
      </c>
      <c r="E2372" s="4" t="s">
        <v>10</v>
      </c>
      <c r="F2372" s="4" t="s">
        <v>13</v>
      </c>
    </row>
    <row r="2373" spans="1:10">
      <c r="A2373" t="n">
        <v>21471</v>
      </c>
      <c r="B2373" s="32" t="n">
        <v>25</v>
      </c>
      <c r="C2373" s="6" t="n">
        <v>1</v>
      </c>
      <c r="D2373" s="6" t="n">
        <v>160</v>
      </c>
      <c r="E2373" s="6" t="n">
        <v>350</v>
      </c>
      <c r="F2373" s="6" t="n">
        <v>2</v>
      </c>
    </row>
    <row r="2374" spans="1:10">
      <c r="A2374" t="s">
        <v>4</v>
      </c>
      <c r="B2374" s="4" t="s">
        <v>5</v>
      </c>
      <c r="C2374" s="4" t="s">
        <v>13</v>
      </c>
      <c r="D2374" s="4" t="s">
        <v>10</v>
      </c>
      <c r="E2374" s="4" t="s">
        <v>6</v>
      </c>
    </row>
    <row r="2375" spans="1:10">
      <c r="A2375" t="n">
        <v>21478</v>
      </c>
      <c r="B2375" s="66" t="n">
        <v>51</v>
      </c>
      <c r="C2375" s="6" t="n">
        <v>4</v>
      </c>
      <c r="D2375" s="6" t="n">
        <v>99</v>
      </c>
      <c r="E2375" s="6" t="s">
        <v>237</v>
      </c>
    </row>
    <row r="2376" spans="1:10">
      <c r="A2376" t="s">
        <v>4</v>
      </c>
      <c r="B2376" s="4" t="s">
        <v>5</v>
      </c>
      <c r="C2376" s="4" t="s">
        <v>10</v>
      </c>
    </row>
    <row r="2377" spans="1:10">
      <c r="A2377" t="n">
        <v>21491</v>
      </c>
      <c r="B2377" s="40" t="n">
        <v>16</v>
      </c>
      <c r="C2377" s="6" t="n">
        <v>0</v>
      </c>
    </row>
    <row r="2378" spans="1:10">
      <c r="A2378" t="s">
        <v>4</v>
      </c>
      <c r="B2378" s="4" t="s">
        <v>5</v>
      </c>
      <c r="C2378" s="4" t="s">
        <v>10</v>
      </c>
      <c r="D2378" s="4" t="s">
        <v>65</v>
      </c>
      <c r="E2378" s="4" t="s">
        <v>13</v>
      </c>
      <c r="F2378" s="4" t="s">
        <v>13</v>
      </c>
      <c r="G2378" s="4" t="s">
        <v>65</v>
      </c>
      <c r="H2378" s="4" t="s">
        <v>13</v>
      </c>
      <c r="I2378" s="4" t="s">
        <v>13</v>
      </c>
    </row>
    <row r="2379" spans="1:10">
      <c r="A2379" t="n">
        <v>21494</v>
      </c>
      <c r="B2379" s="68" t="n">
        <v>26</v>
      </c>
      <c r="C2379" s="6" t="n">
        <v>99</v>
      </c>
      <c r="D2379" s="6" t="s">
        <v>238</v>
      </c>
      <c r="E2379" s="6" t="n">
        <v>2</v>
      </c>
      <c r="F2379" s="6" t="n">
        <v>3</v>
      </c>
      <c r="G2379" s="6" t="s">
        <v>239</v>
      </c>
      <c r="H2379" s="6" t="n">
        <v>2</v>
      </c>
      <c r="I2379" s="6" t="n">
        <v>0</v>
      </c>
    </row>
    <row r="2380" spans="1:10">
      <c r="A2380" t="s">
        <v>4</v>
      </c>
      <c r="B2380" s="4" t="s">
        <v>5</v>
      </c>
    </row>
    <row r="2381" spans="1:10">
      <c r="A2381" t="n">
        <v>21637</v>
      </c>
      <c r="B2381" s="34" t="n">
        <v>28</v>
      </c>
    </row>
    <row r="2382" spans="1:10">
      <c r="A2382" t="s">
        <v>4</v>
      </c>
      <c r="B2382" s="4" t="s">
        <v>5</v>
      </c>
      <c r="C2382" s="4" t="s">
        <v>13</v>
      </c>
      <c r="D2382" s="4" t="s">
        <v>10</v>
      </c>
      <c r="E2382" s="4" t="s">
        <v>10</v>
      </c>
      <c r="F2382" s="4" t="s">
        <v>13</v>
      </c>
    </row>
    <row r="2383" spans="1:10">
      <c r="A2383" t="n">
        <v>21638</v>
      </c>
      <c r="B2383" s="32" t="n">
        <v>25</v>
      </c>
      <c r="C2383" s="6" t="n">
        <v>1</v>
      </c>
      <c r="D2383" s="6" t="n">
        <v>160</v>
      </c>
      <c r="E2383" s="6" t="n">
        <v>570</v>
      </c>
      <c r="F2383" s="6" t="n">
        <v>1</v>
      </c>
    </row>
    <row r="2384" spans="1:10">
      <c r="A2384" t="s">
        <v>4</v>
      </c>
      <c r="B2384" s="4" t="s">
        <v>5</v>
      </c>
      <c r="C2384" s="4" t="s">
        <v>13</v>
      </c>
      <c r="D2384" s="4" t="s">
        <v>10</v>
      </c>
      <c r="E2384" s="4" t="s">
        <v>6</v>
      </c>
    </row>
    <row r="2385" spans="1:9">
      <c r="A2385" t="n">
        <v>21645</v>
      </c>
      <c r="B2385" s="66" t="n">
        <v>51</v>
      </c>
      <c r="C2385" s="6" t="n">
        <v>4</v>
      </c>
      <c r="D2385" s="6" t="n">
        <v>0</v>
      </c>
      <c r="E2385" s="6" t="s">
        <v>240</v>
      </c>
    </row>
    <row r="2386" spans="1:9">
      <c r="A2386" t="s">
        <v>4</v>
      </c>
      <c r="B2386" s="4" t="s">
        <v>5</v>
      </c>
      <c r="C2386" s="4" t="s">
        <v>10</v>
      </c>
    </row>
    <row r="2387" spans="1:9">
      <c r="A2387" t="n">
        <v>21658</v>
      </c>
      <c r="B2387" s="40" t="n">
        <v>16</v>
      </c>
      <c r="C2387" s="6" t="n">
        <v>0</v>
      </c>
    </row>
    <row r="2388" spans="1:9">
      <c r="A2388" t="s">
        <v>4</v>
      </c>
      <c r="B2388" s="4" t="s">
        <v>5</v>
      </c>
      <c r="C2388" s="4" t="s">
        <v>10</v>
      </c>
      <c r="D2388" s="4" t="s">
        <v>65</v>
      </c>
      <c r="E2388" s="4" t="s">
        <v>13</v>
      </c>
      <c r="F2388" s="4" t="s">
        <v>13</v>
      </c>
      <c r="G2388" s="4" t="s">
        <v>65</v>
      </c>
      <c r="H2388" s="4" t="s">
        <v>13</v>
      </c>
      <c r="I2388" s="4" t="s">
        <v>13</v>
      </c>
      <c r="J2388" s="4" t="s">
        <v>65</v>
      </c>
      <c r="K2388" s="4" t="s">
        <v>13</v>
      </c>
      <c r="L2388" s="4" t="s">
        <v>13</v>
      </c>
      <c r="M2388" s="4" t="s">
        <v>65</v>
      </c>
      <c r="N2388" s="4" t="s">
        <v>13</v>
      </c>
      <c r="O2388" s="4" t="s">
        <v>13</v>
      </c>
    </row>
    <row r="2389" spans="1:9">
      <c r="A2389" t="n">
        <v>21661</v>
      </c>
      <c r="B2389" s="68" t="n">
        <v>26</v>
      </c>
      <c r="C2389" s="6" t="n">
        <v>0</v>
      </c>
      <c r="D2389" s="6" t="s">
        <v>241</v>
      </c>
      <c r="E2389" s="6" t="n">
        <v>2</v>
      </c>
      <c r="F2389" s="6" t="n">
        <v>3</v>
      </c>
      <c r="G2389" s="6" t="s">
        <v>242</v>
      </c>
      <c r="H2389" s="6" t="n">
        <v>2</v>
      </c>
      <c r="I2389" s="6" t="n">
        <v>3</v>
      </c>
      <c r="J2389" s="6" t="s">
        <v>243</v>
      </c>
      <c r="K2389" s="6" t="n">
        <v>2</v>
      </c>
      <c r="L2389" s="6" t="n">
        <v>3</v>
      </c>
      <c r="M2389" s="6" t="s">
        <v>244</v>
      </c>
      <c r="N2389" s="6" t="n">
        <v>2</v>
      </c>
      <c r="O2389" s="6" t="n">
        <v>0</v>
      </c>
    </row>
    <row r="2390" spans="1:9">
      <c r="A2390" t="s">
        <v>4</v>
      </c>
      <c r="B2390" s="4" t="s">
        <v>5</v>
      </c>
    </row>
    <row r="2391" spans="1:9">
      <c r="A2391" t="n">
        <v>21886</v>
      </c>
      <c r="B2391" s="34" t="n">
        <v>28</v>
      </c>
    </row>
    <row r="2392" spans="1:9">
      <c r="A2392" t="s">
        <v>4</v>
      </c>
      <c r="B2392" s="4" t="s">
        <v>5</v>
      </c>
      <c r="C2392" s="4" t="s">
        <v>13</v>
      </c>
      <c r="D2392" s="4" t="s">
        <v>10</v>
      </c>
      <c r="E2392" s="4" t="s">
        <v>28</v>
      </c>
    </row>
    <row r="2393" spans="1:9">
      <c r="A2393" t="n">
        <v>21887</v>
      </c>
      <c r="B2393" s="36" t="n">
        <v>58</v>
      </c>
      <c r="C2393" s="6" t="n">
        <v>0</v>
      </c>
      <c r="D2393" s="6" t="n">
        <v>1000</v>
      </c>
      <c r="E2393" s="6" t="n">
        <v>1</v>
      </c>
    </row>
    <row r="2394" spans="1:9">
      <c r="A2394" t="s">
        <v>4</v>
      </c>
      <c r="B2394" s="4" t="s">
        <v>5</v>
      </c>
      <c r="C2394" s="4" t="s">
        <v>13</v>
      </c>
      <c r="D2394" s="4" t="s">
        <v>10</v>
      </c>
    </row>
    <row r="2395" spans="1:9">
      <c r="A2395" t="n">
        <v>21895</v>
      </c>
      <c r="B2395" s="36" t="n">
        <v>58</v>
      </c>
      <c r="C2395" s="6" t="n">
        <v>255</v>
      </c>
      <c r="D2395" s="6" t="n">
        <v>0</v>
      </c>
    </row>
    <row r="2396" spans="1:9">
      <c r="A2396" t="s">
        <v>4</v>
      </c>
      <c r="B2396" s="4" t="s">
        <v>5</v>
      </c>
      <c r="C2396" s="4" t="s">
        <v>13</v>
      </c>
      <c r="D2396" s="4" t="s">
        <v>28</v>
      </c>
      <c r="E2396" s="4" t="s">
        <v>10</v>
      </c>
      <c r="F2396" s="4" t="s">
        <v>13</v>
      </c>
    </row>
    <row r="2397" spans="1:9">
      <c r="A2397" t="n">
        <v>21899</v>
      </c>
      <c r="B2397" s="15" t="n">
        <v>49</v>
      </c>
      <c r="C2397" s="6" t="n">
        <v>3</v>
      </c>
      <c r="D2397" s="6" t="n">
        <v>1</v>
      </c>
      <c r="E2397" s="6" t="n">
        <v>500</v>
      </c>
      <c r="F2397" s="6" t="n">
        <v>0</v>
      </c>
    </row>
    <row r="2398" spans="1:9">
      <c r="A2398" t="s">
        <v>4</v>
      </c>
      <c r="B2398" s="4" t="s">
        <v>5</v>
      </c>
      <c r="C2398" s="4" t="s">
        <v>13</v>
      </c>
      <c r="D2398" s="4" t="s">
        <v>10</v>
      </c>
    </row>
    <row r="2399" spans="1:9">
      <c r="A2399" t="n">
        <v>21908</v>
      </c>
      <c r="B2399" s="36" t="n">
        <v>58</v>
      </c>
      <c r="C2399" s="6" t="n">
        <v>11</v>
      </c>
      <c r="D2399" s="6" t="n">
        <v>300</v>
      </c>
    </row>
    <row r="2400" spans="1:9">
      <c r="A2400" t="s">
        <v>4</v>
      </c>
      <c r="B2400" s="4" t="s">
        <v>5</v>
      </c>
      <c r="C2400" s="4" t="s">
        <v>13</v>
      </c>
      <c r="D2400" s="4" t="s">
        <v>10</v>
      </c>
    </row>
    <row r="2401" spans="1:15">
      <c r="A2401" t="n">
        <v>21912</v>
      </c>
      <c r="B2401" s="36" t="n">
        <v>58</v>
      </c>
      <c r="C2401" s="6" t="n">
        <v>12</v>
      </c>
      <c r="D2401" s="6" t="n">
        <v>0</v>
      </c>
    </row>
    <row r="2402" spans="1:15">
      <c r="A2402" t="s">
        <v>4</v>
      </c>
      <c r="B2402" s="4" t="s">
        <v>5</v>
      </c>
      <c r="C2402" s="4" t="s">
        <v>10</v>
      </c>
    </row>
    <row r="2403" spans="1:15">
      <c r="A2403" t="n">
        <v>21916</v>
      </c>
      <c r="B2403" s="20" t="n">
        <v>12</v>
      </c>
      <c r="C2403" s="6" t="n">
        <v>10685</v>
      </c>
    </row>
    <row r="2404" spans="1:15">
      <c r="A2404" t="s">
        <v>4</v>
      </c>
      <c r="B2404" s="4" t="s">
        <v>5</v>
      </c>
      <c r="C2404" s="4" t="s">
        <v>10</v>
      </c>
      <c r="D2404" s="4" t="s">
        <v>28</v>
      </c>
      <c r="E2404" s="4" t="s">
        <v>28</v>
      </c>
      <c r="F2404" s="4" t="s">
        <v>28</v>
      </c>
      <c r="G2404" s="4" t="s">
        <v>28</v>
      </c>
    </row>
    <row r="2405" spans="1:15">
      <c r="A2405" t="n">
        <v>21919</v>
      </c>
      <c r="B2405" s="50" t="n">
        <v>46</v>
      </c>
      <c r="C2405" s="6" t="n">
        <v>61456</v>
      </c>
      <c r="D2405" s="6" t="n">
        <v>-55.6599998474121</v>
      </c>
      <c r="E2405" s="6" t="n">
        <v>2.25</v>
      </c>
      <c r="F2405" s="6" t="n">
        <v>47.7999992370605</v>
      </c>
      <c r="G2405" s="6" t="n">
        <v>70.4000015258789</v>
      </c>
    </row>
    <row r="2406" spans="1:15">
      <c r="A2406" t="s">
        <v>4</v>
      </c>
      <c r="B2406" s="4" t="s">
        <v>5</v>
      </c>
      <c r="C2406" s="4" t="s">
        <v>13</v>
      </c>
      <c r="D2406" s="4" t="s">
        <v>13</v>
      </c>
      <c r="E2406" s="4" t="s">
        <v>28</v>
      </c>
      <c r="F2406" s="4" t="s">
        <v>28</v>
      </c>
      <c r="G2406" s="4" t="s">
        <v>28</v>
      </c>
      <c r="H2406" s="4" t="s">
        <v>10</v>
      </c>
      <c r="I2406" s="4" t="s">
        <v>13</v>
      </c>
    </row>
    <row r="2407" spans="1:15">
      <c r="A2407" t="n">
        <v>21938</v>
      </c>
      <c r="B2407" s="62" t="n">
        <v>45</v>
      </c>
      <c r="C2407" s="6" t="n">
        <v>4</v>
      </c>
      <c r="D2407" s="6" t="n">
        <v>3</v>
      </c>
      <c r="E2407" s="6" t="n">
        <v>11.8800001144409</v>
      </c>
      <c r="F2407" s="6" t="n">
        <v>288.489990234375</v>
      </c>
      <c r="G2407" s="6" t="n">
        <v>0</v>
      </c>
      <c r="H2407" s="6" t="n">
        <v>0</v>
      </c>
      <c r="I2407" s="6" t="n">
        <v>0</v>
      </c>
    </row>
    <row r="2408" spans="1:15">
      <c r="A2408" t="s">
        <v>4</v>
      </c>
      <c r="B2408" s="4" t="s">
        <v>5</v>
      </c>
      <c r="C2408" s="4" t="s">
        <v>13</v>
      </c>
      <c r="D2408" s="4" t="s">
        <v>6</v>
      </c>
    </row>
    <row r="2409" spans="1:15">
      <c r="A2409" t="n">
        <v>21956</v>
      </c>
      <c r="B2409" s="9" t="n">
        <v>2</v>
      </c>
      <c r="C2409" s="6" t="n">
        <v>10</v>
      </c>
      <c r="D2409" s="6" t="s">
        <v>245</v>
      </c>
    </row>
    <row r="2410" spans="1:15">
      <c r="A2410" t="s">
        <v>4</v>
      </c>
      <c r="B2410" s="4" t="s">
        <v>5</v>
      </c>
      <c r="C2410" s="4" t="s">
        <v>10</v>
      </c>
    </row>
    <row r="2411" spans="1:15">
      <c r="A2411" t="n">
        <v>21971</v>
      </c>
      <c r="B2411" s="40" t="n">
        <v>16</v>
      </c>
      <c r="C2411" s="6" t="n">
        <v>0</v>
      </c>
    </row>
    <row r="2412" spans="1:15">
      <c r="A2412" t="s">
        <v>4</v>
      </c>
      <c r="B2412" s="4" t="s">
        <v>5</v>
      </c>
      <c r="C2412" s="4" t="s">
        <v>13</v>
      </c>
      <c r="D2412" s="4" t="s">
        <v>10</v>
      </c>
    </row>
    <row r="2413" spans="1:15">
      <c r="A2413" t="n">
        <v>21974</v>
      </c>
      <c r="B2413" s="36" t="n">
        <v>58</v>
      </c>
      <c r="C2413" s="6" t="n">
        <v>105</v>
      </c>
      <c r="D2413" s="6" t="n">
        <v>300</v>
      </c>
    </row>
    <row r="2414" spans="1:15">
      <c r="A2414" t="s">
        <v>4</v>
      </c>
      <c r="B2414" s="4" t="s">
        <v>5</v>
      </c>
      <c r="C2414" s="4" t="s">
        <v>28</v>
      </c>
      <c r="D2414" s="4" t="s">
        <v>10</v>
      </c>
    </row>
    <row r="2415" spans="1:15">
      <c r="A2415" t="n">
        <v>21978</v>
      </c>
      <c r="B2415" s="55" t="n">
        <v>103</v>
      </c>
      <c r="C2415" s="6" t="n">
        <v>1</v>
      </c>
      <c r="D2415" s="6" t="n">
        <v>300</v>
      </c>
    </row>
    <row r="2416" spans="1:15">
      <c r="A2416" t="s">
        <v>4</v>
      </c>
      <c r="B2416" s="4" t="s">
        <v>5</v>
      </c>
      <c r="C2416" s="4" t="s">
        <v>13</v>
      </c>
      <c r="D2416" s="4" t="s">
        <v>10</v>
      </c>
    </row>
    <row r="2417" spans="1:9">
      <c r="A2417" t="n">
        <v>21985</v>
      </c>
      <c r="B2417" s="56" t="n">
        <v>72</v>
      </c>
      <c r="C2417" s="6" t="n">
        <v>4</v>
      </c>
      <c r="D2417" s="6" t="n">
        <v>0</v>
      </c>
    </row>
    <row r="2418" spans="1:9">
      <c r="A2418" t="s">
        <v>4</v>
      </c>
      <c r="B2418" s="4" t="s">
        <v>5</v>
      </c>
      <c r="C2418" s="4" t="s">
        <v>9</v>
      </c>
    </row>
    <row r="2419" spans="1:9">
      <c r="A2419" t="n">
        <v>21989</v>
      </c>
      <c r="B2419" s="43" t="n">
        <v>15</v>
      </c>
      <c r="C2419" s="6" t="n">
        <v>1073741824</v>
      </c>
    </row>
    <row r="2420" spans="1:9">
      <c r="A2420" t="s">
        <v>4</v>
      </c>
      <c r="B2420" s="4" t="s">
        <v>5</v>
      </c>
      <c r="C2420" s="4" t="s">
        <v>13</v>
      </c>
    </row>
    <row r="2421" spans="1:9">
      <c r="A2421" t="n">
        <v>21994</v>
      </c>
      <c r="B2421" s="27" t="n">
        <v>64</v>
      </c>
      <c r="C2421" s="6" t="n">
        <v>3</v>
      </c>
    </row>
    <row r="2422" spans="1:9">
      <c r="A2422" t="s">
        <v>4</v>
      </c>
      <c r="B2422" s="4" t="s">
        <v>5</v>
      </c>
      <c r="C2422" s="4" t="s">
        <v>13</v>
      </c>
    </row>
    <row r="2423" spans="1:9">
      <c r="A2423" t="n">
        <v>21996</v>
      </c>
      <c r="B2423" s="16" t="n">
        <v>74</v>
      </c>
      <c r="C2423" s="6" t="n">
        <v>67</v>
      </c>
    </row>
    <row r="2424" spans="1:9">
      <c r="A2424" t="s">
        <v>4</v>
      </c>
      <c r="B2424" s="4" t="s">
        <v>5</v>
      </c>
      <c r="C2424" s="4" t="s">
        <v>13</v>
      </c>
      <c r="D2424" s="4" t="s">
        <v>13</v>
      </c>
      <c r="E2424" s="4" t="s">
        <v>10</v>
      </c>
    </row>
    <row r="2425" spans="1:9">
      <c r="A2425" t="n">
        <v>21998</v>
      </c>
      <c r="B2425" s="62" t="n">
        <v>45</v>
      </c>
      <c r="C2425" s="6" t="n">
        <v>8</v>
      </c>
      <c r="D2425" s="6" t="n">
        <v>1</v>
      </c>
      <c r="E2425" s="6" t="n">
        <v>0</v>
      </c>
    </row>
    <row r="2426" spans="1:9">
      <c r="A2426" t="s">
        <v>4</v>
      </c>
      <c r="B2426" s="4" t="s">
        <v>5</v>
      </c>
      <c r="C2426" s="4" t="s">
        <v>10</v>
      </c>
    </row>
    <row r="2427" spans="1:9">
      <c r="A2427" t="n">
        <v>22003</v>
      </c>
      <c r="B2427" s="14" t="n">
        <v>13</v>
      </c>
      <c r="C2427" s="6" t="n">
        <v>6409</v>
      </c>
    </row>
    <row r="2428" spans="1:9">
      <c r="A2428" t="s">
        <v>4</v>
      </c>
      <c r="B2428" s="4" t="s">
        <v>5</v>
      </c>
      <c r="C2428" s="4" t="s">
        <v>10</v>
      </c>
    </row>
    <row r="2429" spans="1:9">
      <c r="A2429" t="n">
        <v>22006</v>
      </c>
      <c r="B2429" s="14" t="n">
        <v>13</v>
      </c>
      <c r="C2429" s="6" t="n">
        <v>6408</v>
      </c>
    </row>
    <row r="2430" spans="1:9">
      <c r="A2430" t="s">
        <v>4</v>
      </c>
      <c r="B2430" s="4" t="s">
        <v>5</v>
      </c>
      <c r="C2430" s="4" t="s">
        <v>10</v>
      </c>
    </row>
    <row r="2431" spans="1:9">
      <c r="A2431" t="n">
        <v>22009</v>
      </c>
      <c r="B2431" s="20" t="n">
        <v>12</v>
      </c>
      <c r="C2431" s="6" t="n">
        <v>6464</v>
      </c>
    </row>
    <row r="2432" spans="1:9">
      <c r="A2432" t="s">
        <v>4</v>
      </c>
      <c r="B2432" s="4" t="s">
        <v>5</v>
      </c>
      <c r="C2432" s="4" t="s">
        <v>10</v>
      </c>
    </row>
    <row r="2433" spans="1:5">
      <c r="A2433" t="n">
        <v>22012</v>
      </c>
      <c r="B2433" s="14" t="n">
        <v>13</v>
      </c>
      <c r="C2433" s="6" t="n">
        <v>6465</v>
      </c>
    </row>
    <row r="2434" spans="1:5">
      <c r="A2434" t="s">
        <v>4</v>
      </c>
      <c r="B2434" s="4" t="s">
        <v>5</v>
      </c>
      <c r="C2434" s="4" t="s">
        <v>10</v>
      </c>
    </row>
    <row r="2435" spans="1:5">
      <c r="A2435" t="n">
        <v>22015</v>
      </c>
      <c r="B2435" s="14" t="n">
        <v>13</v>
      </c>
      <c r="C2435" s="6" t="n">
        <v>6466</v>
      </c>
    </row>
    <row r="2436" spans="1:5">
      <c r="A2436" t="s">
        <v>4</v>
      </c>
      <c r="B2436" s="4" t="s">
        <v>5</v>
      </c>
      <c r="C2436" s="4" t="s">
        <v>10</v>
      </c>
    </row>
    <row r="2437" spans="1:5">
      <c r="A2437" t="n">
        <v>22018</v>
      </c>
      <c r="B2437" s="14" t="n">
        <v>13</v>
      </c>
      <c r="C2437" s="6" t="n">
        <v>6467</v>
      </c>
    </row>
    <row r="2438" spans="1:5">
      <c r="A2438" t="s">
        <v>4</v>
      </c>
      <c r="B2438" s="4" t="s">
        <v>5</v>
      </c>
      <c r="C2438" s="4" t="s">
        <v>10</v>
      </c>
    </row>
    <row r="2439" spans="1:5">
      <c r="A2439" t="n">
        <v>22021</v>
      </c>
      <c r="B2439" s="14" t="n">
        <v>13</v>
      </c>
      <c r="C2439" s="6" t="n">
        <v>6468</v>
      </c>
    </row>
    <row r="2440" spans="1:5">
      <c r="A2440" t="s">
        <v>4</v>
      </c>
      <c r="B2440" s="4" t="s">
        <v>5</v>
      </c>
      <c r="C2440" s="4" t="s">
        <v>10</v>
      </c>
    </row>
    <row r="2441" spans="1:5">
      <c r="A2441" t="n">
        <v>22024</v>
      </c>
      <c r="B2441" s="14" t="n">
        <v>13</v>
      </c>
      <c r="C2441" s="6" t="n">
        <v>6469</v>
      </c>
    </row>
    <row r="2442" spans="1:5">
      <c r="A2442" t="s">
        <v>4</v>
      </c>
      <c r="B2442" s="4" t="s">
        <v>5</v>
      </c>
      <c r="C2442" s="4" t="s">
        <v>10</v>
      </c>
    </row>
    <row r="2443" spans="1:5">
      <c r="A2443" t="n">
        <v>22027</v>
      </c>
      <c r="B2443" s="14" t="n">
        <v>13</v>
      </c>
      <c r="C2443" s="6" t="n">
        <v>6470</v>
      </c>
    </row>
    <row r="2444" spans="1:5">
      <c r="A2444" t="s">
        <v>4</v>
      </c>
      <c r="B2444" s="4" t="s">
        <v>5</v>
      </c>
      <c r="C2444" s="4" t="s">
        <v>10</v>
      </c>
    </row>
    <row r="2445" spans="1:5">
      <c r="A2445" t="n">
        <v>22030</v>
      </c>
      <c r="B2445" s="14" t="n">
        <v>13</v>
      </c>
      <c r="C2445" s="6" t="n">
        <v>6471</v>
      </c>
    </row>
    <row r="2446" spans="1:5">
      <c r="A2446" t="s">
        <v>4</v>
      </c>
      <c r="B2446" s="4" t="s">
        <v>5</v>
      </c>
      <c r="C2446" s="4" t="s">
        <v>13</v>
      </c>
    </row>
    <row r="2447" spans="1:5">
      <c r="A2447" t="n">
        <v>22033</v>
      </c>
      <c r="B2447" s="16" t="n">
        <v>74</v>
      </c>
      <c r="C2447" s="6" t="n">
        <v>18</v>
      </c>
    </row>
    <row r="2448" spans="1:5">
      <c r="A2448" t="s">
        <v>4</v>
      </c>
      <c r="B2448" s="4" t="s">
        <v>5</v>
      </c>
      <c r="C2448" s="4" t="s">
        <v>13</v>
      </c>
    </row>
    <row r="2449" spans="1:3">
      <c r="A2449" t="n">
        <v>22035</v>
      </c>
      <c r="B2449" s="16" t="n">
        <v>74</v>
      </c>
      <c r="C2449" s="6" t="n">
        <v>45</v>
      </c>
    </row>
    <row r="2450" spans="1:3">
      <c r="A2450" t="s">
        <v>4</v>
      </c>
      <c r="B2450" s="4" t="s">
        <v>5</v>
      </c>
      <c r="C2450" s="4" t="s">
        <v>10</v>
      </c>
    </row>
    <row r="2451" spans="1:3">
      <c r="A2451" t="n">
        <v>22037</v>
      </c>
      <c r="B2451" s="40" t="n">
        <v>16</v>
      </c>
      <c r="C2451" s="6" t="n">
        <v>0</v>
      </c>
    </row>
    <row r="2452" spans="1:3">
      <c r="A2452" t="s">
        <v>4</v>
      </c>
      <c r="B2452" s="4" t="s">
        <v>5</v>
      </c>
      <c r="C2452" s="4" t="s">
        <v>13</v>
      </c>
      <c r="D2452" s="4" t="s">
        <v>13</v>
      </c>
      <c r="E2452" s="4" t="s">
        <v>13</v>
      </c>
      <c r="F2452" s="4" t="s">
        <v>13</v>
      </c>
    </row>
    <row r="2453" spans="1:3">
      <c r="A2453" t="n">
        <v>22040</v>
      </c>
      <c r="B2453" s="8" t="n">
        <v>14</v>
      </c>
      <c r="C2453" s="6" t="n">
        <v>0</v>
      </c>
      <c r="D2453" s="6" t="n">
        <v>8</v>
      </c>
      <c r="E2453" s="6" t="n">
        <v>0</v>
      </c>
      <c r="F2453" s="6" t="n">
        <v>0</v>
      </c>
    </row>
    <row r="2454" spans="1:3">
      <c r="A2454" t="s">
        <v>4</v>
      </c>
      <c r="B2454" s="4" t="s">
        <v>5</v>
      </c>
      <c r="C2454" s="4" t="s">
        <v>13</v>
      </c>
      <c r="D2454" s="4" t="s">
        <v>6</v>
      </c>
    </row>
    <row r="2455" spans="1:3">
      <c r="A2455" t="n">
        <v>22045</v>
      </c>
      <c r="B2455" s="9" t="n">
        <v>2</v>
      </c>
      <c r="C2455" s="6" t="n">
        <v>11</v>
      </c>
      <c r="D2455" s="6" t="s">
        <v>54</v>
      </c>
    </row>
    <row r="2456" spans="1:3">
      <c r="A2456" t="s">
        <v>4</v>
      </c>
      <c r="B2456" s="4" t="s">
        <v>5</v>
      </c>
      <c r="C2456" s="4" t="s">
        <v>10</v>
      </c>
    </row>
    <row r="2457" spans="1:3">
      <c r="A2457" t="n">
        <v>22059</v>
      </c>
      <c r="B2457" s="40" t="n">
        <v>16</v>
      </c>
      <c r="C2457" s="6" t="n">
        <v>0</v>
      </c>
    </row>
    <row r="2458" spans="1:3">
      <c r="A2458" t="s">
        <v>4</v>
      </c>
      <c r="B2458" s="4" t="s">
        <v>5</v>
      </c>
      <c r="C2458" s="4" t="s">
        <v>13</v>
      </c>
      <c r="D2458" s="4" t="s">
        <v>6</v>
      </c>
    </row>
    <row r="2459" spans="1:3">
      <c r="A2459" t="n">
        <v>22062</v>
      </c>
      <c r="B2459" s="9" t="n">
        <v>2</v>
      </c>
      <c r="C2459" s="6" t="n">
        <v>11</v>
      </c>
      <c r="D2459" s="6" t="s">
        <v>246</v>
      </c>
    </row>
    <row r="2460" spans="1:3">
      <c r="A2460" t="s">
        <v>4</v>
      </c>
      <c r="B2460" s="4" t="s">
        <v>5</v>
      </c>
      <c r="C2460" s="4" t="s">
        <v>10</v>
      </c>
    </row>
    <row r="2461" spans="1:3">
      <c r="A2461" t="n">
        <v>22071</v>
      </c>
      <c r="B2461" s="40" t="n">
        <v>16</v>
      </c>
      <c r="C2461" s="6" t="n">
        <v>0</v>
      </c>
    </row>
    <row r="2462" spans="1:3">
      <c r="A2462" t="s">
        <v>4</v>
      </c>
      <c r="B2462" s="4" t="s">
        <v>5</v>
      </c>
      <c r="C2462" s="4" t="s">
        <v>9</v>
      </c>
    </row>
    <row r="2463" spans="1:3">
      <c r="A2463" t="n">
        <v>22074</v>
      </c>
      <c r="B2463" s="43" t="n">
        <v>15</v>
      </c>
      <c r="C2463" s="6" t="n">
        <v>2048</v>
      </c>
    </row>
    <row r="2464" spans="1:3">
      <c r="A2464" t="s">
        <v>4</v>
      </c>
      <c r="B2464" s="4" t="s">
        <v>5</v>
      </c>
      <c r="C2464" s="4" t="s">
        <v>13</v>
      </c>
      <c r="D2464" s="4" t="s">
        <v>6</v>
      </c>
    </row>
    <row r="2465" spans="1:6">
      <c r="A2465" t="n">
        <v>22079</v>
      </c>
      <c r="B2465" s="9" t="n">
        <v>2</v>
      </c>
      <c r="C2465" s="6" t="n">
        <v>10</v>
      </c>
      <c r="D2465" s="6" t="s">
        <v>72</v>
      </c>
    </row>
    <row r="2466" spans="1:6">
      <c r="A2466" t="s">
        <v>4</v>
      </c>
      <c r="B2466" s="4" t="s">
        <v>5</v>
      </c>
      <c r="C2466" s="4" t="s">
        <v>10</v>
      </c>
    </row>
    <row r="2467" spans="1:6">
      <c r="A2467" t="n">
        <v>22097</v>
      </c>
      <c r="B2467" s="40" t="n">
        <v>16</v>
      </c>
      <c r="C2467" s="6" t="n">
        <v>0</v>
      </c>
    </row>
    <row r="2468" spans="1:6">
      <c r="A2468" t="s">
        <v>4</v>
      </c>
      <c r="B2468" s="4" t="s">
        <v>5</v>
      </c>
      <c r="C2468" s="4" t="s">
        <v>13</v>
      </c>
      <c r="D2468" s="4" t="s">
        <v>6</v>
      </c>
    </row>
    <row r="2469" spans="1:6">
      <c r="A2469" t="n">
        <v>22100</v>
      </c>
      <c r="B2469" s="9" t="n">
        <v>2</v>
      </c>
      <c r="C2469" s="6" t="n">
        <v>10</v>
      </c>
      <c r="D2469" s="6" t="s">
        <v>73</v>
      </c>
    </row>
    <row r="2470" spans="1:6">
      <c r="A2470" t="s">
        <v>4</v>
      </c>
      <c r="B2470" s="4" t="s">
        <v>5</v>
      </c>
      <c r="C2470" s="4" t="s">
        <v>10</v>
      </c>
    </row>
    <row r="2471" spans="1:6">
      <c r="A2471" t="n">
        <v>22119</v>
      </c>
      <c r="B2471" s="40" t="n">
        <v>16</v>
      </c>
      <c r="C2471" s="6" t="n">
        <v>0</v>
      </c>
    </row>
    <row r="2472" spans="1:6">
      <c r="A2472" t="s">
        <v>4</v>
      </c>
      <c r="B2472" s="4" t="s">
        <v>5</v>
      </c>
      <c r="C2472" s="4" t="s">
        <v>13</v>
      </c>
      <c r="D2472" s="4" t="s">
        <v>10</v>
      </c>
      <c r="E2472" s="4" t="s">
        <v>28</v>
      </c>
    </row>
    <row r="2473" spans="1:6">
      <c r="A2473" t="n">
        <v>22122</v>
      </c>
      <c r="B2473" s="36" t="n">
        <v>58</v>
      </c>
      <c r="C2473" s="6" t="n">
        <v>100</v>
      </c>
      <c r="D2473" s="6" t="n">
        <v>300</v>
      </c>
      <c r="E2473" s="6" t="n">
        <v>1</v>
      </c>
    </row>
    <row r="2474" spans="1:6">
      <c r="A2474" t="s">
        <v>4</v>
      </c>
      <c r="B2474" s="4" t="s">
        <v>5</v>
      </c>
      <c r="C2474" s="4" t="s">
        <v>13</v>
      </c>
      <c r="D2474" s="4" t="s">
        <v>10</v>
      </c>
    </row>
    <row r="2475" spans="1:6">
      <c r="A2475" t="n">
        <v>22130</v>
      </c>
      <c r="B2475" s="36" t="n">
        <v>58</v>
      </c>
      <c r="C2475" s="6" t="n">
        <v>255</v>
      </c>
      <c r="D2475" s="6" t="n">
        <v>0</v>
      </c>
    </row>
    <row r="2476" spans="1:6">
      <c r="A2476" t="s">
        <v>4</v>
      </c>
      <c r="B2476" s="4" t="s">
        <v>5</v>
      </c>
      <c r="C2476" s="4" t="s">
        <v>13</v>
      </c>
    </row>
    <row r="2477" spans="1:6">
      <c r="A2477" t="n">
        <v>22134</v>
      </c>
      <c r="B2477" s="45" t="n">
        <v>23</v>
      </c>
      <c r="C2477" s="6" t="n">
        <v>0</v>
      </c>
    </row>
    <row r="2478" spans="1:6">
      <c r="A2478" t="s">
        <v>4</v>
      </c>
      <c r="B2478" s="4" t="s">
        <v>5</v>
      </c>
    </row>
    <row r="2479" spans="1:6">
      <c r="A2479" t="n">
        <v>22136</v>
      </c>
      <c r="B2479" s="7" t="n">
        <v>1</v>
      </c>
    </row>
    <row r="2480" spans="1:6" s="3" customFormat="1" customHeight="0">
      <c r="A2480" s="3" t="s">
        <v>2</v>
      </c>
      <c r="B2480" s="3" t="s">
        <v>247</v>
      </c>
    </row>
    <row r="2481" spans="1:5">
      <c r="A2481" t="s">
        <v>4</v>
      </c>
      <c r="B2481" s="4" t="s">
        <v>5</v>
      </c>
      <c r="C2481" s="4" t="s">
        <v>13</v>
      </c>
      <c r="D2481" s="4" t="s">
        <v>13</v>
      </c>
      <c r="E2481" s="4" t="s">
        <v>13</v>
      </c>
      <c r="F2481" s="4" t="s">
        <v>13</v>
      </c>
    </row>
    <row r="2482" spans="1:5">
      <c r="A2482" t="n">
        <v>22140</v>
      </c>
      <c r="B2482" s="8" t="n">
        <v>14</v>
      </c>
      <c r="C2482" s="6" t="n">
        <v>2</v>
      </c>
      <c r="D2482" s="6" t="n">
        <v>0</v>
      </c>
      <c r="E2482" s="6" t="n">
        <v>0</v>
      </c>
      <c r="F2482" s="6" t="n">
        <v>0</v>
      </c>
    </row>
    <row r="2483" spans="1:5">
      <c r="A2483" t="s">
        <v>4</v>
      </c>
      <c r="B2483" s="4" t="s">
        <v>5</v>
      </c>
      <c r="C2483" s="4" t="s">
        <v>13</v>
      </c>
      <c r="D2483" s="26" t="s">
        <v>58</v>
      </c>
      <c r="E2483" s="4" t="s">
        <v>5</v>
      </c>
      <c r="F2483" s="4" t="s">
        <v>13</v>
      </c>
      <c r="G2483" s="4" t="s">
        <v>10</v>
      </c>
      <c r="H2483" s="26" t="s">
        <v>59</v>
      </c>
      <c r="I2483" s="4" t="s">
        <v>13</v>
      </c>
      <c r="J2483" s="4" t="s">
        <v>9</v>
      </c>
      <c r="K2483" s="4" t="s">
        <v>13</v>
      </c>
      <c r="L2483" s="4" t="s">
        <v>13</v>
      </c>
      <c r="M2483" s="26" t="s">
        <v>58</v>
      </c>
      <c r="N2483" s="4" t="s">
        <v>5</v>
      </c>
      <c r="O2483" s="4" t="s">
        <v>13</v>
      </c>
      <c r="P2483" s="4" t="s">
        <v>10</v>
      </c>
      <c r="Q2483" s="26" t="s">
        <v>59</v>
      </c>
      <c r="R2483" s="4" t="s">
        <v>13</v>
      </c>
      <c r="S2483" s="4" t="s">
        <v>9</v>
      </c>
      <c r="T2483" s="4" t="s">
        <v>13</v>
      </c>
      <c r="U2483" s="4" t="s">
        <v>13</v>
      </c>
      <c r="V2483" s="4" t="s">
        <v>13</v>
      </c>
      <c r="W2483" s="4" t="s">
        <v>30</v>
      </c>
    </row>
    <row r="2484" spans="1:5">
      <c r="A2484" t="n">
        <v>22145</v>
      </c>
      <c r="B2484" s="12" t="n">
        <v>5</v>
      </c>
      <c r="C2484" s="6" t="n">
        <v>28</v>
      </c>
      <c r="D2484" s="26" t="s">
        <v>3</v>
      </c>
      <c r="E2484" s="10" t="n">
        <v>162</v>
      </c>
      <c r="F2484" s="6" t="n">
        <v>3</v>
      </c>
      <c r="G2484" s="6" t="n">
        <v>32826</v>
      </c>
      <c r="H2484" s="26" t="s">
        <v>3</v>
      </c>
      <c r="I2484" s="6" t="n">
        <v>0</v>
      </c>
      <c r="J2484" s="6" t="n">
        <v>1</v>
      </c>
      <c r="K2484" s="6" t="n">
        <v>2</v>
      </c>
      <c r="L2484" s="6" t="n">
        <v>28</v>
      </c>
      <c r="M2484" s="26" t="s">
        <v>3</v>
      </c>
      <c r="N2484" s="10" t="n">
        <v>162</v>
      </c>
      <c r="O2484" s="6" t="n">
        <v>3</v>
      </c>
      <c r="P2484" s="6" t="n">
        <v>32826</v>
      </c>
      <c r="Q2484" s="26" t="s">
        <v>3</v>
      </c>
      <c r="R2484" s="6" t="n">
        <v>0</v>
      </c>
      <c r="S2484" s="6" t="n">
        <v>2</v>
      </c>
      <c r="T2484" s="6" t="n">
        <v>2</v>
      </c>
      <c r="U2484" s="6" t="n">
        <v>11</v>
      </c>
      <c r="V2484" s="6" t="n">
        <v>1</v>
      </c>
      <c r="W2484" s="13" t="n">
        <f t="normal" ca="1">A2488</f>
        <v>0</v>
      </c>
    </row>
    <row r="2485" spans="1:5">
      <c r="A2485" t="s">
        <v>4</v>
      </c>
      <c r="B2485" s="4" t="s">
        <v>5</v>
      </c>
      <c r="C2485" s="4" t="s">
        <v>13</v>
      </c>
      <c r="D2485" s="4" t="s">
        <v>10</v>
      </c>
      <c r="E2485" s="4" t="s">
        <v>28</v>
      </c>
    </row>
    <row r="2486" spans="1:5">
      <c r="A2486" t="n">
        <v>22174</v>
      </c>
      <c r="B2486" s="36" t="n">
        <v>58</v>
      </c>
      <c r="C2486" s="6" t="n">
        <v>0</v>
      </c>
      <c r="D2486" s="6" t="n">
        <v>0</v>
      </c>
      <c r="E2486" s="6" t="n">
        <v>1</v>
      </c>
    </row>
    <row r="2487" spans="1:5">
      <c r="A2487" t="s">
        <v>4</v>
      </c>
      <c r="B2487" s="4" t="s">
        <v>5</v>
      </c>
      <c r="C2487" s="4" t="s">
        <v>13</v>
      </c>
      <c r="D2487" s="26" t="s">
        <v>58</v>
      </c>
      <c r="E2487" s="4" t="s">
        <v>5</v>
      </c>
      <c r="F2487" s="4" t="s">
        <v>13</v>
      </c>
      <c r="G2487" s="4" t="s">
        <v>10</v>
      </c>
      <c r="H2487" s="26" t="s">
        <v>59</v>
      </c>
      <c r="I2487" s="4" t="s">
        <v>13</v>
      </c>
      <c r="J2487" s="4" t="s">
        <v>9</v>
      </c>
      <c r="K2487" s="4" t="s">
        <v>13</v>
      </c>
      <c r="L2487" s="4" t="s">
        <v>13</v>
      </c>
      <c r="M2487" s="26" t="s">
        <v>58</v>
      </c>
      <c r="N2487" s="4" t="s">
        <v>5</v>
      </c>
      <c r="O2487" s="4" t="s">
        <v>13</v>
      </c>
      <c r="P2487" s="4" t="s">
        <v>10</v>
      </c>
      <c r="Q2487" s="26" t="s">
        <v>59</v>
      </c>
      <c r="R2487" s="4" t="s">
        <v>13</v>
      </c>
      <c r="S2487" s="4" t="s">
        <v>9</v>
      </c>
      <c r="T2487" s="4" t="s">
        <v>13</v>
      </c>
      <c r="U2487" s="4" t="s">
        <v>13</v>
      </c>
      <c r="V2487" s="4" t="s">
        <v>13</v>
      </c>
      <c r="W2487" s="4" t="s">
        <v>30</v>
      </c>
    </row>
    <row r="2488" spans="1:5">
      <c r="A2488" t="n">
        <v>22182</v>
      </c>
      <c r="B2488" s="12" t="n">
        <v>5</v>
      </c>
      <c r="C2488" s="6" t="n">
        <v>28</v>
      </c>
      <c r="D2488" s="26" t="s">
        <v>3</v>
      </c>
      <c r="E2488" s="10" t="n">
        <v>162</v>
      </c>
      <c r="F2488" s="6" t="n">
        <v>3</v>
      </c>
      <c r="G2488" s="6" t="n">
        <v>32826</v>
      </c>
      <c r="H2488" s="26" t="s">
        <v>3</v>
      </c>
      <c r="I2488" s="6" t="n">
        <v>0</v>
      </c>
      <c r="J2488" s="6" t="n">
        <v>1</v>
      </c>
      <c r="K2488" s="6" t="n">
        <v>3</v>
      </c>
      <c r="L2488" s="6" t="n">
        <v>28</v>
      </c>
      <c r="M2488" s="26" t="s">
        <v>3</v>
      </c>
      <c r="N2488" s="10" t="n">
        <v>162</v>
      </c>
      <c r="O2488" s="6" t="n">
        <v>3</v>
      </c>
      <c r="P2488" s="6" t="n">
        <v>32826</v>
      </c>
      <c r="Q2488" s="26" t="s">
        <v>3</v>
      </c>
      <c r="R2488" s="6" t="n">
        <v>0</v>
      </c>
      <c r="S2488" s="6" t="n">
        <v>2</v>
      </c>
      <c r="T2488" s="6" t="n">
        <v>3</v>
      </c>
      <c r="U2488" s="6" t="n">
        <v>9</v>
      </c>
      <c r="V2488" s="6" t="n">
        <v>1</v>
      </c>
      <c r="W2488" s="13" t="n">
        <f t="normal" ca="1">A2498</f>
        <v>0</v>
      </c>
    </row>
    <row r="2489" spans="1:5">
      <c r="A2489" t="s">
        <v>4</v>
      </c>
      <c r="B2489" s="4" t="s">
        <v>5</v>
      </c>
      <c r="C2489" s="4" t="s">
        <v>13</v>
      </c>
      <c r="D2489" s="26" t="s">
        <v>58</v>
      </c>
      <c r="E2489" s="4" t="s">
        <v>5</v>
      </c>
      <c r="F2489" s="4" t="s">
        <v>10</v>
      </c>
      <c r="G2489" s="4" t="s">
        <v>13</v>
      </c>
      <c r="H2489" s="4" t="s">
        <v>13</v>
      </c>
      <c r="I2489" s="4" t="s">
        <v>6</v>
      </c>
      <c r="J2489" s="26" t="s">
        <v>59</v>
      </c>
      <c r="K2489" s="4" t="s">
        <v>13</v>
      </c>
      <c r="L2489" s="4" t="s">
        <v>13</v>
      </c>
      <c r="M2489" s="26" t="s">
        <v>58</v>
      </c>
      <c r="N2489" s="4" t="s">
        <v>5</v>
      </c>
      <c r="O2489" s="4" t="s">
        <v>13</v>
      </c>
      <c r="P2489" s="26" t="s">
        <v>59</v>
      </c>
      <c r="Q2489" s="4" t="s">
        <v>13</v>
      </c>
      <c r="R2489" s="4" t="s">
        <v>9</v>
      </c>
      <c r="S2489" s="4" t="s">
        <v>13</v>
      </c>
      <c r="T2489" s="4" t="s">
        <v>13</v>
      </c>
      <c r="U2489" s="4" t="s">
        <v>13</v>
      </c>
      <c r="V2489" s="26" t="s">
        <v>58</v>
      </c>
      <c r="W2489" s="4" t="s">
        <v>5</v>
      </c>
      <c r="X2489" s="4" t="s">
        <v>13</v>
      </c>
      <c r="Y2489" s="26" t="s">
        <v>59</v>
      </c>
      <c r="Z2489" s="4" t="s">
        <v>13</v>
      </c>
      <c r="AA2489" s="4" t="s">
        <v>9</v>
      </c>
      <c r="AB2489" s="4" t="s">
        <v>13</v>
      </c>
      <c r="AC2489" s="4" t="s">
        <v>13</v>
      </c>
      <c r="AD2489" s="4" t="s">
        <v>13</v>
      </c>
      <c r="AE2489" s="4" t="s">
        <v>30</v>
      </c>
    </row>
    <row r="2490" spans="1:5">
      <c r="A2490" t="n">
        <v>22211</v>
      </c>
      <c r="B2490" s="12" t="n">
        <v>5</v>
      </c>
      <c r="C2490" s="6" t="n">
        <v>28</v>
      </c>
      <c r="D2490" s="26" t="s">
        <v>3</v>
      </c>
      <c r="E2490" s="54" t="n">
        <v>47</v>
      </c>
      <c r="F2490" s="6" t="n">
        <v>61456</v>
      </c>
      <c r="G2490" s="6" t="n">
        <v>2</v>
      </c>
      <c r="H2490" s="6" t="n">
        <v>0</v>
      </c>
      <c r="I2490" s="6" t="s">
        <v>95</v>
      </c>
      <c r="J2490" s="26" t="s">
        <v>3</v>
      </c>
      <c r="K2490" s="6" t="n">
        <v>8</v>
      </c>
      <c r="L2490" s="6" t="n">
        <v>28</v>
      </c>
      <c r="M2490" s="26" t="s">
        <v>3</v>
      </c>
      <c r="N2490" s="16" t="n">
        <v>74</v>
      </c>
      <c r="O2490" s="6" t="n">
        <v>65</v>
      </c>
      <c r="P2490" s="26" t="s">
        <v>3</v>
      </c>
      <c r="Q2490" s="6" t="n">
        <v>0</v>
      </c>
      <c r="R2490" s="6" t="n">
        <v>1</v>
      </c>
      <c r="S2490" s="6" t="n">
        <v>3</v>
      </c>
      <c r="T2490" s="6" t="n">
        <v>9</v>
      </c>
      <c r="U2490" s="6" t="n">
        <v>28</v>
      </c>
      <c r="V2490" s="26" t="s">
        <v>3</v>
      </c>
      <c r="W2490" s="16" t="n">
        <v>74</v>
      </c>
      <c r="X2490" s="6" t="n">
        <v>65</v>
      </c>
      <c r="Y2490" s="26" t="s">
        <v>3</v>
      </c>
      <c r="Z2490" s="6" t="n">
        <v>0</v>
      </c>
      <c r="AA2490" s="6" t="n">
        <v>2</v>
      </c>
      <c r="AB2490" s="6" t="n">
        <v>3</v>
      </c>
      <c r="AC2490" s="6" t="n">
        <v>9</v>
      </c>
      <c r="AD2490" s="6" t="n">
        <v>1</v>
      </c>
      <c r="AE2490" s="13" t="n">
        <f t="normal" ca="1">A2494</f>
        <v>0</v>
      </c>
    </row>
    <row r="2491" spans="1:5">
      <c r="A2491" t="s">
        <v>4</v>
      </c>
      <c r="B2491" s="4" t="s">
        <v>5</v>
      </c>
      <c r="C2491" s="4" t="s">
        <v>10</v>
      </c>
      <c r="D2491" s="4" t="s">
        <v>13</v>
      </c>
      <c r="E2491" s="4" t="s">
        <v>13</v>
      </c>
      <c r="F2491" s="4" t="s">
        <v>6</v>
      </c>
    </row>
    <row r="2492" spans="1:5">
      <c r="A2492" t="n">
        <v>22259</v>
      </c>
      <c r="B2492" s="54" t="n">
        <v>47</v>
      </c>
      <c r="C2492" s="6" t="n">
        <v>61456</v>
      </c>
      <c r="D2492" s="6" t="n">
        <v>0</v>
      </c>
      <c r="E2492" s="6" t="n">
        <v>0</v>
      </c>
      <c r="F2492" s="6" t="s">
        <v>96</v>
      </c>
    </row>
    <row r="2493" spans="1:5">
      <c r="A2493" t="s">
        <v>4</v>
      </c>
      <c r="B2493" s="4" t="s">
        <v>5</v>
      </c>
      <c r="C2493" s="4" t="s">
        <v>13</v>
      </c>
      <c r="D2493" s="4" t="s">
        <v>10</v>
      </c>
      <c r="E2493" s="4" t="s">
        <v>28</v>
      </c>
    </row>
    <row r="2494" spans="1:5">
      <c r="A2494" t="n">
        <v>22272</v>
      </c>
      <c r="B2494" s="36" t="n">
        <v>58</v>
      </c>
      <c r="C2494" s="6" t="n">
        <v>0</v>
      </c>
      <c r="D2494" s="6" t="n">
        <v>300</v>
      </c>
      <c r="E2494" s="6" t="n">
        <v>1</v>
      </c>
    </row>
    <row r="2495" spans="1:5">
      <c r="A2495" t="s">
        <v>4</v>
      </c>
      <c r="B2495" s="4" t="s">
        <v>5</v>
      </c>
      <c r="C2495" s="4" t="s">
        <v>13</v>
      </c>
      <c r="D2495" s="4" t="s">
        <v>10</v>
      </c>
    </row>
    <row r="2496" spans="1:5">
      <c r="A2496" t="n">
        <v>22280</v>
      </c>
      <c r="B2496" s="36" t="n">
        <v>58</v>
      </c>
      <c r="C2496" s="6" t="n">
        <v>255</v>
      </c>
      <c r="D2496" s="6" t="n">
        <v>0</v>
      </c>
    </row>
    <row r="2497" spans="1:31">
      <c r="A2497" t="s">
        <v>4</v>
      </c>
      <c r="B2497" s="4" t="s">
        <v>5</v>
      </c>
      <c r="C2497" s="4" t="s">
        <v>13</v>
      </c>
      <c r="D2497" s="4" t="s">
        <v>13</v>
      </c>
      <c r="E2497" s="4" t="s">
        <v>13</v>
      </c>
      <c r="F2497" s="4" t="s">
        <v>13</v>
      </c>
    </row>
    <row r="2498" spans="1:31">
      <c r="A2498" t="n">
        <v>22284</v>
      </c>
      <c r="B2498" s="8" t="n">
        <v>14</v>
      </c>
      <c r="C2498" s="6" t="n">
        <v>0</v>
      </c>
      <c r="D2498" s="6" t="n">
        <v>0</v>
      </c>
      <c r="E2498" s="6" t="n">
        <v>0</v>
      </c>
      <c r="F2498" s="6" t="n">
        <v>64</v>
      </c>
    </row>
    <row r="2499" spans="1:31">
      <c r="A2499" t="s">
        <v>4</v>
      </c>
      <c r="B2499" s="4" t="s">
        <v>5</v>
      </c>
      <c r="C2499" s="4" t="s">
        <v>13</v>
      </c>
      <c r="D2499" s="4" t="s">
        <v>10</v>
      </c>
    </row>
    <row r="2500" spans="1:31">
      <c r="A2500" t="n">
        <v>22289</v>
      </c>
      <c r="B2500" s="30" t="n">
        <v>22</v>
      </c>
      <c r="C2500" s="6" t="n">
        <v>0</v>
      </c>
      <c r="D2500" s="6" t="n">
        <v>32826</v>
      </c>
    </row>
    <row r="2501" spans="1:31">
      <c r="A2501" t="s">
        <v>4</v>
      </c>
      <c r="B2501" s="4" t="s">
        <v>5</v>
      </c>
      <c r="C2501" s="4" t="s">
        <v>13</v>
      </c>
      <c r="D2501" s="4" t="s">
        <v>10</v>
      </c>
    </row>
    <row r="2502" spans="1:31">
      <c r="A2502" t="n">
        <v>22293</v>
      </c>
      <c r="B2502" s="36" t="n">
        <v>58</v>
      </c>
      <c r="C2502" s="6" t="n">
        <v>5</v>
      </c>
      <c r="D2502" s="6" t="n">
        <v>300</v>
      </c>
    </row>
    <row r="2503" spans="1:31">
      <c r="A2503" t="s">
        <v>4</v>
      </c>
      <c r="B2503" s="4" t="s">
        <v>5</v>
      </c>
      <c r="C2503" s="4" t="s">
        <v>28</v>
      </c>
      <c r="D2503" s="4" t="s">
        <v>10</v>
      </c>
    </row>
    <row r="2504" spans="1:31">
      <c r="A2504" t="n">
        <v>22297</v>
      </c>
      <c r="B2504" s="55" t="n">
        <v>103</v>
      </c>
      <c r="C2504" s="6" t="n">
        <v>0</v>
      </c>
      <c r="D2504" s="6" t="n">
        <v>300</v>
      </c>
    </row>
    <row r="2505" spans="1:31">
      <c r="A2505" t="s">
        <v>4</v>
      </c>
      <c r="B2505" s="4" t="s">
        <v>5</v>
      </c>
      <c r="C2505" s="4" t="s">
        <v>13</v>
      </c>
    </row>
    <row r="2506" spans="1:31">
      <c r="A2506" t="n">
        <v>22304</v>
      </c>
      <c r="B2506" s="27" t="n">
        <v>64</v>
      </c>
      <c r="C2506" s="6" t="n">
        <v>7</v>
      </c>
    </row>
    <row r="2507" spans="1:31">
      <c r="A2507" t="s">
        <v>4</v>
      </c>
      <c r="B2507" s="4" t="s">
        <v>5</v>
      </c>
      <c r="C2507" s="4" t="s">
        <v>13</v>
      </c>
      <c r="D2507" s="4" t="s">
        <v>10</v>
      </c>
    </row>
    <row r="2508" spans="1:31">
      <c r="A2508" t="n">
        <v>22306</v>
      </c>
      <c r="B2508" s="56" t="n">
        <v>72</v>
      </c>
      <c r="C2508" s="6" t="n">
        <v>5</v>
      </c>
      <c r="D2508" s="6" t="n">
        <v>0</v>
      </c>
    </row>
    <row r="2509" spans="1:31">
      <c r="A2509" t="s">
        <v>4</v>
      </c>
      <c r="B2509" s="4" t="s">
        <v>5</v>
      </c>
      <c r="C2509" s="4" t="s">
        <v>13</v>
      </c>
      <c r="D2509" s="26" t="s">
        <v>58</v>
      </c>
      <c r="E2509" s="4" t="s">
        <v>5</v>
      </c>
      <c r="F2509" s="4" t="s">
        <v>13</v>
      </c>
      <c r="G2509" s="4" t="s">
        <v>10</v>
      </c>
      <c r="H2509" s="26" t="s">
        <v>59</v>
      </c>
      <c r="I2509" s="4" t="s">
        <v>13</v>
      </c>
      <c r="J2509" s="4" t="s">
        <v>9</v>
      </c>
      <c r="K2509" s="4" t="s">
        <v>13</v>
      </c>
      <c r="L2509" s="4" t="s">
        <v>13</v>
      </c>
      <c r="M2509" s="4" t="s">
        <v>30</v>
      </c>
    </row>
    <row r="2510" spans="1:31">
      <c r="A2510" t="n">
        <v>22310</v>
      </c>
      <c r="B2510" s="12" t="n">
        <v>5</v>
      </c>
      <c r="C2510" s="6" t="n">
        <v>28</v>
      </c>
      <c r="D2510" s="26" t="s">
        <v>3</v>
      </c>
      <c r="E2510" s="10" t="n">
        <v>162</v>
      </c>
      <c r="F2510" s="6" t="n">
        <v>4</v>
      </c>
      <c r="G2510" s="6" t="n">
        <v>32826</v>
      </c>
      <c r="H2510" s="26" t="s">
        <v>3</v>
      </c>
      <c r="I2510" s="6" t="n">
        <v>0</v>
      </c>
      <c r="J2510" s="6" t="n">
        <v>1</v>
      </c>
      <c r="K2510" s="6" t="n">
        <v>2</v>
      </c>
      <c r="L2510" s="6" t="n">
        <v>1</v>
      </c>
      <c r="M2510" s="13" t="n">
        <f t="normal" ca="1">A2516</f>
        <v>0</v>
      </c>
    </row>
    <row r="2511" spans="1:31">
      <c r="A2511" t="s">
        <v>4</v>
      </c>
      <c r="B2511" s="4" t="s">
        <v>5</v>
      </c>
      <c r="C2511" s="4" t="s">
        <v>13</v>
      </c>
      <c r="D2511" s="4" t="s">
        <v>6</v>
      </c>
    </row>
    <row r="2512" spans="1:31">
      <c r="A2512" t="n">
        <v>22327</v>
      </c>
      <c r="B2512" s="9" t="n">
        <v>2</v>
      </c>
      <c r="C2512" s="6" t="n">
        <v>10</v>
      </c>
      <c r="D2512" s="6" t="s">
        <v>97</v>
      </c>
    </row>
    <row r="2513" spans="1:13">
      <c r="A2513" t="s">
        <v>4</v>
      </c>
      <c r="B2513" s="4" t="s">
        <v>5</v>
      </c>
      <c r="C2513" s="4" t="s">
        <v>10</v>
      </c>
    </row>
    <row r="2514" spans="1:13">
      <c r="A2514" t="n">
        <v>22344</v>
      </c>
      <c r="B2514" s="40" t="n">
        <v>16</v>
      </c>
      <c r="C2514" s="6" t="n">
        <v>0</v>
      </c>
    </row>
    <row r="2515" spans="1:13">
      <c r="A2515" t="s">
        <v>4</v>
      </c>
      <c r="B2515" s="4" t="s">
        <v>5</v>
      </c>
      <c r="C2515" s="4" t="s">
        <v>13</v>
      </c>
      <c r="D2515" s="4" t="s">
        <v>6</v>
      </c>
    </row>
    <row r="2516" spans="1:13">
      <c r="A2516" t="n">
        <v>22347</v>
      </c>
      <c r="B2516" s="9" t="n">
        <v>2</v>
      </c>
      <c r="C2516" s="6" t="n">
        <v>10</v>
      </c>
      <c r="D2516" s="6" t="s">
        <v>221</v>
      </c>
    </row>
    <row r="2517" spans="1:13">
      <c r="A2517" t="s">
        <v>4</v>
      </c>
      <c r="B2517" s="4" t="s">
        <v>5</v>
      </c>
      <c r="C2517" s="4" t="s">
        <v>13</v>
      </c>
      <c r="D2517" s="4" t="s">
        <v>10</v>
      </c>
      <c r="E2517" s="4" t="s">
        <v>13</v>
      </c>
      <c r="F2517" s="4" t="s">
        <v>30</v>
      </c>
    </row>
    <row r="2518" spans="1:13">
      <c r="A2518" t="n">
        <v>22368</v>
      </c>
      <c r="B2518" s="12" t="n">
        <v>5</v>
      </c>
      <c r="C2518" s="6" t="n">
        <v>30</v>
      </c>
      <c r="D2518" s="6" t="n">
        <v>6471</v>
      </c>
      <c r="E2518" s="6" t="n">
        <v>1</v>
      </c>
      <c r="F2518" s="13" t="n">
        <f t="normal" ca="1">A2520</f>
        <v>0</v>
      </c>
    </row>
    <row r="2519" spans="1:13">
      <c r="A2519" t="s">
        <v>4</v>
      </c>
      <c r="B2519" s="4" t="s">
        <v>5</v>
      </c>
      <c r="C2519" s="4" t="s">
        <v>10</v>
      </c>
      <c r="D2519" s="4" t="s">
        <v>6</v>
      </c>
      <c r="E2519" s="4" t="s">
        <v>6</v>
      </c>
      <c r="F2519" s="4" t="s">
        <v>6</v>
      </c>
      <c r="G2519" s="4" t="s">
        <v>13</v>
      </c>
      <c r="H2519" s="4" t="s">
        <v>9</v>
      </c>
      <c r="I2519" s="4" t="s">
        <v>28</v>
      </c>
      <c r="J2519" s="4" t="s">
        <v>28</v>
      </c>
      <c r="K2519" s="4" t="s">
        <v>28</v>
      </c>
      <c r="L2519" s="4" t="s">
        <v>28</v>
      </c>
      <c r="M2519" s="4" t="s">
        <v>28</v>
      </c>
      <c r="N2519" s="4" t="s">
        <v>28</v>
      </c>
      <c r="O2519" s="4" t="s">
        <v>28</v>
      </c>
      <c r="P2519" s="4" t="s">
        <v>6</v>
      </c>
      <c r="Q2519" s="4" t="s">
        <v>6</v>
      </c>
      <c r="R2519" s="4" t="s">
        <v>9</v>
      </c>
      <c r="S2519" s="4" t="s">
        <v>13</v>
      </c>
      <c r="T2519" s="4" t="s">
        <v>9</v>
      </c>
      <c r="U2519" s="4" t="s">
        <v>9</v>
      </c>
      <c r="V2519" s="4" t="s">
        <v>10</v>
      </c>
    </row>
    <row r="2520" spans="1:13">
      <c r="A2520" t="n">
        <v>22377</v>
      </c>
      <c r="B2520" s="18" t="n">
        <v>19</v>
      </c>
      <c r="C2520" s="6" t="n">
        <v>99</v>
      </c>
      <c r="D2520" s="6" t="s">
        <v>248</v>
      </c>
      <c r="E2520" s="6" t="s">
        <v>249</v>
      </c>
      <c r="F2520" s="6" t="s">
        <v>23</v>
      </c>
      <c r="G2520" s="6" t="n">
        <v>0</v>
      </c>
      <c r="H2520" s="6" t="n">
        <v>1</v>
      </c>
      <c r="I2520" s="6" t="n">
        <v>0</v>
      </c>
      <c r="J2520" s="6" t="n">
        <v>0</v>
      </c>
      <c r="K2520" s="6" t="n">
        <v>0</v>
      </c>
      <c r="L2520" s="6" t="n">
        <v>0</v>
      </c>
      <c r="M2520" s="6" t="n">
        <v>1</v>
      </c>
      <c r="N2520" s="6" t="n">
        <v>1.60000002384186</v>
      </c>
      <c r="O2520" s="6" t="n">
        <v>0.0900000035762787</v>
      </c>
      <c r="P2520" s="6" t="s">
        <v>23</v>
      </c>
      <c r="Q2520" s="6" t="s">
        <v>23</v>
      </c>
      <c r="R2520" s="6" t="n">
        <v>-1</v>
      </c>
      <c r="S2520" s="6" t="n">
        <v>0</v>
      </c>
      <c r="T2520" s="6" t="n">
        <v>0</v>
      </c>
      <c r="U2520" s="6" t="n">
        <v>0</v>
      </c>
      <c r="V2520" s="6" t="n">
        <v>0</v>
      </c>
    </row>
    <row r="2521" spans="1:13">
      <c r="A2521" t="s">
        <v>4</v>
      </c>
      <c r="B2521" s="4" t="s">
        <v>5</v>
      </c>
      <c r="C2521" s="4" t="s">
        <v>10</v>
      </c>
      <c r="D2521" s="4" t="s">
        <v>6</v>
      </c>
      <c r="E2521" s="4" t="s">
        <v>6</v>
      </c>
      <c r="F2521" s="4" t="s">
        <v>6</v>
      </c>
      <c r="G2521" s="4" t="s">
        <v>13</v>
      </c>
      <c r="H2521" s="4" t="s">
        <v>9</v>
      </c>
      <c r="I2521" s="4" t="s">
        <v>28</v>
      </c>
      <c r="J2521" s="4" t="s">
        <v>28</v>
      </c>
      <c r="K2521" s="4" t="s">
        <v>28</v>
      </c>
      <c r="L2521" s="4" t="s">
        <v>28</v>
      </c>
      <c r="M2521" s="4" t="s">
        <v>28</v>
      </c>
      <c r="N2521" s="4" t="s">
        <v>28</v>
      </c>
      <c r="O2521" s="4" t="s">
        <v>28</v>
      </c>
      <c r="P2521" s="4" t="s">
        <v>6</v>
      </c>
      <c r="Q2521" s="4" t="s">
        <v>6</v>
      </c>
      <c r="R2521" s="4" t="s">
        <v>9</v>
      </c>
      <c r="S2521" s="4" t="s">
        <v>13</v>
      </c>
      <c r="T2521" s="4" t="s">
        <v>9</v>
      </c>
      <c r="U2521" s="4" t="s">
        <v>9</v>
      </c>
      <c r="V2521" s="4" t="s">
        <v>10</v>
      </c>
    </row>
    <row r="2522" spans="1:13">
      <c r="A2522" t="n">
        <v>22447</v>
      </c>
      <c r="B2522" s="18" t="n">
        <v>19</v>
      </c>
      <c r="C2522" s="6" t="n">
        <v>2020</v>
      </c>
      <c r="D2522" s="6" t="s">
        <v>250</v>
      </c>
      <c r="E2522" s="6" t="s">
        <v>251</v>
      </c>
      <c r="F2522" s="6" t="s">
        <v>23</v>
      </c>
      <c r="G2522" s="6" t="n">
        <v>0</v>
      </c>
      <c r="H2522" s="6" t="n">
        <v>1</v>
      </c>
      <c r="I2522" s="6" t="n">
        <v>0</v>
      </c>
      <c r="J2522" s="6" t="n">
        <v>0</v>
      </c>
      <c r="K2522" s="6" t="n">
        <v>0</v>
      </c>
      <c r="L2522" s="6" t="n">
        <v>0</v>
      </c>
      <c r="M2522" s="6" t="n">
        <v>1</v>
      </c>
      <c r="N2522" s="6" t="n">
        <v>1.60000002384186</v>
      </c>
      <c r="O2522" s="6" t="n">
        <v>0.0900000035762787</v>
      </c>
      <c r="P2522" s="6" t="s">
        <v>20</v>
      </c>
      <c r="Q2522" s="6" t="s">
        <v>23</v>
      </c>
      <c r="R2522" s="6" t="n">
        <v>-1</v>
      </c>
      <c r="S2522" s="6" t="n">
        <v>0</v>
      </c>
      <c r="T2522" s="6" t="n">
        <v>0</v>
      </c>
      <c r="U2522" s="6" t="n">
        <v>0</v>
      </c>
      <c r="V2522" s="6" t="n">
        <v>0</v>
      </c>
    </row>
    <row r="2523" spans="1:13">
      <c r="A2523" t="s">
        <v>4</v>
      </c>
      <c r="B2523" s="4" t="s">
        <v>5</v>
      </c>
      <c r="C2523" s="4" t="s">
        <v>10</v>
      </c>
      <c r="D2523" s="4" t="s">
        <v>6</v>
      </c>
      <c r="E2523" s="4" t="s">
        <v>6</v>
      </c>
      <c r="F2523" s="4" t="s">
        <v>6</v>
      </c>
      <c r="G2523" s="4" t="s">
        <v>13</v>
      </c>
      <c r="H2523" s="4" t="s">
        <v>9</v>
      </c>
      <c r="I2523" s="4" t="s">
        <v>28</v>
      </c>
      <c r="J2523" s="4" t="s">
        <v>28</v>
      </c>
      <c r="K2523" s="4" t="s">
        <v>28</v>
      </c>
      <c r="L2523" s="4" t="s">
        <v>28</v>
      </c>
      <c r="M2523" s="4" t="s">
        <v>28</v>
      </c>
      <c r="N2523" s="4" t="s">
        <v>28</v>
      </c>
      <c r="O2523" s="4" t="s">
        <v>28</v>
      </c>
      <c r="P2523" s="4" t="s">
        <v>6</v>
      </c>
      <c r="Q2523" s="4" t="s">
        <v>6</v>
      </c>
      <c r="R2523" s="4" t="s">
        <v>9</v>
      </c>
      <c r="S2523" s="4" t="s">
        <v>13</v>
      </c>
      <c r="T2523" s="4" t="s">
        <v>9</v>
      </c>
      <c r="U2523" s="4" t="s">
        <v>9</v>
      </c>
      <c r="V2523" s="4" t="s">
        <v>10</v>
      </c>
    </row>
    <row r="2524" spans="1:13">
      <c r="A2524" t="n">
        <v>22529</v>
      </c>
      <c r="B2524" s="18" t="n">
        <v>19</v>
      </c>
      <c r="C2524" s="6" t="n">
        <v>2021</v>
      </c>
      <c r="D2524" s="6" t="s">
        <v>250</v>
      </c>
      <c r="E2524" s="6" t="s">
        <v>251</v>
      </c>
      <c r="F2524" s="6" t="s">
        <v>23</v>
      </c>
      <c r="G2524" s="6" t="n">
        <v>0</v>
      </c>
      <c r="H2524" s="6" t="n">
        <v>1</v>
      </c>
      <c r="I2524" s="6" t="n">
        <v>0</v>
      </c>
      <c r="J2524" s="6" t="n">
        <v>0</v>
      </c>
      <c r="K2524" s="6" t="n">
        <v>0</v>
      </c>
      <c r="L2524" s="6" t="n">
        <v>0</v>
      </c>
      <c r="M2524" s="6" t="n">
        <v>1</v>
      </c>
      <c r="N2524" s="6" t="n">
        <v>1.60000002384186</v>
      </c>
      <c r="O2524" s="6" t="n">
        <v>0.0900000035762787</v>
      </c>
      <c r="P2524" s="6" t="s">
        <v>20</v>
      </c>
      <c r="Q2524" s="6" t="s">
        <v>23</v>
      </c>
      <c r="R2524" s="6" t="n">
        <v>-1</v>
      </c>
      <c r="S2524" s="6" t="n">
        <v>0</v>
      </c>
      <c r="T2524" s="6" t="n">
        <v>0</v>
      </c>
      <c r="U2524" s="6" t="n">
        <v>0</v>
      </c>
      <c r="V2524" s="6" t="n">
        <v>0</v>
      </c>
    </row>
    <row r="2525" spans="1:13">
      <c r="A2525" t="s">
        <v>4</v>
      </c>
      <c r="B2525" s="4" t="s">
        <v>5</v>
      </c>
      <c r="C2525" s="4" t="s">
        <v>10</v>
      </c>
      <c r="D2525" s="4" t="s">
        <v>6</v>
      </c>
      <c r="E2525" s="4" t="s">
        <v>6</v>
      </c>
      <c r="F2525" s="4" t="s">
        <v>6</v>
      </c>
      <c r="G2525" s="4" t="s">
        <v>13</v>
      </c>
      <c r="H2525" s="4" t="s">
        <v>9</v>
      </c>
      <c r="I2525" s="4" t="s">
        <v>28</v>
      </c>
      <c r="J2525" s="4" t="s">
        <v>28</v>
      </c>
      <c r="K2525" s="4" t="s">
        <v>28</v>
      </c>
      <c r="L2525" s="4" t="s">
        <v>28</v>
      </c>
      <c r="M2525" s="4" t="s">
        <v>28</v>
      </c>
      <c r="N2525" s="4" t="s">
        <v>28</v>
      </c>
      <c r="O2525" s="4" t="s">
        <v>28</v>
      </c>
      <c r="P2525" s="4" t="s">
        <v>6</v>
      </c>
      <c r="Q2525" s="4" t="s">
        <v>6</v>
      </c>
      <c r="R2525" s="4" t="s">
        <v>9</v>
      </c>
      <c r="S2525" s="4" t="s">
        <v>13</v>
      </c>
      <c r="T2525" s="4" t="s">
        <v>9</v>
      </c>
      <c r="U2525" s="4" t="s">
        <v>9</v>
      </c>
      <c r="V2525" s="4" t="s">
        <v>10</v>
      </c>
    </row>
    <row r="2526" spans="1:13">
      <c r="A2526" t="n">
        <v>22611</v>
      </c>
      <c r="B2526" s="18" t="n">
        <v>19</v>
      </c>
      <c r="C2526" s="6" t="n">
        <v>2022</v>
      </c>
      <c r="D2526" s="6" t="s">
        <v>250</v>
      </c>
      <c r="E2526" s="6" t="s">
        <v>251</v>
      </c>
      <c r="F2526" s="6" t="s">
        <v>23</v>
      </c>
      <c r="G2526" s="6" t="n">
        <v>0</v>
      </c>
      <c r="H2526" s="6" t="n">
        <v>1</v>
      </c>
      <c r="I2526" s="6" t="n">
        <v>0</v>
      </c>
      <c r="J2526" s="6" t="n">
        <v>0</v>
      </c>
      <c r="K2526" s="6" t="n">
        <v>0</v>
      </c>
      <c r="L2526" s="6" t="n">
        <v>0</v>
      </c>
      <c r="M2526" s="6" t="n">
        <v>1</v>
      </c>
      <c r="N2526" s="6" t="n">
        <v>1.60000002384186</v>
      </c>
      <c r="O2526" s="6" t="n">
        <v>0.0900000035762787</v>
      </c>
      <c r="P2526" s="6" t="s">
        <v>20</v>
      </c>
      <c r="Q2526" s="6" t="s">
        <v>23</v>
      </c>
      <c r="R2526" s="6" t="n">
        <v>-1</v>
      </c>
      <c r="S2526" s="6" t="n">
        <v>0</v>
      </c>
      <c r="T2526" s="6" t="n">
        <v>0</v>
      </c>
      <c r="U2526" s="6" t="n">
        <v>0</v>
      </c>
      <c r="V2526" s="6" t="n">
        <v>0</v>
      </c>
    </row>
    <row r="2527" spans="1:13">
      <c r="A2527" t="s">
        <v>4</v>
      </c>
      <c r="B2527" s="4" t="s">
        <v>5</v>
      </c>
      <c r="C2527" s="4" t="s">
        <v>10</v>
      </c>
      <c r="D2527" s="4" t="s">
        <v>9</v>
      </c>
    </row>
    <row r="2528" spans="1:13">
      <c r="A2528" t="n">
        <v>22693</v>
      </c>
      <c r="B2528" s="53" t="n">
        <v>43</v>
      </c>
      <c r="C2528" s="6" t="n">
        <v>61456</v>
      </c>
      <c r="D2528" s="6" t="n">
        <v>1</v>
      </c>
    </row>
    <row r="2529" spans="1:22">
      <c r="A2529" t="s">
        <v>4</v>
      </c>
      <c r="B2529" s="4" t="s">
        <v>5</v>
      </c>
      <c r="C2529" s="4" t="s">
        <v>10</v>
      </c>
      <c r="D2529" s="4" t="s">
        <v>13</v>
      </c>
      <c r="E2529" s="4" t="s">
        <v>13</v>
      </c>
      <c r="F2529" s="4" t="s">
        <v>6</v>
      </c>
    </row>
    <row r="2530" spans="1:22">
      <c r="A2530" t="n">
        <v>22700</v>
      </c>
      <c r="B2530" s="23" t="n">
        <v>20</v>
      </c>
      <c r="C2530" s="6" t="n">
        <v>0</v>
      </c>
      <c r="D2530" s="6" t="n">
        <v>3</v>
      </c>
      <c r="E2530" s="6" t="n">
        <v>10</v>
      </c>
      <c r="F2530" s="6" t="s">
        <v>143</v>
      </c>
    </row>
    <row r="2531" spans="1:22">
      <c r="A2531" t="s">
        <v>4</v>
      </c>
      <c r="B2531" s="4" t="s">
        <v>5</v>
      </c>
      <c r="C2531" s="4" t="s">
        <v>10</v>
      </c>
    </row>
    <row r="2532" spans="1:22">
      <c r="A2532" t="n">
        <v>22718</v>
      </c>
      <c r="B2532" s="40" t="n">
        <v>16</v>
      </c>
      <c r="C2532" s="6" t="n">
        <v>0</v>
      </c>
    </row>
    <row r="2533" spans="1:22">
      <c r="A2533" t="s">
        <v>4</v>
      </c>
      <c r="B2533" s="4" t="s">
        <v>5</v>
      </c>
      <c r="C2533" s="4" t="s">
        <v>10</v>
      </c>
      <c r="D2533" s="4" t="s">
        <v>13</v>
      </c>
      <c r="E2533" s="4" t="s">
        <v>13</v>
      </c>
      <c r="F2533" s="4" t="s">
        <v>6</v>
      </c>
    </row>
    <row r="2534" spans="1:22">
      <c r="A2534" t="n">
        <v>22721</v>
      </c>
      <c r="B2534" s="23" t="n">
        <v>20</v>
      </c>
      <c r="C2534" s="6" t="n">
        <v>4</v>
      </c>
      <c r="D2534" s="6" t="n">
        <v>3</v>
      </c>
      <c r="E2534" s="6" t="n">
        <v>10</v>
      </c>
      <c r="F2534" s="6" t="s">
        <v>143</v>
      </c>
    </row>
    <row r="2535" spans="1:22">
      <c r="A2535" t="s">
        <v>4</v>
      </c>
      <c r="B2535" s="4" t="s">
        <v>5</v>
      </c>
      <c r="C2535" s="4" t="s">
        <v>10</v>
      </c>
    </row>
    <row r="2536" spans="1:22">
      <c r="A2536" t="n">
        <v>22739</v>
      </c>
      <c r="B2536" s="40" t="n">
        <v>16</v>
      </c>
      <c r="C2536" s="6" t="n">
        <v>0</v>
      </c>
    </row>
    <row r="2537" spans="1:22">
      <c r="A2537" t="s">
        <v>4</v>
      </c>
      <c r="B2537" s="4" t="s">
        <v>5</v>
      </c>
      <c r="C2537" s="4" t="s">
        <v>10</v>
      </c>
      <c r="D2537" s="4" t="s">
        <v>13</v>
      </c>
      <c r="E2537" s="4" t="s">
        <v>13</v>
      </c>
      <c r="F2537" s="4" t="s">
        <v>6</v>
      </c>
    </row>
    <row r="2538" spans="1:22">
      <c r="A2538" t="n">
        <v>22742</v>
      </c>
      <c r="B2538" s="23" t="n">
        <v>20</v>
      </c>
      <c r="C2538" s="6" t="n">
        <v>99</v>
      </c>
      <c r="D2538" s="6" t="n">
        <v>3</v>
      </c>
      <c r="E2538" s="6" t="n">
        <v>10</v>
      </c>
      <c r="F2538" s="6" t="s">
        <v>143</v>
      </c>
    </row>
    <row r="2539" spans="1:22">
      <c r="A2539" t="s">
        <v>4</v>
      </c>
      <c r="B2539" s="4" t="s">
        <v>5</v>
      </c>
      <c r="C2539" s="4" t="s">
        <v>10</v>
      </c>
    </row>
    <row r="2540" spans="1:22">
      <c r="A2540" t="n">
        <v>22760</v>
      </c>
      <c r="B2540" s="40" t="n">
        <v>16</v>
      </c>
      <c r="C2540" s="6" t="n">
        <v>0</v>
      </c>
    </row>
    <row r="2541" spans="1:22">
      <c r="A2541" t="s">
        <v>4</v>
      </c>
      <c r="B2541" s="4" t="s">
        <v>5</v>
      </c>
      <c r="C2541" s="4" t="s">
        <v>10</v>
      </c>
      <c r="D2541" s="4" t="s">
        <v>13</v>
      </c>
      <c r="E2541" s="4" t="s">
        <v>13</v>
      </c>
      <c r="F2541" s="4" t="s">
        <v>6</v>
      </c>
    </row>
    <row r="2542" spans="1:22">
      <c r="A2542" t="n">
        <v>22763</v>
      </c>
      <c r="B2542" s="23" t="n">
        <v>20</v>
      </c>
      <c r="C2542" s="6" t="n">
        <v>2020</v>
      </c>
      <c r="D2542" s="6" t="n">
        <v>3</v>
      </c>
      <c r="E2542" s="6" t="n">
        <v>10</v>
      </c>
      <c r="F2542" s="6" t="s">
        <v>143</v>
      </c>
    </row>
    <row r="2543" spans="1:22">
      <c r="A2543" t="s">
        <v>4</v>
      </c>
      <c r="B2543" s="4" t="s">
        <v>5</v>
      </c>
      <c r="C2543" s="4" t="s">
        <v>10</v>
      </c>
    </row>
    <row r="2544" spans="1:22">
      <c r="A2544" t="n">
        <v>22781</v>
      </c>
      <c r="B2544" s="40" t="n">
        <v>16</v>
      </c>
      <c r="C2544" s="6" t="n">
        <v>0</v>
      </c>
    </row>
    <row r="2545" spans="1:6">
      <c r="A2545" t="s">
        <v>4</v>
      </c>
      <c r="B2545" s="4" t="s">
        <v>5</v>
      </c>
      <c r="C2545" s="4" t="s">
        <v>10</v>
      </c>
      <c r="D2545" s="4" t="s">
        <v>13</v>
      </c>
      <c r="E2545" s="4" t="s">
        <v>13</v>
      </c>
      <c r="F2545" s="4" t="s">
        <v>6</v>
      </c>
    </row>
    <row r="2546" spans="1:6">
      <c r="A2546" t="n">
        <v>22784</v>
      </c>
      <c r="B2546" s="23" t="n">
        <v>20</v>
      </c>
      <c r="C2546" s="6" t="n">
        <v>2021</v>
      </c>
      <c r="D2546" s="6" t="n">
        <v>3</v>
      </c>
      <c r="E2546" s="6" t="n">
        <v>10</v>
      </c>
      <c r="F2546" s="6" t="s">
        <v>143</v>
      </c>
    </row>
    <row r="2547" spans="1:6">
      <c r="A2547" t="s">
        <v>4</v>
      </c>
      <c r="B2547" s="4" t="s">
        <v>5</v>
      </c>
      <c r="C2547" s="4" t="s">
        <v>10</v>
      </c>
    </row>
    <row r="2548" spans="1:6">
      <c r="A2548" t="n">
        <v>22802</v>
      </c>
      <c r="B2548" s="40" t="n">
        <v>16</v>
      </c>
      <c r="C2548" s="6" t="n">
        <v>0</v>
      </c>
    </row>
    <row r="2549" spans="1:6">
      <c r="A2549" t="s">
        <v>4</v>
      </c>
      <c r="B2549" s="4" t="s">
        <v>5</v>
      </c>
      <c r="C2549" s="4" t="s">
        <v>10</v>
      </c>
      <c r="D2549" s="4" t="s">
        <v>13</v>
      </c>
      <c r="E2549" s="4" t="s">
        <v>13</v>
      </c>
      <c r="F2549" s="4" t="s">
        <v>6</v>
      </c>
    </row>
    <row r="2550" spans="1:6">
      <c r="A2550" t="n">
        <v>22805</v>
      </c>
      <c r="B2550" s="23" t="n">
        <v>20</v>
      </c>
      <c r="C2550" s="6" t="n">
        <v>2022</v>
      </c>
      <c r="D2550" s="6" t="n">
        <v>3</v>
      </c>
      <c r="E2550" s="6" t="n">
        <v>10</v>
      </c>
      <c r="F2550" s="6" t="s">
        <v>143</v>
      </c>
    </row>
    <row r="2551" spans="1:6">
      <c r="A2551" t="s">
        <v>4</v>
      </c>
      <c r="B2551" s="4" t="s">
        <v>5</v>
      </c>
      <c r="C2551" s="4" t="s">
        <v>10</v>
      </c>
    </row>
    <row r="2552" spans="1:6">
      <c r="A2552" t="n">
        <v>22823</v>
      </c>
      <c r="B2552" s="40" t="n">
        <v>16</v>
      </c>
      <c r="C2552" s="6" t="n">
        <v>0</v>
      </c>
    </row>
    <row r="2553" spans="1:6">
      <c r="A2553" t="s">
        <v>4</v>
      </c>
      <c r="B2553" s="4" t="s">
        <v>5</v>
      </c>
      <c r="C2553" s="4" t="s">
        <v>10</v>
      </c>
      <c r="D2553" s="4" t="s">
        <v>28</v>
      </c>
      <c r="E2553" s="4" t="s">
        <v>28</v>
      </c>
      <c r="F2553" s="4" t="s">
        <v>28</v>
      </c>
      <c r="G2553" s="4" t="s">
        <v>28</v>
      </c>
    </row>
    <row r="2554" spans="1:6">
      <c r="A2554" t="n">
        <v>22826</v>
      </c>
      <c r="B2554" s="50" t="n">
        <v>46</v>
      </c>
      <c r="C2554" s="6" t="n">
        <v>0</v>
      </c>
      <c r="D2554" s="6" t="n">
        <v>-78.9599990844727</v>
      </c>
      <c r="E2554" s="6" t="n">
        <v>2</v>
      </c>
      <c r="F2554" s="6" t="n">
        <v>36.0900001525879</v>
      </c>
      <c r="G2554" s="6" t="n">
        <v>67.9000015258789</v>
      </c>
    </row>
    <row r="2555" spans="1:6">
      <c r="A2555" t="s">
        <v>4</v>
      </c>
      <c r="B2555" s="4" t="s">
        <v>5</v>
      </c>
      <c r="C2555" s="4" t="s">
        <v>10</v>
      </c>
      <c r="D2555" s="4" t="s">
        <v>28</v>
      </c>
      <c r="E2555" s="4" t="s">
        <v>28</v>
      </c>
      <c r="F2555" s="4" t="s">
        <v>28</v>
      </c>
      <c r="G2555" s="4" t="s">
        <v>28</v>
      </c>
    </row>
    <row r="2556" spans="1:6">
      <c r="A2556" t="n">
        <v>22845</v>
      </c>
      <c r="B2556" s="50" t="n">
        <v>46</v>
      </c>
      <c r="C2556" s="6" t="n">
        <v>4</v>
      </c>
      <c r="D2556" s="6" t="n">
        <v>-79.7300033569336</v>
      </c>
      <c r="E2556" s="6" t="n">
        <v>2</v>
      </c>
      <c r="F2556" s="6" t="n">
        <v>37.2200012207031</v>
      </c>
      <c r="G2556" s="6" t="n">
        <v>64.4000015258789</v>
      </c>
    </row>
    <row r="2557" spans="1:6">
      <c r="A2557" t="s">
        <v>4</v>
      </c>
      <c r="B2557" s="4" t="s">
        <v>5</v>
      </c>
      <c r="C2557" s="4" t="s">
        <v>10</v>
      </c>
      <c r="D2557" s="4" t="s">
        <v>28</v>
      </c>
      <c r="E2557" s="4" t="s">
        <v>28</v>
      </c>
      <c r="F2557" s="4" t="s">
        <v>28</v>
      </c>
      <c r="G2557" s="4" t="s">
        <v>28</v>
      </c>
    </row>
    <row r="2558" spans="1:6">
      <c r="A2558" t="n">
        <v>22864</v>
      </c>
      <c r="B2558" s="50" t="n">
        <v>46</v>
      </c>
      <c r="C2558" s="6" t="n">
        <v>99</v>
      </c>
      <c r="D2558" s="6" t="n">
        <v>-55.3300018310547</v>
      </c>
      <c r="E2558" s="6" t="n">
        <v>2.25999999046326</v>
      </c>
      <c r="F2558" s="6" t="n">
        <v>47.7700004577637</v>
      </c>
      <c r="G2558" s="6" t="n">
        <v>246</v>
      </c>
    </row>
    <row r="2559" spans="1:6">
      <c r="A2559" t="s">
        <v>4</v>
      </c>
      <c r="B2559" s="4" t="s">
        <v>5</v>
      </c>
      <c r="C2559" s="4" t="s">
        <v>10</v>
      </c>
      <c r="D2559" s="4" t="s">
        <v>28</v>
      </c>
      <c r="E2559" s="4" t="s">
        <v>28</v>
      </c>
      <c r="F2559" s="4" t="s">
        <v>28</v>
      </c>
      <c r="G2559" s="4" t="s">
        <v>28</v>
      </c>
    </row>
    <row r="2560" spans="1:6">
      <c r="A2560" t="n">
        <v>22883</v>
      </c>
      <c r="B2560" s="50" t="n">
        <v>46</v>
      </c>
      <c r="C2560" s="6" t="n">
        <v>2020</v>
      </c>
      <c r="D2560" s="6" t="n">
        <v>-57.6500015258789</v>
      </c>
      <c r="E2560" s="6" t="n">
        <v>2.17000007629395</v>
      </c>
      <c r="F2560" s="6" t="n">
        <v>46.6300010681152</v>
      </c>
      <c r="G2560" s="6" t="n">
        <v>60.7999992370605</v>
      </c>
    </row>
    <row r="2561" spans="1:7">
      <c r="A2561" t="s">
        <v>4</v>
      </c>
      <c r="B2561" s="4" t="s">
        <v>5</v>
      </c>
      <c r="C2561" s="4" t="s">
        <v>10</v>
      </c>
      <c r="D2561" s="4" t="s">
        <v>28</v>
      </c>
      <c r="E2561" s="4" t="s">
        <v>28</v>
      </c>
      <c r="F2561" s="4" t="s">
        <v>28</v>
      </c>
      <c r="G2561" s="4" t="s">
        <v>28</v>
      </c>
    </row>
    <row r="2562" spans="1:7">
      <c r="A2562" t="n">
        <v>22902</v>
      </c>
      <c r="B2562" s="50" t="n">
        <v>46</v>
      </c>
      <c r="C2562" s="6" t="n">
        <v>2021</v>
      </c>
      <c r="D2562" s="6" t="n">
        <v>-57.8499984741211</v>
      </c>
      <c r="E2562" s="6" t="n">
        <v>2.1800000667572</v>
      </c>
      <c r="F2562" s="6" t="n">
        <v>48.8800010681152</v>
      </c>
      <c r="G2562" s="6" t="n">
        <v>97.1999969482422</v>
      </c>
    </row>
    <row r="2563" spans="1:7">
      <c r="A2563" t="s">
        <v>4</v>
      </c>
      <c r="B2563" s="4" t="s">
        <v>5</v>
      </c>
      <c r="C2563" s="4" t="s">
        <v>10</v>
      </c>
      <c r="D2563" s="4" t="s">
        <v>28</v>
      </c>
      <c r="E2563" s="4" t="s">
        <v>28</v>
      </c>
      <c r="F2563" s="4" t="s">
        <v>28</v>
      </c>
      <c r="G2563" s="4" t="s">
        <v>28</v>
      </c>
    </row>
    <row r="2564" spans="1:7">
      <c r="A2564" t="n">
        <v>22921</v>
      </c>
      <c r="B2564" s="50" t="n">
        <v>46</v>
      </c>
      <c r="C2564" s="6" t="n">
        <v>2022</v>
      </c>
      <c r="D2564" s="6" t="n">
        <v>-56.2599983215332</v>
      </c>
      <c r="E2564" s="6" t="n">
        <v>2.13000011444092</v>
      </c>
      <c r="F2564" s="6" t="n">
        <v>44.9000015258789</v>
      </c>
      <c r="G2564" s="6" t="n">
        <v>32</v>
      </c>
    </row>
    <row r="2565" spans="1:7">
      <c r="A2565" t="s">
        <v>4</v>
      </c>
      <c r="B2565" s="4" t="s">
        <v>5</v>
      </c>
      <c r="C2565" s="4" t="s">
        <v>13</v>
      </c>
    </row>
    <row r="2566" spans="1:7">
      <c r="A2566" t="n">
        <v>22940</v>
      </c>
      <c r="B2566" s="16" t="n">
        <v>74</v>
      </c>
      <c r="C2566" s="6" t="n">
        <v>18</v>
      </c>
    </row>
    <row r="2567" spans="1:7">
      <c r="A2567" t="s">
        <v>4</v>
      </c>
      <c r="B2567" s="4" t="s">
        <v>5</v>
      </c>
      <c r="C2567" s="4" t="s">
        <v>10</v>
      </c>
      <c r="D2567" s="4" t="s">
        <v>13</v>
      </c>
      <c r="E2567" s="4" t="s">
        <v>6</v>
      </c>
      <c r="F2567" s="4" t="s">
        <v>28</v>
      </c>
      <c r="G2567" s="4" t="s">
        <v>28</v>
      </c>
      <c r="H2567" s="4" t="s">
        <v>28</v>
      </c>
    </row>
    <row r="2568" spans="1:7">
      <c r="A2568" t="n">
        <v>22942</v>
      </c>
      <c r="B2568" s="52" t="n">
        <v>48</v>
      </c>
      <c r="C2568" s="6" t="n">
        <v>99</v>
      </c>
      <c r="D2568" s="6" t="n">
        <v>0</v>
      </c>
      <c r="E2568" s="6" t="s">
        <v>96</v>
      </c>
      <c r="F2568" s="6" t="n">
        <v>-1</v>
      </c>
      <c r="G2568" s="6" t="n">
        <v>1</v>
      </c>
      <c r="H2568" s="6" t="n">
        <v>0</v>
      </c>
    </row>
    <row r="2569" spans="1:7">
      <c r="A2569" t="s">
        <v>4</v>
      </c>
      <c r="B2569" s="4" t="s">
        <v>5</v>
      </c>
      <c r="C2569" s="4" t="s">
        <v>10</v>
      </c>
      <c r="D2569" s="4" t="s">
        <v>13</v>
      </c>
      <c r="E2569" s="4" t="s">
        <v>6</v>
      </c>
      <c r="F2569" s="4" t="s">
        <v>28</v>
      </c>
      <c r="G2569" s="4" t="s">
        <v>28</v>
      </c>
      <c r="H2569" s="4" t="s">
        <v>28</v>
      </c>
    </row>
    <row r="2570" spans="1:7">
      <c r="A2570" t="n">
        <v>22966</v>
      </c>
      <c r="B2570" s="52" t="n">
        <v>48</v>
      </c>
      <c r="C2570" s="6" t="n">
        <v>2020</v>
      </c>
      <c r="D2570" s="6" t="n">
        <v>0</v>
      </c>
      <c r="E2570" s="6" t="s">
        <v>96</v>
      </c>
      <c r="F2570" s="6" t="n">
        <v>-1</v>
      </c>
      <c r="G2570" s="6" t="n">
        <v>1</v>
      </c>
      <c r="H2570" s="6" t="n">
        <v>0</v>
      </c>
    </row>
    <row r="2571" spans="1:7">
      <c r="A2571" t="s">
        <v>4</v>
      </c>
      <c r="B2571" s="4" t="s">
        <v>5</v>
      </c>
      <c r="C2571" s="4" t="s">
        <v>10</v>
      </c>
      <c r="D2571" s="4" t="s">
        <v>13</v>
      </c>
      <c r="E2571" s="4" t="s">
        <v>6</v>
      </c>
      <c r="F2571" s="4" t="s">
        <v>28</v>
      </c>
      <c r="G2571" s="4" t="s">
        <v>28</v>
      </c>
      <c r="H2571" s="4" t="s">
        <v>28</v>
      </c>
    </row>
    <row r="2572" spans="1:7">
      <c r="A2572" t="n">
        <v>22990</v>
      </c>
      <c r="B2572" s="52" t="n">
        <v>48</v>
      </c>
      <c r="C2572" s="6" t="n">
        <v>2021</v>
      </c>
      <c r="D2572" s="6" t="n">
        <v>0</v>
      </c>
      <c r="E2572" s="6" t="s">
        <v>96</v>
      </c>
      <c r="F2572" s="6" t="n">
        <v>-1</v>
      </c>
      <c r="G2572" s="6" t="n">
        <v>1</v>
      </c>
      <c r="H2572" s="6" t="n">
        <v>0</v>
      </c>
    </row>
    <row r="2573" spans="1:7">
      <c r="A2573" t="s">
        <v>4</v>
      </c>
      <c r="B2573" s="4" t="s">
        <v>5</v>
      </c>
      <c r="C2573" s="4" t="s">
        <v>10</v>
      </c>
      <c r="D2573" s="4" t="s">
        <v>13</v>
      </c>
      <c r="E2573" s="4" t="s">
        <v>6</v>
      </c>
      <c r="F2573" s="4" t="s">
        <v>28</v>
      </c>
      <c r="G2573" s="4" t="s">
        <v>28</v>
      </c>
      <c r="H2573" s="4" t="s">
        <v>28</v>
      </c>
    </row>
    <row r="2574" spans="1:7">
      <c r="A2574" t="n">
        <v>23014</v>
      </c>
      <c r="B2574" s="52" t="n">
        <v>48</v>
      </c>
      <c r="C2574" s="6" t="n">
        <v>2022</v>
      </c>
      <c r="D2574" s="6" t="n">
        <v>0</v>
      </c>
      <c r="E2574" s="6" t="s">
        <v>96</v>
      </c>
      <c r="F2574" s="6" t="n">
        <v>-1</v>
      </c>
      <c r="G2574" s="6" t="n">
        <v>1</v>
      </c>
      <c r="H2574" s="6" t="n">
        <v>0</v>
      </c>
    </row>
    <row r="2575" spans="1:7">
      <c r="A2575" t="s">
        <v>4</v>
      </c>
      <c r="B2575" s="4" t="s">
        <v>5</v>
      </c>
      <c r="C2575" s="4" t="s">
        <v>13</v>
      </c>
      <c r="D2575" s="4" t="s">
        <v>6</v>
      </c>
      <c r="E2575" s="4" t="s">
        <v>10</v>
      </c>
    </row>
    <row r="2576" spans="1:7">
      <c r="A2576" t="n">
        <v>23038</v>
      </c>
      <c r="B2576" s="25" t="n">
        <v>94</v>
      </c>
      <c r="C2576" s="6" t="n">
        <v>0</v>
      </c>
      <c r="D2576" s="6" t="s">
        <v>57</v>
      </c>
      <c r="E2576" s="6" t="n">
        <v>1</v>
      </c>
    </row>
    <row r="2577" spans="1:8">
      <c r="A2577" t="s">
        <v>4</v>
      </c>
      <c r="B2577" s="4" t="s">
        <v>5</v>
      </c>
      <c r="C2577" s="4" t="s">
        <v>13</v>
      </c>
      <c r="D2577" s="4" t="s">
        <v>6</v>
      </c>
      <c r="E2577" s="4" t="s">
        <v>10</v>
      </c>
    </row>
    <row r="2578" spans="1:8">
      <c r="A2578" t="n">
        <v>23052</v>
      </c>
      <c r="B2578" s="25" t="n">
        <v>94</v>
      </c>
      <c r="C2578" s="6" t="n">
        <v>0</v>
      </c>
      <c r="D2578" s="6" t="s">
        <v>57</v>
      </c>
      <c r="E2578" s="6" t="n">
        <v>2</v>
      </c>
    </row>
    <row r="2579" spans="1:8">
      <c r="A2579" t="s">
        <v>4</v>
      </c>
      <c r="B2579" s="4" t="s">
        <v>5</v>
      </c>
      <c r="C2579" s="4" t="s">
        <v>13</v>
      </c>
      <c r="D2579" s="4" t="s">
        <v>6</v>
      </c>
      <c r="E2579" s="4" t="s">
        <v>10</v>
      </c>
    </row>
    <row r="2580" spans="1:8">
      <c r="A2580" t="n">
        <v>23066</v>
      </c>
      <c r="B2580" s="25" t="n">
        <v>94</v>
      </c>
      <c r="C2580" s="6" t="n">
        <v>1</v>
      </c>
      <c r="D2580" s="6" t="s">
        <v>57</v>
      </c>
      <c r="E2580" s="6" t="n">
        <v>4</v>
      </c>
    </row>
    <row r="2581" spans="1:8">
      <c r="A2581" t="s">
        <v>4</v>
      </c>
      <c r="B2581" s="4" t="s">
        <v>5</v>
      </c>
      <c r="C2581" s="4" t="s">
        <v>13</v>
      </c>
      <c r="D2581" s="4" t="s">
        <v>6</v>
      </c>
    </row>
    <row r="2582" spans="1:8">
      <c r="A2582" t="n">
        <v>23080</v>
      </c>
      <c r="B2582" s="25" t="n">
        <v>94</v>
      </c>
      <c r="C2582" s="6" t="n">
        <v>5</v>
      </c>
      <c r="D2582" s="6" t="s">
        <v>57</v>
      </c>
    </row>
    <row r="2583" spans="1:8">
      <c r="A2583" t="s">
        <v>4</v>
      </c>
      <c r="B2583" s="4" t="s">
        <v>5</v>
      </c>
      <c r="C2583" s="4" t="s">
        <v>13</v>
      </c>
      <c r="D2583" s="4" t="s">
        <v>13</v>
      </c>
      <c r="E2583" s="4" t="s">
        <v>28</v>
      </c>
      <c r="F2583" s="4" t="s">
        <v>28</v>
      </c>
      <c r="G2583" s="4" t="s">
        <v>28</v>
      </c>
      <c r="H2583" s="4" t="s">
        <v>10</v>
      </c>
    </row>
    <row r="2584" spans="1:8">
      <c r="A2584" t="n">
        <v>23092</v>
      </c>
      <c r="B2584" s="62" t="n">
        <v>45</v>
      </c>
      <c r="C2584" s="6" t="n">
        <v>2</v>
      </c>
      <c r="D2584" s="6" t="n">
        <v>3</v>
      </c>
      <c r="E2584" s="6" t="n">
        <v>-76.6800003051758</v>
      </c>
      <c r="F2584" s="6" t="n">
        <v>3.11999988555908</v>
      </c>
      <c r="G2584" s="6" t="n">
        <v>37.9099998474121</v>
      </c>
      <c r="H2584" s="6" t="n">
        <v>0</v>
      </c>
    </row>
    <row r="2585" spans="1:8">
      <c r="A2585" t="s">
        <v>4</v>
      </c>
      <c r="B2585" s="4" t="s">
        <v>5</v>
      </c>
      <c r="C2585" s="4" t="s">
        <v>13</v>
      </c>
      <c r="D2585" s="4" t="s">
        <v>13</v>
      </c>
      <c r="E2585" s="4" t="s">
        <v>28</v>
      </c>
      <c r="F2585" s="4" t="s">
        <v>28</v>
      </c>
      <c r="G2585" s="4" t="s">
        <v>28</v>
      </c>
      <c r="H2585" s="4" t="s">
        <v>10</v>
      </c>
      <c r="I2585" s="4" t="s">
        <v>13</v>
      </c>
    </row>
    <row r="2586" spans="1:8">
      <c r="A2586" t="n">
        <v>23109</v>
      </c>
      <c r="B2586" s="62" t="n">
        <v>45</v>
      </c>
      <c r="C2586" s="6" t="n">
        <v>4</v>
      </c>
      <c r="D2586" s="6" t="n">
        <v>3</v>
      </c>
      <c r="E2586" s="6" t="n">
        <v>1.02999997138977</v>
      </c>
      <c r="F2586" s="6" t="n">
        <v>262.579986572266</v>
      </c>
      <c r="G2586" s="6" t="n">
        <v>0</v>
      </c>
      <c r="H2586" s="6" t="n">
        <v>0</v>
      </c>
      <c r="I2586" s="6" t="n">
        <v>0</v>
      </c>
    </row>
    <row r="2587" spans="1:8">
      <c r="A2587" t="s">
        <v>4</v>
      </c>
      <c r="B2587" s="4" t="s">
        <v>5</v>
      </c>
      <c r="C2587" s="4" t="s">
        <v>13</v>
      </c>
      <c r="D2587" s="4" t="s">
        <v>13</v>
      </c>
      <c r="E2587" s="4" t="s">
        <v>28</v>
      </c>
      <c r="F2587" s="4" t="s">
        <v>10</v>
      </c>
    </row>
    <row r="2588" spans="1:8">
      <c r="A2588" t="n">
        <v>23127</v>
      </c>
      <c r="B2588" s="62" t="n">
        <v>45</v>
      </c>
      <c r="C2588" s="6" t="n">
        <v>5</v>
      </c>
      <c r="D2588" s="6" t="n">
        <v>3</v>
      </c>
      <c r="E2588" s="6" t="n">
        <v>6.09999990463257</v>
      </c>
      <c r="F2588" s="6" t="n">
        <v>0</v>
      </c>
    </row>
    <row r="2589" spans="1:8">
      <c r="A2589" t="s">
        <v>4</v>
      </c>
      <c r="B2589" s="4" t="s">
        <v>5</v>
      </c>
      <c r="C2589" s="4" t="s">
        <v>13</v>
      </c>
      <c r="D2589" s="4" t="s">
        <v>13</v>
      </c>
      <c r="E2589" s="4" t="s">
        <v>28</v>
      </c>
      <c r="F2589" s="4" t="s">
        <v>10</v>
      </c>
    </row>
    <row r="2590" spans="1:8">
      <c r="A2590" t="n">
        <v>23136</v>
      </c>
      <c r="B2590" s="62" t="n">
        <v>45</v>
      </c>
      <c r="C2590" s="6" t="n">
        <v>11</v>
      </c>
      <c r="D2590" s="6" t="n">
        <v>3</v>
      </c>
      <c r="E2590" s="6" t="n">
        <v>40</v>
      </c>
      <c r="F2590" s="6" t="n">
        <v>0</v>
      </c>
    </row>
    <row r="2591" spans="1:8">
      <c r="A2591" t="s">
        <v>4</v>
      </c>
      <c r="B2591" s="4" t="s">
        <v>5</v>
      </c>
      <c r="C2591" s="4" t="s">
        <v>13</v>
      </c>
      <c r="D2591" s="4" t="s">
        <v>13</v>
      </c>
      <c r="E2591" s="4" t="s">
        <v>28</v>
      </c>
      <c r="F2591" s="4" t="s">
        <v>10</v>
      </c>
    </row>
    <row r="2592" spans="1:8">
      <c r="A2592" t="n">
        <v>23145</v>
      </c>
      <c r="B2592" s="62" t="n">
        <v>45</v>
      </c>
      <c r="C2592" s="6" t="n">
        <v>5</v>
      </c>
      <c r="D2592" s="6" t="n">
        <v>3</v>
      </c>
      <c r="E2592" s="6" t="n">
        <v>5.80000019073486</v>
      </c>
      <c r="F2592" s="6" t="n">
        <v>1500</v>
      </c>
    </row>
    <row r="2593" spans="1:9">
      <c r="A2593" t="s">
        <v>4</v>
      </c>
      <c r="B2593" s="4" t="s">
        <v>5</v>
      </c>
      <c r="C2593" s="4" t="s">
        <v>13</v>
      </c>
      <c r="D2593" s="4" t="s">
        <v>10</v>
      </c>
      <c r="E2593" s="4" t="s">
        <v>28</v>
      </c>
    </row>
    <row r="2594" spans="1:9">
      <c r="A2594" t="n">
        <v>23154</v>
      </c>
      <c r="B2594" s="36" t="n">
        <v>58</v>
      </c>
      <c r="C2594" s="6" t="n">
        <v>100</v>
      </c>
      <c r="D2594" s="6" t="n">
        <v>1000</v>
      </c>
      <c r="E2594" s="6" t="n">
        <v>1</v>
      </c>
    </row>
    <row r="2595" spans="1:9">
      <c r="A2595" t="s">
        <v>4</v>
      </c>
      <c r="B2595" s="4" t="s">
        <v>5</v>
      </c>
      <c r="C2595" s="4" t="s">
        <v>13</v>
      </c>
      <c r="D2595" s="4" t="s">
        <v>10</v>
      </c>
    </row>
    <row r="2596" spans="1:9">
      <c r="A2596" t="n">
        <v>23162</v>
      </c>
      <c r="B2596" s="36" t="n">
        <v>58</v>
      </c>
      <c r="C2596" s="6" t="n">
        <v>255</v>
      </c>
      <c r="D2596" s="6" t="n">
        <v>0</v>
      </c>
    </row>
    <row r="2597" spans="1:9">
      <c r="A2597" t="s">
        <v>4</v>
      </c>
      <c r="B2597" s="4" t="s">
        <v>5</v>
      </c>
      <c r="C2597" s="4" t="s">
        <v>13</v>
      </c>
      <c r="D2597" s="4" t="s">
        <v>10</v>
      </c>
    </row>
    <row r="2598" spans="1:9">
      <c r="A2598" t="n">
        <v>23166</v>
      </c>
      <c r="B2598" s="62" t="n">
        <v>45</v>
      </c>
      <c r="C2598" s="6" t="n">
        <v>7</v>
      </c>
      <c r="D2598" s="6" t="n">
        <v>255</v>
      </c>
    </row>
    <row r="2599" spans="1:9">
      <c r="A2599" t="s">
        <v>4</v>
      </c>
      <c r="B2599" s="4" t="s">
        <v>5</v>
      </c>
      <c r="C2599" s="4" t="s">
        <v>10</v>
      </c>
      <c r="D2599" s="4" t="s">
        <v>13</v>
      </c>
      <c r="E2599" s="4" t="s">
        <v>28</v>
      </c>
      <c r="F2599" s="4" t="s">
        <v>10</v>
      </c>
    </row>
    <row r="2600" spans="1:9">
      <c r="A2600" t="n">
        <v>23170</v>
      </c>
      <c r="B2600" s="71" t="n">
        <v>59</v>
      </c>
      <c r="C2600" s="6" t="n">
        <v>0</v>
      </c>
      <c r="D2600" s="6" t="n">
        <v>1</v>
      </c>
      <c r="E2600" s="6" t="n">
        <v>0.150000005960464</v>
      </c>
      <c r="F2600" s="6" t="n">
        <v>0</v>
      </c>
    </row>
    <row r="2601" spans="1:9">
      <c r="A2601" t="s">
        <v>4</v>
      </c>
      <c r="B2601" s="4" t="s">
        <v>5</v>
      </c>
      <c r="C2601" s="4" t="s">
        <v>10</v>
      </c>
    </row>
    <row r="2602" spans="1:9">
      <c r="A2602" t="n">
        <v>23180</v>
      </c>
      <c r="B2602" s="40" t="n">
        <v>16</v>
      </c>
      <c r="C2602" s="6" t="n">
        <v>50</v>
      </c>
    </row>
    <row r="2603" spans="1:9">
      <c r="A2603" t="s">
        <v>4</v>
      </c>
      <c r="B2603" s="4" t="s">
        <v>5</v>
      </c>
      <c r="C2603" s="4" t="s">
        <v>10</v>
      </c>
      <c r="D2603" s="4" t="s">
        <v>13</v>
      </c>
      <c r="E2603" s="4" t="s">
        <v>28</v>
      </c>
      <c r="F2603" s="4" t="s">
        <v>10</v>
      </c>
    </row>
    <row r="2604" spans="1:9">
      <c r="A2604" t="n">
        <v>23183</v>
      </c>
      <c r="B2604" s="71" t="n">
        <v>59</v>
      </c>
      <c r="C2604" s="6" t="n">
        <v>4</v>
      </c>
      <c r="D2604" s="6" t="n">
        <v>1</v>
      </c>
      <c r="E2604" s="6" t="n">
        <v>0.150000005960464</v>
      </c>
      <c r="F2604" s="6" t="n">
        <v>0</v>
      </c>
    </row>
    <row r="2605" spans="1:9">
      <c r="A2605" t="s">
        <v>4</v>
      </c>
      <c r="B2605" s="4" t="s">
        <v>5</v>
      </c>
      <c r="C2605" s="4" t="s">
        <v>10</v>
      </c>
    </row>
    <row r="2606" spans="1:9">
      <c r="A2606" t="n">
        <v>23193</v>
      </c>
      <c r="B2606" s="40" t="n">
        <v>16</v>
      </c>
      <c r="C2606" s="6" t="n">
        <v>1300</v>
      </c>
    </row>
    <row r="2607" spans="1:9">
      <c r="A2607" t="s">
        <v>4</v>
      </c>
      <c r="B2607" s="4" t="s">
        <v>5</v>
      </c>
      <c r="C2607" s="4" t="s">
        <v>13</v>
      </c>
      <c r="D2607" s="4" t="s">
        <v>10</v>
      </c>
      <c r="E2607" s="4" t="s">
        <v>6</v>
      </c>
    </row>
    <row r="2608" spans="1:9">
      <c r="A2608" t="n">
        <v>23196</v>
      </c>
      <c r="B2608" s="66" t="n">
        <v>51</v>
      </c>
      <c r="C2608" s="6" t="n">
        <v>4</v>
      </c>
      <c r="D2608" s="6" t="n">
        <v>0</v>
      </c>
      <c r="E2608" s="6" t="s">
        <v>252</v>
      </c>
    </row>
    <row r="2609" spans="1:6">
      <c r="A2609" t="s">
        <v>4</v>
      </c>
      <c r="B2609" s="4" t="s">
        <v>5</v>
      </c>
      <c r="C2609" s="4" t="s">
        <v>10</v>
      </c>
    </row>
    <row r="2610" spans="1:6">
      <c r="A2610" t="n">
        <v>23210</v>
      </c>
      <c r="B2610" s="40" t="n">
        <v>16</v>
      </c>
      <c r="C2610" s="6" t="n">
        <v>0</v>
      </c>
    </row>
    <row r="2611" spans="1:6">
      <c r="A2611" t="s">
        <v>4</v>
      </c>
      <c r="B2611" s="4" t="s">
        <v>5</v>
      </c>
      <c r="C2611" s="4" t="s">
        <v>10</v>
      </c>
      <c r="D2611" s="4" t="s">
        <v>65</v>
      </c>
      <c r="E2611" s="4" t="s">
        <v>13</v>
      </c>
      <c r="F2611" s="4" t="s">
        <v>13</v>
      </c>
    </row>
    <row r="2612" spans="1:6">
      <c r="A2612" t="n">
        <v>23213</v>
      </c>
      <c r="B2612" s="68" t="n">
        <v>26</v>
      </c>
      <c r="C2612" s="6" t="n">
        <v>0</v>
      </c>
      <c r="D2612" s="6" t="s">
        <v>253</v>
      </c>
      <c r="E2612" s="6" t="n">
        <v>2</v>
      </c>
      <c r="F2612" s="6" t="n">
        <v>0</v>
      </c>
    </row>
    <row r="2613" spans="1:6">
      <c r="A2613" t="s">
        <v>4</v>
      </c>
      <c r="B2613" s="4" t="s">
        <v>5</v>
      </c>
    </row>
    <row r="2614" spans="1:6">
      <c r="A2614" t="n">
        <v>23234</v>
      </c>
      <c r="B2614" s="34" t="n">
        <v>28</v>
      </c>
    </row>
    <row r="2615" spans="1:6">
      <c r="A2615" t="s">
        <v>4</v>
      </c>
      <c r="B2615" s="4" t="s">
        <v>5</v>
      </c>
      <c r="C2615" s="4" t="s">
        <v>13</v>
      </c>
      <c r="D2615" s="4" t="s">
        <v>10</v>
      </c>
      <c r="E2615" s="4" t="s">
        <v>6</v>
      </c>
    </row>
    <row r="2616" spans="1:6">
      <c r="A2616" t="n">
        <v>23235</v>
      </c>
      <c r="B2616" s="66" t="n">
        <v>51</v>
      </c>
      <c r="C2616" s="6" t="n">
        <v>4</v>
      </c>
      <c r="D2616" s="6" t="n">
        <v>4</v>
      </c>
      <c r="E2616" s="6" t="s">
        <v>202</v>
      </c>
    </row>
    <row r="2617" spans="1:6">
      <c r="A2617" t="s">
        <v>4</v>
      </c>
      <c r="B2617" s="4" t="s">
        <v>5</v>
      </c>
      <c r="C2617" s="4" t="s">
        <v>10</v>
      </c>
    </row>
    <row r="2618" spans="1:6">
      <c r="A2618" t="n">
        <v>23248</v>
      </c>
      <c r="B2618" s="40" t="n">
        <v>16</v>
      </c>
      <c r="C2618" s="6" t="n">
        <v>0</v>
      </c>
    </row>
    <row r="2619" spans="1:6">
      <c r="A2619" t="s">
        <v>4</v>
      </c>
      <c r="B2619" s="4" t="s">
        <v>5</v>
      </c>
      <c r="C2619" s="4" t="s">
        <v>10</v>
      </c>
      <c r="D2619" s="4" t="s">
        <v>65</v>
      </c>
      <c r="E2619" s="4" t="s">
        <v>13</v>
      </c>
      <c r="F2619" s="4" t="s">
        <v>13</v>
      </c>
    </row>
    <row r="2620" spans="1:6">
      <c r="A2620" t="n">
        <v>23251</v>
      </c>
      <c r="B2620" s="68" t="n">
        <v>26</v>
      </c>
      <c r="C2620" s="6" t="n">
        <v>4</v>
      </c>
      <c r="D2620" s="6" t="s">
        <v>254</v>
      </c>
      <c r="E2620" s="6" t="n">
        <v>2</v>
      </c>
      <c r="F2620" s="6" t="n">
        <v>0</v>
      </c>
    </row>
    <row r="2621" spans="1:6">
      <c r="A2621" t="s">
        <v>4</v>
      </c>
      <c r="B2621" s="4" t="s">
        <v>5</v>
      </c>
    </row>
    <row r="2622" spans="1:6">
      <c r="A2622" t="n">
        <v>23278</v>
      </c>
      <c r="B2622" s="34" t="n">
        <v>28</v>
      </c>
    </row>
    <row r="2623" spans="1:6">
      <c r="A2623" t="s">
        <v>4</v>
      </c>
      <c r="B2623" s="4" t="s">
        <v>5</v>
      </c>
      <c r="C2623" s="4" t="s">
        <v>13</v>
      </c>
      <c r="D2623" s="4" t="s">
        <v>10</v>
      </c>
      <c r="E2623" s="4" t="s">
        <v>13</v>
      </c>
    </row>
    <row r="2624" spans="1:6">
      <c r="A2624" t="n">
        <v>23279</v>
      </c>
      <c r="B2624" s="15" t="n">
        <v>49</v>
      </c>
      <c r="C2624" s="6" t="n">
        <v>1</v>
      </c>
      <c r="D2624" s="6" t="n">
        <v>3000</v>
      </c>
      <c r="E2624" s="6" t="n">
        <v>0</v>
      </c>
    </row>
    <row r="2625" spans="1:6">
      <c r="A2625" t="s">
        <v>4</v>
      </c>
      <c r="B2625" s="4" t="s">
        <v>5</v>
      </c>
      <c r="C2625" s="4" t="s">
        <v>13</v>
      </c>
      <c r="D2625" s="4" t="s">
        <v>10</v>
      </c>
      <c r="E2625" s="4" t="s">
        <v>28</v>
      </c>
    </row>
    <row r="2626" spans="1:6">
      <c r="A2626" t="n">
        <v>23284</v>
      </c>
      <c r="B2626" s="36" t="n">
        <v>58</v>
      </c>
      <c r="C2626" s="6" t="n">
        <v>101</v>
      </c>
      <c r="D2626" s="6" t="n">
        <v>300</v>
      </c>
      <c r="E2626" s="6" t="n">
        <v>1</v>
      </c>
    </row>
    <row r="2627" spans="1:6">
      <c r="A2627" t="s">
        <v>4</v>
      </c>
      <c r="B2627" s="4" t="s">
        <v>5</v>
      </c>
      <c r="C2627" s="4" t="s">
        <v>13</v>
      </c>
      <c r="D2627" s="4" t="s">
        <v>10</v>
      </c>
    </row>
    <row r="2628" spans="1:6">
      <c r="A2628" t="n">
        <v>23292</v>
      </c>
      <c r="B2628" s="36" t="n">
        <v>58</v>
      </c>
      <c r="C2628" s="6" t="n">
        <v>254</v>
      </c>
      <c r="D2628" s="6" t="n">
        <v>0</v>
      </c>
    </row>
    <row r="2629" spans="1:6">
      <c r="A2629" t="s">
        <v>4</v>
      </c>
      <c r="B2629" s="4" t="s">
        <v>5</v>
      </c>
      <c r="C2629" s="4" t="s">
        <v>13</v>
      </c>
      <c r="D2629" s="4" t="s">
        <v>13</v>
      </c>
      <c r="E2629" s="4" t="s">
        <v>28</v>
      </c>
      <c r="F2629" s="4" t="s">
        <v>28</v>
      </c>
      <c r="G2629" s="4" t="s">
        <v>28</v>
      </c>
      <c r="H2629" s="4" t="s">
        <v>10</v>
      </c>
    </row>
    <row r="2630" spans="1:6">
      <c r="A2630" t="n">
        <v>23296</v>
      </c>
      <c r="B2630" s="62" t="n">
        <v>45</v>
      </c>
      <c r="C2630" s="6" t="n">
        <v>2</v>
      </c>
      <c r="D2630" s="6" t="n">
        <v>3</v>
      </c>
      <c r="E2630" s="6" t="n">
        <v>-57.1800003051758</v>
      </c>
      <c r="F2630" s="6" t="n">
        <v>3.5</v>
      </c>
      <c r="G2630" s="6" t="n">
        <v>47.4000015258789</v>
      </c>
      <c r="H2630" s="6" t="n">
        <v>0</v>
      </c>
    </row>
    <row r="2631" spans="1:6">
      <c r="A2631" t="s">
        <v>4</v>
      </c>
      <c r="B2631" s="4" t="s">
        <v>5</v>
      </c>
      <c r="C2631" s="4" t="s">
        <v>13</v>
      </c>
      <c r="D2631" s="4" t="s">
        <v>13</v>
      </c>
      <c r="E2631" s="4" t="s">
        <v>28</v>
      </c>
      <c r="F2631" s="4" t="s">
        <v>28</v>
      </c>
      <c r="G2631" s="4" t="s">
        <v>28</v>
      </c>
      <c r="H2631" s="4" t="s">
        <v>10</v>
      </c>
      <c r="I2631" s="4" t="s">
        <v>13</v>
      </c>
    </row>
    <row r="2632" spans="1:6">
      <c r="A2632" t="n">
        <v>23313</v>
      </c>
      <c r="B2632" s="62" t="n">
        <v>45</v>
      </c>
      <c r="C2632" s="6" t="n">
        <v>4</v>
      </c>
      <c r="D2632" s="6" t="n">
        <v>3</v>
      </c>
      <c r="E2632" s="6" t="n">
        <v>17.1000003814697</v>
      </c>
      <c r="F2632" s="6" t="n">
        <v>274.970001220703</v>
      </c>
      <c r="G2632" s="6" t="n">
        <v>0</v>
      </c>
      <c r="H2632" s="6" t="n">
        <v>0</v>
      </c>
      <c r="I2632" s="6" t="n">
        <v>0</v>
      </c>
    </row>
    <row r="2633" spans="1:6">
      <c r="A2633" t="s">
        <v>4</v>
      </c>
      <c r="B2633" s="4" t="s">
        <v>5</v>
      </c>
      <c r="C2633" s="4" t="s">
        <v>13</v>
      </c>
      <c r="D2633" s="4" t="s">
        <v>13</v>
      </c>
      <c r="E2633" s="4" t="s">
        <v>28</v>
      </c>
      <c r="F2633" s="4" t="s">
        <v>10</v>
      </c>
    </row>
    <row r="2634" spans="1:6">
      <c r="A2634" t="n">
        <v>23331</v>
      </c>
      <c r="B2634" s="62" t="n">
        <v>45</v>
      </c>
      <c r="C2634" s="6" t="n">
        <v>5</v>
      </c>
      <c r="D2634" s="6" t="n">
        <v>3</v>
      </c>
      <c r="E2634" s="6" t="n">
        <v>4.80000019073486</v>
      </c>
      <c r="F2634" s="6" t="n">
        <v>0</v>
      </c>
    </row>
    <row r="2635" spans="1:6">
      <c r="A2635" t="s">
        <v>4</v>
      </c>
      <c r="B2635" s="4" t="s">
        <v>5</v>
      </c>
      <c r="C2635" s="4" t="s">
        <v>13</v>
      </c>
      <c r="D2635" s="4" t="s">
        <v>13</v>
      </c>
      <c r="E2635" s="4" t="s">
        <v>28</v>
      </c>
      <c r="F2635" s="4" t="s">
        <v>10</v>
      </c>
    </row>
    <row r="2636" spans="1:6">
      <c r="A2636" t="n">
        <v>23340</v>
      </c>
      <c r="B2636" s="62" t="n">
        <v>45</v>
      </c>
      <c r="C2636" s="6" t="n">
        <v>11</v>
      </c>
      <c r="D2636" s="6" t="n">
        <v>3</v>
      </c>
      <c r="E2636" s="6" t="n">
        <v>40</v>
      </c>
      <c r="F2636" s="6" t="n">
        <v>0</v>
      </c>
    </row>
    <row r="2637" spans="1:6">
      <c r="A2637" t="s">
        <v>4</v>
      </c>
      <c r="B2637" s="4" t="s">
        <v>5</v>
      </c>
      <c r="C2637" s="4" t="s">
        <v>10</v>
      </c>
      <c r="D2637" s="4" t="s">
        <v>13</v>
      </c>
      <c r="E2637" s="4" t="s">
        <v>28</v>
      </c>
      <c r="F2637" s="4" t="s">
        <v>10</v>
      </c>
    </row>
    <row r="2638" spans="1:6">
      <c r="A2638" t="n">
        <v>23349</v>
      </c>
      <c r="B2638" s="71" t="n">
        <v>59</v>
      </c>
      <c r="C2638" s="6" t="n">
        <v>99</v>
      </c>
      <c r="D2638" s="6" t="n">
        <v>15</v>
      </c>
      <c r="E2638" s="6" t="n">
        <v>0.150000005960464</v>
      </c>
      <c r="F2638" s="6" t="n">
        <v>0</v>
      </c>
    </row>
    <row r="2639" spans="1:6">
      <c r="A2639" t="s">
        <v>4</v>
      </c>
      <c r="B2639" s="4" t="s">
        <v>5</v>
      </c>
      <c r="C2639" s="4" t="s">
        <v>13</v>
      </c>
      <c r="D2639" s="4" t="s">
        <v>10</v>
      </c>
    </row>
    <row r="2640" spans="1:6">
      <c r="A2640" t="n">
        <v>23359</v>
      </c>
      <c r="B2640" s="36" t="n">
        <v>58</v>
      </c>
      <c r="C2640" s="6" t="n">
        <v>255</v>
      </c>
      <c r="D2640" s="6" t="n">
        <v>0</v>
      </c>
    </row>
    <row r="2641" spans="1:9">
      <c r="A2641" t="s">
        <v>4</v>
      </c>
      <c r="B2641" s="4" t="s">
        <v>5</v>
      </c>
      <c r="C2641" s="4" t="s">
        <v>10</v>
      </c>
    </row>
    <row r="2642" spans="1:9">
      <c r="A2642" t="n">
        <v>23363</v>
      </c>
      <c r="B2642" s="40" t="n">
        <v>16</v>
      </c>
      <c r="C2642" s="6" t="n">
        <v>300</v>
      </c>
    </row>
    <row r="2643" spans="1:9">
      <c r="A2643" t="s">
        <v>4</v>
      </c>
      <c r="B2643" s="4" t="s">
        <v>5</v>
      </c>
      <c r="C2643" s="4" t="s">
        <v>10</v>
      </c>
      <c r="D2643" s="4" t="s">
        <v>10</v>
      </c>
      <c r="E2643" s="4" t="s">
        <v>28</v>
      </c>
      <c r="F2643" s="4" t="s">
        <v>28</v>
      </c>
      <c r="G2643" s="4" t="s">
        <v>28</v>
      </c>
      <c r="H2643" s="4" t="s">
        <v>28</v>
      </c>
      <c r="I2643" s="4" t="s">
        <v>13</v>
      </c>
      <c r="J2643" s="4" t="s">
        <v>10</v>
      </c>
    </row>
    <row r="2644" spans="1:9">
      <c r="A2644" t="n">
        <v>23366</v>
      </c>
      <c r="B2644" s="76" t="n">
        <v>55</v>
      </c>
      <c r="C2644" s="6" t="n">
        <v>99</v>
      </c>
      <c r="D2644" s="6" t="n">
        <v>65533</v>
      </c>
      <c r="E2644" s="6" t="n">
        <v>-54.5699996948242</v>
      </c>
      <c r="F2644" s="6" t="n">
        <v>2.26999998092651</v>
      </c>
      <c r="G2644" s="6" t="n">
        <v>48.1100006103516</v>
      </c>
      <c r="H2644" s="6" t="n">
        <v>1.20000004768372</v>
      </c>
      <c r="I2644" s="6" t="n">
        <v>1</v>
      </c>
      <c r="J2644" s="6" t="n">
        <v>1</v>
      </c>
    </row>
    <row r="2645" spans="1:9">
      <c r="A2645" t="s">
        <v>4</v>
      </c>
      <c r="B2645" s="4" t="s">
        <v>5</v>
      </c>
      <c r="C2645" s="4" t="s">
        <v>10</v>
      </c>
      <c r="D2645" s="4" t="s">
        <v>13</v>
      </c>
    </row>
    <row r="2646" spans="1:9">
      <c r="A2646" t="n">
        <v>23390</v>
      </c>
      <c r="B2646" s="77" t="n">
        <v>56</v>
      </c>
      <c r="C2646" s="6" t="n">
        <v>99</v>
      </c>
      <c r="D2646" s="6" t="n">
        <v>0</v>
      </c>
    </row>
    <row r="2647" spans="1:9">
      <c r="A2647" t="s">
        <v>4</v>
      </c>
      <c r="B2647" s="4" t="s">
        <v>5</v>
      </c>
      <c r="C2647" s="4" t="s">
        <v>13</v>
      </c>
      <c r="D2647" s="4" t="s">
        <v>10</v>
      </c>
      <c r="E2647" s="4" t="s">
        <v>6</v>
      </c>
    </row>
    <row r="2648" spans="1:9">
      <c r="A2648" t="n">
        <v>23394</v>
      </c>
      <c r="B2648" s="66" t="n">
        <v>51</v>
      </c>
      <c r="C2648" s="6" t="n">
        <v>4</v>
      </c>
      <c r="D2648" s="6" t="n">
        <v>99</v>
      </c>
      <c r="E2648" s="6" t="s">
        <v>172</v>
      </c>
    </row>
    <row r="2649" spans="1:9">
      <c r="A2649" t="s">
        <v>4</v>
      </c>
      <c r="B2649" s="4" t="s">
        <v>5</v>
      </c>
      <c r="C2649" s="4" t="s">
        <v>10</v>
      </c>
    </row>
    <row r="2650" spans="1:9">
      <c r="A2650" t="n">
        <v>23407</v>
      </c>
      <c r="B2650" s="40" t="n">
        <v>16</v>
      </c>
      <c r="C2650" s="6" t="n">
        <v>0</v>
      </c>
    </row>
    <row r="2651" spans="1:9">
      <c r="A2651" t="s">
        <v>4</v>
      </c>
      <c r="B2651" s="4" t="s">
        <v>5</v>
      </c>
      <c r="C2651" s="4" t="s">
        <v>10</v>
      </c>
      <c r="D2651" s="4" t="s">
        <v>65</v>
      </c>
      <c r="E2651" s="4" t="s">
        <v>13</v>
      </c>
      <c r="F2651" s="4" t="s">
        <v>13</v>
      </c>
      <c r="G2651" s="4" t="s">
        <v>65</v>
      </c>
      <c r="H2651" s="4" t="s">
        <v>13</v>
      </c>
      <c r="I2651" s="4" t="s">
        <v>13</v>
      </c>
    </row>
    <row r="2652" spans="1:9">
      <c r="A2652" t="n">
        <v>23410</v>
      </c>
      <c r="B2652" s="68" t="n">
        <v>26</v>
      </c>
      <c r="C2652" s="6" t="n">
        <v>99</v>
      </c>
      <c r="D2652" s="6" t="s">
        <v>255</v>
      </c>
      <c r="E2652" s="6" t="n">
        <v>2</v>
      </c>
      <c r="F2652" s="6" t="n">
        <v>3</v>
      </c>
      <c r="G2652" s="6" t="s">
        <v>256</v>
      </c>
      <c r="H2652" s="6" t="n">
        <v>2</v>
      </c>
      <c r="I2652" s="6" t="n">
        <v>0</v>
      </c>
    </row>
    <row r="2653" spans="1:9">
      <c r="A2653" t="s">
        <v>4</v>
      </c>
      <c r="B2653" s="4" t="s">
        <v>5</v>
      </c>
    </row>
    <row r="2654" spans="1:9">
      <c r="A2654" t="n">
        <v>23481</v>
      </c>
      <c r="B2654" s="34" t="n">
        <v>28</v>
      </c>
    </row>
    <row r="2655" spans="1:9">
      <c r="A2655" t="s">
        <v>4</v>
      </c>
      <c r="B2655" s="4" t="s">
        <v>5</v>
      </c>
      <c r="C2655" s="4" t="s">
        <v>13</v>
      </c>
      <c r="D2655" s="4" t="s">
        <v>28</v>
      </c>
      <c r="E2655" s="4" t="s">
        <v>28</v>
      </c>
      <c r="F2655" s="4" t="s">
        <v>28</v>
      </c>
    </row>
    <row r="2656" spans="1:9">
      <c r="A2656" t="n">
        <v>23482</v>
      </c>
      <c r="B2656" s="62" t="n">
        <v>45</v>
      </c>
      <c r="C2656" s="6" t="n">
        <v>9</v>
      </c>
      <c r="D2656" s="6" t="n">
        <v>0.100000001490116</v>
      </c>
      <c r="E2656" s="6" t="n">
        <v>0.100000001490116</v>
      </c>
      <c r="F2656" s="6" t="n">
        <v>0.5</v>
      </c>
    </row>
    <row r="2657" spans="1:10">
      <c r="A2657" t="s">
        <v>4</v>
      </c>
      <c r="B2657" s="4" t="s">
        <v>5</v>
      </c>
      <c r="C2657" s="4" t="s">
        <v>13</v>
      </c>
      <c r="D2657" s="4" t="s">
        <v>10</v>
      </c>
      <c r="E2657" s="4" t="s">
        <v>6</v>
      </c>
    </row>
    <row r="2658" spans="1:10">
      <c r="A2658" t="n">
        <v>23496</v>
      </c>
      <c r="B2658" s="66" t="n">
        <v>51</v>
      </c>
      <c r="C2658" s="6" t="n">
        <v>4</v>
      </c>
      <c r="D2658" s="6" t="n">
        <v>4</v>
      </c>
      <c r="E2658" s="6" t="s">
        <v>257</v>
      </c>
    </row>
    <row r="2659" spans="1:10">
      <c r="A2659" t="s">
        <v>4</v>
      </c>
      <c r="B2659" s="4" t="s">
        <v>5</v>
      </c>
      <c r="C2659" s="4" t="s">
        <v>10</v>
      </c>
    </row>
    <row r="2660" spans="1:10">
      <c r="A2660" t="n">
        <v>23509</v>
      </c>
      <c r="B2660" s="40" t="n">
        <v>16</v>
      </c>
      <c r="C2660" s="6" t="n">
        <v>0</v>
      </c>
    </row>
    <row r="2661" spans="1:10">
      <c r="A2661" t="s">
        <v>4</v>
      </c>
      <c r="B2661" s="4" t="s">
        <v>5</v>
      </c>
      <c r="C2661" s="4" t="s">
        <v>10</v>
      </c>
      <c r="D2661" s="4" t="s">
        <v>65</v>
      </c>
      <c r="E2661" s="4" t="s">
        <v>13</v>
      </c>
      <c r="F2661" s="4" t="s">
        <v>13</v>
      </c>
    </row>
    <row r="2662" spans="1:10">
      <c r="A2662" t="n">
        <v>23512</v>
      </c>
      <c r="B2662" s="68" t="n">
        <v>26</v>
      </c>
      <c r="C2662" s="6" t="n">
        <v>4</v>
      </c>
      <c r="D2662" s="6" t="s">
        <v>258</v>
      </c>
      <c r="E2662" s="6" t="n">
        <v>2</v>
      </c>
      <c r="F2662" s="6" t="n">
        <v>0</v>
      </c>
    </row>
    <row r="2663" spans="1:10">
      <c r="A2663" t="s">
        <v>4</v>
      </c>
      <c r="B2663" s="4" t="s">
        <v>5</v>
      </c>
    </row>
    <row r="2664" spans="1:10">
      <c r="A2664" t="n">
        <v>23529</v>
      </c>
      <c r="B2664" s="34" t="n">
        <v>28</v>
      </c>
    </row>
    <row r="2665" spans="1:10">
      <c r="A2665" t="s">
        <v>4</v>
      </c>
      <c r="B2665" s="4" t="s">
        <v>5</v>
      </c>
      <c r="C2665" s="4" t="s">
        <v>10</v>
      </c>
      <c r="D2665" s="4" t="s">
        <v>13</v>
      </c>
      <c r="E2665" s="4" t="s">
        <v>28</v>
      </c>
      <c r="F2665" s="4" t="s">
        <v>10</v>
      </c>
    </row>
    <row r="2666" spans="1:10">
      <c r="A2666" t="n">
        <v>23530</v>
      </c>
      <c r="B2666" s="71" t="n">
        <v>59</v>
      </c>
      <c r="C2666" s="6" t="n">
        <v>99</v>
      </c>
      <c r="D2666" s="6" t="n">
        <v>255</v>
      </c>
      <c r="E2666" s="6" t="n">
        <v>0</v>
      </c>
      <c r="F2666" s="6" t="n">
        <v>0</v>
      </c>
    </row>
    <row r="2667" spans="1:10">
      <c r="A2667" t="s">
        <v>4</v>
      </c>
      <c r="B2667" s="4" t="s">
        <v>5</v>
      </c>
      <c r="C2667" s="4" t="s">
        <v>13</v>
      </c>
      <c r="D2667" s="4" t="s">
        <v>10</v>
      </c>
      <c r="E2667" s="4" t="s">
        <v>6</v>
      </c>
      <c r="F2667" s="4" t="s">
        <v>6</v>
      </c>
      <c r="G2667" s="4" t="s">
        <v>6</v>
      </c>
      <c r="H2667" s="4" t="s">
        <v>6</v>
      </c>
    </row>
    <row r="2668" spans="1:10">
      <c r="A2668" t="n">
        <v>23540</v>
      </c>
      <c r="B2668" s="66" t="n">
        <v>51</v>
      </c>
      <c r="C2668" s="6" t="n">
        <v>3</v>
      </c>
      <c r="D2668" s="6" t="n">
        <v>99</v>
      </c>
      <c r="E2668" s="6" t="s">
        <v>164</v>
      </c>
      <c r="F2668" s="6" t="s">
        <v>259</v>
      </c>
      <c r="G2668" s="6" t="s">
        <v>163</v>
      </c>
      <c r="H2668" s="6" t="s">
        <v>164</v>
      </c>
    </row>
    <row r="2669" spans="1:10">
      <c r="A2669" t="s">
        <v>4</v>
      </c>
      <c r="B2669" s="4" t="s">
        <v>5</v>
      </c>
      <c r="C2669" s="4" t="s">
        <v>10</v>
      </c>
      <c r="D2669" s="4" t="s">
        <v>13</v>
      </c>
      <c r="E2669" s="4" t="s">
        <v>28</v>
      </c>
      <c r="F2669" s="4" t="s">
        <v>10</v>
      </c>
    </row>
    <row r="2670" spans="1:10">
      <c r="A2670" t="n">
        <v>23561</v>
      </c>
      <c r="B2670" s="71" t="n">
        <v>59</v>
      </c>
      <c r="C2670" s="6" t="n">
        <v>99</v>
      </c>
      <c r="D2670" s="6" t="n">
        <v>1</v>
      </c>
      <c r="E2670" s="6" t="n">
        <v>0.150000005960464</v>
      </c>
      <c r="F2670" s="6" t="n">
        <v>0</v>
      </c>
    </row>
    <row r="2671" spans="1:10">
      <c r="A2671" t="s">
        <v>4</v>
      </c>
      <c r="B2671" s="4" t="s">
        <v>5</v>
      </c>
      <c r="C2671" s="4" t="s">
        <v>10</v>
      </c>
    </row>
    <row r="2672" spans="1:10">
      <c r="A2672" t="n">
        <v>23571</v>
      </c>
      <c r="B2672" s="40" t="n">
        <v>16</v>
      </c>
      <c r="C2672" s="6" t="n">
        <v>1300</v>
      </c>
    </row>
    <row r="2673" spans="1:8">
      <c r="A2673" t="s">
        <v>4</v>
      </c>
      <c r="B2673" s="4" t="s">
        <v>5</v>
      </c>
      <c r="C2673" s="4" t="s">
        <v>13</v>
      </c>
      <c r="D2673" s="4" t="s">
        <v>10</v>
      </c>
      <c r="E2673" s="4" t="s">
        <v>9</v>
      </c>
      <c r="F2673" s="4" t="s">
        <v>10</v>
      </c>
      <c r="G2673" s="4" t="s">
        <v>9</v>
      </c>
      <c r="H2673" s="4" t="s">
        <v>13</v>
      </c>
    </row>
    <row r="2674" spans="1:8">
      <c r="A2674" t="n">
        <v>23574</v>
      </c>
      <c r="B2674" s="15" t="n">
        <v>49</v>
      </c>
      <c r="C2674" s="6" t="n">
        <v>0</v>
      </c>
      <c r="D2674" s="6" t="n">
        <v>421</v>
      </c>
      <c r="E2674" s="6" t="n">
        <v>1065353216</v>
      </c>
      <c r="F2674" s="6" t="n">
        <v>0</v>
      </c>
      <c r="G2674" s="6" t="n">
        <v>0</v>
      </c>
      <c r="H2674" s="6" t="n">
        <v>0</v>
      </c>
    </row>
    <row r="2675" spans="1:8">
      <c r="A2675" t="s">
        <v>4</v>
      </c>
      <c r="B2675" s="4" t="s">
        <v>5</v>
      </c>
      <c r="C2675" s="4" t="s">
        <v>10</v>
      </c>
      <c r="D2675" s="4" t="s">
        <v>9</v>
      </c>
    </row>
    <row r="2676" spans="1:8">
      <c r="A2676" t="n">
        <v>23589</v>
      </c>
      <c r="B2676" s="53" t="n">
        <v>43</v>
      </c>
      <c r="C2676" s="6" t="n">
        <v>0</v>
      </c>
      <c r="D2676" s="6" t="n">
        <v>16</v>
      </c>
    </row>
    <row r="2677" spans="1:8">
      <c r="A2677" t="s">
        <v>4</v>
      </c>
      <c r="B2677" s="4" t="s">
        <v>5</v>
      </c>
      <c r="C2677" s="4" t="s">
        <v>10</v>
      </c>
      <c r="D2677" s="4" t="s">
        <v>13</v>
      </c>
      <c r="E2677" s="4" t="s">
        <v>13</v>
      </c>
      <c r="F2677" s="4" t="s">
        <v>6</v>
      </c>
    </row>
    <row r="2678" spans="1:8">
      <c r="A2678" t="n">
        <v>23596</v>
      </c>
      <c r="B2678" s="54" t="n">
        <v>47</v>
      </c>
      <c r="C2678" s="6" t="n">
        <v>0</v>
      </c>
      <c r="D2678" s="6" t="n">
        <v>0</v>
      </c>
      <c r="E2678" s="6" t="n">
        <v>0</v>
      </c>
      <c r="F2678" s="6" t="s">
        <v>260</v>
      </c>
    </row>
    <row r="2679" spans="1:8">
      <c r="A2679" t="s">
        <v>4</v>
      </c>
      <c r="B2679" s="4" t="s">
        <v>5</v>
      </c>
      <c r="C2679" s="4" t="s">
        <v>10</v>
      </c>
    </row>
    <row r="2680" spans="1:8">
      <c r="A2680" t="n">
        <v>23618</v>
      </c>
      <c r="B2680" s="40" t="n">
        <v>16</v>
      </c>
      <c r="C2680" s="6" t="n">
        <v>0</v>
      </c>
    </row>
    <row r="2681" spans="1:8">
      <c r="A2681" t="s">
        <v>4</v>
      </c>
      <c r="B2681" s="4" t="s">
        <v>5</v>
      </c>
      <c r="C2681" s="4" t="s">
        <v>10</v>
      </c>
      <c r="D2681" s="4" t="s">
        <v>13</v>
      </c>
      <c r="E2681" s="4" t="s">
        <v>6</v>
      </c>
      <c r="F2681" s="4" t="s">
        <v>28</v>
      </c>
      <c r="G2681" s="4" t="s">
        <v>28</v>
      </c>
      <c r="H2681" s="4" t="s">
        <v>28</v>
      </c>
    </row>
    <row r="2682" spans="1:8">
      <c r="A2682" t="n">
        <v>23621</v>
      </c>
      <c r="B2682" s="52" t="n">
        <v>48</v>
      </c>
      <c r="C2682" s="6" t="n">
        <v>0</v>
      </c>
      <c r="D2682" s="6" t="n">
        <v>0</v>
      </c>
      <c r="E2682" s="6" t="s">
        <v>96</v>
      </c>
      <c r="F2682" s="6" t="n">
        <v>0</v>
      </c>
      <c r="G2682" s="6" t="n">
        <v>1</v>
      </c>
      <c r="H2682" s="6" t="n">
        <v>0</v>
      </c>
    </row>
    <row r="2683" spans="1:8">
      <c r="A2683" t="s">
        <v>4</v>
      </c>
      <c r="B2683" s="4" t="s">
        <v>5</v>
      </c>
      <c r="C2683" s="4" t="s">
        <v>10</v>
      </c>
      <c r="D2683" s="4" t="s">
        <v>9</v>
      </c>
    </row>
    <row r="2684" spans="1:8">
      <c r="A2684" t="n">
        <v>23645</v>
      </c>
      <c r="B2684" s="53" t="n">
        <v>43</v>
      </c>
      <c r="C2684" s="6" t="n">
        <v>4</v>
      </c>
      <c r="D2684" s="6" t="n">
        <v>16</v>
      </c>
    </row>
    <row r="2685" spans="1:8">
      <c r="A2685" t="s">
        <v>4</v>
      </c>
      <c r="B2685" s="4" t="s">
        <v>5</v>
      </c>
      <c r="C2685" s="4" t="s">
        <v>10</v>
      </c>
      <c r="D2685" s="4" t="s">
        <v>13</v>
      </c>
      <c r="E2685" s="4" t="s">
        <v>13</v>
      </c>
      <c r="F2685" s="4" t="s">
        <v>6</v>
      </c>
    </row>
    <row r="2686" spans="1:8">
      <c r="A2686" t="n">
        <v>23652</v>
      </c>
      <c r="B2686" s="54" t="n">
        <v>47</v>
      </c>
      <c r="C2686" s="6" t="n">
        <v>4</v>
      </c>
      <c r="D2686" s="6" t="n">
        <v>0</v>
      </c>
      <c r="E2686" s="6" t="n">
        <v>0</v>
      </c>
      <c r="F2686" s="6" t="s">
        <v>260</v>
      </c>
    </row>
    <row r="2687" spans="1:8">
      <c r="A2687" t="s">
        <v>4</v>
      </c>
      <c r="B2687" s="4" t="s">
        <v>5</v>
      </c>
      <c r="C2687" s="4" t="s">
        <v>10</v>
      </c>
    </row>
    <row r="2688" spans="1:8">
      <c r="A2688" t="n">
        <v>23674</v>
      </c>
      <c r="B2688" s="40" t="n">
        <v>16</v>
      </c>
      <c r="C2688" s="6" t="n">
        <v>0</v>
      </c>
    </row>
    <row r="2689" spans="1:8">
      <c r="A2689" t="s">
        <v>4</v>
      </c>
      <c r="B2689" s="4" t="s">
        <v>5</v>
      </c>
      <c r="C2689" s="4" t="s">
        <v>10</v>
      </c>
      <c r="D2689" s="4" t="s">
        <v>13</v>
      </c>
      <c r="E2689" s="4" t="s">
        <v>6</v>
      </c>
      <c r="F2689" s="4" t="s">
        <v>28</v>
      </c>
      <c r="G2689" s="4" t="s">
        <v>28</v>
      </c>
      <c r="H2689" s="4" t="s">
        <v>28</v>
      </c>
    </row>
    <row r="2690" spans="1:8">
      <c r="A2690" t="n">
        <v>23677</v>
      </c>
      <c r="B2690" s="52" t="n">
        <v>48</v>
      </c>
      <c r="C2690" s="6" t="n">
        <v>4</v>
      </c>
      <c r="D2690" s="6" t="n">
        <v>0</v>
      </c>
      <c r="E2690" s="6" t="s">
        <v>96</v>
      </c>
      <c r="F2690" s="6" t="n">
        <v>0</v>
      </c>
      <c r="G2690" s="6" t="n">
        <v>1</v>
      </c>
      <c r="H2690" s="6" t="n">
        <v>0</v>
      </c>
    </row>
    <row r="2691" spans="1:8">
      <c r="A2691" t="s">
        <v>4</v>
      </c>
      <c r="B2691" s="4" t="s">
        <v>5</v>
      </c>
      <c r="C2691" s="4" t="s">
        <v>10</v>
      </c>
      <c r="D2691" s="4" t="s">
        <v>28</v>
      </c>
      <c r="E2691" s="4" t="s">
        <v>28</v>
      </c>
      <c r="F2691" s="4" t="s">
        <v>28</v>
      </c>
      <c r="G2691" s="4" t="s">
        <v>28</v>
      </c>
    </row>
    <row r="2692" spans="1:8">
      <c r="A2692" t="n">
        <v>23701</v>
      </c>
      <c r="B2692" s="50" t="n">
        <v>46</v>
      </c>
      <c r="C2692" s="6" t="n">
        <v>0</v>
      </c>
      <c r="D2692" s="6" t="n">
        <v>-65.6399993896484</v>
      </c>
      <c r="E2692" s="6" t="n">
        <v>2</v>
      </c>
      <c r="F2692" s="6" t="n">
        <v>42.1800003051758</v>
      </c>
      <c r="G2692" s="6" t="n">
        <v>65.5</v>
      </c>
    </row>
    <row r="2693" spans="1:8">
      <c r="A2693" t="s">
        <v>4</v>
      </c>
      <c r="B2693" s="4" t="s">
        <v>5</v>
      </c>
      <c r="C2693" s="4" t="s">
        <v>10</v>
      </c>
      <c r="D2693" s="4" t="s">
        <v>28</v>
      </c>
      <c r="E2693" s="4" t="s">
        <v>28</v>
      </c>
      <c r="F2693" s="4" t="s">
        <v>28</v>
      </c>
      <c r="G2693" s="4" t="s">
        <v>28</v>
      </c>
    </row>
    <row r="2694" spans="1:8">
      <c r="A2694" t="n">
        <v>23720</v>
      </c>
      <c r="B2694" s="50" t="n">
        <v>46</v>
      </c>
      <c r="C2694" s="6" t="n">
        <v>4</v>
      </c>
      <c r="D2694" s="6" t="n">
        <v>-65.5299987792969</v>
      </c>
      <c r="E2694" s="6" t="n">
        <v>2.01999998092651</v>
      </c>
      <c r="F2694" s="6" t="n">
        <v>43.6300010681152</v>
      </c>
      <c r="G2694" s="6" t="n">
        <v>65.6999969482422</v>
      </c>
    </row>
    <row r="2695" spans="1:8">
      <c r="A2695" t="s">
        <v>4</v>
      </c>
      <c r="B2695" s="4" t="s">
        <v>5</v>
      </c>
      <c r="C2695" s="4" t="s">
        <v>10</v>
      </c>
      <c r="D2695" s="4" t="s">
        <v>10</v>
      </c>
      <c r="E2695" s="4" t="s">
        <v>28</v>
      </c>
      <c r="F2695" s="4" t="s">
        <v>28</v>
      </c>
      <c r="G2695" s="4" t="s">
        <v>28</v>
      </c>
      <c r="H2695" s="4" t="s">
        <v>28</v>
      </c>
      <c r="I2695" s="4" t="s">
        <v>13</v>
      </c>
      <c r="J2695" s="4" t="s">
        <v>10</v>
      </c>
    </row>
    <row r="2696" spans="1:8">
      <c r="A2696" t="n">
        <v>23739</v>
      </c>
      <c r="B2696" s="76" t="n">
        <v>55</v>
      </c>
      <c r="C2696" s="6" t="n">
        <v>0</v>
      </c>
      <c r="D2696" s="6" t="n">
        <v>65533</v>
      </c>
      <c r="E2696" s="6" t="n">
        <v>-60.939998626709</v>
      </c>
      <c r="F2696" s="6" t="n">
        <v>2.01999998092651</v>
      </c>
      <c r="G2696" s="6" t="n">
        <v>44.3199996948242</v>
      </c>
      <c r="H2696" s="6" t="n">
        <v>4.5</v>
      </c>
      <c r="I2696" s="6" t="n">
        <v>2</v>
      </c>
      <c r="J2696" s="6" t="n">
        <v>4</v>
      </c>
    </row>
    <row r="2697" spans="1:8">
      <c r="A2697" t="s">
        <v>4</v>
      </c>
      <c r="B2697" s="4" t="s">
        <v>5</v>
      </c>
      <c r="C2697" s="4" t="s">
        <v>10</v>
      </c>
      <c r="D2697" s="4" t="s">
        <v>10</v>
      </c>
      <c r="E2697" s="4" t="s">
        <v>28</v>
      </c>
      <c r="F2697" s="4" t="s">
        <v>28</v>
      </c>
      <c r="G2697" s="4" t="s">
        <v>28</v>
      </c>
      <c r="H2697" s="4" t="s">
        <v>28</v>
      </c>
      <c r="I2697" s="4" t="s">
        <v>13</v>
      </c>
      <c r="J2697" s="4" t="s">
        <v>10</v>
      </c>
    </row>
    <row r="2698" spans="1:8">
      <c r="A2698" t="n">
        <v>23763</v>
      </c>
      <c r="B2698" s="76" t="n">
        <v>55</v>
      </c>
      <c r="C2698" s="6" t="n">
        <v>4</v>
      </c>
      <c r="D2698" s="6" t="n">
        <v>65533</v>
      </c>
      <c r="E2698" s="6" t="n">
        <v>-61.4500007629395</v>
      </c>
      <c r="F2698" s="6" t="n">
        <v>2.01999998092651</v>
      </c>
      <c r="G2698" s="6" t="n">
        <v>45.4700012207031</v>
      </c>
      <c r="H2698" s="6" t="n">
        <v>4.5</v>
      </c>
      <c r="I2698" s="6" t="n">
        <v>2</v>
      </c>
      <c r="J2698" s="6" t="n">
        <v>4</v>
      </c>
    </row>
    <row r="2699" spans="1:8">
      <c r="A2699" t="s">
        <v>4</v>
      </c>
      <c r="B2699" s="4" t="s">
        <v>5</v>
      </c>
      <c r="C2699" s="4" t="s">
        <v>13</v>
      </c>
      <c r="D2699" s="4" t="s">
        <v>13</v>
      </c>
      <c r="E2699" s="4" t="s">
        <v>28</v>
      </c>
      <c r="F2699" s="4" t="s">
        <v>28</v>
      </c>
      <c r="G2699" s="4" t="s">
        <v>28</v>
      </c>
      <c r="H2699" s="4" t="s">
        <v>10</v>
      </c>
    </row>
    <row r="2700" spans="1:8">
      <c r="A2700" t="n">
        <v>23787</v>
      </c>
      <c r="B2700" s="62" t="n">
        <v>45</v>
      </c>
      <c r="C2700" s="6" t="n">
        <v>2</v>
      </c>
      <c r="D2700" s="6" t="n">
        <v>3</v>
      </c>
      <c r="E2700" s="6" t="n">
        <v>-60.3899993896484</v>
      </c>
      <c r="F2700" s="6" t="n">
        <v>3.40000009536743</v>
      </c>
      <c r="G2700" s="6" t="n">
        <v>45.9199981689453</v>
      </c>
      <c r="H2700" s="6" t="n">
        <v>1000</v>
      </c>
    </row>
    <row r="2701" spans="1:8">
      <c r="A2701" t="s">
        <v>4</v>
      </c>
      <c r="B2701" s="4" t="s">
        <v>5</v>
      </c>
      <c r="C2701" s="4" t="s">
        <v>13</v>
      </c>
      <c r="D2701" s="4" t="s">
        <v>13</v>
      </c>
      <c r="E2701" s="4" t="s">
        <v>28</v>
      </c>
      <c r="F2701" s="4" t="s">
        <v>28</v>
      </c>
      <c r="G2701" s="4" t="s">
        <v>28</v>
      </c>
      <c r="H2701" s="4" t="s">
        <v>10</v>
      </c>
      <c r="I2701" s="4" t="s">
        <v>13</v>
      </c>
    </row>
    <row r="2702" spans="1:8">
      <c r="A2702" t="n">
        <v>23804</v>
      </c>
      <c r="B2702" s="62" t="n">
        <v>45</v>
      </c>
      <c r="C2702" s="6" t="n">
        <v>4</v>
      </c>
      <c r="D2702" s="6" t="n">
        <v>3</v>
      </c>
      <c r="E2702" s="6" t="n">
        <v>9.03999996185303</v>
      </c>
      <c r="F2702" s="6" t="n">
        <v>274.970001220703</v>
      </c>
      <c r="G2702" s="6" t="n">
        <v>0</v>
      </c>
      <c r="H2702" s="6" t="n">
        <v>1000</v>
      </c>
      <c r="I2702" s="6" t="n">
        <v>0</v>
      </c>
    </row>
    <row r="2703" spans="1:8">
      <c r="A2703" t="s">
        <v>4</v>
      </c>
      <c r="B2703" s="4" t="s">
        <v>5</v>
      </c>
      <c r="C2703" s="4" t="s">
        <v>10</v>
      </c>
    </row>
    <row r="2704" spans="1:8">
      <c r="A2704" t="n">
        <v>23822</v>
      </c>
      <c r="B2704" s="40" t="n">
        <v>16</v>
      </c>
      <c r="C2704" s="6" t="n">
        <v>800</v>
      </c>
    </row>
    <row r="2705" spans="1:10">
      <c r="A2705" t="s">
        <v>4</v>
      </c>
      <c r="B2705" s="4" t="s">
        <v>5</v>
      </c>
      <c r="C2705" s="4" t="s">
        <v>10</v>
      </c>
      <c r="D2705" s="4" t="s">
        <v>13</v>
      </c>
      <c r="E2705" s="4" t="s">
        <v>13</v>
      </c>
      <c r="F2705" s="4" t="s">
        <v>6</v>
      </c>
    </row>
    <row r="2706" spans="1:10">
      <c r="A2706" t="n">
        <v>23825</v>
      </c>
      <c r="B2706" s="23" t="n">
        <v>20</v>
      </c>
      <c r="C2706" s="6" t="n">
        <v>2020</v>
      </c>
      <c r="D2706" s="6" t="n">
        <v>2</v>
      </c>
      <c r="E2706" s="6" t="n">
        <v>11</v>
      </c>
      <c r="F2706" s="6" t="s">
        <v>261</v>
      </c>
    </row>
    <row r="2707" spans="1:10">
      <c r="A2707" t="s">
        <v>4</v>
      </c>
      <c r="B2707" s="4" t="s">
        <v>5</v>
      </c>
      <c r="C2707" s="4" t="s">
        <v>10</v>
      </c>
    </row>
    <row r="2708" spans="1:10">
      <c r="A2708" t="n">
        <v>23858</v>
      </c>
      <c r="B2708" s="40" t="n">
        <v>16</v>
      </c>
      <c r="C2708" s="6" t="n">
        <v>600</v>
      </c>
    </row>
    <row r="2709" spans="1:10">
      <c r="A2709" t="s">
        <v>4</v>
      </c>
      <c r="B2709" s="4" t="s">
        <v>5</v>
      </c>
      <c r="C2709" s="4" t="s">
        <v>10</v>
      </c>
      <c r="D2709" s="4" t="s">
        <v>13</v>
      </c>
      <c r="E2709" s="4" t="s">
        <v>13</v>
      </c>
      <c r="F2709" s="4" t="s">
        <v>6</v>
      </c>
    </row>
    <row r="2710" spans="1:10">
      <c r="A2710" t="n">
        <v>23861</v>
      </c>
      <c r="B2710" s="23" t="n">
        <v>20</v>
      </c>
      <c r="C2710" s="6" t="n">
        <v>2022</v>
      </c>
      <c r="D2710" s="6" t="n">
        <v>2</v>
      </c>
      <c r="E2710" s="6" t="n">
        <v>11</v>
      </c>
      <c r="F2710" s="6" t="s">
        <v>262</v>
      </c>
    </row>
    <row r="2711" spans="1:10">
      <c r="A2711" t="s">
        <v>4</v>
      </c>
      <c r="B2711" s="4" t="s">
        <v>5</v>
      </c>
      <c r="C2711" s="4" t="s">
        <v>10</v>
      </c>
    </row>
    <row r="2712" spans="1:10">
      <c r="A2712" t="n">
        <v>23894</v>
      </c>
      <c r="B2712" s="40" t="n">
        <v>16</v>
      </c>
      <c r="C2712" s="6" t="n">
        <v>100</v>
      </c>
    </row>
    <row r="2713" spans="1:10">
      <c r="A2713" t="s">
        <v>4</v>
      </c>
      <c r="B2713" s="4" t="s">
        <v>5</v>
      </c>
      <c r="C2713" s="4" t="s">
        <v>10</v>
      </c>
      <c r="D2713" s="4" t="s">
        <v>13</v>
      </c>
      <c r="E2713" s="4" t="s">
        <v>13</v>
      </c>
      <c r="F2713" s="4" t="s">
        <v>6</v>
      </c>
    </row>
    <row r="2714" spans="1:10">
      <c r="A2714" t="n">
        <v>23897</v>
      </c>
      <c r="B2714" s="23" t="n">
        <v>20</v>
      </c>
      <c r="C2714" s="6" t="n">
        <v>2021</v>
      </c>
      <c r="D2714" s="6" t="n">
        <v>2</v>
      </c>
      <c r="E2714" s="6" t="n">
        <v>11</v>
      </c>
      <c r="F2714" s="6" t="s">
        <v>262</v>
      </c>
    </row>
    <row r="2715" spans="1:10">
      <c r="A2715" t="s">
        <v>4</v>
      </c>
      <c r="B2715" s="4" t="s">
        <v>5</v>
      </c>
      <c r="C2715" s="4" t="s">
        <v>10</v>
      </c>
    </row>
    <row r="2716" spans="1:10">
      <c r="A2716" t="n">
        <v>23930</v>
      </c>
      <c r="B2716" s="40" t="n">
        <v>16</v>
      </c>
      <c r="C2716" s="6" t="n">
        <v>500</v>
      </c>
    </row>
    <row r="2717" spans="1:10">
      <c r="A2717" t="s">
        <v>4</v>
      </c>
      <c r="B2717" s="4" t="s">
        <v>5</v>
      </c>
      <c r="C2717" s="4" t="s">
        <v>10</v>
      </c>
      <c r="D2717" s="4" t="s">
        <v>13</v>
      </c>
    </row>
    <row r="2718" spans="1:10">
      <c r="A2718" t="n">
        <v>23933</v>
      </c>
      <c r="B2718" s="77" t="n">
        <v>56</v>
      </c>
      <c r="C2718" s="6" t="n">
        <v>0</v>
      </c>
      <c r="D2718" s="6" t="n">
        <v>0</v>
      </c>
    </row>
    <row r="2719" spans="1:10">
      <c r="A2719" t="s">
        <v>4</v>
      </c>
      <c r="B2719" s="4" t="s">
        <v>5</v>
      </c>
      <c r="C2719" s="4" t="s">
        <v>10</v>
      </c>
      <c r="D2719" s="4" t="s">
        <v>13</v>
      </c>
    </row>
    <row r="2720" spans="1:10">
      <c r="A2720" t="n">
        <v>23937</v>
      </c>
      <c r="B2720" s="77" t="n">
        <v>56</v>
      </c>
      <c r="C2720" s="6" t="n">
        <v>4</v>
      </c>
      <c r="D2720" s="6" t="n">
        <v>0</v>
      </c>
    </row>
    <row r="2721" spans="1:6">
      <c r="A2721" t="s">
        <v>4</v>
      </c>
      <c r="B2721" s="4" t="s">
        <v>5</v>
      </c>
      <c r="C2721" s="4" t="s">
        <v>13</v>
      </c>
      <c r="D2721" s="4" t="s">
        <v>10</v>
      </c>
    </row>
    <row r="2722" spans="1:6">
      <c r="A2722" t="n">
        <v>23941</v>
      </c>
      <c r="B2722" s="62" t="n">
        <v>45</v>
      </c>
      <c r="C2722" s="6" t="n">
        <v>7</v>
      </c>
      <c r="D2722" s="6" t="n">
        <v>255</v>
      </c>
    </row>
    <row r="2723" spans="1:6">
      <c r="A2723" t="s">
        <v>4</v>
      </c>
      <c r="B2723" s="4" t="s">
        <v>5</v>
      </c>
      <c r="C2723" s="4" t="s">
        <v>13</v>
      </c>
      <c r="D2723" s="4" t="s">
        <v>10</v>
      </c>
      <c r="E2723" s="4" t="s">
        <v>6</v>
      </c>
    </row>
    <row r="2724" spans="1:6">
      <c r="A2724" t="n">
        <v>23945</v>
      </c>
      <c r="B2724" s="66" t="n">
        <v>51</v>
      </c>
      <c r="C2724" s="6" t="n">
        <v>4</v>
      </c>
      <c r="D2724" s="6" t="n">
        <v>99</v>
      </c>
      <c r="E2724" s="6" t="s">
        <v>263</v>
      </c>
    </row>
    <row r="2725" spans="1:6">
      <c r="A2725" t="s">
        <v>4</v>
      </c>
      <c r="B2725" s="4" t="s">
        <v>5</v>
      </c>
      <c r="C2725" s="4" t="s">
        <v>10</v>
      </c>
    </row>
    <row r="2726" spans="1:6">
      <c r="A2726" t="n">
        <v>23958</v>
      </c>
      <c r="B2726" s="40" t="n">
        <v>16</v>
      </c>
      <c r="C2726" s="6" t="n">
        <v>0</v>
      </c>
    </row>
    <row r="2727" spans="1:6">
      <c r="A2727" t="s">
        <v>4</v>
      </c>
      <c r="B2727" s="4" t="s">
        <v>5</v>
      </c>
      <c r="C2727" s="4" t="s">
        <v>10</v>
      </c>
      <c r="D2727" s="4" t="s">
        <v>65</v>
      </c>
      <c r="E2727" s="4" t="s">
        <v>13</v>
      </c>
      <c r="F2727" s="4" t="s">
        <v>13</v>
      </c>
    </row>
    <row r="2728" spans="1:6">
      <c r="A2728" t="n">
        <v>23961</v>
      </c>
      <c r="B2728" s="68" t="n">
        <v>26</v>
      </c>
      <c r="C2728" s="6" t="n">
        <v>99</v>
      </c>
      <c r="D2728" s="6" t="s">
        <v>264</v>
      </c>
      <c r="E2728" s="6" t="n">
        <v>2</v>
      </c>
      <c r="F2728" s="6" t="n">
        <v>0</v>
      </c>
    </row>
    <row r="2729" spans="1:6">
      <c r="A2729" t="s">
        <v>4</v>
      </c>
      <c r="B2729" s="4" t="s">
        <v>5</v>
      </c>
    </row>
    <row r="2730" spans="1:6">
      <c r="A2730" t="n">
        <v>23984</v>
      </c>
      <c r="B2730" s="34" t="n">
        <v>28</v>
      </c>
    </row>
    <row r="2731" spans="1:6">
      <c r="A2731" t="s">
        <v>4</v>
      </c>
      <c r="B2731" s="4" t="s">
        <v>5</v>
      </c>
      <c r="C2731" s="4" t="s">
        <v>13</v>
      </c>
      <c r="D2731" s="4" t="s">
        <v>10</v>
      </c>
      <c r="E2731" s="4" t="s">
        <v>6</v>
      </c>
    </row>
    <row r="2732" spans="1:6">
      <c r="A2732" t="n">
        <v>23985</v>
      </c>
      <c r="B2732" s="66" t="n">
        <v>51</v>
      </c>
      <c r="C2732" s="6" t="n">
        <v>4</v>
      </c>
      <c r="D2732" s="6" t="n">
        <v>4</v>
      </c>
      <c r="E2732" s="6" t="s">
        <v>202</v>
      </c>
    </row>
    <row r="2733" spans="1:6">
      <c r="A2733" t="s">
        <v>4</v>
      </c>
      <c r="B2733" s="4" t="s">
        <v>5</v>
      </c>
      <c r="C2733" s="4" t="s">
        <v>10</v>
      </c>
    </row>
    <row r="2734" spans="1:6">
      <c r="A2734" t="n">
        <v>23998</v>
      </c>
      <c r="B2734" s="40" t="n">
        <v>16</v>
      </c>
      <c r="C2734" s="6" t="n">
        <v>0</v>
      </c>
    </row>
    <row r="2735" spans="1:6">
      <c r="A2735" t="s">
        <v>4</v>
      </c>
      <c r="B2735" s="4" t="s">
        <v>5</v>
      </c>
      <c r="C2735" s="4" t="s">
        <v>10</v>
      </c>
      <c r="D2735" s="4" t="s">
        <v>65</v>
      </c>
      <c r="E2735" s="4" t="s">
        <v>13</v>
      </c>
      <c r="F2735" s="4" t="s">
        <v>13</v>
      </c>
    </row>
    <row r="2736" spans="1:6">
      <c r="A2736" t="n">
        <v>24001</v>
      </c>
      <c r="B2736" s="68" t="n">
        <v>26</v>
      </c>
      <c r="C2736" s="6" t="n">
        <v>4</v>
      </c>
      <c r="D2736" s="6" t="s">
        <v>265</v>
      </c>
      <c r="E2736" s="6" t="n">
        <v>2</v>
      </c>
      <c r="F2736" s="6" t="n">
        <v>0</v>
      </c>
    </row>
    <row r="2737" spans="1:6">
      <c r="A2737" t="s">
        <v>4</v>
      </c>
      <c r="B2737" s="4" t="s">
        <v>5</v>
      </c>
    </row>
    <row r="2738" spans="1:6">
      <c r="A2738" t="n">
        <v>24036</v>
      </c>
      <c r="B2738" s="34" t="n">
        <v>28</v>
      </c>
    </row>
    <row r="2739" spans="1:6">
      <c r="A2739" t="s">
        <v>4</v>
      </c>
      <c r="B2739" s="4" t="s">
        <v>5</v>
      </c>
      <c r="C2739" s="4" t="s">
        <v>13</v>
      </c>
      <c r="D2739" s="4" t="s">
        <v>10</v>
      </c>
      <c r="E2739" s="4" t="s">
        <v>6</v>
      </c>
    </row>
    <row r="2740" spans="1:6">
      <c r="A2740" t="n">
        <v>24037</v>
      </c>
      <c r="B2740" s="66" t="n">
        <v>51</v>
      </c>
      <c r="C2740" s="6" t="n">
        <v>4</v>
      </c>
      <c r="D2740" s="6" t="n">
        <v>0</v>
      </c>
      <c r="E2740" s="6" t="s">
        <v>202</v>
      </c>
    </row>
    <row r="2741" spans="1:6">
      <c r="A2741" t="s">
        <v>4</v>
      </c>
      <c r="B2741" s="4" t="s">
        <v>5</v>
      </c>
      <c r="C2741" s="4" t="s">
        <v>10</v>
      </c>
    </row>
    <row r="2742" spans="1:6">
      <c r="A2742" t="n">
        <v>24050</v>
      </c>
      <c r="B2742" s="40" t="n">
        <v>16</v>
      </c>
      <c r="C2742" s="6" t="n">
        <v>0</v>
      </c>
    </row>
    <row r="2743" spans="1:6">
      <c r="A2743" t="s">
        <v>4</v>
      </c>
      <c r="B2743" s="4" t="s">
        <v>5</v>
      </c>
      <c r="C2743" s="4" t="s">
        <v>10</v>
      </c>
      <c r="D2743" s="4" t="s">
        <v>65</v>
      </c>
      <c r="E2743" s="4" t="s">
        <v>13</v>
      </c>
      <c r="F2743" s="4" t="s">
        <v>13</v>
      </c>
    </row>
    <row r="2744" spans="1:6">
      <c r="A2744" t="n">
        <v>24053</v>
      </c>
      <c r="B2744" s="68" t="n">
        <v>26</v>
      </c>
      <c r="C2744" s="6" t="n">
        <v>0</v>
      </c>
      <c r="D2744" s="6" t="s">
        <v>266</v>
      </c>
      <c r="E2744" s="6" t="n">
        <v>2</v>
      </c>
      <c r="F2744" s="6" t="n">
        <v>0</v>
      </c>
    </row>
    <row r="2745" spans="1:6">
      <c r="A2745" t="s">
        <v>4</v>
      </c>
      <c r="B2745" s="4" t="s">
        <v>5</v>
      </c>
    </row>
    <row r="2746" spans="1:6">
      <c r="A2746" t="n">
        <v>24085</v>
      </c>
      <c r="B2746" s="34" t="n">
        <v>28</v>
      </c>
    </row>
    <row r="2747" spans="1:6">
      <c r="A2747" t="s">
        <v>4</v>
      </c>
      <c r="B2747" s="4" t="s">
        <v>5</v>
      </c>
      <c r="C2747" s="4" t="s">
        <v>10</v>
      </c>
    </row>
    <row r="2748" spans="1:6">
      <c r="A2748" t="n">
        <v>24086</v>
      </c>
      <c r="B2748" s="20" t="n">
        <v>12</v>
      </c>
      <c r="C2748" s="6" t="n">
        <v>6465</v>
      </c>
    </row>
    <row r="2749" spans="1:6">
      <c r="A2749" t="s">
        <v>4</v>
      </c>
      <c r="B2749" s="4" t="s">
        <v>5</v>
      </c>
      <c r="C2749" s="4" t="s">
        <v>13</v>
      </c>
      <c r="D2749" s="4" t="s">
        <v>9</v>
      </c>
      <c r="E2749" s="4" t="s">
        <v>13</v>
      </c>
      <c r="F2749" s="4" t="s">
        <v>13</v>
      </c>
      <c r="G2749" s="4" t="s">
        <v>9</v>
      </c>
      <c r="H2749" s="4" t="s">
        <v>13</v>
      </c>
      <c r="I2749" s="4" t="s">
        <v>9</v>
      </c>
      <c r="J2749" s="4" t="s">
        <v>13</v>
      </c>
    </row>
    <row r="2750" spans="1:6">
      <c r="A2750" t="n">
        <v>24089</v>
      </c>
      <c r="B2750" s="44" t="n">
        <v>33</v>
      </c>
      <c r="C2750" s="6" t="n">
        <v>0</v>
      </c>
      <c r="D2750" s="6" t="n">
        <v>4</v>
      </c>
      <c r="E2750" s="6" t="n">
        <v>0</v>
      </c>
      <c r="F2750" s="6" t="n">
        <v>0</v>
      </c>
      <c r="G2750" s="6" t="n">
        <v>-1</v>
      </c>
      <c r="H2750" s="6" t="n">
        <v>0</v>
      </c>
      <c r="I2750" s="6" t="n">
        <v>-1</v>
      </c>
      <c r="J2750" s="6" t="n">
        <v>0</v>
      </c>
    </row>
    <row r="2751" spans="1:6">
      <c r="A2751" t="s">
        <v>4</v>
      </c>
      <c r="B2751" s="4" t="s">
        <v>5</v>
      </c>
    </row>
    <row r="2752" spans="1:6">
      <c r="A2752" t="n">
        <v>24107</v>
      </c>
      <c r="B2752" s="7" t="n">
        <v>1</v>
      </c>
    </row>
    <row r="2753" spans="1:10" s="3" customFormat="1" customHeight="0">
      <c r="A2753" s="3" t="s">
        <v>2</v>
      </c>
      <c r="B2753" s="3" t="s">
        <v>267</v>
      </c>
    </row>
    <row r="2754" spans="1:10">
      <c r="A2754" t="s">
        <v>4</v>
      </c>
      <c r="B2754" s="4" t="s">
        <v>5</v>
      </c>
      <c r="C2754" s="4" t="s">
        <v>10</v>
      </c>
      <c r="D2754" s="4" t="s">
        <v>10</v>
      </c>
      <c r="E2754" s="4" t="s">
        <v>28</v>
      </c>
      <c r="F2754" s="4" t="s">
        <v>13</v>
      </c>
    </row>
    <row r="2755" spans="1:10">
      <c r="A2755" t="n">
        <v>24108</v>
      </c>
      <c r="B2755" s="61" t="n">
        <v>53</v>
      </c>
      <c r="C2755" s="6" t="n">
        <v>65534</v>
      </c>
      <c r="D2755" s="6" t="n">
        <v>0</v>
      </c>
      <c r="E2755" s="6" t="n">
        <v>10</v>
      </c>
      <c r="F2755" s="6" t="n">
        <v>0</v>
      </c>
    </row>
    <row r="2756" spans="1:10">
      <c r="A2756" t="s">
        <v>4</v>
      </c>
      <c r="B2756" s="4" t="s">
        <v>5</v>
      </c>
      <c r="C2756" s="4" t="s">
        <v>10</v>
      </c>
    </row>
    <row r="2757" spans="1:10">
      <c r="A2757" t="n">
        <v>24118</v>
      </c>
      <c r="B2757" s="70" t="n">
        <v>54</v>
      </c>
      <c r="C2757" s="6" t="n">
        <v>65534</v>
      </c>
    </row>
    <row r="2758" spans="1:10">
      <c r="A2758" t="s">
        <v>4</v>
      </c>
      <c r="B2758" s="4" t="s">
        <v>5</v>
      </c>
      <c r="C2758" s="4" t="s">
        <v>10</v>
      </c>
      <c r="D2758" s="4" t="s">
        <v>13</v>
      </c>
      <c r="E2758" s="4" t="s">
        <v>6</v>
      </c>
      <c r="F2758" s="4" t="s">
        <v>28</v>
      </c>
      <c r="G2758" s="4" t="s">
        <v>28</v>
      </c>
      <c r="H2758" s="4" t="s">
        <v>28</v>
      </c>
    </row>
    <row r="2759" spans="1:10">
      <c r="A2759" t="n">
        <v>24121</v>
      </c>
      <c r="B2759" s="52" t="n">
        <v>48</v>
      </c>
      <c r="C2759" s="6" t="n">
        <v>65534</v>
      </c>
      <c r="D2759" s="6" t="n">
        <v>0</v>
      </c>
      <c r="E2759" s="6" t="s">
        <v>96</v>
      </c>
      <c r="F2759" s="6" t="n">
        <v>-1</v>
      </c>
      <c r="G2759" s="6" t="n">
        <v>1</v>
      </c>
      <c r="H2759" s="6" t="n">
        <v>0</v>
      </c>
    </row>
    <row r="2760" spans="1:10">
      <c r="A2760" t="s">
        <v>4</v>
      </c>
      <c r="B2760" s="4" t="s">
        <v>5</v>
      </c>
    </row>
    <row r="2761" spans="1:10">
      <c r="A2761" t="n">
        <v>24145</v>
      </c>
      <c r="B2761" s="7" t="n">
        <v>1</v>
      </c>
    </row>
    <row r="2762" spans="1:10" s="3" customFormat="1" customHeight="0">
      <c r="A2762" s="3" t="s">
        <v>2</v>
      </c>
      <c r="B2762" s="3" t="s">
        <v>268</v>
      </c>
    </row>
    <row r="2763" spans="1:10">
      <c r="A2763" t="s">
        <v>4</v>
      </c>
      <c r="B2763" s="4" t="s">
        <v>5</v>
      </c>
      <c r="C2763" s="4" t="s">
        <v>10</v>
      </c>
      <c r="D2763" s="4" t="s">
        <v>10</v>
      </c>
      <c r="E2763" s="4" t="s">
        <v>28</v>
      </c>
      <c r="F2763" s="4" t="s">
        <v>13</v>
      </c>
    </row>
    <row r="2764" spans="1:10">
      <c r="A2764" t="n">
        <v>24148</v>
      </c>
      <c r="B2764" s="61" t="n">
        <v>53</v>
      </c>
      <c r="C2764" s="6" t="n">
        <v>65534</v>
      </c>
      <c r="D2764" s="6" t="n">
        <v>4</v>
      </c>
      <c r="E2764" s="6" t="n">
        <v>10</v>
      </c>
      <c r="F2764" s="6" t="n">
        <v>0</v>
      </c>
    </row>
    <row r="2765" spans="1:10">
      <c r="A2765" t="s">
        <v>4</v>
      </c>
      <c r="B2765" s="4" t="s">
        <v>5</v>
      </c>
      <c r="C2765" s="4" t="s">
        <v>10</v>
      </c>
    </row>
    <row r="2766" spans="1:10">
      <c r="A2766" t="n">
        <v>24158</v>
      </c>
      <c r="B2766" s="70" t="n">
        <v>54</v>
      </c>
      <c r="C2766" s="6" t="n">
        <v>65534</v>
      </c>
    </row>
    <row r="2767" spans="1:10">
      <c r="A2767" t="s">
        <v>4</v>
      </c>
      <c r="B2767" s="4" t="s">
        <v>5</v>
      </c>
      <c r="C2767" s="4" t="s">
        <v>10</v>
      </c>
      <c r="D2767" s="4" t="s">
        <v>13</v>
      </c>
      <c r="E2767" s="4" t="s">
        <v>6</v>
      </c>
      <c r="F2767" s="4" t="s">
        <v>28</v>
      </c>
      <c r="G2767" s="4" t="s">
        <v>28</v>
      </c>
      <c r="H2767" s="4" t="s">
        <v>28</v>
      </c>
    </row>
    <row r="2768" spans="1:10">
      <c r="A2768" t="n">
        <v>24161</v>
      </c>
      <c r="B2768" s="52" t="n">
        <v>48</v>
      </c>
      <c r="C2768" s="6" t="n">
        <v>65534</v>
      </c>
      <c r="D2768" s="6" t="n">
        <v>0</v>
      </c>
      <c r="E2768" s="6" t="s">
        <v>96</v>
      </c>
      <c r="F2768" s="6" t="n">
        <v>-1</v>
      </c>
      <c r="G2768" s="6" t="n">
        <v>1</v>
      </c>
      <c r="H2768" s="6" t="n">
        <v>0</v>
      </c>
    </row>
    <row r="2769" spans="1:8">
      <c r="A2769" t="s">
        <v>4</v>
      </c>
      <c r="B2769" s="4" t="s">
        <v>5</v>
      </c>
    </row>
    <row r="2770" spans="1:8">
      <c r="A2770" t="n">
        <v>24185</v>
      </c>
      <c r="B2770" s="7" t="n">
        <v>1</v>
      </c>
    </row>
    <row r="2771" spans="1:8" s="3" customFormat="1" customHeight="0">
      <c r="A2771" s="3" t="s">
        <v>2</v>
      </c>
      <c r="B2771" s="3" t="s">
        <v>269</v>
      </c>
    </row>
    <row r="2772" spans="1:8">
      <c r="A2772" t="s">
        <v>4</v>
      </c>
      <c r="B2772" s="4" t="s">
        <v>5</v>
      </c>
      <c r="C2772" s="4" t="s">
        <v>13</v>
      </c>
      <c r="D2772" s="4" t="s">
        <v>13</v>
      </c>
      <c r="E2772" s="4" t="s">
        <v>13</v>
      </c>
      <c r="F2772" s="4" t="s">
        <v>13</v>
      </c>
    </row>
    <row r="2773" spans="1:8">
      <c r="A2773" t="n">
        <v>24188</v>
      </c>
      <c r="B2773" s="8" t="n">
        <v>14</v>
      </c>
      <c r="C2773" s="6" t="n">
        <v>2</v>
      </c>
      <c r="D2773" s="6" t="n">
        <v>0</v>
      </c>
      <c r="E2773" s="6" t="n">
        <v>0</v>
      </c>
      <c r="F2773" s="6" t="n">
        <v>0</v>
      </c>
    </row>
    <row r="2774" spans="1:8">
      <c r="A2774" t="s">
        <v>4</v>
      </c>
      <c r="B2774" s="4" t="s">
        <v>5</v>
      </c>
      <c r="C2774" s="4" t="s">
        <v>13</v>
      </c>
      <c r="D2774" s="26" t="s">
        <v>58</v>
      </c>
      <c r="E2774" s="4" t="s">
        <v>5</v>
      </c>
      <c r="F2774" s="4" t="s">
        <v>13</v>
      </c>
      <c r="G2774" s="4" t="s">
        <v>10</v>
      </c>
      <c r="H2774" s="26" t="s">
        <v>59</v>
      </c>
      <c r="I2774" s="4" t="s">
        <v>13</v>
      </c>
      <c r="J2774" s="4" t="s">
        <v>9</v>
      </c>
      <c r="K2774" s="4" t="s">
        <v>13</v>
      </c>
      <c r="L2774" s="4" t="s">
        <v>13</v>
      </c>
      <c r="M2774" s="26" t="s">
        <v>58</v>
      </c>
      <c r="N2774" s="4" t="s">
        <v>5</v>
      </c>
      <c r="O2774" s="4" t="s">
        <v>13</v>
      </c>
      <c r="P2774" s="4" t="s">
        <v>10</v>
      </c>
      <c r="Q2774" s="26" t="s">
        <v>59</v>
      </c>
      <c r="R2774" s="4" t="s">
        <v>13</v>
      </c>
      <c r="S2774" s="4" t="s">
        <v>9</v>
      </c>
      <c r="T2774" s="4" t="s">
        <v>13</v>
      </c>
      <c r="U2774" s="4" t="s">
        <v>13</v>
      </c>
      <c r="V2774" s="4" t="s">
        <v>13</v>
      </c>
      <c r="W2774" s="4" t="s">
        <v>30</v>
      </c>
    </row>
    <row r="2775" spans="1:8">
      <c r="A2775" t="n">
        <v>24193</v>
      </c>
      <c r="B2775" s="12" t="n">
        <v>5</v>
      </c>
      <c r="C2775" s="6" t="n">
        <v>28</v>
      </c>
      <c r="D2775" s="26" t="s">
        <v>3</v>
      </c>
      <c r="E2775" s="10" t="n">
        <v>162</v>
      </c>
      <c r="F2775" s="6" t="n">
        <v>3</v>
      </c>
      <c r="G2775" s="6" t="n">
        <v>32827</v>
      </c>
      <c r="H2775" s="26" t="s">
        <v>3</v>
      </c>
      <c r="I2775" s="6" t="n">
        <v>0</v>
      </c>
      <c r="J2775" s="6" t="n">
        <v>1</v>
      </c>
      <c r="K2775" s="6" t="n">
        <v>2</v>
      </c>
      <c r="L2775" s="6" t="n">
        <v>28</v>
      </c>
      <c r="M2775" s="26" t="s">
        <v>3</v>
      </c>
      <c r="N2775" s="10" t="n">
        <v>162</v>
      </c>
      <c r="O2775" s="6" t="n">
        <v>3</v>
      </c>
      <c r="P2775" s="6" t="n">
        <v>32827</v>
      </c>
      <c r="Q2775" s="26" t="s">
        <v>3</v>
      </c>
      <c r="R2775" s="6" t="n">
        <v>0</v>
      </c>
      <c r="S2775" s="6" t="n">
        <v>2</v>
      </c>
      <c r="T2775" s="6" t="n">
        <v>2</v>
      </c>
      <c r="U2775" s="6" t="n">
        <v>11</v>
      </c>
      <c r="V2775" s="6" t="n">
        <v>1</v>
      </c>
      <c r="W2775" s="13" t="n">
        <f t="normal" ca="1">A2779</f>
        <v>0</v>
      </c>
    </row>
    <row r="2776" spans="1:8">
      <c r="A2776" t="s">
        <v>4</v>
      </c>
      <c r="B2776" s="4" t="s">
        <v>5</v>
      </c>
      <c r="C2776" s="4" t="s">
        <v>13</v>
      </c>
      <c r="D2776" s="4" t="s">
        <v>10</v>
      </c>
      <c r="E2776" s="4" t="s">
        <v>28</v>
      </c>
    </row>
    <row r="2777" spans="1:8">
      <c r="A2777" t="n">
        <v>24222</v>
      </c>
      <c r="B2777" s="36" t="n">
        <v>58</v>
      </c>
      <c r="C2777" s="6" t="n">
        <v>0</v>
      </c>
      <c r="D2777" s="6" t="n">
        <v>0</v>
      </c>
      <c r="E2777" s="6" t="n">
        <v>1</v>
      </c>
    </row>
    <row r="2778" spans="1:8">
      <c r="A2778" t="s">
        <v>4</v>
      </c>
      <c r="B2778" s="4" t="s">
        <v>5</v>
      </c>
      <c r="C2778" s="4" t="s">
        <v>13</v>
      </c>
      <c r="D2778" s="26" t="s">
        <v>58</v>
      </c>
      <c r="E2778" s="4" t="s">
        <v>5</v>
      </c>
      <c r="F2778" s="4" t="s">
        <v>13</v>
      </c>
      <c r="G2778" s="4" t="s">
        <v>10</v>
      </c>
      <c r="H2778" s="26" t="s">
        <v>59</v>
      </c>
      <c r="I2778" s="4" t="s">
        <v>13</v>
      </c>
      <c r="J2778" s="4" t="s">
        <v>9</v>
      </c>
      <c r="K2778" s="4" t="s">
        <v>13</v>
      </c>
      <c r="L2778" s="4" t="s">
        <v>13</v>
      </c>
      <c r="M2778" s="26" t="s">
        <v>58</v>
      </c>
      <c r="N2778" s="4" t="s">
        <v>5</v>
      </c>
      <c r="O2778" s="4" t="s">
        <v>13</v>
      </c>
      <c r="P2778" s="4" t="s">
        <v>10</v>
      </c>
      <c r="Q2778" s="26" t="s">
        <v>59</v>
      </c>
      <c r="R2778" s="4" t="s">
        <v>13</v>
      </c>
      <c r="S2778" s="4" t="s">
        <v>9</v>
      </c>
      <c r="T2778" s="4" t="s">
        <v>13</v>
      </c>
      <c r="U2778" s="4" t="s">
        <v>13</v>
      </c>
      <c r="V2778" s="4" t="s">
        <v>13</v>
      </c>
      <c r="W2778" s="4" t="s">
        <v>30</v>
      </c>
    </row>
    <row r="2779" spans="1:8">
      <c r="A2779" t="n">
        <v>24230</v>
      </c>
      <c r="B2779" s="12" t="n">
        <v>5</v>
      </c>
      <c r="C2779" s="6" t="n">
        <v>28</v>
      </c>
      <c r="D2779" s="26" t="s">
        <v>3</v>
      </c>
      <c r="E2779" s="10" t="n">
        <v>162</v>
      </c>
      <c r="F2779" s="6" t="n">
        <v>3</v>
      </c>
      <c r="G2779" s="6" t="n">
        <v>32827</v>
      </c>
      <c r="H2779" s="26" t="s">
        <v>3</v>
      </c>
      <c r="I2779" s="6" t="n">
        <v>0</v>
      </c>
      <c r="J2779" s="6" t="n">
        <v>1</v>
      </c>
      <c r="K2779" s="6" t="n">
        <v>3</v>
      </c>
      <c r="L2779" s="6" t="n">
        <v>28</v>
      </c>
      <c r="M2779" s="26" t="s">
        <v>3</v>
      </c>
      <c r="N2779" s="10" t="n">
        <v>162</v>
      </c>
      <c r="O2779" s="6" t="n">
        <v>3</v>
      </c>
      <c r="P2779" s="6" t="n">
        <v>32827</v>
      </c>
      <c r="Q2779" s="26" t="s">
        <v>3</v>
      </c>
      <c r="R2779" s="6" t="n">
        <v>0</v>
      </c>
      <c r="S2779" s="6" t="n">
        <v>2</v>
      </c>
      <c r="T2779" s="6" t="n">
        <v>3</v>
      </c>
      <c r="U2779" s="6" t="n">
        <v>9</v>
      </c>
      <c r="V2779" s="6" t="n">
        <v>1</v>
      </c>
      <c r="W2779" s="13" t="n">
        <f t="normal" ca="1">A2789</f>
        <v>0</v>
      </c>
    </row>
    <row r="2780" spans="1:8">
      <c r="A2780" t="s">
        <v>4</v>
      </c>
      <c r="B2780" s="4" t="s">
        <v>5</v>
      </c>
      <c r="C2780" s="4" t="s">
        <v>13</v>
      </c>
      <c r="D2780" s="26" t="s">
        <v>58</v>
      </c>
      <c r="E2780" s="4" t="s">
        <v>5</v>
      </c>
      <c r="F2780" s="4" t="s">
        <v>10</v>
      </c>
      <c r="G2780" s="4" t="s">
        <v>13</v>
      </c>
      <c r="H2780" s="4" t="s">
        <v>13</v>
      </c>
      <c r="I2780" s="4" t="s">
        <v>6</v>
      </c>
      <c r="J2780" s="26" t="s">
        <v>59</v>
      </c>
      <c r="K2780" s="4" t="s">
        <v>13</v>
      </c>
      <c r="L2780" s="4" t="s">
        <v>13</v>
      </c>
      <c r="M2780" s="26" t="s">
        <v>58</v>
      </c>
      <c r="N2780" s="4" t="s">
        <v>5</v>
      </c>
      <c r="O2780" s="4" t="s">
        <v>13</v>
      </c>
      <c r="P2780" s="26" t="s">
        <v>59</v>
      </c>
      <c r="Q2780" s="4" t="s">
        <v>13</v>
      </c>
      <c r="R2780" s="4" t="s">
        <v>9</v>
      </c>
      <c r="S2780" s="4" t="s">
        <v>13</v>
      </c>
      <c r="T2780" s="4" t="s">
        <v>13</v>
      </c>
      <c r="U2780" s="4" t="s">
        <v>13</v>
      </c>
      <c r="V2780" s="26" t="s">
        <v>58</v>
      </c>
      <c r="W2780" s="4" t="s">
        <v>5</v>
      </c>
      <c r="X2780" s="4" t="s">
        <v>13</v>
      </c>
      <c r="Y2780" s="26" t="s">
        <v>59</v>
      </c>
      <c r="Z2780" s="4" t="s">
        <v>13</v>
      </c>
      <c r="AA2780" s="4" t="s">
        <v>9</v>
      </c>
      <c r="AB2780" s="4" t="s">
        <v>13</v>
      </c>
      <c r="AC2780" s="4" t="s">
        <v>13</v>
      </c>
      <c r="AD2780" s="4" t="s">
        <v>13</v>
      </c>
      <c r="AE2780" s="4" t="s">
        <v>30</v>
      </c>
    </row>
    <row r="2781" spans="1:8">
      <c r="A2781" t="n">
        <v>24259</v>
      </c>
      <c r="B2781" s="12" t="n">
        <v>5</v>
      </c>
      <c r="C2781" s="6" t="n">
        <v>28</v>
      </c>
      <c r="D2781" s="26" t="s">
        <v>3</v>
      </c>
      <c r="E2781" s="54" t="n">
        <v>47</v>
      </c>
      <c r="F2781" s="6" t="n">
        <v>61456</v>
      </c>
      <c r="G2781" s="6" t="n">
        <v>2</v>
      </c>
      <c r="H2781" s="6" t="n">
        <v>0</v>
      </c>
      <c r="I2781" s="6" t="s">
        <v>95</v>
      </c>
      <c r="J2781" s="26" t="s">
        <v>3</v>
      </c>
      <c r="K2781" s="6" t="n">
        <v>8</v>
      </c>
      <c r="L2781" s="6" t="n">
        <v>28</v>
      </c>
      <c r="M2781" s="26" t="s">
        <v>3</v>
      </c>
      <c r="N2781" s="16" t="n">
        <v>74</v>
      </c>
      <c r="O2781" s="6" t="n">
        <v>65</v>
      </c>
      <c r="P2781" s="26" t="s">
        <v>3</v>
      </c>
      <c r="Q2781" s="6" t="n">
        <v>0</v>
      </c>
      <c r="R2781" s="6" t="n">
        <v>1</v>
      </c>
      <c r="S2781" s="6" t="n">
        <v>3</v>
      </c>
      <c r="T2781" s="6" t="n">
        <v>9</v>
      </c>
      <c r="U2781" s="6" t="n">
        <v>28</v>
      </c>
      <c r="V2781" s="26" t="s">
        <v>3</v>
      </c>
      <c r="W2781" s="16" t="n">
        <v>74</v>
      </c>
      <c r="X2781" s="6" t="n">
        <v>65</v>
      </c>
      <c r="Y2781" s="26" t="s">
        <v>3</v>
      </c>
      <c r="Z2781" s="6" t="n">
        <v>0</v>
      </c>
      <c r="AA2781" s="6" t="n">
        <v>2</v>
      </c>
      <c r="AB2781" s="6" t="n">
        <v>3</v>
      </c>
      <c r="AC2781" s="6" t="n">
        <v>9</v>
      </c>
      <c r="AD2781" s="6" t="n">
        <v>1</v>
      </c>
      <c r="AE2781" s="13" t="n">
        <f t="normal" ca="1">A2785</f>
        <v>0</v>
      </c>
    </row>
    <row r="2782" spans="1:8">
      <c r="A2782" t="s">
        <v>4</v>
      </c>
      <c r="B2782" s="4" t="s">
        <v>5</v>
      </c>
      <c r="C2782" s="4" t="s">
        <v>10</v>
      </c>
      <c r="D2782" s="4" t="s">
        <v>13</v>
      </c>
      <c r="E2782" s="4" t="s">
        <v>13</v>
      </c>
      <c r="F2782" s="4" t="s">
        <v>6</v>
      </c>
    </row>
    <row r="2783" spans="1:8">
      <c r="A2783" t="n">
        <v>24307</v>
      </c>
      <c r="B2783" s="54" t="n">
        <v>47</v>
      </c>
      <c r="C2783" s="6" t="n">
        <v>61456</v>
      </c>
      <c r="D2783" s="6" t="n">
        <v>0</v>
      </c>
      <c r="E2783" s="6" t="n">
        <v>0</v>
      </c>
      <c r="F2783" s="6" t="s">
        <v>96</v>
      </c>
    </row>
    <row r="2784" spans="1:8">
      <c r="A2784" t="s">
        <v>4</v>
      </c>
      <c r="B2784" s="4" t="s">
        <v>5</v>
      </c>
      <c r="C2784" s="4" t="s">
        <v>13</v>
      </c>
      <c r="D2784" s="4" t="s">
        <v>10</v>
      </c>
      <c r="E2784" s="4" t="s">
        <v>28</v>
      </c>
    </row>
    <row r="2785" spans="1:31">
      <c r="A2785" t="n">
        <v>24320</v>
      </c>
      <c r="B2785" s="36" t="n">
        <v>58</v>
      </c>
      <c r="C2785" s="6" t="n">
        <v>0</v>
      </c>
      <c r="D2785" s="6" t="n">
        <v>300</v>
      </c>
      <c r="E2785" s="6" t="n">
        <v>1</v>
      </c>
    </row>
    <row r="2786" spans="1:31">
      <c r="A2786" t="s">
        <v>4</v>
      </c>
      <c r="B2786" s="4" t="s">
        <v>5</v>
      </c>
      <c r="C2786" s="4" t="s">
        <v>13</v>
      </c>
      <c r="D2786" s="4" t="s">
        <v>10</v>
      </c>
    </row>
    <row r="2787" spans="1:31">
      <c r="A2787" t="n">
        <v>24328</v>
      </c>
      <c r="B2787" s="36" t="n">
        <v>58</v>
      </c>
      <c r="C2787" s="6" t="n">
        <v>255</v>
      </c>
      <c r="D2787" s="6" t="n">
        <v>0</v>
      </c>
    </row>
    <row r="2788" spans="1:31">
      <c r="A2788" t="s">
        <v>4</v>
      </c>
      <c r="B2788" s="4" t="s">
        <v>5</v>
      </c>
      <c r="C2788" s="4" t="s">
        <v>13</v>
      </c>
      <c r="D2788" s="4" t="s">
        <v>13</v>
      </c>
      <c r="E2788" s="4" t="s">
        <v>13</v>
      </c>
      <c r="F2788" s="4" t="s">
        <v>13</v>
      </c>
    </row>
    <row r="2789" spans="1:31">
      <c r="A2789" t="n">
        <v>24332</v>
      </c>
      <c r="B2789" s="8" t="n">
        <v>14</v>
      </c>
      <c r="C2789" s="6" t="n">
        <v>0</v>
      </c>
      <c r="D2789" s="6" t="n">
        <v>0</v>
      </c>
      <c r="E2789" s="6" t="n">
        <v>0</v>
      </c>
      <c r="F2789" s="6" t="n">
        <v>64</v>
      </c>
    </row>
    <row r="2790" spans="1:31">
      <c r="A2790" t="s">
        <v>4</v>
      </c>
      <c r="B2790" s="4" t="s">
        <v>5</v>
      </c>
      <c r="C2790" s="4" t="s">
        <v>13</v>
      </c>
      <c r="D2790" s="4" t="s">
        <v>10</v>
      </c>
    </row>
    <row r="2791" spans="1:31">
      <c r="A2791" t="n">
        <v>24337</v>
      </c>
      <c r="B2791" s="30" t="n">
        <v>22</v>
      </c>
      <c r="C2791" s="6" t="n">
        <v>0</v>
      </c>
      <c r="D2791" s="6" t="n">
        <v>32827</v>
      </c>
    </row>
    <row r="2792" spans="1:31">
      <c r="A2792" t="s">
        <v>4</v>
      </c>
      <c r="B2792" s="4" t="s">
        <v>5</v>
      </c>
      <c r="C2792" s="4" t="s">
        <v>13</v>
      </c>
      <c r="D2792" s="4" t="s">
        <v>10</v>
      </c>
    </row>
    <row r="2793" spans="1:31">
      <c r="A2793" t="n">
        <v>24341</v>
      </c>
      <c r="B2793" s="36" t="n">
        <v>58</v>
      </c>
      <c r="C2793" s="6" t="n">
        <v>5</v>
      </c>
      <c r="D2793" s="6" t="n">
        <v>300</v>
      </c>
    </row>
    <row r="2794" spans="1:31">
      <c r="A2794" t="s">
        <v>4</v>
      </c>
      <c r="B2794" s="4" t="s">
        <v>5</v>
      </c>
      <c r="C2794" s="4" t="s">
        <v>28</v>
      </c>
      <c r="D2794" s="4" t="s">
        <v>10</v>
      </c>
    </row>
    <row r="2795" spans="1:31">
      <c r="A2795" t="n">
        <v>24345</v>
      </c>
      <c r="B2795" s="55" t="n">
        <v>103</v>
      </c>
      <c r="C2795" s="6" t="n">
        <v>0</v>
      </c>
      <c r="D2795" s="6" t="n">
        <v>300</v>
      </c>
    </row>
    <row r="2796" spans="1:31">
      <c r="A2796" t="s">
        <v>4</v>
      </c>
      <c r="B2796" s="4" t="s">
        <v>5</v>
      </c>
      <c r="C2796" s="4" t="s">
        <v>13</v>
      </c>
    </row>
    <row r="2797" spans="1:31">
      <c r="A2797" t="n">
        <v>24352</v>
      </c>
      <c r="B2797" s="27" t="n">
        <v>64</v>
      </c>
      <c r="C2797" s="6" t="n">
        <v>7</v>
      </c>
    </row>
    <row r="2798" spans="1:31">
      <c r="A2798" t="s">
        <v>4</v>
      </c>
      <c r="B2798" s="4" t="s">
        <v>5</v>
      </c>
      <c r="C2798" s="4" t="s">
        <v>13</v>
      </c>
      <c r="D2798" s="4" t="s">
        <v>10</v>
      </c>
    </row>
    <row r="2799" spans="1:31">
      <c r="A2799" t="n">
        <v>24354</v>
      </c>
      <c r="B2799" s="56" t="n">
        <v>72</v>
      </c>
      <c r="C2799" s="6" t="n">
        <v>5</v>
      </c>
      <c r="D2799" s="6" t="n">
        <v>0</v>
      </c>
    </row>
    <row r="2800" spans="1:31">
      <c r="A2800" t="s">
        <v>4</v>
      </c>
      <c r="B2800" s="4" t="s">
        <v>5</v>
      </c>
      <c r="C2800" s="4" t="s">
        <v>13</v>
      </c>
      <c r="D2800" s="26" t="s">
        <v>58</v>
      </c>
      <c r="E2800" s="4" t="s">
        <v>5</v>
      </c>
      <c r="F2800" s="4" t="s">
        <v>13</v>
      </c>
      <c r="G2800" s="4" t="s">
        <v>10</v>
      </c>
      <c r="H2800" s="26" t="s">
        <v>59</v>
      </c>
      <c r="I2800" s="4" t="s">
        <v>13</v>
      </c>
      <c r="J2800" s="4" t="s">
        <v>9</v>
      </c>
      <c r="K2800" s="4" t="s">
        <v>13</v>
      </c>
      <c r="L2800" s="4" t="s">
        <v>13</v>
      </c>
      <c r="M2800" s="4" t="s">
        <v>30</v>
      </c>
    </row>
    <row r="2801" spans="1:13">
      <c r="A2801" t="n">
        <v>24358</v>
      </c>
      <c r="B2801" s="12" t="n">
        <v>5</v>
      </c>
      <c r="C2801" s="6" t="n">
        <v>28</v>
      </c>
      <c r="D2801" s="26" t="s">
        <v>3</v>
      </c>
      <c r="E2801" s="10" t="n">
        <v>162</v>
      </c>
      <c r="F2801" s="6" t="n">
        <v>4</v>
      </c>
      <c r="G2801" s="6" t="n">
        <v>32827</v>
      </c>
      <c r="H2801" s="26" t="s">
        <v>3</v>
      </c>
      <c r="I2801" s="6" t="n">
        <v>0</v>
      </c>
      <c r="J2801" s="6" t="n">
        <v>1</v>
      </c>
      <c r="K2801" s="6" t="n">
        <v>2</v>
      </c>
      <c r="L2801" s="6" t="n">
        <v>1</v>
      </c>
      <c r="M2801" s="13" t="n">
        <f t="normal" ca="1">A2807</f>
        <v>0</v>
      </c>
    </row>
    <row r="2802" spans="1:13">
      <c r="A2802" t="s">
        <v>4</v>
      </c>
      <c r="B2802" s="4" t="s">
        <v>5</v>
      </c>
      <c r="C2802" s="4" t="s">
        <v>13</v>
      </c>
      <c r="D2802" s="4" t="s">
        <v>6</v>
      </c>
    </row>
    <row r="2803" spans="1:13">
      <c r="A2803" t="n">
        <v>24375</v>
      </c>
      <c r="B2803" s="9" t="n">
        <v>2</v>
      </c>
      <c r="C2803" s="6" t="n">
        <v>10</v>
      </c>
      <c r="D2803" s="6" t="s">
        <v>97</v>
      </c>
    </row>
    <row r="2804" spans="1:13">
      <c r="A2804" t="s">
        <v>4</v>
      </c>
      <c r="B2804" s="4" t="s">
        <v>5</v>
      </c>
      <c r="C2804" s="4" t="s">
        <v>10</v>
      </c>
    </row>
    <row r="2805" spans="1:13">
      <c r="A2805" t="n">
        <v>24392</v>
      </c>
      <c r="B2805" s="40" t="n">
        <v>16</v>
      </c>
      <c r="C2805" s="6" t="n">
        <v>0</v>
      </c>
    </row>
    <row r="2806" spans="1:13">
      <c r="A2806" t="s">
        <v>4</v>
      </c>
      <c r="B2806" s="4" t="s">
        <v>5</v>
      </c>
      <c r="C2806" s="4" t="s">
        <v>13</v>
      </c>
      <c r="D2806" s="4" t="s">
        <v>6</v>
      </c>
    </row>
    <row r="2807" spans="1:13">
      <c r="A2807" t="n">
        <v>24395</v>
      </c>
      <c r="B2807" s="9" t="n">
        <v>2</v>
      </c>
      <c r="C2807" s="6" t="n">
        <v>10</v>
      </c>
      <c r="D2807" s="6" t="s">
        <v>221</v>
      </c>
    </row>
    <row r="2808" spans="1:13">
      <c r="A2808" t="s">
        <v>4</v>
      </c>
      <c r="B2808" s="4" t="s">
        <v>5</v>
      </c>
      <c r="C2808" s="4" t="s">
        <v>13</v>
      </c>
      <c r="D2808" s="4" t="s">
        <v>10</v>
      </c>
      <c r="E2808" s="4" t="s">
        <v>13</v>
      </c>
      <c r="F2808" s="4" t="s">
        <v>30</v>
      </c>
    </row>
    <row r="2809" spans="1:13">
      <c r="A2809" t="n">
        <v>24416</v>
      </c>
      <c r="B2809" s="12" t="n">
        <v>5</v>
      </c>
      <c r="C2809" s="6" t="n">
        <v>30</v>
      </c>
      <c r="D2809" s="6" t="n">
        <v>6471</v>
      </c>
      <c r="E2809" s="6" t="n">
        <v>1</v>
      </c>
      <c r="F2809" s="13" t="n">
        <f t="normal" ca="1">A2811</f>
        <v>0</v>
      </c>
    </row>
    <row r="2810" spans="1:13">
      <c r="A2810" t="s">
        <v>4</v>
      </c>
      <c r="B2810" s="4" t="s">
        <v>5</v>
      </c>
      <c r="C2810" s="4" t="s">
        <v>10</v>
      </c>
      <c r="D2810" s="4" t="s">
        <v>6</v>
      </c>
      <c r="E2810" s="4" t="s">
        <v>6</v>
      </c>
      <c r="F2810" s="4" t="s">
        <v>6</v>
      </c>
      <c r="G2810" s="4" t="s">
        <v>13</v>
      </c>
      <c r="H2810" s="4" t="s">
        <v>9</v>
      </c>
      <c r="I2810" s="4" t="s">
        <v>28</v>
      </c>
      <c r="J2810" s="4" t="s">
        <v>28</v>
      </c>
      <c r="K2810" s="4" t="s">
        <v>28</v>
      </c>
      <c r="L2810" s="4" t="s">
        <v>28</v>
      </c>
      <c r="M2810" s="4" t="s">
        <v>28</v>
      </c>
      <c r="N2810" s="4" t="s">
        <v>28</v>
      </c>
      <c r="O2810" s="4" t="s">
        <v>28</v>
      </c>
      <c r="P2810" s="4" t="s">
        <v>6</v>
      </c>
      <c r="Q2810" s="4" t="s">
        <v>6</v>
      </c>
      <c r="R2810" s="4" t="s">
        <v>9</v>
      </c>
      <c r="S2810" s="4" t="s">
        <v>13</v>
      </c>
      <c r="T2810" s="4" t="s">
        <v>9</v>
      </c>
      <c r="U2810" s="4" t="s">
        <v>9</v>
      </c>
      <c r="V2810" s="4" t="s">
        <v>10</v>
      </c>
    </row>
    <row r="2811" spans="1:13">
      <c r="A2811" t="n">
        <v>24425</v>
      </c>
      <c r="B2811" s="18" t="n">
        <v>19</v>
      </c>
      <c r="C2811" s="6" t="n">
        <v>99</v>
      </c>
      <c r="D2811" s="6" t="s">
        <v>248</v>
      </c>
      <c r="E2811" s="6" t="s">
        <v>249</v>
      </c>
      <c r="F2811" s="6" t="s">
        <v>23</v>
      </c>
      <c r="G2811" s="6" t="n">
        <v>0</v>
      </c>
      <c r="H2811" s="6" t="n">
        <v>1</v>
      </c>
      <c r="I2811" s="6" t="n">
        <v>0</v>
      </c>
      <c r="J2811" s="6" t="n">
        <v>0</v>
      </c>
      <c r="K2811" s="6" t="n">
        <v>0</v>
      </c>
      <c r="L2811" s="6" t="n">
        <v>0</v>
      </c>
      <c r="M2811" s="6" t="n">
        <v>1</v>
      </c>
      <c r="N2811" s="6" t="n">
        <v>1.60000002384186</v>
      </c>
      <c r="O2811" s="6" t="n">
        <v>0.0900000035762787</v>
      </c>
      <c r="P2811" s="6" t="s">
        <v>23</v>
      </c>
      <c r="Q2811" s="6" t="s">
        <v>23</v>
      </c>
      <c r="R2811" s="6" t="n">
        <v>-1</v>
      </c>
      <c r="S2811" s="6" t="n">
        <v>0</v>
      </c>
      <c r="T2811" s="6" t="n">
        <v>0</v>
      </c>
      <c r="U2811" s="6" t="n">
        <v>0</v>
      </c>
      <c r="V2811" s="6" t="n">
        <v>0</v>
      </c>
    </row>
    <row r="2812" spans="1:13">
      <c r="A2812" t="s">
        <v>4</v>
      </c>
      <c r="B2812" s="4" t="s">
        <v>5</v>
      </c>
      <c r="C2812" s="4" t="s">
        <v>10</v>
      </c>
      <c r="D2812" s="4" t="s">
        <v>9</v>
      </c>
    </row>
    <row r="2813" spans="1:13">
      <c r="A2813" t="n">
        <v>24495</v>
      </c>
      <c r="B2813" s="53" t="n">
        <v>43</v>
      </c>
      <c r="C2813" s="6" t="n">
        <v>61456</v>
      </c>
      <c r="D2813" s="6" t="n">
        <v>1</v>
      </c>
    </row>
    <row r="2814" spans="1:13">
      <c r="A2814" t="s">
        <v>4</v>
      </c>
      <c r="B2814" s="4" t="s">
        <v>5</v>
      </c>
      <c r="C2814" s="4" t="s">
        <v>10</v>
      </c>
      <c r="D2814" s="4" t="s">
        <v>13</v>
      </c>
      <c r="E2814" s="4" t="s">
        <v>13</v>
      </c>
      <c r="F2814" s="4" t="s">
        <v>6</v>
      </c>
    </row>
    <row r="2815" spans="1:13">
      <c r="A2815" t="n">
        <v>24502</v>
      </c>
      <c r="B2815" s="23" t="n">
        <v>20</v>
      </c>
      <c r="C2815" s="6" t="n">
        <v>0</v>
      </c>
      <c r="D2815" s="6" t="n">
        <v>3</v>
      </c>
      <c r="E2815" s="6" t="n">
        <v>10</v>
      </c>
      <c r="F2815" s="6" t="s">
        <v>143</v>
      </c>
    </row>
    <row r="2816" spans="1:13">
      <c r="A2816" t="s">
        <v>4</v>
      </c>
      <c r="B2816" s="4" t="s">
        <v>5</v>
      </c>
      <c r="C2816" s="4" t="s">
        <v>10</v>
      </c>
    </row>
    <row r="2817" spans="1:22">
      <c r="A2817" t="n">
        <v>24520</v>
      </c>
      <c r="B2817" s="40" t="n">
        <v>16</v>
      </c>
      <c r="C2817" s="6" t="n">
        <v>0</v>
      </c>
    </row>
    <row r="2818" spans="1:22">
      <c r="A2818" t="s">
        <v>4</v>
      </c>
      <c r="B2818" s="4" t="s">
        <v>5</v>
      </c>
      <c r="C2818" s="4" t="s">
        <v>10</v>
      </c>
      <c r="D2818" s="4" t="s">
        <v>13</v>
      </c>
      <c r="E2818" s="4" t="s">
        <v>13</v>
      </c>
      <c r="F2818" s="4" t="s">
        <v>6</v>
      </c>
    </row>
    <row r="2819" spans="1:22">
      <c r="A2819" t="n">
        <v>24523</v>
      </c>
      <c r="B2819" s="23" t="n">
        <v>20</v>
      </c>
      <c r="C2819" s="6" t="n">
        <v>4</v>
      </c>
      <c r="D2819" s="6" t="n">
        <v>3</v>
      </c>
      <c r="E2819" s="6" t="n">
        <v>10</v>
      </c>
      <c r="F2819" s="6" t="s">
        <v>143</v>
      </c>
    </row>
    <row r="2820" spans="1:22">
      <c r="A2820" t="s">
        <v>4</v>
      </c>
      <c r="B2820" s="4" t="s">
        <v>5</v>
      </c>
      <c r="C2820" s="4" t="s">
        <v>10</v>
      </c>
    </row>
    <row r="2821" spans="1:22">
      <c r="A2821" t="n">
        <v>24541</v>
      </c>
      <c r="B2821" s="40" t="n">
        <v>16</v>
      </c>
      <c r="C2821" s="6" t="n">
        <v>0</v>
      </c>
    </row>
    <row r="2822" spans="1:22">
      <c r="A2822" t="s">
        <v>4</v>
      </c>
      <c r="B2822" s="4" t="s">
        <v>5</v>
      </c>
      <c r="C2822" s="4" t="s">
        <v>10</v>
      </c>
      <c r="D2822" s="4" t="s">
        <v>13</v>
      </c>
      <c r="E2822" s="4" t="s">
        <v>13</v>
      </c>
      <c r="F2822" s="4" t="s">
        <v>6</v>
      </c>
    </row>
    <row r="2823" spans="1:22">
      <c r="A2823" t="n">
        <v>24544</v>
      </c>
      <c r="B2823" s="23" t="n">
        <v>20</v>
      </c>
      <c r="C2823" s="6" t="n">
        <v>99</v>
      </c>
      <c r="D2823" s="6" t="n">
        <v>3</v>
      </c>
      <c r="E2823" s="6" t="n">
        <v>10</v>
      </c>
      <c r="F2823" s="6" t="s">
        <v>143</v>
      </c>
    </row>
    <row r="2824" spans="1:22">
      <c r="A2824" t="s">
        <v>4</v>
      </c>
      <c r="B2824" s="4" t="s">
        <v>5</v>
      </c>
      <c r="C2824" s="4" t="s">
        <v>10</v>
      </c>
    </row>
    <row r="2825" spans="1:22">
      <c r="A2825" t="n">
        <v>24562</v>
      </c>
      <c r="B2825" s="40" t="n">
        <v>16</v>
      </c>
      <c r="C2825" s="6" t="n">
        <v>0</v>
      </c>
    </row>
    <row r="2826" spans="1:22">
      <c r="A2826" t="s">
        <v>4</v>
      </c>
      <c r="B2826" s="4" t="s">
        <v>5</v>
      </c>
      <c r="C2826" s="4" t="s">
        <v>13</v>
      </c>
      <c r="D2826" s="4" t="s">
        <v>10</v>
      </c>
      <c r="E2826" s="4" t="s">
        <v>13</v>
      </c>
      <c r="F2826" s="4" t="s">
        <v>6</v>
      </c>
      <c r="G2826" s="4" t="s">
        <v>6</v>
      </c>
      <c r="H2826" s="4" t="s">
        <v>6</v>
      </c>
      <c r="I2826" s="4" t="s">
        <v>6</v>
      </c>
      <c r="J2826" s="4" t="s">
        <v>6</v>
      </c>
      <c r="K2826" s="4" t="s">
        <v>6</v>
      </c>
      <c r="L2826" s="4" t="s">
        <v>6</v>
      </c>
      <c r="M2826" s="4" t="s">
        <v>6</v>
      </c>
      <c r="N2826" s="4" t="s">
        <v>6</v>
      </c>
      <c r="O2826" s="4" t="s">
        <v>6</v>
      </c>
      <c r="P2826" s="4" t="s">
        <v>6</v>
      </c>
      <c r="Q2826" s="4" t="s">
        <v>6</v>
      </c>
      <c r="R2826" s="4" t="s">
        <v>6</v>
      </c>
      <c r="S2826" s="4" t="s">
        <v>6</v>
      </c>
      <c r="T2826" s="4" t="s">
        <v>6</v>
      </c>
      <c r="U2826" s="4" t="s">
        <v>6</v>
      </c>
    </row>
    <row r="2827" spans="1:22">
      <c r="A2827" t="n">
        <v>24565</v>
      </c>
      <c r="B2827" s="51" t="n">
        <v>36</v>
      </c>
      <c r="C2827" s="6" t="n">
        <v>8</v>
      </c>
      <c r="D2827" s="6" t="n">
        <v>99</v>
      </c>
      <c r="E2827" s="6" t="n">
        <v>0</v>
      </c>
      <c r="F2827" s="6" t="s">
        <v>93</v>
      </c>
      <c r="G2827" s="6" t="s">
        <v>23</v>
      </c>
      <c r="H2827" s="6" t="s">
        <v>23</v>
      </c>
      <c r="I2827" s="6" t="s">
        <v>23</v>
      </c>
      <c r="J2827" s="6" t="s">
        <v>23</v>
      </c>
      <c r="K2827" s="6" t="s">
        <v>23</v>
      </c>
      <c r="L2827" s="6" t="s">
        <v>23</v>
      </c>
      <c r="M2827" s="6" t="s">
        <v>23</v>
      </c>
      <c r="N2827" s="6" t="s">
        <v>23</v>
      </c>
      <c r="O2827" s="6" t="s">
        <v>23</v>
      </c>
      <c r="P2827" s="6" t="s">
        <v>23</v>
      </c>
      <c r="Q2827" s="6" t="s">
        <v>23</v>
      </c>
      <c r="R2827" s="6" t="s">
        <v>23</v>
      </c>
      <c r="S2827" s="6" t="s">
        <v>23</v>
      </c>
      <c r="T2827" s="6" t="s">
        <v>23</v>
      </c>
      <c r="U2827" s="6" t="s">
        <v>23</v>
      </c>
    </row>
    <row r="2828" spans="1:22">
      <c r="A2828" t="s">
        <v>4</v>
      </c>
      <c r="B2828" s="4" t="s">
        <v>5</v>
      </c>
      <c r="C2828" s="4" t="s">
        <v>10</v>
      </c>
    </row>
    <row r="2829" spans="1:22">
      <c r="A2829" t="n">
        <v>24598</v>
      </c>
      <c r="B2829" s="14" t="n">
        <v>13</v>
      </c>
      <c r="C2829" s="6" t="n">
        <v>6465</v>
      </c>
    </row>
    <row r="2830" spans="1:22">
      <c r="A2830" t="s">
        <v>4</v>
      </c>
      <c r="B2830" s="4" t="s">
        <v>5</v>
      </c>
      <c r="C2830" s="4" t="s">
        <v>10</v>
      </c>
      <c r="D2830" s="4" t="s">
        <v>28</v>
      </c>
      <c r="E2830" s="4" t="s">
        <v>28</v>
      </c>
      <c r="F2830" s="4" t="s">
        <v>28</v>
      </c>
      <c r="G2830" s="4" t="s">
        <v>28</v>
      </c>
    </row>
    <row r="2831" spans="1:22">
      <c r="A2831" t="n">
        <v>24601</v>
      </c>
      <c r="B2831" s="50" t="n">
        <v>46</v>
      </c>
      <c r="C2831" s="6" t="n">
        <v>0</v>
      </c>
      <c r="D2831" s="6" t="n">
        <v>-56.2200012207031</v>
      </c>
      <c r="E2831" s="6" t="n">
        <v>2.23000001907349</v>
      </c>
      <c r="F2831" s="6" t="n">
        <v>48.5200004577637</v>
      </c>
      <c r="G2831" s="6" t="n">
        <v>93</v>
      </c>
    </row>
    <row r="2832" spans="1:22">
      <c r="A2832" t="s">
        <v>4</v>
      </c>
      <c r="B2832" s="4" t="s">
        <v>5</v>
      </c>
      <c r="C2832" s="4" t="s">
        <v>10</v>
      </c>
      <c r="D2832" s="4" t="s">
        <v>28</v>
      </c>
      <c r="E2832" s="4" t="s">
        <v>28</v>
      </c>
      <c r="F2832" s="4" t="s">
        <v>28</v>
      </c>
      <c r="G2832" s="4" t="s">
        <v>28</v>
      </c>
    </row>
    <row r="2833" spans="1:21">
      <c r="A2833" t="n">
        <v>24620</v>
      </c>
      <c r="B2833" s="50" t="n">
        <v>46</v>
      </c>
      <c r="C2833" s="6" t="n">
        <v>4</v>
      </c>
      <c r="D2833" s="6" t="n">
        <v>-55.7200012207031</v>
      </c>
      <c r="E2833" s="6" t="n">
        <v>2.23000001907349</v>
      </c>
      <c r="F2833" s="6" t="n">
        <v>46.9199981689453</v>
      </c>
      <c r="G2833" s="6" t="n">
        <v>50.4000015258789</v>
      </c>
    </row>
    <row r="2834" spans="1:21">
      <c r="A2834" t="s">
        <v>4</v>
      </c>
      <c r="B2834" s="4" t="s">
        <v>5</v>
      </c>
      <c r="C2834" s="4" t="s">
        <v>10</v>
      </c>
      <c r="D2834" s="4" t="s">
        <v>28</v>
      </c>
      <c r="E2834" s="4" t="s">
        <v>28</v>
      </c>
      <c r="F2834" s="4" t="s">
        <v>28</v>
      </c>
      <c r="G2834" s="4" t="s">
        <v>28</v>
      </c>
    </row>
    <row r="2835" spans="1:21">
      <c r="A2835" t="n">
        <v>24639</v>
      </c>
      <c r="B2835" s="50" t="n">
        <v>46</v>
      </c>
      <c r="C2835" s="6" t="n">
        <v>99</v>
      </c>
      <c r="D2835" s="6" t="n">
        <v>-53.9900016784668</v>
      </c>
      <c r="E2835" s="6" t="n">
        <v>2.29999995231628</v>
      </c>
      <c r="F2835" s="6" t="n">
        <v>48.3199996948242</v>
      </c>
      <c r="G2835" s="6" t="n">
        <v>251.199996948242</v>
      </c>
    </row>
    <row r="2836" spans="1:21">
      <c r="A2836" t="s">
        <v>4</v>
      </c>
      <c r="B2836" s="4" t="s">
        <v>5</v>
      </c>
      <c r="C2836" s="4" t="s">
        <v>13</v>
      </c>
    </row>
    <row r="2837" spans="1:21">
      <c r="A2837" t="n">
        <v>24658</v>
      </c>
      <c r="B2837" s="16" t="n">
        <v>74</v>
      </c>
      <c r="C2837" s="6" t="n">
        <v>18</v>
      </c>
    </row>
    <row r="2838" spans="1:21">
      <c r="A2838" t="s">
        <v>4</v>
      </c>
      <c r="B2838" s="4" t="s">
        <v>5</v>
      </c>
      <c r="C2838" s="4" t="s">
        <v>10</v>
      </c>
      <c r="D2838" s="4" t="s">
        <v>9</v>
      </c>
    </row>
    <row r="2839" spans="1:21">
      <c r="A2839" t="n">
        <v>24660</v>
      </c>
      <c r="B2839" s="65" t="n">
        <v>44</v>
      </c>
      <c r="C2839" s="6" t="n">
        <v>0</v>
      </c>
      <c r="D2839" s="6" t="n">
        <v>16</v>
      </c>
    </row>
    <row r="2840" spans="1:21">
      <c r="A2840" t="s">
        <v>4</v>
      </c>
      <c r="B2840" s="4" t="s">
        <v>5</v>
      </c>
      <c r="C2840" s="4" t="s">
        <v>10</v>
      </c>
      <c r="D2840" s="4" t="s">
        <v>13</v>
      </c>
      <c r="E2840" s="4" t="s">
        <v>13</v>
      </c>
      <c r="F2840" s="4" t="s">
        <v>6</v>
      </c>
    </row>
    <row r="2841" spans="1:21">
      <c r="A2841" t="n">
        <v>24667</v>
      </c>
      <c r="B2841" s="54" t="n">
        <v>47</v>
      </c>
      <c r="C2841" s="6" t="n">
        <v>0</v>
      </c>
      <c r="D2841" s="6" t="n">
        <v>0</v>
      </c>
      <c r="E2841" s="6" t="n">
        <v>0</v>
      </c>
      <c r="F2841" s="6" t="s">
        <v>270</v>
      </c>
    </row>
    <row r="2842" spans="1:21">
      <c r="A2842" t="s">
        <v>4</v>
      </c>
      <c r="B2842" s="4" t="s">
        <v>5</v>
      </c>
      <c r="C2842" s="4" t="s">
        <v>10</v>
      </c>
      <c r="D2842" s="4" t="s">
        <v>9</v>
      </c>
    </row>
    <row r="2843" spans="1:21">
      <c r="A2843" t="n">
        <v>24689</v>
      </c>
      <c r="B2843" s="65" t="n">
        <v>44</v>
      </c>
      <c r="C2843" s="6" t="n">
        <v>4</v>
      </c>
      <c r="D2843" s="6" t="n">
        <v>16</v>
      </c>
    </row>
    <row r="2844" spans="1:21">
      <c r="A2844" t="s">
        <v>4</v>
      </c>
      <c r="B2844" s="4" t="s">
        <v>5</v>
      </c>
      <c r="C2844" s="4" t="s">
        <v>10</v>
      </c>
      <c r="D2844" s="4" t="s">
        <v>13</v>
      </c>
      <c r="E2844" s="4" t="s">
        <v>13</v>
      </c>
      <c r="F2844" s="4" t="s">
        <v>6</v>
      </c>
    </row>
    <row r="2845" spans="1:21">
      <c r="A2845" t="n">
        <v>24696</v>
      </c>
      <c r="B2845" s="54" t="n">
        <v>47</v>
      </c>
      <c r="C2845" s="6" t="n">
        <v>4</v>
      </c>
      <c r="D2845" s="6" t="n">
        <v>0</v>
      </c>
      <c r="E2845" s="6" t="n">
        <v>0</v>
      </c>
      <c r="F2845" s="6" t="s">
        <v>270</v>
      </c>
    </row>
    <row r="2846" spans="1:21">
      <c r="A2846" t="s">
        <v>4</v>
      </c>
      <c r="B2846" s="4" t="s">
        <v>5</v>
      </c>
      <c r="C2846" s="4" t="s">
        <v>10</v>
      </c>
      <c r="D2846" s="4" t="s">
        <v>13</v>
      </c>
      <c r="E2846" s="4" t="s">
        <v>6</v>
      </c>
      <c r="F2846" s="4" t="s">
        <v>28</v>
      </c>
      <c r="G2846" s="4" t="s">
        <v>28</v>
      </c>
      <c r="H2846" s="4" t="s">
        <v>28</v>
      </c>
    </row>
    <row r="2847" spans="1:21">
      <c r="A2847" t="n">
        <v>24718</v>
      </c>
      <c r="B2847" s="52" t="n">
        <v>48</v>
      </c>
      <c r="C2847" s="6" t="n">
        <v>0</v>
      </c>
      <c r="D2847" s="6" t="n">
        <v>0</v>
      </c>
      <c r="E2847" s="6" t="s">
        <v>96</v>
      </c>
      <c r="F2847" s="6" t="n">
        <v>-1</v>
      </c>
      <c r="G2847" s="6" t="n">
        <v>1</v>
      </c>
      <c r="H2847" s="6" t="n">
        <v>0</v>
      </c>
    </row>
    <row r="2848" spans="1:21">
      <c r="A2848" t="s">
        <v>4</v>
      </c>
      <c r="B2848" s="4" t="s">
        <v>5</v>
      </c>
      <c r="C2848" s="4" t="s">
        <v>10</v>
      </c>
      <c r="D2848" s="4" t="s">
        <v>13</v>
      </c>
      <c r="E2848" s="4" t="s">
        <v>6</v>
      </c>
      <c r="F2848" s="4" t="s">
        <v>28</v>
      </c>
      <c r="G2848" s="4" t="s">
        <v>28</v>
      </c>
      <c r="H2848" s="4" t="s">
        <v>28</v>
      </c>
    </row>
    <row r="2849" spans="1:8">
      <c r="A2849" t="n">
        <v>24742</v>
      </c>
      <c r="B2849" s="52" t="n">
        <v>48</v>
      </c>
      <c r="C2849" s="6" t="n">
        <v>4</v>
      </c>
      <c r="D2849" s="6" t="n">
        <v>0</v>
      </c>
      <c r="E2849" s="6" t="s">
        <v>96</v>
      </c>
      <c r="F2849" s="6" t="n">
        <v>-1</v>
      </c>
      <c r="G2849" s="6" t="n">
        <v>1</v>
      </c>
      <c r="H2849" s="6" t="n">
        <v>0</v>
      </c>
    </row>
    <row r="2850" spans="1:8">
      <c r="A2850" t="s">
        <v>4</v>
      </c>
      <c r="B2850" s="4" t="s">
        <v>5</v>
      </c>
      <c r="C2850" s="4" t="s">
        <v>13</v>
      </c>
      <c r="D2850" s="4" t="s">
        <v>6</v>
      </c>
      <c r="E2850" s="4" t="s">
        <v>10</v>
      </c>
    </row>
    <row r="2851" spans="1:8">
      <c r="A2851" t="n">
        <v>24766</v>
      </c>
      <c r="B2851" s="25" t="n">
        <v>94</v>
      </c>
      <c r="C2851" s="6" t="n">
        <v>0</v>
      </c>
      <c r="D2851" s="6" t="s">
        <v>57</v>
      </c>
      <c r="E2851" s="6" t="n">
        <v>1</v>
      </c>
    </row>
    <row r="2852" spans="1:8">
      <c r="A2852" t="s">
        <v>4</v>
      </c>
      <c r="B2852" s="4" t="s">
        <v>5</v>
      </c>
      <c r="C2852" s="4" t="s">
        <v>13</v>
      </c>
      <c r="D2852" s="4" t="s">
        <v>6</v>
      </c>
      <c r="E2852" s="4" t="s">
        <v>10</v>
      </c>
    </row>
    <row r="2853" spans="1:8">
      <c r="A2853" t="n">
        <v>24780</v>
      </c>
      <c r="B2853" s="25" t="n">
        <v>94</v>
      </c>
      <c r="C2853" s="6" t="n">
        <v>0</v>
      </c>
      <c r="D2853" s="6" t="s">
        <v>57</v>
      </c>
      <c r="E2853" s="6" t="n">
        <v>2</v>
      </c>
    </row>
    <row r="2854" spans="1:8">
      <c r="A2854" t="s">
        <v>4</v>
      </c>
      <c r="B2854" s="4" t="s">
        <v>5</v>
      </c>
      <c r="C2854" s="4" t="s">
        <v>13</v>
      </c>
      <c r="D2854" s="4" t="s">
        <v>6</v>
      </c>
      <c r="E2854" s="4" t="s">
        <v>10</v>
      </c>
    </row>
    <row r="2855" spans="1:8">
      <c r="A2855" t="n">
        <v>24794</v>
      </c>
      <c r="B2855" s="25" t="n">
        <v>94</v>
      </c>
      <c r="C2855" s="6" t="n">
        <v>1</v>
      </c>
      <c r="D2855" s="6" t="s">
        <v>57</v>
      </c>
      <c r="E2855" s="6" t="n">
        <v>4</v>
      </c>
    </row>
    <row r="2856" spans="1:8">
      <c r="A2856" t="s">
        <v>4</v>
      </c>
      <c r="B2856" s="4" t="s">
        <v>5</v>
      </c>
      <c r="C2856" s="4" t="s">
        <v>13</v>
      </c>
      <c r="D2856" s="4" t="s">
        <v>6</v>
      </c>
    </row>
    <row r="2857" spans="1:8">
      <c r="A2857" t="n">
        <v>24808</v>
      </c>
      <c r="B2857" s="25" t="n">
        <v>94</v>
      </c>
      <c r="C2857" s="6" t="n">
        <v>5</v>
      </c>
      <c r="D2857" s="6" t="s">
        <v>57</v>
      </c>
    </row>
    <row r="2858" spans="1:8">
      <c r="A2858" t="s">
        <v>4</v>
      </c>
      <c r="B2858" s="4" t="s">
        <v>5</v>
      </c>
      <c r="C2858" s="4" t="s">
        <v>13</v>
      </c>
      <c r="D2858" s="4" t="s">
        <v>13</v>
      </c>
      <c r="E2858" s="4" t="s">
        <v>28</v>
      </c>
      <c r="F2858" s="4" t="s">
        <v>28</v>
      </c>
      <c r="G2858" s="4" t="s">
        <v>28</v>
      </c>
      <c r="H2858" s="4" t="s">
        <v>10</v>
      </c>
    </row>
    <row r="2859" spans="1:8">
      <c r="A2859" t="n">
        <v>24820</v>
      </c>
      <c r="B2859" s="62" t="n">
        <v>45</v>
      </c>
      <c r="C2859" s="6" t="n">
        <v>2</v>
      </c>
      <c r="D2859" s="6" t="n">
        <v>3</v>
      </c>
      <c r="E2859" s="6" t="n">
        <v>-53.4900016784668</v>
      </c>
      <c r="F2859" s="6" t="n">
        <v>3.11999988555908</v>
      </c>
      <c r="G2859" s="6" t="n">
        <v>46.8899993896484</v>
      </c>
      <c r="H2859" s="6" t="n">
        <v>0</v>
      </c>
    </row>
    <row r="2860" spans="1:8">
      <c r="A2860" t="s">
        <v>4</v>
      </c>
      <c r="B2860" s="4" t="s">
        <v>5</v>
      </c>
      <c r="C2860" s="4" t="s">
        <v>13</v>
      </c>
      <c r="D2860" s="4" t="s">
        <v>13</v>
      </c>
      <c r="E2860" s="4" t="s">
        <v>28</v>
      </c>
      <c r="F2860" s="4" t="s">
        <v>28</v>
      </c>
      <c r="G2860" s="4" t="s">
        <v>28</v>
      </c>
      <c r="H2860" s="4" t="s">
        <v>10</v>
      </c>
      <c r="I2860" s="4" t="s">
        <v>13</v>
      </c>
    </row>
    <row r="2861" spans="1:8">
      <c r="A2861" t="n">
        <v>24837</v>
      </c>
      <c r="B2861" s="62" t="n">
        <v>45</v>
      </c>
      <c r="C2861" s="6" t="n">
        <v>4</v>
      </c>
      <c r="D2861" s="6" t="n">
        <v>3</v>
      </c>
      <c r="E2861" s="6" t="n">
        <v>6.55999994277954</v>
      </c>
      <c r="F2861" s="6" t="n">
        <v>302.670013427734</v>
      </c>
      <c r="G2861" s="6" t="n">
        <v>0</v>
      </c>
      <c r="H2861" s="6" t="n">
        <v>0</v>
      </c>
      <c r="I2861" s="6" t="n">
        <v>0</v>
      </c>
    </row>
    <row r="2862" spans="1:8">
      <c r="A2862" t="s">
        <v>4</v>
      </c>
      <c r="B2862" s="4" t="s">
        <v>5</v>
      </c>
      <c r="C2862" s="4" t="s">
        <v>13</v>
      </c>
      <c r="D2862" s="4" t="s">
        <v>13</v>
      </c>
      <c r="E2862" s="4" t="s">
        <v>28</v>
      </c>
      <c r="F2862" s="4" t="s">
        <v>10</v>
      </c>
    </row>
    <row r="2863" spans="1:8">
      <c r="A2863" t="n">
        <v>24855</v>
      </c>
      <c r="B2863" s="62" t="n">
        <v>45</v>
      </c>
      <c r="C2863" s="6" t="n">
        <v>5</v>
      </c>
      <c r="D2863" s="6" t="n">
        <v>3</v>
      </c>
      <c r="E2863" s="6" t="n">
        <v>5.30000019073486</v>
      </c>
      <c r="F2863" s="6" t="n">
        <v>0</v>
      </c>
    </row>
    <row r="2864" spans="1:8">
      <c r="A2864" t="s">
        <v>4</v>
      </c>
      <c r="B2864" s="4" t="s">
        <v>5</v>
      </c>
      <c r="C2864" s="4" t="s">
        <v>13</v>
      </c>
      <c r="D2864" s="4" t="s">
        <v>13</v>
      </c>
      <c r="E2864" s="4" t="s">
        <v>28</v>
      </c>
      <c r="F2864" s="4" t="s">
        <v>10</v>
      </c>
    </row>
    <row r="2865" spans="1:9">
      <c r="A2865" t="n">
        <v>24864</v>
      </c>
      <c r="B2865" s="62" t="n">
        <v>45</v>
      </c>
      <c r="C2865" s="6" t="n">
        <v>11</v>
      </c>
      <c r="D2865" s="6" t="n">
        <v>3</v>
      </c>
      <c r="E2865" s="6" t="n">
        <v>40</v>
      </c>
      <c r="F2865" s="6" t="n">
        <v>0</v>
      </c>
    </row>
    <row r="2866" spans="1:9">
      <c r="A2866" t="s">
        <v>4</v>
      </c>
      <c r="B2866" s="4" t="s">
        <v>5</v>
      </c>
      <c r="C2866" s="4" t="s">
        <v>13</v>
      </c>
      <c r="D2866" s="4" t="s">
        <v>13</v>
      </c>
      <c r="E2866" s="4" t="s">
        <v>28</v>
      </c>
      <c r="F2866" s="4" t="s">
        <v>10</v>
      </c>
    </row>
    <row r="2867" spans="1:9">
      <c r="A2867" t="n">
        <v>24873</v>
      </c>
      <c r="B2867" s="62" t="n">
        <v>45</v>
      </c>
      <c r="C2867" s="6" t="n">
        <v>5</v>
      </c>
      <c r="D2867" s="6" t="n">
        <v>3</v>
      </c>
      <c r="E2867" s="6" t="n">
        <v>5.80000019073486</v>
      </c>
      <c r="F2867" s="6" t="n">
        <v>2000</v>
      </c>
    </row>
    <row r="2868" spans="1:9">
      <c r="A2868" t="s">
        <v>4</v>
      </c>
      <c r="B2868" s="4" t="s">
        <v>5</v>
      </c>
      <c r="C2868" s="4" t="s">
        <v>13</v>
      </c>
      <c r="D2868" s="4" t="s">
        <v>10</v>
      </c>
      <c r="E2868" s="4" t="s">
        <v>28</v>
      </c>
    </row>
    <row r="2869" spans="1:9">
      <c r="A2869" t="n">
        <v>24882</v>
      </c>
      <c r="B2869" s="36" t="n">
        <v>58</v>
      </c>
      <c r="C2869" s="6" t="n">
        <v>100</v>
      </c>
      <c r="D2869" s="6" t="n">
        <v>1000</v>
      </c>
      <c r="E2869" s="6" t="n">
        <v>1</v>
      </c>
    </row>
    <row r="2870" spans="1:9">
      <c r="A2870" t="s">
        <v>4</v>
      </c>
      <c r="B2870" s="4" t="s">
        <v>5</v>
      </c>
      <c r="C2870" s="4" t="s">
        <v>13</v>
      </c>
      <c r="D2870" s="4" t="s">
        <v>10</v>
      </c>
    </row>
    <row r="2871" spans="1:9">
      <c r="A2871" t="n">
        <v>24890</v>
      </c>
      <c r="B2871" s="36" t="n">
        <v>58</v>
      </c>
      <c r="C2871" s="6" t="n">
        <v>255</v>
      </c>
      <c r="D2871" s="6" t="n">
        <v>0</v>
      </c>
    </row>
    <row r="2872" spans="1:9">
      <c r="A2872" t="s">
        <v>4</v>
      </c>
      <c r="B2872" s="4" t="s">
        <v>5</v>
      </c>
      <c r="C2872" s="4" t="s">
        <v>13</v>
      </c>
      <c r="D2872" s="4" t="s">
        <v>10</v>
      </c>
    </row>
    <row r="2873" spans="1:9">
      <c r="A2873" t="n">
        <v>24894</v>
      </c>
      <c r="B2873" s="62" t="n">
        <v>45</v>
      </c>
      <c r="C2873" s="6" t="n">
        <v>7</v>
      </c>
      <c r="D2873" s="6" t="n">
        <v>255</v>
      </c>
    </row>
    <row r="2874" spans="1:9">
      <c r="A2874" t="s">
        <v>4</v>
      </c>
      <c r="B2874" s="4" t="s">
        <v>5</v>
      </c>
      <c r="C2874" s="4" t="s">
        <v>13</v>
      </c>
      <c r="D2874" s="4" t="s">
        <v>28</v>
      </c>
      <c r="E2874" s="4" t="s">
        <v>10</v>
      </c>
      <c r="F2874" s="4" t="s">
        <v>13</v>
      </c>
    </row>
    <row r="2875" spans="1:9">
      <c r="A2875" t="n">
        <v>24898</v>
      </c>
      <c r="B2875" s="15" t="n">
        <v>49</v>
      </c>
      <c r="C2875" s="6" t="n">
        <v>3</v>
      </c>
      <c r="D2875" s="6" t="n">
        <v>0.699999988079071</v>
      </c>
      <c r="E2875" s="6" t="n">
        <v>500</v>
      </c>
      <c r="F2875" s="6" t="n">
        <v>0</v>
      </c>
    </row>
    <row r="2876" spans="1:9">
      <c r="A2876" t="s">
        <v>4</v>
      </c>
      <c r="B2876" s="4" t="s">
        <v>5</v>
      </c>
      <c r="C2876" s="4" t="s">
        <v>13</v>
      </c>
      <c r="D2876" s="4" t="s">
        <v>10</v>
      </c>
    </row>
    <row r="2877" spans="1:9">
      <c r="A2877" t="n">
        <v>24907</v>
      </c>
      <c r="B2877" s="36" t="n">
        <v>58</v>
      </c>
      <c r="C2877" s="6" t="n">
        <v>10</v>
      </c>
      <c r="D2877" s="6" t="n">
        <v>300</v>
      </c>
    </row>
    <row r="2878" spans="1:9">
      <c r="A2878" t="s">
        <v>4</v>
      </c>
      <c r="B2878" s="4" t="s">
        <v>5</v>
      </c>
      <c r="C2878" s="4" t="s">
        <v>13</v>
      </c>
      <c r="D2878" s="4" t="s">
        <v>10</v>
      </c>
    </row>
    <row r="2879" spans="1:9">
      <c r="A2879" t="n">
        <v>24911</v>
      </c>
      <c r="B2879" s="36" t="n">
        <v>58</v>
      </c>
      <c r="C2879" s="6" t="n">
        <v>12</v>
      </c>
      <c r="D2879" s="6" t="n">
        <v>0</v>
      </c>
    </row>
    <row r="2880" spans="1:9">
      <c r="A2880" t="s">
        <v>4</v>
      </c>
      <c r="B2880" s="4" t="s">
        <v>5</v>
      </c>
      <c r="C2880" s="4" t="s">
        <v>13</v>
      </c>
      <c r="D2880" s="4" t="s">
        <v>10</v>
      </c>
      <c r="E2880" s="4" t="s">
        <v>10</v>
      </c>
      <c r="F2880" s="4" t="s">
        <v>13</v>
      </c>
    </row>
    <row r="2881" spans="1:6">
      <c r="A2881" t="n">
        <v>24915</v>
      </c>
      <c r="B2881" s="32" t="n">
        <v>25</v>
      </c>
      <c r="C2881" s="6" t="n">
        <v>1</v>
      </c>
      <c r="D2881" s="6" t="n">
        <v>160</v>
      </c>
      <c r="E2881" s="6" t="n">
        <v>570</v>
      </c>
      <c r="F2881" s="6" t="n">
        <v>1</v>
      </c>
    </row>
    <row r="2882" spans="1:6">
      <c r="A2882" t="s">
        <v>4</v>
      </c>
      <c r="B2882" s="4" t="s">
        <v>5</v>
      </c>
      <c r="C2882" s="4" t="s">
        <v>13</v>
      </c>
      <c r="D2882" s="4" t="s">
        <v>10</v>
      </c>
      <c r="E2882" s="4" t="s">
        <v>6</v>
      </c>
    </row>
    <row r="2883" spans="1:6">
      <c r="A2883" t="n">
        <v>24922</v>
      </c>
      <c r="B2883" s="66" t="n">
        <v>51</v>
      </c>
      <c r="C2883" s="6" t="n">
        <v>4</v>
      </c>
      <c r="D2883" s="6" t="n">
        <v>0</v>
      </c>
      <c r="E2883" s="6" t="s">
        <v>187</v>
      </c>
    </row>
    <row r="2884" spans="1:6">
      <c r="A2884" t="s">
        <v>4</v>
      </c>
      <c r="B2884" s="4" t="s">
        <v>5</v>
      </c>
      <c r="C2884" s="4" t="s">
        <v>10</v>
      </c>
    </row>
    <row r="2885" spans="1:6">
      <c r="A2885" t="n">
        <v>24936</v>
      </c>
      <c r="B2885" s="40" t="n">
        <v>16</v>
      </c>
      <c r="C2885" s="6" t="n">
        <v>0</v>
      </c>
    </row>
    <row r="2886" spans="1:6">
      <c r="A2886" t="s">
        <v>4</v>
      </c>
      <c r="B2886" s="4" t="s">
        <v>5</v>
      </c>
      <c r="C2886" s="4" t="s">
        <v>10</v>
      </c>
      <c r="D2886" s="4" t="s">
        <v>65</v>
      </c>
      <c r="E2886" s="4" t="s">
        <v>13</v>
      </c>
      <c r="F2886" s="4" t="s">
        <v>13</v>
      </c>
    </row>
    <row r="2887" spans="1:6">
      <c r="A2887" t="n">
        <v>24939</v>
      </c>
      <c r="B2887" s="68" t="n">
        <v>26</v>
      </c>
      <c r="C2887" s="6" t="n">
        <v>0</v>
      </c>
      <c r="D2887" s="6" t="s">
        <v>271</v>
      </c>
      <c r="E2887" s="6" t="n">
        <v>2</v>
      </c>
      <c r="F2887" s="6" t="n">
        <v>0</v>
      </c>
    </row>
    <row r="2888" spans="1:6">
      <c r="A2888" t="s">
        <v>4</v>
      </c>
      <c r="B2888" s="4" t="s">
        <v>5</v>
      </c>
    </row>
    <row r="2889" spans="1:6">
      <c r="A2889" t="n">
        <v>24969</v>
      </c>
      <c r="B2889" s="34" t="n">
        <v>28</v>
      </c>
    </row>
    <row r="2890" spans="1:6">
      <c r="A2890" t="s">
        <v>4</v>
      </c>
      <c r="B2890" s="4" t="s">
        <v>5</v>
      </c>
      <c r="C2890" s="4" t="s">
        <v>13</v>
      </c>
      <c r="D2890" s="4" t="s">
        <v>10</v>
      </c>
      <c r="E2890" s="4" t="s">
        <v>10</v>
      </c>
      <c r="F2890" s="4" t="s">
        <v>13</v>
      </c>
    </row>
    <row r="2891" spans="1:6">
      <c r="A2891" t="n">
        <v>24970</v>
      </c>
      <c r="B2891" s="32" t="n">
        <v>25</v>
      </c>
      <c r="C2891" s="6" t="n">
        <v>1</v>
      </c>
      <c r="D2891" s="6" t="n">
        <v>60</v>
      </c>
      <c r="E2891" s="6" t="n">
        <v>500</v>
      </c>
      <c r="F2891" s="6" t="n">
        <v>1</v>
      </c>
    </row>
    <row r="2892" spans="1:6">
      <c r="A2892" t="s">
        <v>4</v>
      </c>
      <c r="B2892" s="4" t="s">
        <v>5</v>
      </c>
      <c r="C2892" s="4" t="s">
        <v>13</v>
      </c>
      <c r="D2892" s="4" t="s">
        <v>10</v>
      </c>
      <c r="E2892" s="4" t="s">
        <v>6</v>
      </c>
    </row>
    <row r="2893" spans="1:6">
      <c r="A2893" t="n">
        <v>24977</v>
      </c>
      <c r="B2893" s="66" t="n">
        <v>51</v>
      </c>
      <c r="C2893" s="6" t="n">
        <v>4</v>
      </c>
      <c r="D2893" s="6" t="n">
        <v>4</v>
      </c>
      <c r="E2893" s="6" t="s">
        <v>183</v>
      </c>
    </row>
    <row r="2894" spans="1:6">
      <c r="A2894" t="s">
        <v>4</v>
      </c>
      <c r="B2894" s="4" t="s">
        <v>5</v>
      </c>
      <c r="C2894" s="4" t="s">
        <v>10</v>
      </c>
    </row>
    <row r="2895" spans="1:6">
      <c r="A2895" t="n">
        <v>24990</v>
      </c>
      <c r="B2895" s="40" t="n">
        <v>16</v>
      </c>
      <c r="C2895" s="6" t="n">
        <v>0</v>
      </c>
    </row>
    <row r="2896" spans="1:6">
      <c r="A2896" t="s">
        <v>4</v>
      </c>
      <c r="B2896" s="4" t="s">
        <v>5</v>
      </c>
      <c r="C2896" s="4" t="s">
        <v>10</v>
      </c>
      <c r="D2896" s="4" t="s">
        <v>65</v>
      </c>
      <c r="E2896" s="4" t="s">
        <v>13</v>
      </c>
      <c r="F2896" s="4" t="s">
        <v>13</v>
      </c>
    </row>
    <row r="2897" spans="1:6">
      <c r="A2897" t="n">
        <v>24993</v>
      </c>
      <c r="B2897" s="68" t="n">
        <v>26</v>
      </c>
      <c r="C2897" s="6" t="n">
        <v>4</v>
      </c>
      <c r="D2897" s="6" t="s">
        <v>272</v>
      </c>
      <c r="E2897" s="6" t="n">
        <v>2</v>
      </c>
      <c r="F2897" s="6" t="n">
        <v>0</v>
      </c>
    </row>
    <row r="2898" spans="1:6">
      <c r="A2898" t="s">
        <v>4</v>
      </c>
      <c r="B2898" s="4" t="s">
        <v>5</v>
      </c>
    </row>
    <row r="2899" spans="1:6">
      <c r="A2899" t="n">
        <v>25036</v>
      </c>
      <c r="B2899" s="34" t="n">
        <v>28</v>
      </c>
    </row>
    <row r="2900" spans="1:6">
      <c r="A2900" t="s">
        <v>4</v>
      </c>
      <c r="B2900" s="4" t="s">
        <v>5</v>
      </c>
      <c r="C2900" s="4" t="s">
        <v>13</v>
      </c>
      <c r="D2900" s="4" t="s">
        <v>10</v>
      </c>
      <c r="E2900" s="4" t="s">
        <v>10</v>
      </c>
      <c r="F2900" s="4" t="s">
        <v>13</v>
      </c>
    </row>
    <row r="2901" spans="1:6">
      <c r="A2901" t="n">
        <v>25037</v>
      </c>
      <c r="B2901" s="32" t="n">
        <v>25</v>
      </c>
      <c r="C2901" s="6" t="n">
        <v>1</v>
      </c>
      <c r="D2901" s="6" t="n">
        <v>160</v>
      </c>
      <c r="E2901" s="6" t="n">
        <v>350</v>
      </c>
      <c r="F2901" s="6" t="n">
        <v>2</v>
      </c>
    </row>
    <row r="2902" spans="1:6">
      <c r="A2902" t="s">
        <v>4</v>
      </c>
      <c r="B2902" s="4" t="s">
        <v>5</v>
      </c>
      <c r="C2902" s="4" t="s">
        <v>13</v>
      </c>
      <c r="D2902" s="4" t="s">
        <v>10</v>
      </c>
      <c r="E2902" s="4" t="s">
        <v>6</v>
      </c>
    </row>
    <row r="2903" spans="1:6">
      <c r="A2903" t="n">
        <v>25044</v>
      </c>
      <c r="B2903" s="66" t="n">
        <v>51</v>
      </c>
      <c r="C2903" s="6" t="n">
        <v>4</v>
      </c>
      <c r="D2903" s="6" t="n">
        <v>99</v>
      </c>
      <c r="E2903" s="6" t="s">
        <v>168</v>
      </c>
    </row>
    <row r="2904" spans="1:6">
      <c r="A2904" t="s">
        <v>4</v>
      </c>
      <c r="B2904" s="4" t="s">
        <v>5</v>
      </c>
      <c r="C2904" s="4" t="s">
        <v>10</v>
      </c>
    </row>
    <row r="2905" spans="1:6">
      <c r="A2905" t="n">
        <v>25057</v>
      </c>
      <c r="B2905" s="40" t="n">
        <v>16</v>
      </c>
      <c r="C2905" s="6" t="n">
        <v>0</v>
      </c>
    </row>
    <row r="2906" spans="1:6">
      <c r="A2906" t="s">
        <v>4</v>
      </c>
      <c r="B2906" s="4" t="s">
        <v>5</v>
      </c>
      <c r="C2906" s="4" t="s">
        <v>10</v>
      </c>
      <c r="D2906" s="4" t="s">
        <v>65</v>
      </c>
      <c r="E2906" s="4" t="s">
        <v>13</v>
      </c>
      <c r="F2906" s="4" t="s">
        <v>13</v>
      </c>
      <c r="G2906" s="4" t="s">
        <v>65</v>
      </c>
      <c r="H2906" s="4" t="s">
        <v>13</v>
      </c>
      <c r="I2906" s="4" t="s">
        <v>13</v>
      </c>
    </row>
    <row r="2907" spans="1:6">
      <c r="A2907" t="n">
        <v>25060</v>
      </c>
      <c r="B2907" s="68" t="n">
        <v>26</v>
      </c>
      <c r="C2907" s="6" t="n">
        <v>99</v>
      </c>
      <c r="D2907" s="6" t="s">
        <v>273</v>
      </c>
      <c r="E2907" s="6" t="n">
        <v>2</v>
      </c>
      <c r="F2907" s="6" t="n">
        <v>3</v>
      </c>
      <c r="G2907" s="6" t="s">
        <v>274</v>
      </c>
      <c r="H2907" s="6" t="n">
        <v>2</v>
      </c>
      <c r="I2907" s="6" t="n">
        <v>0</v>
      </c>
    </row>
    <row r="2908" spans="1:6">
      <c r="A2908" t="s">
        <v>4</v>
      </c>
      <c r="B2908" s="4" t="s">
        <v>5</v>
      </c>
    </row>
    <row r="2909" spans="1:6">
      <c r="A2909" t="n">
        <v>25217</v>
      </c>
      <c r="B2909" s="34" t="n">
        <v>28</v>
      </c>
    </row>
    <row r="2910" spans="1:6">
      <c r="A2910" t="s">
        <v>4</v>
      </c>
      <c r="B2910" s="4" t="s">
        <v>5</v>
      </c>
      <c r="C2910" s="4" t="s">
        <v>13</v>
      </c>
      <c r="D2910" s="4" t="s">
        <v>10</v>
      </c>
      <c r="E2910" s="4" t="s">
        <v>13</v>
      </c>
      <c r="F2910" s="4" t="s">
        <v>30</v>
      </c>
    </row>
    <row r="2911" spans="1:6">
      <c r="A2911" t="n">
        <v>25218</v>
      </c>
      <c r="B2911" s="12" t="n">
        <v>5</v>
      </c>
      <c r="C2911" s="6" t="n">
        <v>30</v>
      </c>
      <c r="D2911" s="6" t="n">
        <v>10685</v>
      </c>
      <c r="E2911" s="6" t="n">
        <v>1</v>
      </c>
      <c r="F2911" s="13" t="n">
        <f t="normal" ca="1">A2925</f>
        <v>0</v>
      </c>
    </row>
    <row r="2912" spans="1:6">
      <c r="A2912" t="s">
        <v>4</v>
      </c>
      <c r="B2912" s="4" t="s">
        <v>5</v>
      </c>
      <c r="C2912" s="4" t="s">
        <v>13</v>
      </c>
      <c r="D2912" s="4" t="s">
        <v>10</v>
      </c>
      <c r="E2912" s="4" t="s">
        <v>10</v>
      </c>
      <c r="F2912" s="4" t="s">
        <v>13</v>
      </c>
    </row>
    <row r="2913" spans="1:9">
      <c r="A2913" t="n">
        <v>25227</v>
      </c>
      <c r="B2913" s="32" t="n">
        <v>25</v>
      </c>
      <c r="C2913" s="6" t="n">
        <v>1</v>
      </c>
      <c r="D2913" s="6" t="n">
        <v>160</v>
      </c>
      <c r="E2913" s="6" t="n">
        <v>350</v>
      </c>
      <c r="F2913" s="6" t="n">
        <v>2</v>
      </c>
    </row>
    <row r="2914" spans="1:9">
      <c r="A2914" t="s">
        <v>4</v>
      </c>
      <c r="B2914" s="4" t="s">
        <v>5</v>
      </c>
      <c r="C2914" s="4" t="s">
        <v>13</v>
      </c>
      <c r="D2914" s="4" t="s">
        <v>10</v>
      </c>
      <c r="E2914" s="4" t="s">
        <v>6</v>
      </c>
    </row>
    <row r="2915" spans="1:9">
      <c r="A2915" t="n">
        <v>25234</v>
      </c>
      <c r="B2915" s="66" t="n">
        <v>51</v>
      </c>
      <c r="C2915" s="6" t="n">
        <v>4</v>
      </c>
      <c r="D2915" s="6" t="n">
        <v>99</v>
      </c>
      <c r="E2915" s="6" t="s">
        <v>275</v>
      </c>
    </row>
    <row r="2916" spans="1:9">
      <c r="A2916" t="s">
        <v>4</v>
      </c>
      <c r="B2916" s="4" t="s">
        <v>5</v>
      </c>
      <c r="C2916" s="4" t="s">
        <v>10</v>
      </c>
    </row>
    <row r="2917" spans="1:9">
      <c r="A2917" t="n">
        <v>25248</v>
      </c>
      <c r="B2917" s="40" t="n">
        <v>16</v>
      </c>
      <c r="C2917" s="6" t="n">
        <v>0</v>
      </c>
    </row>
    <row r="2918" spans="1:9">
      <c r="A2918" t="s">
        <v>4</v>
      </c>
      <c r="B2918" s="4" t="s">
        <v>5</v>
      </c>
      <c r="C2918" s="4" t="s">
        <v>10</v>
      </c>
      <c r="D2918" s="4" t="s">
        <v>65</v>
      </c>
      <c r="E2918" s="4" t="s">
        <v>13</v>
      </c>
      <c r="F2918" s="4" t="s">
        <v>13</v>
      </c>
    </row>
    <row r="2919" spans="1:9">
      <c r="A2919" t="n">
        <v>25251</v>
      </c>
      <c r="B2919" s="68" t="n">
        <v>26</v>
      </c>
      <c r="C2919" s="6" t="n">
        <v>99</v>
      </c>
      <c r="D2919" s="6" t="s">
        <v>276</v>
      </c>
      <c r="E2919" s="6" t="n">
        <v>2</v>
      </c>
      <c r="F2919" s="6" t="n">
        <v>0</v>
      </c>
    </row>
    <row r="2920" spans="1:9">
      <c r="A2920" t="s">
        <v>4</v>
      </c>
      <c r="B2920" s="4" t="s">
        <v>5</v>
      </c>
    </row>
    <row r="2921" spans="1:9">
      <c r="A2921" t="n">
        <v>25308</v>
      </c>
      <c r="B2921" s="34" t="n">
        <v>28</v>
      </c>
    </row>
    <row r="2922" spans="1:9">
      <c r="A2922" t="s">
        <v>4</v>
      </c>
      <c r="B2922" s="4" t="s">
        <v>5</v>
      </c>
      <c r="C2922" s="4" t="s">
        <v>30</v>
      </c>
    </row>
    <row r="2923" spans="1:9">
      <c r="A2923" t="n">
        <v>25309</v>
      </c>
      <c r="B2923" s="19" t="n">
        <v>3</v>
      </c>
      <c r="C2923" s="13" t="n">
        <f t="normal" ca="1">A2935</f>
        <v>0</v>
      </c>
    </row>
    <row r="2924" spans="1:9">
      <c r="A2924" t="s">
        <v>4</v>
      </c>
      <c r="B2924" s="4" t="s">
        <v>5</v>
      </c>
      <c r="C2924" s="4" t="s">
        <v>13</v>
      </c>
      <c r="D2924" s="4" t="s">
        <v>10</v>
      </c>
      <c r="E2924" s="4" t="s">
        <v>10</v>
      </c>
      <c r="F2924" s="4" t="s">
        <v>13</v>
      </c>
    </row>
    <row r="2925" spans="1:9">
      <c r="A2925" t="n">
        <v>25314</v>
      </c>
      <c r="B2925" s="32" t="n">
        <v>25</v>
      </c>
      <c r="C2925" s="6" t="n">
        <v>1</v>
      </c>
      <c r="D2925" s="6" t="n">
        <v>160</v>
      </c>
      <c r="E2925" s="6" t="n">
        <v>350</v>
      </c>
      <c r="F2925" s="6" t="n">
        <v>2</v>
      </c>
    </row>
    <row r="2926" spans="1:9">
      <c r="A2926" t="s">
        <v>4</v>
      </c>
      <c r="B2926" s="4" t="s">
        <v>5</v>
      </c>
      <c r="C2926" s="4" t="s">
        <v>13</v>
      </c>
      <c r="D2926" s="4" t="s">
        <v>10</v>
      </c>
      <c r="E2926" s="4" t="s">
        <v>6</v>
      </c>
    </row>
    <row r="2927" spans="1:9">
      <c r="A2927" t="n">
        <v>25321</v>
      </c>
      <c r="B2927" s="66" t="n">
        <v>51</v>
      </c>
      <c r="C2927" s="6" t="n">
        <v>4</v>
      </c>
      <c r="D2927" s="6" t="n">
        <v>99</v>
      </c>
      <c r="E2927" s="6" t="s">
        <v>275</v>
      </c>
    </row>
    <row r="2928" spans="1:9">
      <c r="A2928" t="s">
        <v>4</v>
      </c>
      <c r="B2928" s="4" t="s">
        <v>5</v>
      </c>
      <c r="C2928" s="4" t="s">
        <v>10</v>
      </c>
    </row>
    <row r="2929" spans="1:6">
      <c r="A2929" t="n">
        <v>25335</v>
      </c>
      <c r="B2929" s="40" t="n">
        <v>16</v>
      </c>
      <c r="C2929" s="6" t="n">
        <v>0</v>
      </c>
    </row>
    <row r="2930" spans="1:6">
      <c r="A2930" t="s">
        <v>4</v>
      </c>
      <c r="B2930" s="4" t="s">
        <v>5</v>
      </c>
      <c r="C2930" s="4" t="s">
        <v>10</v>
      </c>
      <c r="D2930" s="4" t="s">
        <v>65</v>
      </c>
      <c r="E2930" s="4" t="s">
        <v>13</v>
      </c>
      <c r="F2930" s="4" t="s">
        <v>13</v>
      </c>
    </row>
    <row r="2931" spans="1:6">
      <c r="A2931" t="n">
        <v>25338</v>
      </c>
      <c r="B2931" s="68" t="n">
        <v>26</v>
      </c>
      <c r="C2931" s="6" t="n">
        <v>99</v>
      </c>
      <c r="D2931" s="6" t="s">
        <v>277</v>
      </c>
      <c r="E2931" s="6" t="n">
        <v>2</v>
      </c>
      <c r="F2931" s="6" t="n">
        <v>0</v>
      </c>
    </row>
    <row r="2932" spans="1:6">
      <c r="A2932" t="s">
        <v>4</v>
      </c>
      <c r="B2932" s="4" t="s">
        <v>5</v>
      </c>
    </row>
    <row r="2933" spans="1:6">
      <c r="A2933" t="n">
        <v>25459</v>
      </c>
      <c r="B2933" s="34" t="n">
        <v>28</v>
      </c>
    </row>
    <row r="2934" spans="1:6">
      <c r="A2934" t="s">
        <v>4</v>
      </c>
      <c r="B2934" s="4" t="s">
        <v>5</v>
      </c>
      <c r="C2934" s="4" t="s">
        <v>13</v>
      </c>
      <c r="D2934" s="4" t="s">
        <v>10</v>
      </c>
      <c r="E2934" s="4" t="s">
        <v>10</v>
      </c>
      <c r="F2934" s="4" t="s">
        <v>13</v>
      </c>
    </row>
    <row r="2935" spans="1:6">
      <c r="A2935" t="n">
        <v>25460</v>
      </c>
      <c r="B2935" s="32" t="n">
        <v>25</v>
      </c>
      <c r="C2935" s="6" t="n">
        <v>1</v>
      </c>
      <c r="D2935" s="6" t="n">
        <v>60</v>
      </c>
      <c r="E2935" s="6" t="n">
        <v>500</v>
      </c>
      <c r="F2935" s="6" t="n">
        <v>1</v>
      </c>
    </row>
    <row r="2936" spans="1:6">
      <c r="A2936" t="s">
        <v>4</v>
      </c>
      <c r="B2936" s="4" t="s">
        <v>5</v>
      </c>
      <c r="C2936" s="4" t="s">
        <v>13</v>
      </c>
      <c r="D2936" s="4" t="s">
        <v>10</v>
      </c>
      <c r="E2936" s="4" t="s">
        <v>6</v>
      </c>
    </row>
    <row r="2937" spans="1:6">
      <c r="A2937" t="n">
        <v>25467</v>
      </c>
      <c r="B2937" s="66" t="n">
        <v>51</v>
      </c>
      <c r="C2937" s="6" t="n">
        <v>4</v>
      </c>
      <c r="D2937" s="6" t="n">
        <v>4</v>
      </c>
      <c r="E2937" s="6" t="s">
        <v>278</v>
      </c>
    </row>
    <row r="2938" spans="1:6">
      <c r="A2938" t="s">
        <v>4</v>
      </c>
      <c r="B2938" s="4" t="s">
        <v>5</v>
      </c>
      <c r="C2938" s="4" t="s">
        <v>10</v>
      </c>
    </row>
    <row r="2939" spans="1:6">
      <c r="A2939" t="n">
        <v>25480</v>
      </c>
      <c r="B2939" s="40" t="n">
        <v>16</v>
      </c>
      <c r="C2939" s="6" t="n">
        <v>0</v>
      </c>
    </row>
    <row r="2940" spans="1:6">
      <c r="A2940" t="s">
        <v>4</v>
      </c>
      <c r="B2940" s="4" t="s">
        <v>5</v>
      </c>
      <c r="C2940" s="4" t="s">
        <v>10</v>
      </c>
      <c r="D2940" s="4" t="s">
        <v>65</v>
      </c>
      <c r="E2940" s="4" t="s">
        <v>13</v>
      </c>
      <c r="F2940" s="4" t="s">
        <v>13</v>
      </c>
      <c r="G2940" s="4" t="s">
        <v>65</v>
      </c>
      <c r="H2940" s="4" t="s">
        <v>13</v>
      </c>
      <c r="I2940" s="4" t="s">
        <v>13</v>
      </c>
    </row>
    <row r="2941" spans="1:6">
      <c r="A2941" t="n">
        <v>25483</v>
      </c>
      <c r="B2941" s="68" t="n">
        <v>26</v>
      </c>
      <c r="C2941" s="6" t="n">
        <v>4</v>
      </c>
      <c r="D2941" s="6" t="s">
        <v>279</v>
      </c>
      <c r="E2941" s="6" t="n">
        <v>2</v>
      </c>
      <c r="F2941" s="6" t="n">
        <v>3</v>
      </c>
      <c r="G2941" s="6" t="s">
        <v>280</v>
      </c>
      <c r="H2941" s="6" t="n">
        <v>2</v>
      </c>
      <c r="I2941" s="6" t="n">
        <v>0</v>
      </c>
    </row>
    <row r="2942" spans="1:6">
      <c r="A2942" t="s">
        <v>4</v>
      </c>
      <c r="B2942" s="4" t="s">
        <v>5</v>
      </c>
    </row>
    <row r="2943" spans="1:6">
      <c r="A2943" t="n">
        <v>25587</v>
      </c>
      <c r="B2943" s="34" t="n">
        <v>28</v>
      </c>
    </row>
    <row r="2944" spans="1:6">
      <c r="A2944" t="s">
        <v>4</v>
      </c>
      <c r="B2944" s="4" t="s">
        <v>5</v>
      </c>
      <c r="C2944" s="4" t="s">
        <v>13</v>
      </c>
      <c r="D2944" s="4" t="s">
        <v>10</v>
      </c>
      <c r="E2944" s="4" t="s">
        <v>10</v>
      </c>
      <c r="F2944" s="4" t="s">
        <v>13</v>
      </c>
    </row>
    <row r="2945" spans="1:9">
      <c r="A2945" t="n">
        <v>25588</v>
      </c>
      <c r="B2945" s="32" t="n">
        <v>25</v>
      </c>
      <c r="C2945" s="6" t="n">
        <v>1</v>
      </c>
      <c r="D2945" s="6" t="n">
        <v>160</v>
      </c>
      <c r="E2945" s="6" t="n">
        <v>350</v>
      </c>
      <c r="F2945" s="6" t="n">
        <v>2</v>
      </c>
    </row>
    <row r="2946" spans="1:9">
      <c r="A2946" t="s">
        <v>4</v>
      </c>
      <c r="B2946" s="4" t="s">
        <v>5</v>
      </c>
      <c r="C2946" s="4" t="s">
        <v>13</v>
      </c>
      <c r="D2946" s="4" t="s">
        <v>10</v>
      </c>
      <c r="E2946" s="4" t="s">
        <v>6</v>
      </c>
    </row>
    <row r="2947" spans="1:9">
      <c r="A2947" t="n">
        <v>25595</v>
      </c>
      <c r="B2947" s="66" t="n">
        <v>51</v>
      </c>
      <c r="C2947" s="6" t="n">
        <v>4</v>
      </c>
      <c r="D2947" s="6" t="n">
        <v>99</v>
      </c>
      <c r="E2947" s="6" t="s">
        <v>281</v>
      </c>
    </row>
    <row r="2948" spans="1:9">
      <c r="A2948" t="s">
        <v>4</v>
      </c>
      <c r="B2948" s="4" t="s">
        <v>5</v>
      </c>
      <c r="C2948" s="4" t="s">
        <v>10</v>
      </c>
    </row>
    <row r="2949" spans="1:9">
      <c r="A2949" t="n">
        <v>25608</v>
      </c>
      <c r="B2949" s="40" t="n">
        <v>16</v>
      </c>
      <c r="C2949" s="6" t="n">
        <v>0</v>
      </c>
    </row>
    <row r="2950" spans="1:9">
      <c r="A2950" t="s">
        <v>4</v>
      </c>
      <c r="B2950" s="4" t="s">
        <v>5</v>
      </c>
      <c r="C2950" s="4" t="s">
        <v>10</v>
      </c>
      <c r="D2950" s="4" t="s">
        <v>65</v>
      </c>
      <c r="E2950" s="4" t="s">
        <v>13</v>
      </c>
      <c r="F2950" s="4" t="s">
        <v>13</v>
      </c>
    </row>
    <row r="2951" spans="1:9">
      <c r="A2951" t="n">
        <v>25611</v>
      </c>
      <c r="B2951" s="68" t="n">
        <v>26</v>
      </c>
      <c r="C2951" s="6" t="n">
        <v>99</v>
      </c>
      <c r="D2951" s="6" t="s">
        <v>282</v>
      </c>
      <c r="E2951" s="6" t="n">
        <v>2</v>
      </c>
      <c r="F2951" s="6" t="n">
        <v>0</v>
      </c>
    </row>
    <row r="2952" spans="1:9">
      <c r="A2952" t="s">
        <v>4</v>
      </c>
      <c r="B2952" s="4" t="s">
        <v>5</v>
      </c>
    </row>
    <row r="2953" spans="1:9">
      <c r="A2953" t="n">
        <v>25631</v>
      </c>
      <c r="B2953" s="34" t="n">
        <v>28</v>
      </c>
    </row>
    <row r="2954" spans="1:9">
      <c r="A2954" t="s">
        <v>4</v>
      </c>
      <c r="B2954" s="4" t="s">
        <v>5</v>
      </c>
      <c r="C2954" s="4" t="s">
        <v>13</v>
      </c>
      <c r="D2954" s="26" t="s">
        <v>58</v>
      </c>
      <c r="E2954" s="4" t="s">
        <v>5</v>
      </c>
      <c r="F2954" s="4" t="s">
        <v>13</v>
      </c>
      <c r="G2954" s="4" t="s">
        <v>10</v>
      </c>
      <c r="H2954" s="26" t="s">
        <v>59</v>
      </c>
      <c r="I2954" s="4" t="s">
        <v>13</v>
      </c>
      <c r="J2954" s="4" t="s">
        <v>30</v>
      </c>
    </row>
    <row r="2955" spans="1:9">
      <c r="A2955" t="n">
        <v>25632</v>
      </c>
      <c r="B2955" s="12" t="n">
        <v>5</v>
      </c>
      <c r="C2955" s="6" t="n">
        <v>28</v>
      </c>
      <c r="D2955" s="26" t="s">
        <v>3</v>
      </c>
      <c r="E2955" s="27" t="n">
        <v>64</v>
      </c>
      <c r="F2955" s="6" t="n">
        <v>5</v>
      </c>
      <c r="G2955" s="6" t="n">
        <v>8</v>
      </c>
      <c r="H2955" s="26" t="s">
        <v>3</v>
      </c>
      <c r="I2955" s="6" t="n">
        <v>1</v>
      </c>
      <c r="J2955" s="13" t="n">
        <f t="normal" ca="1">A2969</f>
        <v>0</v>
      </c>
    </row>
    <row r="2956" spans="1:9">
      <c r="A2956" t="s">
        <v>4</v>
      </c>
      <c r="B2956" s="4" t="s">
        <v>5</v>
      </c>
      <c r="C2956" s="4" t="s">
        <v>13</v>
      </c>
      <c r="D2956" s="4" t="s">
        <v>10</v>
      </c>
      <c r="E2956" s="4" t="s">
        <v>10</v>
      </c>
      <c r="F2956" s="4" t="s">
        <v>13</v>
      </c>
    </row>
    <row r="2957" spans="1:9">
      <c r="A2957" t="n">
        <v>25643</v>
      </c>
      <c r="B2957" s="32" t="n">
        <v>25</v>
      </c>
      <c r="C2957" s="6" t="n">
        <v>1</v>
      </c>
      <c r="D2957" s="6" t="n">
        <v>260</v>
      </c>
      <c r="E2957" s="6" t="n">
        <v>640</v>
      </c>
      <c r="F2957" s="6" t="n">
        <v>1</v>
      </c>
    </row>
    <row r="2958" spans="1:9">
      <c r="A2958" t="s">
        <v>4</v>
      </c>
      <c r="B2958" s="4" t="s">
        <v>5</v>
      </c>
      <c r="C2958" s="4" t="s">
        <v>13</v>
      </c>
      <c r="D2958" s="4" t="s">
        <v>10</v>
      </c>
      <c r="E2958" s="4" t="s">
        <v>6</v>
      </c>
    </row>
    <row r="2959" spans="1:9">
      <c r="A2959" t="n">
        <v>25650</v>
      </c>
      <c r="B2959" s="66" t="n">
        <v>51</v>
      </c>
      <c r="C2959" s="6" t="n">
        <v>4</v>
      </c>
      <c r="D2959" s="6" t="n">
        <v>8</v>
      </c>
      <c r="E2959" s="6" t="s">
        <v>283</v>
      </c>
    </row>
    <row r="2960" spans="1:9">
      <c r="A2960" t="s">
        <v>4</v>
      </c>
      <c r="B2960" s="4" t="s">
        <v>5</v>
      </c>
      <c r="C2960" s="4" t="s">
        <v>10</v>
      </c>
    </row>
    <row r="2961" spans="1:10">
      <c r="A2961" t="n">
        <v>25664</v>
      </c>
      <c r="B2961" s="40" t="n">
        <v>16</v>
      </c>
      <c r="C2961" s="6" t="n">
        <v>0</v>
      </c>
    </row>
    <row r="2962" spans="1:10">
      <c r="A2962" t="s">
        <v>4</v>
      </c>
      <c r="B2962" s="4" t="s">
        <v>5</v>
      </c>
      <c r="C2962" s="4" t="s">
        <v>10</v>
      </c>
      <c r="D2962" s="4" t="s">
        <v>65</v>
      </c>
      <c r="E2962" s="4" t="s">
        <v>13</v>
      </c>
      <c r="F2962" s="4" t="s">
        <v>13</v>
      </c>
    </row>
    <row r="2963" spans="1:10">
      <c r="A2963" t="n">
        <v>25667</v>
      </c>
      <c r="B2963" s="68" t="n">
        <v>26</v>
      </c>
      <c r="C2963" s="6" t="n">
        <v>8</v>
      </c>
      <c r="D2963" s="6" t="s">
        <v>284</v>
      </c>
      <c r="E2963" s="6" t="n">
        <v>2</v>
      </c>
      <c r="F2963" s="6" t="n">
        <v>0</v>
      </c>
    </row>
    <row r="2964" spans="1:10">
      <c r="A2964" t="s">
        <v>4</v>
      </c>
      <c r="B2964" s="4" t="s">
        <v>5</v>
      </c>
    </row>
    <row r="2965" spans="1:10">
      <c r="A2965" t="n">
        <v>25707</v>
      </c>
      <c r="B2965" s="34" t="n">
        <v>28</v>
      </c>
    </row>
    <row r="2966" spans="1:10">
      <c r="A2966" t="s">
        <v>4</v>
      </c>
      <c r="B2966" s="4" t="s">
        <v>5</v>
      </c>
      <c r="C2966" s="4" t="s">
        <v>30</v>
      </c>
    </row>
    <row r="2967" spans="1:10">
      <c r="A2967" t="n">
        <v>25708</v>
      </c>
      <c r="B2967" s="19" t="n">
        <v>3</v>
      </c>
      <c r="C2967" s="13" t="n">
        <f t="normal" ca="1">A2979</f>
        <v>0</v>
      </c>
    </row>
    <row r="2968" spans="1:10">
      <c r="A2968" t="s">
        <v>4</v>
      </c>
      <c r="B2968" s="4" t="s">
        <v>5</v>
      </c>
      <c r="C2968" s="4" t="s">
        <v>13</v>
      </c>
      <c r="D2968" s="4" t="s">
        <v>10</v>
      </c>
      <c r="E2968" s="4" t="s">
        <v>10</v>
      </c>
      <c r="F2968" s="4" t="s">
        <v>13</v>
      </c>
    </row>
    <row r="2969" spans="1:10">
      <c r="A2969" t="n">
        <v>25713</v>
      </c>
      <c r="B2969" s="32" t="n">
        <v>25</v>
      </c>
      <c r="C2969" s="6" t="n">
        <v>1</v>
      </c>
      <c r="D2969" s="6" t="n">
        <v>160</v>
      </c>
      <c r="E2969" s="6" t="n">
        <v>570</v>
      </c>
      <c r="F2969" s="6" t="n">
        <v>1</v>
      </c>
    </row>
    <row r="2970" spans="1:10">
      <c r="A2970" t="s">
        <v>4</v>
      </c>
      <c r="B2970" s="4" t="s">
        <v>5</v>
      </c>
      <c r="C2970" s="4" t="s">
        <v>13</v>
      </c>
      <c r="D2970" s="4" t="s">
        <v>10</v>
      </c>
      <c r="E2970" s="4" t="s">
        <v>6</v>
      </c>
    </row>
    <row r="2971" spans="1:10">
      <c r="A2971" t="n">
        <v>25720</v>
      </c>
      <c r="B2971" s="66" t="n">
        <v>51</v>
      </c>
      <c r="C2971" s="6" t="n">
        <v>4</v>
      </c>
      <c r="D2971" s="6" t="n">
        <v>0</v>
      </c>
      <c r="E2971" s="6" t="s">
        <v>283</v>
      </c>
    </row>
    <row r="2972" spans="1:10">
      <c r="A2972" t="s">
        <v>4</v>
      </c>
      <c r="B2972" s="4" t="s">
        <v>5</v>
      </c>
      <c r="C2972" s="4" t="s">
        <v>10</v>
      </c>
    </row>
    <row r="2973" spans="1:10">
      <c r="A2973" t="n">
        <v>25734</v>
      </c>
      <c r="B2973" s="40" t="n">
        <v>16</v>
      </c>
      <c r="C2973" s="6" t="n">
        <v>0</v>
      </c>
    </row>
    <row r="2974" spans="1:10">
      <c r="A2974" t="s">
        <v>4</v>
      </c>
      <c r="B2974" s="4" t="s">
        <v>5</v>
      </c>
      <c r="C2974" s="4" t="s">
        <v>10</v>
      </c>
      <c r="D2974" s="4" t="s">
        <v>65</v>
      </c>
      <c r="E2974" s="4" t="s">
        <v>13</v>
      </c>
      <c r="F2974" s="4" t="s">
        <v>13</v>
      </c>
    </row>
    <row r="2975" spans="1:10">
      <c r="A2975" t="n">
        <v>25737</v>
      </c>
      <c r="B2975" s="68" t="n">
        <v>26</v>
      </c>
      <c r="C2975" s="6" t="n">
        <v>0</v>
      </c>
      <c r="D2975" s="6" t="s">
        <v>284</v>
      </c>
      <c r="E2975" s="6" t="n">
        <v>2</v>
      </c>
      <c r="F2975" s="6" t="n">
        <v>0</v>
      </c>
    </row>
    <row r="2976" spans="1:10">
      <c r="A2976" t="s">
        <v>4</v>
      </c>
      <c r="B2976" s="4" t="s">
        <v>5</v>
      </c>
    </row>
    <row r="2977" spans="1:6">
      <c r="A2977" t="n">
        <v>25777</v>
      </c>
      <c r="B2977" s="34" t="n">
        <v>28</v>
      </c>
    </row>
    <row r="2978" spans="1:6">
      <c r="A2978" t="s">
        <v>4</v>
      </c>
      <c r="B2978" s="4" t="s">
        <v>5</v>
      </c>
      <c r="C2978" s="4" t="s">
        <v>13</v>
      </c>
      <c r="D2978" s="26" t="s">
        <v>58</v>
      </c>
      <c r="E2978" s="4" t="s">
        <v>5</v>
      </c>
      <c r="F2978" s="4" t="s">
        <v>13</v>
      </c>
      <c r="G2978" s="4" t="s">
        <v>10</v>
      </c>
      <c r="H2978" s="26" t="s">
        <v>59</v>
      </c>
      <c r="I2978" s="4" t="s">
        <v>13</v>
      </c>
      <c r="J2978" s="4" t="s">
        <v>30</v>
      </c>
    </row>
    <row r="2979" spans="1:6">
      <c r="A2979" t="n">
        <v>25778</v>
      </c>
      <c r="B2979" s="12" t="n">
        <v>5</v>
      </c>
      <c r="C2979" s="6" t="n">
        <v>28</v>
      </c>
      <c r="D2979" s="26" t="s">
        <v>3</v>
      </c>
      <c r="E2979" s="27" t="n">
        <v>64</v>
      </c>
      <c r="F2979" s="6" t="n">
        <v>5</v>
      </c>
      <c r="G2979" s="6" t="n">
        <v>5</v>
      </c>
      <c r="H2979" s="26" t="s">
        <v>3</v>
      </c>
      <c r="I2979" s="6" t="n">
        <v>1</v>
      </c>
      <c r="J2979" s="13" t="n">
        <f t="normal" ca="1">A2991</f>
        <v>0</v>
      </c>
    </row>
    <row r="2980" spans="1:6">
      <c r="A2980" t="s">
        <v>4</v>
      </c>
      <c r="B2980" s="4" t="s">
        <v>5</v>
      </c>
      <c r="C2980" s="4" t="s">
        <v>13</v>
      </c>
      <c r="D2980" s="4" t="s">
        <v>10</v>
      </c>
      <c r="E2980" s="4" t="s">
        <v>10</v>
      </c>
      <c r="F2980" s="4" t="s">
        <v>13</v>
      </c>
    </row>
    <row r="2981" spans="1:6">
      <c r="A2981" t="n">
        <v>25789</v>
      </c>
      <c r="B2981" s="32" t="n">
        <v>25</v>
      </c>
      <c r="C2981" s="6" t="n">
        <v>1</v>
      </c>
      <c r="D2981" s="6" t="n">
        <v>60</v>
      </c>
      <c r="E2981" s="6" t="n">
        <v>640</v>
      </c>
      <c r="F2981" s="6" t="n">
        <v>1</v>
      </c>
    </row>
    <row r="2982" spans="1:6">
      <c r="A2982" t="s">
        <v>4</v>
      </c>
      <c r="B2982" s="4" t="s">
        <v>5</v>
      </c>
      <c r="C2982" s="4" t="s">
        <v>13</v>
      </c>
      <c r="D2982" s="4" t="s">
        <v>10</v>
      </c>
      <c r="E2982" s="4" t="s">
        <v>6</v>
      </c>
    </row>
    <row r="2983" spans="1:6">
      <c r="A2983" t="n">
        <v>25796</v>
      </c>
      <c r="B2983" s="66" t="n">
        <v>51</v>
      </c>
      <c r="C2983" s="6" t="n">
        <v>4</v>
      </c>
      <c r="D2983" s="6" t="n">
        <v>5</v>
      </c>
      <c r="E2983" s="6" t="s">
        <v>275</v>
      </c>
    </row>
    <row r="2984" spans="1:6">
      <c r="A2984" t="s">
        <v>4</v>
      </c>
      <c r="B2984" s="4" t="s">
        <v>5</v>
      </c>
      <c r="C2984" s="4" t="s">
        <v>10</v>
      </c>
    </row>
    <row r="2985" spans="1:6">
      <c r="A2985" t="n">
        <v>25810</v>
      </c>
      <c r="B2985" s="40" t="n">
        <v>16</v>
      </c>
      <c r="C2985" s="6" t="n">
        <v>0</v>
      </c>
    </row>
    <row r="2986" spans="1:6">
      <c r="A2986" t="s">
        <v>4</v>
      </c>
      <c r="B2986" s="4" t="s">
        <v>5</v>
      </c>
      <c r="C2986" s="4" t="s">
        <v>10</v>
      </c>
      <c r="D2986" s="4" t="s">
        <v>65</v>
      </c>
      <c r="E2986" s="4" t="s">
        <v>13</v>
      </c>
      <c r="F2986" s="4" t="s">
        <v>13</v>
      </c>
    </row>
    <row r="2987" spans="1:6">
      <c r="A2987" t="n">
        <v>25813</v>
      </c>
      <c r="B2987" s="68" t="n">
        <v>26</v>
      </c>
      <c r="C2987" s="6" t="n">
        <v>5</v>
      </c>
      <c r="D2987" s="6" t="s">
        <v>285</v>
      </c>
      <c r="E2987" s="6" t="n">
        <v>2</v>
      </c>
      <c r="F2987" s="6" t="n">
        <v>0</v>
      </c>
    </row>
    <row r="2988" spans="1:6">
      <c r="A2988" t="s">
        <v>4</v>
      </c>
      <c r="B2988" s="4" t="s">
        <v>5</v>
      </c>
    </row>
    <row r="2989" spans="1:6">
      <c r="A2989" t="n">
        <v>25866</v>
      </c>
      <c r="B2989" s="34" t="n">
        <v>28</v>
      </c>
    </row>
    <row r="2990" spans="1:6">
      <c r="A2990" t="s">
        <v>4</v>
      </c>
      <c r="B2990" s="4" t="s">
        <v>5</v>
      </c>
      <c r="C2990" s="4" t="s">
        <v>13</v>
      </c>
      <c r="D2990" s="26" t="s">
        <v>58</v>
      </c>
      <c r="E2990" s="4" t="s">
        <v>5</v>
      </c>
      <c r="F2990" s="4" t="s">
        <v>13</v>
      </c>
      <c r="G2990" s="4" t="s">
        <v>10</v>
      </c>
      <c r="H2990" s="26" t="s">
        <v>59</v>
      </c>
      <c r="I2990" s="4" t="s">
        <v>13</v>
      </c>
      <c r="J2990" s="4" t="s">
        <v>30</v>
      </c>
    </row>
    <row r="2991" spans="1:6">
      <c r="A2991" t="n">
        <v>25867</v>
      </c>
      <c r="B2991" s="12" t="n">
        <v>5</v>
      </c>
      <c r="C2991" s="6" t="n">
        <v>28</v>
      </c>
      <c r="D2991" s="26" t="s">
        <v>3</v>
      </c>
      <c r="E2991" s="27" t="n">
        <v>64</v>
      </c>
      <c r="F2991" s="6" t="n">
        <v>5</v>
      </c>
      <c r="G2991" s="6" t="n">
        <v>9</v>
      </c>
      <c r="H2991" s="26" t="s">
        <v>3</v>
      </c>
      <c r="I2991" s="6" t="n">
        <v>1</v>
      </c>
      <c r="J2991" s="13" t="n">
        <f t="normal" ca="1">A3003</f>
        <v>0</v>
      </c>
    </row>
    <row r="2992" spans="1:6">
      <c r="A2992" t="s">
        <v>4</v>
      </c>
      <c r="B2992" s="4" t="s">
        <v>5</v>
      </c>
      <c r="C2992" s="4" t="s">
        <v>13</v>
      </c>
      <c r="D2992" s="4" t="s">
        <v>10</v>
      </c>
      <c r="E2992" s="4" t="s">
        <v>10</v>
      </c>
      <c r="F2992" s="4" t="s">
        <v>13</v>
      </c>
    </row>
    <row r="2993" spans="1:10">
      <c r="A2993" t="n">
        <v>25878</v>
      </c>
      <c r="B2993" s="32" t="n">
        <v>25</v>
      </c>
      <c r="C2993" s="6" t="n">
        <v>1</v>
      </c>
      <c r="D2993" s="6" t="n">
        <v>60</v>
      </c>
      <c r="E2993" s="6" t="n">
        <v>500</v>
      </c>
      <c r="F2993" s="6" t="n">
        <v>1</v>
      </c>
    </row>
    <row r="2994" spans="1:10">
      <c r="A2994" t="s">
        <v>4</v>
      </c>
      <c r="B2994" s="4" t="s">
        <v>5</v>
      </c>
      <c r="C2994" s="4" t="s">
        <v>13</v>
      </c>
      <c r="D2994" s="4" t="s">
        <v>10</v>
      </c>
      <c r="E2994" s="4" t="s">
        <v>6</v>
      </c>
    </row>
    <row r="2995" spans="1:10">
      <c r="A2995" t="n">
        <v>25885</v>
      </c>
      <c r="B2995" s="66" t="n">
        <v>51</v>
      </c>
      <c r="C2995" s="6" t="n">
        <v>4</v>
      </c>
      <c r="D2995" s="6" t="n">
        <v>9</v>
      </c>
      <c r="E2995" s="6" t="s">
        <v>286</v>
      </c>
    </row>
    <row r="2996" spans="1:10">
      <c r="A2996" t="s">
        <v>4</v>
      </c>
      <c r="B2996" s="4" t="s">
        <v>5</v>
      </c>
      <c r="C2996" s="4" t="s">
        <v>10</v>
      </c>
    </row>
    <row r="2997" spans="1:10">
      <c r="A2997" t="n">
        <v>25899</v>
      </c>
      <c r="B2997" s="40" t="n">
        <v>16</v>
      </c>
      <c r="C2997" s="6" t="n">
        <v>0</v>
      </c>
    </row>
    <row r="2998" spans="1:10">
      <c r="A2998" t="s">
        <v>4</v>
      </c>
      <c r="B2998" s="4" t="s">
        <v>5</v>
      </c>
      <c r="C2998" s="4" t="s">
        <v>10</v>
      </c>
      <c r="D2998" s="4" t="s">
        <v>65</v>
      </c>
      <c r="E2998" s="4" t="s">
        <v>13</v>
      </c>
      <c r="F2998" s="4" t="s">
        <v>13</v>
      </c>
    </row>
    <row r="2999" spans="1:10">
      <c r="A2999" t="n">
        <v>25902</v>
      </c>
      <c r="B2999" s="68" t="n">
        <v>26</v>
      </c>
      <c r="C2999" s="6" t="n">
        <v>9</v>
      </c>
      <c r="D2999" s="6" t="s">
        <v>287</v>
      </c>
      <c r="E2999" s="6" t="n">
        <v>2</v>
      </c>
      <c r="F2999" s="6" t="n">
        <v>0</v>
      </c>
    </row>
    <row r="3000" spans="1:10">
      <c r="A3000" t="s">
        <v>4</v>
      </c>
      <c r="B3000" s="4" t="s">
        <v>5</v>
      </c>
    </row>
    <row r="3001" spans="1:10">
      <c r="A3001" t="n">
        <v>25956</v>
      </c>
      <c r="B3001" s="34" t="n">
        <v>28</v>
      </c>
    </row>
    <row r="3002" spans="1:10">
      <c r="A3002" t="s">
        <v>4</v>
      </c>
      <c r="B3002" s="4" t="s">
        <v>5</v>
      </c>
      <c r="C3002" s="4" t="s">
        <v>13</v>
      </c>
      <c r="D3002" s="26" t="s">
        <v>58</v>
      </c>
      <c r="E3002" s="4" t="s">
        <v>5</v>
      </c>
      <c r="F3002" s="4" t="s">
        <v>13</v>
      </c>
      <c r="G3002" s="4" t="s">
        <v>10</v>
      </c>
      <c r="H3002" s="26" t="s">
        <v>59</v>
      </c>
      <c r="I3002" s="4" t="s">
        <v>13</v>
      </c>
      <c r="J3002" s="4" t="s">
        <v>30</v>
      </c>
    </row>
    <row r="3003" spans="1:10">
      <c r="A3003" t="n">
        <v>25957</v>
      </c>
      <c r="B3003" s="12" t="n">
        <v>5</v>
      </c>
      <c r="C3003" s="6" t="n">
        <v>28</v>
      </c>
      <c r="D3003" s="26" t="s">
        <v>3</v>
      </c>
      <c r="E3003" s="27" t="n">
        <v>64</v>
      </c>
      <c r="F3003" s="6" t="n">
        <v>5</v>
      </c>
      <c r="G3003" s="6" t="n">
        <v>11</v>
      </c>
      <c r="H3003" s="26" t="s">
        <v>3</v>
      </c>
      <c r="I3003" s="6" t="n">
        <v>1</v>
      </c>
      <c r="J3003" s="13" t="n">
        <f t="normal" ca="1">A3015</f>
        <v>0</v>
      </c>
    </row>
    <row r="3004" spans="1:10">
      <c r="A3004" t="s">
        <v>4</v>
      </c>
      <c r="B3004" s="4" t="s">
        <v>5</v>
      </c>
      <c r="C3004" s="4" t="s">
        <v>13</v>
      </c>
      <c r="D3004" s="4" t="s">
        <v>10</v>
      </c>
      <c r="E3004" s="4" t="s">
        <v>10</v>
      </c>
      <c r="F3004" s="4" t="s">
        <v>13</v>
      </c>
    </row>
    <row r="3005" spans="1:10">
      <c r="A3005" t="n">
        <v>25968</v>
      </c>
      <c r="B3005" s="32" t="n">
        <v>25</v>
      </c>
      <c r="C3005" s="6" t="n">
        <v>1</v>
      </c>
      <c r="D3005" s="6" t="n">
        <v>260</v>
      </c>
      <c r="E3005" s="6" t="n">
        <v>640</v>
      </c>
      <c r="F3005" s="6" t="n">
        <v>1</v>
      </c>
    </row>
    <row r="3006" spans="1:10">
      <c r="A3006" t="s">
        <v>4</v>
      </c>
      <c r="B3006" s="4" t="s">
        <v>5</v>
      </c>
      <c r="C3006" s="4" t="s">
        <v>13</v>
      </c>
      <c r="D3006" s="4" t="s">
        <v>10</v>
      </c>
      <c r="E3006" s="4" t="s">
        <v>6</v>
      </c>
    </row>
    <row r="3007" spans="1:10">
      <c r="A3007" t="n">
        <v>25975</v>
      </c>
      <c r="B3007" s="66" t="n">
        <v>51</v>
      </c>
      <c r="C3007" s="6" t="n">
        <v>4</v>
      </c>
      <c r="D3007" s="6" t="n">
        <v>11</v>
      </c>
      <c r="E3007" s="6" t="s">
        <v>195</v>
      </c>
    </row>
    <row r="3008" spans="1:10">
      <c r="A3008" t="s">
        <v>4</v>
      </c>
      <c r="B3008" s="4" t="s">
        <v>5</v>
      </c>
      <c r="C3008" s="4" t="s">
        <v>10</v>
      </c>
    </row>
    <row r="3009" spans="1:10">
      <c r="A3009" t="n">
        <v>25989</v>
      </c>
      <c r="B3009" s="40" t="n">
        <v>16</v>
      </c>
      <c r="C3009" s="6" t="n">
        <v>0</v>
      </c>
    </row>
    <row r="3010" spans="1:10">
      <c r="A3010" t="s">
        <v>4</v>
      </c>
      <c r="B3010" s="4" t="s">
        <v>5</v>
      </c>
      <c r="C3010" s="4" t="s">
        <v>10</v>
      </c>
      <c r="D3010" s="4" t="s">
        <v>65</v>
      </c>
      <c r="E3010" s="4" t="s">
        <v>13</v>
      </c>
      <c r="F3010" s="4" t="s">
        <v>13</v>
      </c>
    </row>
    <row r="3011" spans="1:10">
      <c r="A3011" t="n">
        <v>25992</v>
      </c>
      <c r="B3011" s="68" t="n">
        <v>26</v>
      </c>
      <c r="C3011" s="6" t="n">
        <v>11</v>
      </c>
      <c r="D3011" s="6" t="s">
        <v>288</v>
      </c>
      <c r="E3011" s="6" t="n">
        <v>2</v>
      </c>
      <c r="F3011" s="6" t="n">
        <v>0</v>
      </c>
    </row>
    <row r="3012" spans="1:10">
      <c r="A3012" t="s">
        <v>4</v>
      </c>
      <c r="B3012" s="4" t="s">
        <v>5</v>
      </c>
    </row>
    <row r="3013" spans="1:10">
      <c r="A3013" t="n">
        <v>26036</v>
      </c>
      <c r="B3013" s="34" t="n">
        <v>28</v>
      </c>
    </row>
    <row r="3014" spans="1:10">
      <c r="A3014" t="s">
        <v>4</v>
      </c>
      <c r="B3014" s="4" t="s">
        <v>5</v>
      </c>
      <c r="C3014" s="4" t="s">
        <v>13</v>
      </c>
      <c r="D3014" s="26" t="s">
        <v>58</v>
      </c>
      <c r="E3014" s="4" t="s">
        <v>5</v>
      </c>
      <c r="F3014" s="4" t="s">
        <v>13</v>
      </c>
      <c r="G3014" s="4" t="s">
        <v>10</v>
      </c>
      <c r="H3014" s="26" t="s">
        <v>59</v>
      </c>
      <c r="I3014" s="4" t="s">
        <v>13</v>
      </c>
      <c r="J3014" s="4" t="s">
        <v>30</v>
      </c>
    </row>
    <row r="3015" spans="1:10">
      <c r="A3015" t="n">
        <v>26037</v>
      </c>
      <c r="B3015" s="12" t="n">
        <v>5</v>
      </c>
      <c r="C3015" s="6" t="n">
        <v>28</v>
      </c>
      <c r="D3015" s="26" t="s">
        <v>3</v>
      </c>
      <c r="E3015" s="27" t="n">
        <v>64</v>
      </c>
      <c r="F3015" s="6" t="n">
        <v>5</v>
      </c>
      <c r="G3015" s="6" t="n">
        <v>6</v>
      </c>
      <c r="H3015" s="26" t="s">
        <v>3</v>
      </c>
      <c r="I3015" s="6" t="n">
        <v>1</v>
      </c>
      <c r="J3015" s="13" t="n">
        <f t="normal" ca="1">A3037</f>
        <v>0</v>
      </c>
    </row>
    <row r="3016" spans="1:10">
      <c r="A3016" t="s">
        <v>4</v>
      </c>
      <c r="B3016" s="4" t="s">
        <v>5</v>
      </c>
      <c r="C3016" s="4" t="s">
        <v>13</v>
      </c>
      <c r="D3016" s="4" t="s">
        <v>10</v>
      </c>
      <c r="E3016" s="4" t="s">
        <v>10</v>
      </c>
      <c r="F3016" s="4" t="s">
        <v>13</v>
      </c>
    </row>
    <row r="3017" spans="1:10">
      <c r="A3017" t="n">
        <v>26048</v>
      </c>
      <c r="B3017" s="32" t="n">
        <v>25</v>
      </c>
      <c r="C3017" s="6" t="n">
        <v>1</v>
      </c>
      <c r="D3017" s="6" t="n">
        <v>60</v>
      </c>
      <c r="E3017" s="6" t="n">
        <v>640</v>
      </c>
      <c r="F3017" s="6" t="n">
        <v>1</v>
      </c>
    </row>
    <row r="3018" spans="1:10">
      <c r="A3018" t="s">
        <v>4</v>
      </c>
      <c r="B3018" s="4" t="s">
        <v>5</v>
      </c>
      <c r="C3018" s="4" t="s">
        <v>13</v>
      </c>
      <c r="D3018" s="4" t="s">
        <v>10</v>
      </c>
      <c r="E3018" s="4" t="s">
        <v>6</v>
      </c>
    </row>
    <row r="3019" spans="1:10">
      <c r="A3019" t="n">
        <v>26055</v>
      </c>
      <c r="B3019" s="66" t="n">
        <v>51</v>
      </c>
      <c r="C3019" s="6" t="n">
        <v>4</v>
      </c>
      <c r="D3019" s="6" t="n">
        <v>6</v>
      </c>
      <c r="E3019" s="6" t="s">
        <v>289</v>
      </c>
    </row>
    <row r="3020" spans="1:10">
      <c r="A3020" t="s">
        <v>4</v>
      </c>
      <c r="B3020" s="4" t="s">
        <v>5</v>
      </c>
      <c r="C3020" s="4" t="s">
        <v>10</v>
      </c>
    </row>
    <row r="3021" spans="1:10">
      <c r="A3021" t="n">
        <v>26069</v>
      </c>
      <c r="B3021" s="40" t="n">
        <v>16</v>
      </c>
      <c r="C3021" s="6" t="n">
        <v>0</v>
      </c>
    </row>
    <row r="3022" spans="1:10">
      <c r="A3022" t="s">
        <v>4</v>
      </c>
      <c r="B3022" s="4" t="s">
        <v>5</v>
      </c>
      <c r="C3022" s="4" t="s">
        <v>10</v>
      </c>
      <c r="D3022" s="4" t="s">
        <v>65</v>
      </c>
      <c r="E3022" s="4" t="s">
        <v>13</v>
      </c>
      <c r="F3022" s="4" t="s">
        <v>13</v>
      </c>
    </row>
    <row r="3023" spans="1:10">
      <c r="A3023" t="n">
        <v>26072</v>
      </c>
      <c r="B3023" s="68" t="n">
        <v>26</v>
      </c>
      <c r="C3023" s="6" t="n">
        <v>6</v>
      </c>
      <c r="D3023" s="6" t="s">
        <v>290</v>
      </c>
      <c r="E3023" s="6" t="n">
        <v>2</v>
      </c>
      <c r="F3023" s="6" t="n">
        <v>0</v>
      </c>
    </row>
    <row r="3024" spans="1:10">
      <c r="A3024" t="s">
        <v>4</v>
      </c>
      <c r="B3024" s="4" t="s">
        <v>5</v>
      </c>
    </row>
    <row r="3025" spans="1:10">
      <c r="A3025" t="n">
        <v>26158</v>
      </c>
      <c r="B3025" s="34" t="n">
        <v>28</v>
      </c>
    </row>
    <row r="3026" spans="1:10">
      <c r="A3026" t="s">
        <v>4</v>
      </c>
      <c r="B3026" s="4" t="s">
        <v>5</v>
      </c>
      <c r="C3026" s="4" t="s">
        <v>13</v>
      </c>
      <c r="D3026" s="4" t="s">
        <v>10</v>
      </c>
      <c r="E3026" s="4" t="s">
        <v>10</v>
      </c>
      <c r="F3026" s="4" t="s">
        <v>13</v>
      </c>
    </row>
    <row r="3027" spans="1:10">
      <c r="A3027" t="n">
        <v>26159</v>
      </c>
      <c r="B3027" s="32" t="n">
        <v>25</v>
      </c>
      <c r="C3027" s="6" t="n">
        <v>1</v>
      </c>
      <c r="D3027" s="6" t="n">
        <v>60</v>
      </c>
      <c r="E3027" s="6" t="n">
        <v>500</v>
      </c>
      <c r="F3027" s="6" t="n">
        <v>1</v>
      </c>
    </row>
    <row r="3028" spans="1:10">
      <c r="A3028" t="s">
        <v>4</v>
      </c>
      <c r="B3028" s="4" t="s">
        <v>5</v>
      </c>
      <c r="C3028" s="4" t="s">
        <v>13</v>
      </c>
      <c r="D3028" s="4" t="s">
        <v>10</v>
      </c>
      <c r="E3028" s="4" t="s">
        <v>6</v>
      </c>
    </row>
    <row r="3029" spans="1:10">
      <c r="A3029" t="n">
        <v>26166</v>
      </c>
      <c r="B3029" s="66" t="n">
        <v>51</v>
      </c>
      <c r="C3029" s="6" t="n">
        <v>4</v>
      </c>
      <c r="D3029" s="6" t="n">
        <v>4</v>
      </c>
      <c r="E3029" s="6" t="s">
        <v>291</v>
      </c>
    </row>
    <row r="3030" spans="1:10">
      <c r="A3030" t="s">
        <v>4</v>
      </c>
      <c r="B3030" s="4" t="s">
        <v>5</v>
      </c>
      <c r="C3030" s="4" t="s">
        <v>10</v>
      </c>
    </row>
    <row r="3031" spans="1:10">
      <c r="A3031" t="n">
        <v>26180</v>
      </c>
      <c r="B3031" s="40" t="n">
        <v>16</v>
      </c>
      <c r="C3031" s="6" t="n">
        <v>0</v>
      </c>
    </row>
    <row r="3032" spans="1:10">
      <c r="A3032" t="s">
        <v>4</v>
      </c>
      <c r="B3032" s="4" t="s">
        <v>5</v>
      </c>
      <c r="C3032" s="4" t="s">
        <v>10</v>
      </c>
      <c r="D3032" s="4" t="s">
        <v>65</v>
      </c>
      <c r="E3032" s="4" t="s">
        <v>13</v>
      </c>
      <c r="F3032" s="4" t="s">
        <v>13</v>
      </c>
    </row>
    <row r="3033" spans="1:10">
      <c r="A3033" t="n">
        <v>26183</v>
      </c>
      <c r="B3033" s="68" t="n">
        <v>26</v>
      </c>
      <c r="C3033" s="6" t="n">
        <v>4</v>
      </c>
      <c r="D3033" s="6" t="s">
        <v>292</v>
      </c>
      <c r="E3033" s="6" t="n">
        <v>2</v>
      </c>
      <c r="F3033" s="6" t="n">
        <v>0</v>
      </c>
    </row>
    <row r="3034" spans="1:10">
      <c r="A3034" t="s">
        <v>4</v>
      </c>
      <c r="B3034" s="4" t="s">
        <v>5</v>
      </c>
    </row>
    <row r="3035" spans="1:10">
      <c r="A3035" t="n">
        <v>26212</v>
      </c>
      <c r="B3035" s="34" t="n">
        <v>28</v>
      </c>
    </row>
    <row r="3036" spans="1:10">
      <c r="A3036" t="s">
        <v>4</v>
      </c>
      <c r="B3036" s="4" t="s">
        <v>5</v>
      </c>
      <c r="C3036" s="4" t="s">
        <v>13</v>
      </c>
      <c r="D3036" s="4" t="s">
        <v>10</v>
      </c>
      <c r="E3036" s="4" t="s">
        <v>13</v>
      </c>
      <c r="F3036" s="4" t="s">
        <v>30</v>
      </c>
    </row>
    <row r="3037" spans="1:10">
      <c r="A3037" t="n">
        <v>26213</v>
      </c>
      <c r="B3037" s="12" t="n">
        <v>5</v>
      </c>
      <c r="C3037" s="6" t="n">
        <v>30</v>
      </c>
      <c r="D3037" s="6" t="n">
        <v>10685</v>
      </c>
      <c r="E3037" s="6" t="n">
        <v>1</v>
      </c>
      <c r="F3037" s="13" t="n">
        <f t="normal" ca="1">A3051</f>
        <v>0</v>
      </c>
    </row>
    <row r="3038" spans="1:10">
      <c r="A3038" t="s">
        <v>4</v>
      </c>
      <c r="B3038" s="4" t="s">
        <v>5</v>
      </c>
      <c r="C3038" s="4" t="s">
        <v>13</v>
      </c>
      <c r="D3038" s="4" t="s">
        <v>10</v>
      </c>
      <c r="E3038" s="4" t="s">
        <v>10</v>
      </c>
      <c r="F3038" s="4" t="s">
        <v>13</v>
      </c>
    </row>
    <row r="3039" spans="1:10">
      <c r="A3039" t="n">
        <v>26222</v>
      </c>
      <c r="B3039" s="32" t="n">
        <v>25</v>
      </c>
      <c r="C3039" s="6" t="n">
        <v>1</v>
      </c>
      <c r="D3039" s="6" t="n">
        <v>60</v>
      </c>
      <c r="E3039" s="6" t="n">
        <v>500</v>
      </c>
      <c r="F3039" s="6" t="n">
        <v>1</v>
      </c>
    </row>
    <row r="3040" spans="1:10">
      <c r="A3040" t="s">
        <v>4</v>
      </c>
      <c r="B3040" s="4" t="s">
        <v>5</v>
      </c>
      <c r="C3040" s="4" t="s">
        <v>13</v>
      </c>
      <c r="D3040" s="4" t="s">
        <v>10</v>
      </c>
      <c r="E3040" s="4" t="s">
        <v>6</v>
      </c>
    </row>
    <row r="3041" spans="1:6">
      <c r="A3041" t="n">
        <v>26229</v>
      </c>
      <c r="B3041" s="66" t="n">
        <v>51</v>
      </c>
      <c r="C3041" s="6" t="n">
        <v>4</v>
      </c>
      <c r="D3041" s="6" t="n">
        <v>4</v>
      </c>
      <c r="E3041" s="6" t="s">
        <v>195</v>
      </c>
    </row>
    <row r="3042" spans="1:6">
      <c r="A3042" t="s">
        <v>4</v>
      </c>
      <c r="B3042" s="4" t="s">
        <v>5</v>
      </c>
      <c r="C3042" s="4" t="s">
        <v>10</v>
      </c>
    </row>
    <row r="3043" spans="1:6">
      <c r="A3043" t="n">
        <v>26243</v>
      </c>
      <c r="B3043" s="40" t="n">
        <v>16</v>
      </c>
      <c r="C3043" s="6" t="n">
        <v>0</v>
      </c>
    </row>
    <row r="3044" spans="1:6">
      <c r="A3044" t="s">
        <v>4</v>
      </c>
      <c r="B3044" s="4" t="s">
        <v>5</v>
      </c>
      <c r="C3044" s="4" t="s">
        <v>10</v>
      </c>
      <c r="D3044" s="4" t="s">
        <v>65</v>
      </c>
      <c r="E3044" s="4" t="s">
        <v>13</v>
      </c>
      <c r="F3044" s="4" t="s">
        <v>13</v>
      </c>
      <c r="G3044" s="4" t="s">
        <v>65</v>
      </c>
      <c r="H3044" s="4" t="s">
        <v>13</v>
      </c>
      <c r="I3044" s="4" t="s">
        <v>13</v>
      </c>
      <c r="J3044" s="4" t="s">
        <v>65</v>
      </c>
      <c r="K3044" s="4" t="s">
        <v>13</v>
      </c>
      <c r="L3044" s="4" t="s">
        <v>13</v>
      </c>
    </row>
    <row r="3045" spans="1:6">
      <c r="A3045" t="n">
        <v>26246</v>
      </c>
      <c r="B3045" s="68" t="n">
        <v>26</v>
      </c>
      <c r="C3045" s="6" t="n">
        <v>4</v>
      </c>
      <c r="D3045" s="6" t="s">
        <v>293</v>
      </c>
      <c r="E3045" s="6" t="n">
        <v>2</v>
      </c>
      <c r="F3045" s="6" t="n">
        <v>3</v>
      </c>
      <c r="G3045" s="6" t="s">
        <v>294</v>
      </c>
      <c r="H3045" s="6" t="n">
        <v>2</v>
      </c>
      <c r="I3045" s="6" t="n">
        <v>3</v>
      </c>
      <c r="J3045" s="6" t="s">
        <v>295</v>
      </c>
      <c r="K3045" s="6" t="n">
        <v>2</v>
      </c>
      <c r="L3045" s="6" t="n">
        <v>0</v>
      </c>
    </row>
    <row r="3046" spans="1:6">
      <c r="A3046" t="s">
        <v>4</v>
      </c>
      <c r="B3046" s="4" t="s">
        <v>5</v>
      </c>
    </row>
    <row r="3047" spans="1:6">
      <c r="A3047" t="n">
        <v>26479</v>
      </c>
      <c r="B3047" s="34" t="n">
        <v>28</v>
      </c>
    </row>
    <row r="3048" spans="1:6">
      <c r="A3048" t="s">
        <v>4</v>
      </c>
      <c r="B3048" s="4" t="s">
        <v>5</v>
      </c>
      <c r="C3048" s="4" t="s">
        <v>30</v>
      </c>
    </row>
    <row r="3049" spans="1:6">
      <c r="A3049" t="n">
        <v>26480</v>
      </c>
      <c r="B3049" s="19" t="n">
        <v>3</v>
      </c>
      <c r="C3049" s="13" t="n">
        <f t="normal" ca="1">A3081</f>
        <v>0</v>
      </c>
    </row>
    <row r="3050" spans="1:6">
      <c r="A3050" t="s">
        <v>4</v>
      </c>
      <c r="B3050" s="4" t="s">
        <v>5</v>
      </c>
      <c r="C3050" s="4" t="s">
        <v>13</v>
      </c>
      <c r="D3050" s="4" t="s">
        <v>10</v>
      </c>
      <c r="E3050" s="4" t="s">
        <v>10</v>
      </c>
      <c r="F3050" s="4" t="s">
        <v>13</v>
      </c>
    </row>
    <row r="3051" spans="1:6">
      <c r="A3051" t="n">
        <v>26485</v>
      </c>
      <c r="B3051" s="32" t="n">
        <v>25</v>
      </c>
      <c r="C3051" s="6" t="n">
        <v>1</v>
      </c>
      <c r="D3051" s="6" t="n">
        <v>160</v>
      </c>
      <c r="E3051" s="6" t="n">
        <v>570</v>
      </c>
      <c r="F3051" s="6" t="n">
        <v>1</v>
      </c>
    </row>
    <row r="3052" spans="1:6">
      <c r="A3052" t="s">
        <v>4</v>
      </c>
      <c r="B3052" s="4" t="s">
        <v>5</v>
      </c>
      <c r="C3052" s="4" t="s">
        <v>13</v>
      </c>
      <c r="D3052" s="4" t="s">
        <v>10</v>
      </c>
      <c r="E3052" s="4" t="s">
        <v>6</v>
      </c>
    </row>
    <row r="3053" spans="1:6">
      <c r="A3053" t="n">
        <v>26492</v>
      </c>
      <c r="B3053" s="66" t="n">
        <v>51</v>
      </c>
      <c r="C3053" s="6" t="n">
        <v>4</v>
      </c>
      <c r="D3053" s="6" t="n">
        <v>0</v>
      </c>
      <c r="E3053" s="6" t="s">
        <v>168</v>
      </c>
    </row>
    <row r="3054" spans="1:6">
      <c r="A3054" t="s">
        <v>4</v>
      </c>
      <c r="B3054" s="4" t="s">
        <v>5</v>
      </c>
      <c r="C3054" s="4" t="s">
        <v>10</v>
      </c>
    </row>
    <row r="3055" spans="1:6">
      <c r="A3055" t="n">
        <v>26505</v>
      </c>
      <c r="B3055" s="40" t="n">
        <v>16</v>
      </c>
      <c r="C3055" s="6" t="n">
        <v>0</v>
      </c>
    </row>
    <row r="3056" spans="1:6">
      <c r="A3056" t="s">
        <v>4</v>
      </c>
      <c r="B3056" s="4" t="s">
        <v>5</v>
      </c>
      <c r="C3056" s="4" t="s">
        <v>10</v>
      </c>
      <c r="D3056" s="4" t="s">
        <v>65</v>
      </c>
      <c r="E3056" s="4" t="s">
        <v>13</v>
      </c>
      <c r="F3056" s="4" t="s">
        <v>13</v>
      </c>
      <c r="G3056" s="4" t="s">
        <v>65</v>
      </c>
      <c r="H3056" s="4" t="s">
        <v>13</v>
      </c>
      <c r="I3056" s="4" t="s">
        <v>13</v>
      </c>
    </row>
    <row r="3057" spans="1:12">
      <c r="A3057" t="n">
        <v>26508</v>
      </c>
      <c r="B3057" s="68" t="n">
        <v>26</v>
      </c>
      <c r="C3057" s="6" t="n">
        <v>0</v>
      </c>
      <c r="D3057" s="6" t="s">
        <v>296</v>
      </c>
      <c r="E3057" s="6" t="n">
        <v>2</v>
      </c>
      <c r="F3057" s="6" t="n">
        <v>3</v>
      </c>
      <c r="G3057" s="6" t="s">
        <v>297</v>
      </c>
      <c r="H3057" s="6" t="n">
        <v>2</v>
      </c>
      <c r="I3057" s="6" t="n">
        <v>0</v>
      </c>
    </row>
    <row r="3058" spans="1:12">
      <c r="A3058" t="s">
        <v>4</v>
      </c>
      <c r="B3058" s="4" t="s">
        <v>5</v>
      </c>
    </row>
    <row r="3059" spans="1:12">
      <c r="A3059" t="n">
        <v>26636</v>
      </c>
      <c r="B3059" s="34" t="n">
        <v>28</v>
      </c>
    </row>
    <row r="3060" spans="1:12">
      <c r="A3060" t="s">
        <v>4</v>
      </c>
      <c r="B3060" s="4" t="s">
        <v>5</v>
      </c>
      <c r="C3060" s="4" t="s">
        <v>13</v>
      </c>
      <c r="D3060" s="4" t="s">
        <v>10</v>
      </c>
      <c r="E3060" s="4" t="s">
        <v>10</v>
      </c>
      <c r="F3060" s="4" t="s">
        <v>13</v>
      </c>
    </row>
    <row r="3061" spans="1:12">
      <c r="A3061" t="n">
        <v>26637</v>
      </c>
      <c r="B3061" s="32" t="n">
        <v>25</v>
      </c>
      <c r="C3061" s="6" t="n">
        <v>1</v>
      </c>
      <c r="D3061" s="6" t="n">
        <v>160</v>
      </c>
      <c r="E3061" s="6" t="n">
        <v>350</v>
      </c>
      <c r="F3061" s="6" t="n">
        <v>2</v>
      </c>
    </row>
    <row r="3062" spans="1:12">
      <c r="A3062" t="s">
        <v>4</v>
      </c>
      <c r="B3062" s="4" t="s">
        <v>5</v>
      </c>
      <c r="C3062" s="4" t="s">
        <v>13</v>
      </c>
      <c r="D3062" s="4" t="s">
        <v>10</v>
      </c>
      <c r="E3062" s="4" t="s">
        <v>6</v>
      </c>
    </row>
    <row r="3063" spans="1:12">
      <c r="A3063" t="n">
        <v>26644</v>
      </c>
      <c r="B3063" s="66" t="n">
        <v>51</v>
      </c>
      <c r="C3063" s="6" t="n">
        <v>4</v>
      </c>
      <c r="D3063" s="6" t="n">
        <v>99</v>
      </c>
      <c r="E3063" s="6" t="s">
        <v>263</v>
      </c>
    </row>
    <row r="3064" spans="1:12">
      <c r="A3064" t="s">
        <v>4</v>
      </c>
      <c r="B3064" s="4" t="s">
        <v>5</v>
      </c>
      <c r="C3064" s="4" t="s">
        <v>10</v>
      </c>
    </row>
    <row r="3065" spans="1:12">
      <c r="A3065" t="n">
        <v>26657</v>
      </c>
      <c r="B3065" s="40" t="n">
        <v>16</v>
      </c>
      <c r="C3065" s="6" t="n">
        <v>0</v>
      </c>
    </row>
    <row r="3066" spans="1:12">
      <c r="A3066" t="s">
        <v>4</v>
      </c>
      <c r="B3066" s="4" t="s">
        <v>5</v>
      </c>
      <c r="C3066" s="4" t="s">
        <v>10</v>
      </c>
      <c r="D3066" s="4" t="s">
        <v>65</v>
      </c>
      <c r="E3066" s="4" t="s">
        <v>13</v>
      </c>
      <c r="F3066" s="4" t="s">
        <v>13</v>
      </c>
      <c r="G3066" s="4" t="s">
        <v>65</v>
      </c>
      <c r="H3066" s="4" t="s">
        <v>13</v>
      </c>
      <c r="I3066" s="4" t="s">
        <v>13</v>
      </c>
      <c r="J3066" s="4" t="s">
        <v>65</v>
      </c>
      <c r="K3066" s="4" t="s">
        <v>13</v>
      </c>
      <c r="L3066" s="4" t="s">
        <v>13</v>
      </c>
      <c r="M3066" s="4" t="s">
        <v>65</v>
      </c>
      <c r="N3066" s="4" t="s">
        <v>13</v>
      </c>
      <c r="O3066" s="4" t="s">
        <v>13</v>
      </c>
    </row>
    <row r="3067" spans="1:12">
      <c r="A3067" t="n">
        <v>26660</v>
      </c>
      <c r="B3067" s="68" t="n">
        <v>26</v>
      </c>
      <c r="C3067" s="6" t="n">
        <v>99</v>
      </c>
      <c r="D3067" s="6" t="s">
        <v>298</v>
      </c>
      <c r="E3067" s="6" t="n">
        <v>2</v>
      </c>
      <c r="F3067" s="6" t="n">
        <v>3</v>
      </c>
      <c r="G3067" s="6" t="s">
        <v>233</v>
      </c>
      <c r="H3067" s="6" t="n">
        <v>2</v>
      </c>
      <c r="I3067" s="6" t="n">
        <v>3</v>
      </c>
      <c r="J3067" s="6" t="s">
        <v>234</v>
      </c>
      <c r="K3067" s="6" t="n">
        <v>2</v>
      </c>
      <c r="L3067" s="6" t="n">
        <v>3</v>
      </c>
      <c r="M3067" s="6" t="s">
        <v>299</v>
      </c>
      <c r="N3067" s="6" t="n">
        <v>2</v>
      </c>
      <c r="O3067" s="6" t="n">
        <v>0</v>
      </c>
    </row>
    <row r="3068" spans="1:12">
      <c r="A3068" t="s">
        <v>4</v>
      </c>
      <c r="B3068" s="4" t="s">
        <v>5</v>
      </c>
    </row>
    <row r="3069" spans="1:12">
      <c r="A3069" t="n">
        <v>27026</v>
      </c>
      <c r="B3069" s="34" t="n">
        <v>28</v>
      </c>
    </row>
    <row r="3070" spans="1:12">
      <c r="A3070" t="s">
        <v>4</v>
      </c>
      <c r="B3070" s="4" t="s">
        <v>5</v>
      </c>
      <c r="C3070" s="4" t="s">
        <v>13</v>
      </c>
      <c r="D3070" s="4" t="s">
        <v>10</v>
      </c>
      <c r="E3070" s="4" t="s">
        <v>10</v>
      </c>
      <c r="F3070" s="4" t="s">
        <v>13</v>
      </c>
    </row>
    <row r="3071" spans="1:12">
      <c r="A3071" t="n">
        <v>27027</v>
      </c>
      <c r="B3071" s="32" t="n">
        <v>25</v>
      </c>
      <c r="C3071" s="6" t="n">
        <v>1</v>
      </c>
      <c r="D3071" s="6" t="n">
        <v>60</v>
      </c>
      <c r="E3071" s="6" t="n">
        <v>500</v>
      </c>
      <c r="F3071" s="6" t="n">
        <v>1</v>
      </c>
    </row>
    <row r="3072" spans="1:12">
      <c r="A3072" t="s">
        <v>4</v>
      </c>
      <c r="B3072" s="4" t="s">
        <v>5</v>
      </c>
      <c r="C3072" s="4" t="s">
        <v>13</v>
      </c>
      <c r="D3072" s="4" t="s">
        <v>10</v>
      </c>
      <c r="E3072" s="4" t="s">
        <v>6</v>
      </c>
    </row>
    <row r="3073" spans="1:15">
      <c r="A3073" t="n">
        <v>27034</v>
      </c>
      <c r="B3073" s="66" t="n">
        <v>51</v>
      </c>
      <c r="C3073" s="6" t="n">
        <v>4</v>
      </c>
      <c r="D3073" s="6" t="n">
        <v>4</v>
      </c>
      <c r="E3073" s="6" t="s">
        <v>195</v>
      </c>
    </row>
    <row r="3074" spans="1:15">
      <c r="A3074" t="s">
        <v>4</v>
      </c>
      <c r="B3074" s="4" t="s">
        <v>5</v>
      </c>
      <c r="C3074" s="4" t="s">
        <v>10</v>
      </c>
    </row>
    <row r="3075" spans="1:15">
      <c r="A3075" t="n">
        <v>27048</v>
      </c>
      <c r="B3075" s="40" t="n">
        <v>16</v>
      </c>
      <c r="C3075" s="6" t="n">
        <v>0</v>
      </c>
    </row>
    <row r="3076" spans="1:15">
      <c r="A3076" t="s">
        <v>4</v>
      </c>
      <c r="B3076" s="4" t="s">
        <v>5</v>
      </c>
      <c r="C3076" s="4" t="s">
        <v>10</v>
      </c>
      <c r="D3076" s="4" t="s">
        <v>65</v>
      </c>
      <c r="E3076" s="4" t="s">
        <v>13</v>
      </c>
      <c r="F3076" s="4" t="s">
        <v>13</v>
      </c>
      <c r="G3076" s="4" t="s">
        <v>65</v>
      </c>
      <c r="H3076" s="4" t="s">
        <v>13</v>
      </c>
      <c r="I3076" s="4" t="s">
        <v>13</v>
      </c>
      <c r="J3076" s="4" t="s">
        <v>65</v>
      </c>
      <c r="K3076" s="4" t="s">
        <v>13</v>
      </c>
      <c r="L3076" s="4" t="s">
        <v>13</v>
      </c>
    </row>
    <row r="3077" spans="1:15">
      <c r="A3077" t="n">
        <v>27051</v>
      </c>
      <c r="B3077" s="68" t="n">
        <v>26</v>
      </c>
      <c r="C3077" s="6" t="n">
        <v>4</v>
      </c>
      <c r="D3077" s="6" t="s">
        <v>300</v>
      </c>
      <c r="E3077" s="6" t="n">
        <v>2</v>
      </c>
      <c r="F3077" s="6" t="n">
        <v>3</v>
      </c>
      <c r="G3077" s="6" t="s">
        <v>294</v>
      </c>
      <c r="H3077" s="6" t="n">
        <v>2</v>
      </c>
      <c r="I3077" s="6" t="n">
        <v>3</v>
      </c>
      <c r="J3077" s="6" t="s">
        <v>295</v>
      </c>
      <c r="K3077" s="6" t="n">
        <v>2</v>
      </c>
      <c r="L3077" s="6" t="n">
        <v>0</v>
      </c>
    </row>
    <row r="3078" spans="1:15">
      <c r="A3078" t="s">
        <v>4</v>
      </c>
      <c r="B3078" s="4" t="s">
        <v>5</v>
      </c>
    </row>
    <row r="3079" spans="1:15">
      <c r="A3079" t="n">
        <v>27230</v>
      </c>
      <c r="B3079" s="34" t="n">
        <v>28</v>
      </c>
    </row>
    <row r="3080" spans="1:15">
      <c r="A3080" t="s">
        <v>4</v>
      </c>
      <c r="B3080" s="4" t="s">
        <v>5</v>
      </c>
      <c r="C3080" s="4" t="s">
        <v>13</v>
      </c>
      <c r="D3080" s="4" t="s">
        <v>10</v>
      </c>
      <c r="E3080" s="4" t="s">
        <v>10</v>
      </c>
      <c r="F3080" s="4" t="s">
        <v>13</v>
      </c>
    </row>
    <row r="3081" spans="1:15">
      <c r="A3081" t="n">
        <v>27231</v>
      </c>
      <c r="B3081" s="32" t="n">
        <v>25</v>
      </c>
      <c r="C3081" s="6" t="n">
        <v>1</v>
      </c>
      <c r="D3081" s="6" t="n">
        <v>160</v>
      </c>
      <c r="E3081" s="6" t="n">
        <v>350</v>
      </c>
      <c r="F3081" s="6" t="n">
        <v>2</v>
      </c>
    </row>
    <row r="3082" spans="1:15">
      <c r="A3082" t="s">
        <v>4</v>
      </c>
      <c r="B3082" s="4" t="s">
        <v>5</v>
      </c>
      <c r="C3082" s="4" t="s">
        <v>13</v>
      </c>
      <c r="D3082" s="4" t="s">
        <v>10</v>
      </c>
      <c r="E3082" s="4" t="s">
        <v>6</v>
      </c>
    </row>
    <row r="3083" spans="1:15">
      <c r="A3083" t="n">
        <v>27238</v>
      </c>
      <c r="B3083" s="66" t="n">
        <v>51</v>
      </c>
      <c r="C3083" s="6" t="n">
        <v>4</v>
      </c>
      <c r="D3083" s="6" t="n">
        <v>99</v>
      </c>
      <c r="E3083" s="6" t="s">
        <v>237</v>
      </c>
    </row>
    <row r="3084" spans="1:15">
      <c r="A3084" t="s">
        <v>4</v>
      </c>
      <c r="B3084" s="4" t="s">
        <v>5</v>
      </c>
      <c r="C3084" s="4" t="s">
        <v>10</v>
      </c>
    </row>
    <row r="3085" spans="1:15">
      <c r="A3085" t="n">
        <v>27251</v>
      </c>
      <c r="B3085" s="40" t="n">
        <v>16</v>
      </c>
      <c r="C3085" s="6" t="n">
        <v>0</v>
      </c>
    </row>
    <row r="3086" spans="1:15">
      <c r="A3086" t="s">
        <v>4</v>
      </c>
      <c r="B3086" s="4" t="s">
        <v>5</v>
      </c>
      <c r="C3086" s="4" t="s">
        <v>10</v>
      </c>
      <c r="D3086" s="4" t="s">
        <v>65</v>
      </c>
      <c r="E3086" s="4" t="s">
        <v>13</v>
      </c>
      <c r="F3086" s="4" t="s">
        <v>13</v>
      </c>
    </row>
    <row r="3087" spans="1:15">
      <c r="A3087" t="n">
        <v>27254</v>
      </c>
      <c r="B3087" s="68" t="n">
        <v>26</v>
      </c>
      <c r="C3087" s="6" t="n">
        <v>99</v>
      </c>
      <c r="D3087" s="6" t="s">
        <v>301</v>
      </c>
      <c r="E3087" s="6" t="n">
        <v>2</v>
      </c>
      <c r="F3087" s="6" t="n">
        <v>0</v>
      </c>
    </row>
    <row r="3088" spans="1:15">
      <c r="A3088" t="s">
        <v>4</v>
      </c>
      <c r="B3088" s="4" t="s">
        <v>5</v>
      </c>
    </row>
    <row r="3089" spans="1:12">
      <c r="A3089" t="n">
        <v>27299</v>
      </c>
      <c r="B3089" s="34" t="n">
        <v>28</v>
      </c>
    </row>
    <row r="3090" spans="1:12">
      <c r="A3090" t="s">
        <v>4</v>
      </c>
      <c r="B3090" s="4" t="s">
        <v>5</v>
      </c>
      <c r="C3090" s="4" t="s">
        <v>13</v>
      </c>
      <c r="D3090" s="26" t="s">
        <v>58</v>
      </c>
      <c r="E3090" s="4" t="s">
        <v>5</v>
      </c>
      <c r="F3090" s="4" t="s">
        <v>13</v>
      </c>
      <c r="G3090" s="4" t="s">
        <v>10</v>
      </c>
      <c r="H3090" s="26" t="s">
        <v>59</v>
      </c>
      <c r="I3090" s="4" t="s">
        <v>13</v>
      </c>
      <c r="J3090" s="4" t="s">
        <v>30</v>
      </c>
    </row>
    <row r="3091" spans="1:12">
      <c r="A3091" t="n">
        <v>27300</v>
      </c>
      <c r="B3091" s="12" t="n">
        <v>5</v>
      </c>
      <c r="C3091" s="6" t="n">
        <v>28</v>
      </c>
      <c r="D3091" s="26" t="s">
        <v>3</v>
      </c>
      <c r="E3091" s="27" t="n">
        <v>64</v>
      </c>
      <c r="F3091" s="6" t="n">
        <v>5</v>
      </c>
      <c r="G3091" s="6" t="n">
        <v>1</v>
      </c>
      <c r="H3091" s="26" t="s">
        <v>3</v>
      </c>
      <c r="I3091" s="6" t="n">
        <v>1</v>
      </c>
      <c r="J3091" s="13" t="n">
        <f t="normal" ca="1">A3103</f>
        <v>0</v>
      </c>
    </row>
    <row r="3092" spans="1:12">
      <c r="A3092" t="s">
        <v>4</v>
      </c>
      <c r="B3092" s="4" t="s">
        <v>5</v>
      </c>
      <c r="C3092" s="4" t="s">
        <v>13</v>
      </c>
      <c r="D3092" s="4" t="s">
        <v>10</v>
      </c>
      <c r="E3092" s="4" t="s">
        <v>10</v>
      </c>
      <c r="F3092" s="4" t="s">
        <v>13</v>
      </c>
    </row>
    <row r="3093" spans="1:12">
      <c r="A3093" t="n">
        <v>27311</v>
      </c>
      <c r="B3093" s="32" t="n">
        <v>25</v>
      </c>
      <c r="C3093" s="6" t="n">
        <v>1</v>
      </c>
      <c r="D3093" s="6" t="n">
        <v>60</v>
      </c>
      <c r="E3093" s="6" t="n">
        <v>500</v>
      </c>
      <c r="F3093" s="6" t="n">
        <v>1</v>
      </c>
    </row>
    <row r="3094" spans="1:12">
      <c r="A3094" t="s">
        <v>4</v>
      </c>
      <c r="B3094" s="4" t="s">
        <v>5</v>
      </c>
      <c r="C3094" s="4" t="s">
        <v>13</v>
      </c>
      <c r="D3094" s="4" t="s">
        <v>10</v>
      </c>
      <c r="E3094" s="4" t="s">
        <v>6</v>
      </c>
    </row>
    <row r="3095" spans="1:12">
      <c r="A3095" t="n">
        <v>27318</v>
      </c>
      <c r="B3095" s="66" t="n">
        <v>51</v>
      </c>
      <c r="C3095" s="6" t="n">
        <v>4</v>
      </c>
      <c r="D3095" s="6" t="n">
        <v>1</v>
      </c>
      <c r="E3095" s="6" t="s">
        <v>278</v>
      </c>
    </row>
    <row r="3096" spans="1:12">
      <c r="A3096" t="s">
        <v>4</v>
      </c>
      <c r="B3096" s="4" t="s">
        <v>5</v>
      </c>
      <c r="C3096" s="4" t="s">
        <v>10</v>
      </c>
    </row>
    <row r="3097" spans="1:12">
      <c r="A3097" t="n">
        <v>27331</v>
      </c>
      <c r="B3097" s="40" t="n">
        <v>16</v>
      </c>
      <c r="C3097" s="6" t="n">
        <v>0</v>
      </c>
    </row>
    <row r="3098" spans="1:12">
      <c r="A3098" t="s">
        <v>4</v>
      </c>
      <c r="B3098" s="4" t="s">
        <v>5</v>
      </c>
      <c r="C3098" s="4" t="s">
        <v>10</v>
      </c>
      <c r="D3098" s="4" t="s">
        <v>65</v>
      </c>
      <c r="E3098" s="4" t="s">
        <v>13</v>
      </c>
      <c r="F3098" s="4" t="s">
        <v>13</v>
      </c>
    </row>
    <row r="3099" spans="1:12">
      <c r="A3099" t="n">
        <v>27334</v>
      </c>
      <c r="B3099" s="68" t="n">
        <v>26</v>
      </c>
      <c r="C3099" s="6" t="n">
        <v>1</v>
      </c>
      <c r="D3099" s="6" t="s">
        <v>302</v>
      </c>
      <c r="E3099" s="6" t="n">
        <v>2</v>
      </c>
      <c r="F3099" s="6" t="n">
        <v>0</v>
      </c>
    </row>
    <row r="3100" spans="1:12">
      <c r="A3100" t="s">
        <v>4</v>
      </c>
      <c r="B3100" s="4" t="s">
        <v>5</v>
      </c>
    </row>
    <row r="3101" spans="1:12">
      <c r="A3101" t="n">
        <v>27429</v>
      </c>
      <c r="B3101" s="34" t="n">
        <v>28</v>
      </c>
    </row>
    <row r="3102" spans="1:12">
      <c r="A3102" t="s">
        <v>4</v>
      </c>
      <c r="B3102" s="4" t="s">
        <v>5</v>
      </c>
      <c r="C3102" s="4" t="s">
        <v>13</v>
      </c>
      <c r="D3102" s="4" t="s">
        <v>10</v>
      </c>
      <c r="E3102" s="4" t="s">
        <v>28</v>
      </c>
    </row>
    <row r="3103" spans="1:12">
      <c r="A3103" t="n">
        <v>27430</v>
      </c>
      <c r="B3103" s="36" t="n">
        <v>58</v>
      </c>
      <c r="C3103" s="6" t="n">
        <v>0</v>
      </c>
      <c r="D3103" s="6" t="n">
        <v>1000</v>
      </c>
      <c r="E3103" s="6" t="n">
        <v>1</v>
      </c>
    </row>
    <row r="3104" spans="1:12">
      <c r="A3104" t="s">
        <v>4</v>
      </c>
      <c r="B3104" s="4" t="s">
        <v>5</v>
      </c>
      <c r="C3104" s="4" t="s">
        <v>13</v>
      </c>
      <c r="D3104" s="4" t="s">
        <v>10</v>
      </c>
    </row>
    <row r="3105" spans="1:10">
      <c r="A3105" t="n">
        <v>27438</v>
      </c>
      <c r="B3105" s="36" t="n">
        <v>58</v>
      </c>
      <c r="C3105" s="6" t="n">
        <v>255</v>
      </c>
      <c r="D3105" s="6" t="n">
        <v>0</v>
      </c>
    </row>
    <row r="3106" spans="1:10">
      <c r="A3106" t="s">
        <v>4</v>
      </c>
      <c r="B3106" s="4" t="s">
        <v>5</v>
      </c>
      <c r="C3106" s="4" t="s">
        <v>13</v>
      </c>
      <c r="D3106" s="4" t="s">
        <v>10</v>
      </c>
    </row>
    <row r="3107" spans="1:10">
      <c r="A3107" t="n">
        <v>27442</v>
      </c>
      <c r="B3107" s="36" t="n">
        <v>58</v>
      </c>
      <c r="C3107" s="6" t="n">
        <v>11</v>
      </c>
      <c r="D3107" s="6" t="n">
        <v>300</v>
      </c>
    </row>
    <row r="3108" spans="1:10">
      <c r="A3108" t="s">
        <v>4</v>
      </c>
      <c r="B3108" s="4" t="s">
        <v>5</v>
      </c>
      <c r="C3108" s="4" t="s">
        <v>13</v>
      </c>
      <c r="D3108" s="4" t="s">
        <v>10</v>
      </c>
    </row>
    <row r="3109" spans="1:10">
      <c r="A3109" t="n">
        <v>27446</v>
      </c>
      <c r="B3109" s="36" t="n">
        <v>58</v>
      </c>
      <c r="C3109" s="6" t="n">
        <v>12</v>
      </c>
      <c r="D3109" s="6" t="n">
        <v>0</v>
      </c>
    </row>
    <row r="3110" spans="1:10">
      <c r="A3110" t="s">
        <v>4</v>
      </c>
      <c r="B3110" s="4" t="s">
        <v>5</v>
      </c>
      <c r="C3110" s="4" t="s">
        <v>13</v>
      </c>
      <c r="D3110" s="4" t="s">
        <v>10</v>
      </c>
      <c r="E3110" s="4" t="s">
        <v>10</v>
      </c>
      <c r="F3110" s="4" t="s">
        <v>10</v>
      </c>
      <c r="G3110" s="4" t="s">
        <v>10</v>
      </c>
      <c r="H3110" s="4" t="s">
        <v>13</v>
      </c>
    </row>
    <row r="3111" spans="1:10">
      <c r="A3111" t="n">
        <v>27450</v>
      </c>
      <c r="B3111" s="32" t="n">
        <v>25</v>
      </c>
      <c r="C3111" s="6" t="n">
        <v>5</v>
      </c>
      <c r="D3111" s="6" t="n">
        <v>65535</v>
      </c>
      <c r="E3111" s="6" t="n">
        <v>500</v>
      </c>
      <c r="F3111" s="6" t="n">
        <v>800</v>
      </c>
      <c r="G3111" s="6" t="n">
        <v>140</v>
      </c>
      <c r="H3111" s="6" t="n">
        <v>0</v>
      </c>
    </row>
    <row r="3112" spans="1:10">
      <c r="A3112" t="s">
        <v>4</v>
      </c>
      <c r="B3112" s="4" t="s">
        <v>5</v>
      </c>
      <c r="C3112" s="4" t="s">
        <v>10</v>
      </c>
      <c r="D3112" s="4" t="s">
        <v>13</v>
      </c>
      <c r="E3112" s="4" t="s">
        <v>65</v>
      </c>
      <c r="F3112" s="4" t="s">
        <v>13</v>
      </c>
      <c r="G3112" s="4" t="s">
        <v>13</v>
      </c>
    </row>
    <row r="3113" spans="1:10">
      <c r="A3113" t="n">
        <v>27461</v>
      </c>
      <c r="B3113" s="33" t="n">
        <v>24</v>
      </c>
      <c r="C3113" s="6" t="n">
        <v>65533</v>
      </c>
      <c r="D3113" s="6" t="n">
        <v>11</v>
      </c>
      <c r="E3113" s="6" t="s">
        <v>303</v>
      </c>
      <c r="F3113" s="6" t="n">
        <v>2</v>
      </c>
      <c r="G3113" s="6" t="n">
        <v>0</v>
      </c>
    </row>
    <row r="3114" spans="1:10">
      <c r="A3114" t="s">
        <v>4</v>
      </c>
      <c r="B3114" s="4" t="s">
        <v>5</v>
      </c>
    </row>
    <row r="3115" spans="1:10">
      <c r="A3115" t="n">
        <v>27517</v>
      </c>
      <c r="B3115" s="34" t="n">
        <v>28</v>
      </c>
    </row>
    <row r="3116" spans="1:10">
      <c r="A3116" t="s">
        <v>4</v>
      </c>
      <c r="B3116" s="4" t="s">
        <v>5</v>
      </c>
      <c r="C3116" s="4" t="s">
        <v>10</v>
      </c>
      <c r="D3116" s="4" t="s">
        <v>13</v>
      </c>
      <c r="E3116" s="4" t="s">
        <v>65</v>
      </c>
      <c r="F3116" s="4" t="s">
        <v>13</v>
      </c>
      <c r="G3116" s="4" t="s">
        <v>13</v>
      </c>
    </row>
    <row r="3117" spans="1:10">
      <c r="A3117" t="n">
        <v>27518</v>
      </c>
      <c r="B3117" s="33" t="n">
        <v>24</v>
      </c>
      <c r="C3117" s="6" t="n">
        <v>65533</v>
      </c>
      <c r="D3117" s="6" t="n">
        <v>11</v>
      </c>
      <c r="E3117" s="6" t="s">
        <v>304</v>
      </c>
      <c r="F3117" s="6" t="n">
        <v>2</v>
      </c>
      <c r="G3117" s="6" t="n">
        <v>0</v>
      </c>
    </row>
    <row r="3118" spans="1:10">
      <c r="A3118" t="s">
        <v>4</v>
      </c>
      <c r="B3118" s="4" t="s">
        <v>5</v>
      </c>
    </row>
    <row r="3119" spans="1:10">
      <c r="A3119" t="n">
        <v>27615</v>
      </c>
      <c r="B3119" s="34" t="n">
        <v>28</v>
      </c>
    </row>
    <row r="3120" spans="1:10">
      <c r="A3120" t="s">
        <v>4</v>
      </c>
      <c r="B3120" s="4" t="s">
        <v>5</v>
      </c>
      <c r="C3120" s="4" t="s">
        <v>13</v>
      </c>
    </row>
    <row r="3121" spans="1:8">
      <c r="A3121" t="n">
        <v>27616</v>
      </c>
      <c r="B3121" s="35" t="n">
        <v>27</v>
      </c>
      <c r="C3121" s="6" t="n">
        <v>0</v>
      </c>
    </row>
    <row r="3122" spans="1:8">
      <c r="A3122" t="s">
        <v>4</v>
      </c>
      <c r="B3122" s="4" t="s">
        <v>5</v>
      </c>
      <c r="C3122" s="4" t="s">
        <v>13</v>
      </c>
    </row>
    <row r="3123" spans="1:8">
      <c r="A3123" t="n">
        <v>27618</v>
      </c>
      <c r="B3123" s="35" t="n">
        <v>27</v>
      </c>
      <c r="C3123" s="6" t="n">
        <v>1</v>
      </c>
    </row>
    <row r="3124" spans="1:8">
      <c r="A3124" t="s">
        <v>4</v>
      </c>
      <c r="B3124" s="4" t="s">
        <v>5</v>
      </c>
      <c r="C3124" s="4" t="s">
        <v>13</v>
      </c>
      <c r="D3124" s="4" t="s">
        <v>10</v>
      </c>
      <c r="E3124" s="4" t="s">
        <v>10</v>
      </c>
      <c r="F3124" s="4" t="s">
        <v>10</v>
      </c>
      <c r="G3124" s="4" t="s">
        <v>10</v>
      </c>
      <c r="H3124" s="4" t="s">
        <v>13</v>
      </c>
    </row>
    <row r="3125" spans="1:8">
      <c r="A3125" t="n">
        <v>27620</v>
      </c>
      <c r="B3125" s="32" t="n">
        <v>25</v>
      </c>
      <c r="C3125" s="6" t="n">
        <v>5</v>
      </c>
      <c r="D3125" s="6" t="n">
        <v>65535</v>
      </c>
      <c r="E3125" s="6" t="n">
        <v>65535</v>
      </c>
      <c r="F3125" s="6" t="n">
        <v>65535</v>
      </c>
      <c r="G3125" s="6" t="n">
        <v>65535</v>
      </c>
      <c r="H3125" s="6" t="n">
        <v>0</v>
      </c>
    </row>
    <row r="3126" spans="1:8">
      <c r="A3126" t="s">
        <v>4</v>
      </c>
      <c r="B3126" s="4" t="s">
        <v>5</v>
      </c>
      <c r="C3126" s="4" t="s">
        <v>10</v>
      </c>
      <c r="D3126" s="4" t="s">
        <v>28</v>
      </c>
      <c r="E3126" s="4" t="s">
        <v>28</v>
      </c>
      <c r="F3126" s="4" t="s">
        <v>28</v>
      </c>
      <c r="G3126" s="4" t="s">
        <v>28</v>
      </c>
    </row>
    <row r="3127" spans="1:8">
      <c r="A3127" t="n">
        <v>27631</v>
      </c>
      <c r="B3127" s="50" t="n">
        <v>46</v>
      </c>
      <c r="C3127" s="6" t="n">
        <v>99</v>
      </c>
      <c r="D3127" s="6" t="n">
        <v>-52.8300018310547</v>
      </c>
      <c r="E3127" s="6" t="n">
        <v>2.33999991416931</v>
      </c>
      <c r="F3127" s="6" t="n">
        <v>48.9300003051758</v>
      </c>
      <c r="G3127" s="6" t="n">
        <v>57.4000015258789</v>
      </c>
    </row>
    <row r="3128" spans="1:8">
      <c r="A3128" t="s">
        <v>4</v>
      </c>
      <c r="B3128" s="4" t="s">
        <v>5</v>
      </c>
      <c r="C3128" s="4" t="s">
        <v>10</v>
      </c>
      <c r="D3128" s="4" t="s">
        <v>28</v>
      </c>
      <c r="E3128" s="4" t="s">
        <v>28</v>
      </c>
      <c r="F3128" s="4" t="s">
        <v>28</v>
      </c>
      <c r="G3128" s="4" t="s">
        <v>28</v>
      </c>
    </row>
    <row r="3129" spans="1:8">
      <c r="A3129" t="n">
        <v>27650</v>
      </c>
      <c r="B3129" s="50" t="n">
        <v>46</v>
      </c>
      <c r="C3129" s="6" t="n">
        <v>4</v>
      </c>
      <c r="D3129" s="6" t="n">
        <v>-52.9799995422363</v>
      </c>
      <c r="E3129" s="6" t="n">
        <v>2.28999996185303</v>
      </c>
      <c r="F3129" s="6" t="n">
        <v>47.810001373291</v>
      </c>
      <c r="G3129" s="6" t="n">
        <v>7.5</v>
      </c>
    </row>
    <row r="3130" spans="1:8">
      <c r="A3130" t="s">
        <v>4</v>
      </c>
      <c r="B3130" s="4" t="s">
        <v>5</v>
      </c>
      <c r="C3130" s="4" t="s">
        <v>10</v>
      </c>
      <c r="D3130" s="4" t="s">
        <v>28</v>
      </c>
      <c r="E3130" s="4" t="s">
        <v>28</v>
      </c>
      <c r="F3130" s="4" t="s">
        <v>28</v>
      </c>
      <c r="G3130" s="4" t="s">
        <v>28</v>
      </c>
    </row>
    <row r="3131" spans="1:8">
      <c r="A3131" t="n">
        <v>27669</v>
      </c>
      <c r="B3131" s="50" t="n">
        <v>46</v>
      </c>
      <c r="C3131" s="6" t="n">
        <v>0</v>
      </c>
      <c r="D3131" s="6" t="n">
        <v>-54.6800003051758</v>
      </c>
      <c r="E3131" s="6" t="n">
        <v>2.27999997138977</v>
      </c>
      <c r="F3131" s="6" t="n">
        <v>48.2999992370605</v>
      </c>
      <c r="G3131" s="6" t="n">
        <v>73.3000030517578</v>
      </c>
    </row>
    <row r="3132" spans="1:8">
      <c r="A3132" t="s">
        <v>4</v>
      </c>
      <c r="B3132" s="4" t="s">
        <v>5</v>
      </c>
      <c r="C3132" s="4" t="s">
        <v>10</v>
      </c>
      <c r="D3132" s="4" t="s">
        <v>10</v>
      </c>
      <c r="E3132" s="4" t="s">
        <v>10</v>
      </c>
    </row>
    <row r="3133" spans="1:8">
      <c r="A3133" t="n">
        <v>27688</v>
      </c>
      <c r="B3133" s="60" t="n">
        <v>61</v>
      </c>
      <c r="C3133" s="6" t="n">
        <v>4</v>
      </c>
      <c r="D3133" s="6" t="n">
        <v>99</v>
      </c>
      <c r="E3133" s="6" t="n">
        <v>1000</v>
      </c>
    </row>
    <row r="3134" spans="1:8">
      <c r="A3134" t="s">
        <v>4</v>
      </c>
      <c r="B3134" s="4" t="s">
        <v>5</v>
      </c>
      <c r="C3134" s="4" t="s">
        <v>10</v>
      </c>
      <c r="D3134" s="4" t="s">
        <v>10</v>
      </c>
      <c r="E3134" s="4" t="s">
        <v>10</v>
      </c>
    </row>
    <row r="3135" spans="1:8">
      <c r="A3135" t="n">
        <v>27695</v>
      </c>
      <c r="B3135" s="60" t="n">
        <v>61</v>
      </c>
      <c r="C3135" s="6" t="n">
        <v>0</v>
      </c>
      <c r="D3135" s="6" t="n">
        <v>99</v>
      </c>
      <c r="E3135" s="6" t="n">
        <v>1000</v>
      </c>
    </row>
    <row r="3136" spans="1:8">
      <c r="A3136" t="s">
        <v>4</v>
      </c>
      <c r="B3136" s="4" t="s">
        <v>5</v>
      </c>
      <c r="C3136" s="4" t="s">
        <v>10</v>
      </c>
      <c r="D3136" s="4" t="s">
        <v>13</v>
      </c>
      <c r="E3136" s="4" t="s">
        <v>6</v>
      </c>
      <c r="F3136" s="4" t="s">
        <v>28</v>
      </c>
      <c r="G3136" s="4" t="s">
        <v>28</v>
      </c>
      <c r="H3136" s="4" t="s">
        <v>28</v>
      </c>
    </row>
    <row r="3137" spans="1:8">
      <c r="A3137" t="n">
        <v>27702</v>
      </c>
      <c r="B3137" s="52" t="n">
        <v>48</v>
      </c>
      <c r="C3137" s="6" t="n">
        <v>99</v>
      </c>
      <c r="D3137" s="6" t="n">
        <v>0</v>
      </c>
      <c r="E3137" s="6" t="s">
        <v>93</v>
      </c>
      <c r="F3137" s="6" t="n">
        <v>-1</v>
      </c>
      <c r="G3137" s="6" t="n">
        <v>1</v>
      </c>
      <c r="H3137" s="6" t="n">
        <v>1.40129846432482e-45</v>
      </c>
    </row>
    <row r="3138" spans="1:8">
      <c r="A3138" t="s">
        <v>4</v>
      </c>
      <c r="B3138" s="4" t="s">
        <v>5</v>
      </c>
      <c r="C3138" s="4" t="s">
        <v>13</v>
      </c>
      <c r="D3138" s="4" t="s">
        <v>13</v>
      </c>
      <c r="E3138" s="4" t="s">
        <v>28</v>
      </c>
      <c r="F3138" s="4" t="s">
        <v>28</v>
      </c>
      <c r="G3138" s="4" t="s">
        <v>28</v>
      </c>
      <c r="H3138" s="4" t="s">
        <v>10</v>
      </c>
    </row>
    <row r="3139" spans="1:8">
      <c r="A3139" t="n">
        <v>27731</v>
      </c>
      <c r="B3139" s="62" t="n">
        <v>45</v>
      </c>
      <c r="C3139" s="6" t="n">
        <v>2</v>
      </c>
      <c r="D3139" s="6" t="n">
        <v>3</v>
      </c>
      <c r="E3139" s="6" t="n">
        <v>-53.0299987792969</v>
      </c>
      <c r="F3139" s="6" t="n">
        <v>3.24000000953674</v>
      </c>
      <c r="G3139" s="6" t="n">
        <v>48.7000007629395</v>
      </c>
      <c r="H3139" s="6" t="n">
        <v>0</v>
      </c>
    </row>
    <row r="3140" spans="1:8">
      <c r="A3140" t="s">
        <v>4</v>
      </c>
      <c r="B3140" s="4" t="s">
        <v>5</v>
      </c>
      <c r="C3140" s="4" t="s">
        <v>13</v>
      </c>
      <c r="D3140" s="4" t="s">
        <v>13</v>
      </c>
      <c r="E3140" s="4" t="s">
        <v>28</v>
      </c>
      <c r="F3140" s="4" t="s">
        <v>28</v>
      </c>
      <c r="G3140" s="4" t="s">
        <v>28</v>
      </c>
      <c r="H3140" s="4" t="s">
        <v>10</v>
      </c>
      <c r="I3140" s="4" t="s">
        <v>13</v>
      </c>
    </row>
    <row r="3141" spans="1:8">
      <c r="A3141" t="n">
        <v>27748</v>
      </c>
      <c r="B3141" s="62" t="n">
        <v>45</v>
      </c>
      <c r="C3141" s="6" t="n">
        <v>4</v>
      </c>
      <c r="D3141" s="6" t="n">
        <v>3</v>
      </c>
      <c r="E3141" s="6" t="n">
        <v>17.1900005340576</v>
      </c>
      <c r="F3141" s="6" t="n">
        <v>283.410003662109</v>
      </c>
      <c r="G3141" s="6" t="n">
        <v>0</v>
      </c>
      <c r="H3141" s="6" t="n">
        <v>0</v>
      </c>
      <c r="I3141" s="6" t="n">
        <v>0</v>
      </c>
    </row>
    <row r="3142" spans="1:8">
      <c r="A3142" t="s">
        <v>4</v>
      </c>
      <c r="B3142" s="4" t="s">
        <v>5</v>
      </c>
      <c r="C3142" s="4" t="s">
        <v>13</v>
      </c>
      <c r="D3142" s="4" t="s">
        <v>13</v>
      </c>
      <c r="E3142" s="4" t="s">
        <v>28</v>
      </c>
      <c r="F3142" s="4" t="s">
        <v>10</v>
      </c>
    </row>
    <row r="3143" spans="1:8">
      <c r="A3143" t="n">
        <v>27766</v>
      </c>
      <c r="B3143" s="62" t="n">
        <v>45</v>
      </c>
      <c r="C3143" s="6" t="n">
        <v>5</v>
      </c>
      <c r="D3143" s="6" t="n">
        <v>3</v>
      </c>
      <c r="E3143" s="6" t="n">
        <v>4.19999980926514</v>
      </c>
      <c r="F3143" s="6" t="n">
        <v>0</v>
      </c>
    </row>
    <row r="3144" spans="1:8">
      <c r="A3144" t="s">
        <v>4</v>
      </c>
      <c r="B3144" s="4" t="s">
        <v>5</v>
      </c>
      <c r="C3144" s="4" t="s">
        <v>13</v>
      </c>
      <c r="D3144" s="4" t="s">
        <v>13</v>
      </c>
      <c r="E3144" s="4" t="s">
        <v>28</v>
      </c>
      <c r="F3144" s="4" t="s">
        <v>10</v>
      </c>
    </row>
    <row r="3145" spans="1:8">
      <c r="A3145" t="n">
        <v>27775</v>
      </c>
      <c r="B3145" s="62" t="n">
        <v>45</v>
      </c>
      <c r="C3145" s="6" t="n">
        <v>11</v>
      </c>
      <c r="D3145" s="6" t="n">
        <v>3</v>
      </c>
      <c r="E3145" s="6" t="n">
        <v>40</v>
      </c>
      <c r="F3145" s="6" t="n">
        <v>0</v>
      </c>
    </row>
    <row r="3146" spans="1:8">
      <c r="A3146" t="s">
        <v>4</v>
      </c>
      <c r="B3146" s="4" t="s">
        <v>5</v>
      </c>
      <c r="C3146" s="4" t="s">
        <v>13</v>
      </c>
      <c r="D3146" s="4" t="s">
        <v>13</v>
      </c>
      <c r="E3146" s="4" t="s">
        <v>28</v>
      </c>
      <c r="F3146" s="4" t="s">
        <v>10</v>
      </c>
    </row>
    <row r="3147" spans="1:8">
      <c r="A3147" t="n">
        <v>27784</v>
      </c>
      <c r="B3147" s="62" t="n">
        <v>45</v>
      </c>
      <c r="C3147" s="6" t="n">
        <v>5</v>
      </c>
      <c r="D3147" s="6" t="n">
        <v>3</v>
      </c>
      <c r="E3147" s="6" t="n">
        <v>3.70000004768372</v>
      </c>
      <c r="F3147" s="6" t="n">
        <v>2000</v>
      </c>
    </row>
    <row r="3148" spans="1:8">
      <c r="A3148" t="s">
        <v>4</v>
      </c>
      <c r="B3148" s="4" t="s">
        <v>5</v>
      </c>
      <c r="C3148" s="4" t="s">
        <v>13</v>
      </c>
      <c r="D3148" s="4" t="s">
        <v>28</v>
      </c>
      <c r="E3148" s="4" t="s">
        <v>10</v>
      </c>
      <c r="F3148" s="4" t="s">
        <v>13</v>
      </c>
    </row>
    <row r="3149" spans="1:8">
      <c r="A3149" t="n">
        <v>27793</v>
      </c>
      <c r="B3149" s="15" t="n">
        <v>49</v>
      </c>
      <c r="C3149" s="6" t="n">
        <v>3</v>
      </c>
      <c r="D3149" s="6" t="n">
        <v>1</v>
      </c>
      <c r="E3149" s="6" t="n">
        <v>500</v>
      </c>
      <c r="F3149" s="6" t="n">
        <v>0</v>
      </c>
    </row>
    <row r="3150" spans="1:8">
      <c r="A3150" t="s">
        <v>4</v>
      </c>
      <c r="B3150" s="4" t="s">
        <v>5</v>
      </c>
      <c r="C3150" s="4" t="s">
        <v>13</v>
      </c>
      <c r="D3150" s="4" t="s">
        <v>10</v>
      </c>
      <c r="E3150" s="4" t="s">
        <v>28</v>
      </c>
    </row>
    <row r="3151" spans="1:8">
      <c r="A3151" t="n">
        <v>27802</v>
      </c>
      <c r="B3151" s="36" t="n">
        <v>58</v>
      </c>
      <c r="C3151" s="6" t="n">
        <v>100</v>
      </c>
      <c r="D3151" s="6" t="n">
        <v>1000</v>
      </c>
      <c r="E3151" s="6" t="n">
        <v>1</v>
      </c>
    </row>
    <row r="3152" spans="1:8">
      <c r="A3152" t="s">
        <v>4</v>
      </c>
      <c r="B3152" s="4" t="s">
        <v>5</v>
      </c>
      <c r="C3152" s="4" t="s">
        <v>13</v>
      </c>
      <c r="D3152" s="4" t="s">
        <v>10</v>
      </c>
    </row>
    <row r="3153" spans="1:9">
      <c r="A3153" t="n">
        <v>27810</v>
      </c>
      <c r="B3153" s="36" t="n">
        <v>58</v>
      </c>
      <c r="C3153" s="6" t="n">
        <v>255</v>
      </c>
      <c r="D3153" s="6" t="n">
        <v>0</v>
      </c>
    </row>
    <row r="3154" spans="1:9">
      <c r="A3154" t="s">
        <v>4</v>
      </c>
      <c r="B3154" s="4" t="s">
        <v>5</v>
      </c>
      <c r="C3154" s="4" t="s">
        <v>13</v>
      </c>
      <c r="D3154" s="4" t="s">
        <v>10</v>
      </c>
    </row>
    <row r="3155" spans="1:9">
      <c r="A3155" t="n">
        <v>27814</v>
      </c>
      <c r="B3155" s="62" t="n">
        <v>45</v>
      </c>
      <c r="C3155" s="6" t="n">
        <v>7</v>
      </c>
      <c r="D3155" s="6" t="n">
        <v>255</v>
      </c>
    </row>
    <row r="3156" spans="1:9">
      <c r="A3156" t="s">
        <v>4</v>
      </c>
      <c r="B3156" s="4" t="s">
        <v>5</v>
      </c>
      <c r="C3156" s="4" t="s">
        <v>13</v>
      </c>
      <c r="D3156" s="4" t="s">
        <v>28</v>
      </c>
      <c r="E3156" s="4" t="s">
        <v>10</v>
      </c>
      <c r="F3156" s="4" t="s">
        <v>13</v>
      </c>
    </row>
    <row r="3157" spans="1:9">
      <c r="A3157" t="n">
        <v>27818</v>
      </c>
      <c r="B3157" s="15" t="n">
        <v>49</v>
      </c>
      <c r="C3157" s="6" t="n">
        <v>3</v>
      </c>
      <c r="D3157" s="6" t="n">
        <v>0.699999988079071</v>
      </c>
      <c r="E3157" s="6" t="n">
        <v>500</v>
      </c>
      <c r="F3157" s="6" t="n">
        <v>0</v>
      </c>
    </row>
    <row r="3158" spans="1:9">
      <c r="A3158" t="s">
        <v>4</v>
      </c>
      <c r="B3158" s="4" t="s">
        <v>5</v>
      </c>
      <c r="C3158" s="4" t="s">
        <v>13</v>
      </c>
      <c r="D3158" s="4" t="s">
        <v>10</v>
      </c>
    </row>
    <row r="3159" spans="1:9">
      <c r="A3159" t="n">
        <v>27827</v>
      </c>
      <c r="B3159" s="36" t="n">
        <v>58</v>
      </c>
      <c r="C3159" s="6" t="n">
        <v>10</v>
      </c>
      <c r="D3159" s="6" t="n">
        <v>300</v>
      </c>
    </row>
    <row r="3160" spans="1:9">
      <c r="A3160" t="s">
        <v>4</v>
      </c>
      <c r="B3160" s="4" t="s">
        <v>5</v>
      </c>
      <c r="C3160" s="4" t="s">
        <v>13</v>
      </c>
      <c r="D3160" s="4" t="s">
        <v>10</v>
      </c>
    </row>
    <row r="3161" spans="1:9">
      <c r="A3161" t="n">
        <v>27831</v>
      </c>
      <c r="B3161" s="36" t="n">
        <v>58</v>
      </c>
      <c r="C3161" s="6" t="n">
        <v>12</v>
      </c>
      <c r="D3161" s="6" t="n">
        <v>0</v>
      </c>
    </row>
    <row r="3162" spans="1:9">
      <c r="A3162" t="s">
        <v>4</v>
      </c>
      <c r="B3162" s="4" t="s">
        <v>5</v>
      </c>
      <c r="C3162" s="4" t="s">
        <v>13</v>
      </c>
      <c r="D3162" s="4" t="s">
        <v>10</v>
      </c>
      <c r="E3162" s="4" t="s">
        <v>10</v>
      </c>
      <c r="F3162" s="4" t="s">
        <v>13</v>
      </c>
    </row>
    <row r="3163" spans="1:9">
      <c r="A3163" t="n">
        <v>27835</v>
      </c>
      <c r="B3163" s="32" t="n">
        <v>25</v>
      </c>
      <c r="C3163" s="6" t="n">
        <v>1</v>
      </c>
      <c r="D3163" s="6" t="n">
        <v>160</v>
      </c>
      <c r="E3163" s="6" t="n">
        <v>350</v>
      </c>
      <c r="F3163" s="6" t="n">
        <v>2</v>
      </c>
    </row>
    <row r="3164" spans="1:9">
      <c r="A3164" t="s">
        <v>4</v>
      </c>
      <c r="B3164" s="4" t="s">
        <v>5</v>
      </c>
      <c r="C3164" s="4" t="s">
        <v>13</v>
      </c>
      <c r="D3164" s="4" t="s">
        <v>10</v>
      </c>
      <c r="E3164" s="4" t="s">
        <v>6</v>
      </c>
    </row>
    <row r="3165" spans="1:9">
      <c r="A3165" t="n">
        <v>27842</v>
      </c>
      <c r="B3165" s="66" t="n">
        <v>51</v>
      </c>
      <c r="C3165" s="6" t="n">
        <v>4</v>
      </c>
      <c r="D3165" s="6" t="n">
        <v>99</v>
      </c>
      <c r="E3165" s="6" t="s">
        <v>237</v>
      </c>
    </row>
    <row r="3166" spans="1:9">
      <c r="A3166" t="s">
        <v>4</v>
      </c>
      <c r="B3166" s="4" t="s">
        <v>5</v>
      </c>
      <c r="C3166" s="4" t="s">
        <v>10</v>
      </c>
    </row>
    <row r="3167" spans="1:9">
      <c r="A3167" t="n">
        <v>27855</v>
      </c>
      <c r="B3167" s="40" t="n">
        <v>16</v>
      </c>
      <c r="C3167" s="6" t="n">
        <v>0</v>
      </c>
    </row>
    <row r="3168" spans="1:9">
      <c r="A3168" t="s">
        <v>4</v>
      </c>
      <c r="B3168" s="4" t="s">
        <v>5</v>
      </c>
      <c r="C3168" s="4" t="s">
        <v>10</v>
      </c>
      <c r="D3168" s="4" t="s">
        <v>65</v>
      </c>
      <c r="E3168" s="4" t="s">
        <v>13</v>
      </c>
      <c r="F3168" s="4" t="s">
        <v>13</v>
      </c>
      <c r="G3168" s="4" t="s">
        <v>65</v>
      </c>
      <c r="H3168" s="4" t="s">
        <v>13</v>
      </c>
      <c r="I3168" s="4" t="s">
        <v>13</v>
      </c>
    </row>
    <row r="3169" spans="1:9">
      <c r="A3169" t="n">
        <v>27858</v>
      </c>
      <c r="B3169" s="68" t="n">
        <v>26</v>
      </c>
      <c r="C3169" s="6" t="n">
        <v>99</v>
      </c>
      <c r="D3169" s="6" t="s">
        <v>305</v>
      </c>
      <c r="E3169" s="6" t="n">
        <v>2</v>
      </c>
      <c r="F3169" s="6" t="n">
        <v>3</v>
      </c>
      <c r="G3169" s="6" t="s">
        <v>306</v>
      </c>
      <c r="H3169" s="6" t="n">
        <v>2</v>
      </c>
      <c r="I3169" s="6" t="n">
        <v>0</v>
      </c>
    </row>
    <row r="3170" spans="1:9">
      <c r="A3170" t="s">
        <v>4</v>
      </c>
      <c r="B3170" s="4" t="s">
        <v>5</v>
      </c>
    </row>
    <row r="3171" spans="1:9">
      <c r="A3171" t="n">
        <v>27983</v>
      </c>
      <c r="B3171" s="34" t="n">
        <v>28</v>
      </c>
    </row>
    <row r="3172" spans="1:9">
      <c r="A3172" t="s">
        <v>4</v>
      </c>
      <c r="B3172" s="4" t="s">
        <v>5</v>
      </c>
      <c r="C3172" s="4" t="s">
        <v>13</v>
      </c>
      <c r="D3172" s="4" t="s">
        <v>10</v>
      </c>
      <c r="E3172" s="4" t="s">
        <v>10</v>
      </c>
      <c r="F3172" s="4" t="s">
        <v>13</v>
      </c>
    </row>
    <row r="3173" spans="1:9">
      <c r="A3173" t="n">
        <v>27984</v>
      </c>
      <c r="B3173" s="32" t="n">
        <v>25</v>
      </c>
      <c r="C3173" s="6" t="n">
        <v>1</v>
      </c>
      <c r="D3173" s="6" t="n">
        <v>60</v>
      </c>
      <c r="E3173" s="6" t="n">
        <v>500</v>
      </c>
      <c r="F3173" s="6" t="n">
        <v>1</v>
      </c>
    </row>
    <row r="3174" spans="1:9">
      <c r="A3174" t="s">
        <v>4</v>
      </c>
      <c r="B3174" s="4" t="s">
        <v>5</v>
      </c>
      <c r="C3174" s="4" t="s">
        <v>13</v>
      </c>
      <c r="D3174" s="4" t="s">
        <v>10</v>
      </c>
      <c r="E3174" s="4" t="s">
        <v>6</v>
      </c>
    </row>
    <row r="3175" spans="1:9">
      <c r="A3175" t="n">
        <v>27991</v>
      </c>
      <c r="B3175" s="66" t="n">
        <v>51</v>
      </c>
      <c r="C3175" s="6" t="n">
        <v>4</v>
      </c>
      <c r="D3175" s="6" t="n">
        <v>4</v>
      </c>
      <c r="E3175" s="6" t="s">
        <v>275</v>
      </c>
    </row>
    <row r="3176" spans="1:9">
      <c r="A3176" t="s">
        <v>4</v>
      </c>
      <c r="B3176" s="4" t="s">
        <v>5</v>
      </c>
      <c r="C3176" s="4" t="s">
        <v>10</v>
      </c>
    </row>
    <row r="3177" spans="1:9">
      <c r="A3177" t="n">
        <v>28005</v>
      </c>
      <c r="B3177" s="40" t="n">
        <v>16</v>
      </c>
      <c r="C3177" s="6" t="n">
        <v>0</v>
      </c>
    </row>
    <row r="3178" spans="1:9">
      <c r="A3178" t="s">
        <v>4</v>
      </c>
      <c r="B3178" s="4" t="s">
        <v>5</v>
      </c>
      <c r="C3178" s="4" t="s">
        <v>10</v>
      </c>
      <c r="D3178" s="4" t="s">
        <v>65</v>
      </c>
      <c r="E3178" s="4" t="s">
        <v>13</v>
      </c>
      <c r="F3178" s="4" t="s">
        <v>13</v>
      </c>
    </row>
    <row r="3179" spans="1:9">
      <c r="A3179" t="n">
        <v>28008</v>
      </c>
      <c r="B3179" s="68" t="n">
        <v>26</v>
      </c>
      <c r="C3179" s="6" t="n">
        <v>4</v>
      </c>
      <c r="D3179" s="6" t="s">
        <v>307</v>
      </c>
      <c r="E3179" s="6" t="n">
        <v>2</v>
      </c>
      <c r="F3179" s="6" t="n">
        <v>0</v>
      </c>
    </row>
    <row r="3180" spans="1:9">
      <c r="A3180" t="s">
        <v>4</v>
      </c>
      <c r="B3180" s="4" t="s">
        <v>5</v>
      </c>
    </row>
    <row r="3181" spans="1:9">
      <c r="A3181" t="n">
        <v>28057</v>
      </c>
      <c r="B3181" s="34" t="n">
        <v>28</v>
      </c>
    </row>
    <row r="3182" spans="1:9">
      <c r="A3182" t="s">
        <v>4</v>
      </c>
      <c r="B3182" s="4" t="s">
        <v>5</v>
      </c>
      <c r="C3182" s="4" t="s">
        <v>13</v>
      </c>
      <c r="D3182" s="4" t="s">
        <v>10</v>
      </c>
      <c r="E3182" s="4" t="s">
        <v>10</v>
      </c>
      <c r="F3182" s="4" t="s">
        <v>13</v>
      </c>
    </row>
    <row r="3183" spans="1:9">
      <c r="A3183" t="n">
        <v>28058</v>
      </c>
      <c r="B3183" s="32" t="n">
        <v>25</v>
      </c>
      <c r="C3183" s="6" t="n">
        <v>1</v>
      </c>
      <c r="D3183" s="6" t="n">
        <v>160</v>
      </c>
      <c r="E3183" s="6" t="n">
        <v>570</v>
      </c>
      <c r="F3183" s="6" t="n">
        <v>1</v>
      </c>
    </row>
    <row r="3184" spans="1:9">
      <c r="A3184" t="s">
        <v>4</v>
      </c>
      <c r="B3184" s="4" t="s">
        <v>5</v>
      </c>
      <c r="C3184" s="4" t="s">
        <v>13</v>
      </c>
      <c r="D3184" s="4" t="s">
        <v>10</v>
      </c>
      <c r="E3184" s="4" t="s">
        <v>6</v>
      </c>
    </row>
    <row r="3185" spans="1:9">
      <c r="A3185" t="n">
        <v>28065</v>
      </c>
      <c r="B3185" s="66" t="n">
        <v>51</v>
      </c>
      <c r="C3185" s="6" t="n">
        <v>4</v>
      </c>
      <c r="D3185" s="6" t="n">
        <v>0</v>
      </c>
      <c r="E3185" s="6" t="s">
        <v>230</v>
      </c>
    </row>
    <row r="3186" spans="1:9">
      <c r="A3186" t="s">
        <v>4</v>
      </c>
      <c r="B3186" s="4" t="s">
        <v>5</v>
      </c>
      <c r="C3186" s="4" t="s">
        <v>10</v>
      </c>
    </row>
    <row r="3187" spans="1:9">
      <c r="A3187" t="n">
        <v>28079</v>
      </c>
      <c r="B3187" s="40" t="n">
        <v>16</v>
      </c>
      <c r="C3187" s="6" t="n">
        <v>0</v>
      </c>
    </row>
    <row r="3188" spans="1:9">
      <c r="A3188" t="s">
        <v>4</v>
      </c>
      <c r="B3188" s="4" t="s">
        <v>5</v>
      </c>
      <c r="C3188" s="4" t="s">
        <v>10</v>
      </c>
      <c r="D3188" s="4" t="s">
        <v>65</v>
      </c>
      <c r="E3188" s="4" t="s">
        <v>13</v>
      </c>
      <c r="F3188" s="4" t="s">
        <v>13</v>
      </c>
    </row>
    <row r="3189" spans="1:9">
      <c r="A3189" t="n">
        <v>28082</v>
      </c>
      <c r="B3189" s="68" t="n">
        <v>26</v>
      </c>
      <c r="C3189" s="6" t="n">
        <v>0</v>
      </c>
      <c r="D3189" s="6" t="s">
        <v>308</v>
      </c>
      <c r="E3189" s="6" t="n">
        <v>2</v>
      </c>
      <c r="F3189" s="6" t="n">
        <v>0</v>
      </c>
    </row>
    <row r="3190" spans="1:9">
      <c r="A3190" t="s">
        <v>4</v>
      </c>
      <c r="B3190" s="4" t="s">
        <v>5</v>
      </c>
    </row>
    <row r="3191" spans="1:9">
      <c r="A3191" t="n">
        <v>28133</v>
      </c>
      <c r="B3191" s="34" t="n">
        <v>28</v>
      </c>
    </row>
    <row r="3192" spans="1:9">
      <c r="A3192" t="s">
        <v>4</v>
      </c>
      <c r="B3192" s="4" t="s">
        <v>5</v>
      </c>
      <c r="C3192" s="4" t="s">
        <v>13</v>
      </c>
      <c r="D3192" s="4" t="s">
        <v>10</v>
      </c>
      <c r="E3192" s="4" t="s">
        <v>10</v>
      </c>
      <c r="F3192" s="4" t="s">
        <v>13</v>
      </c>
    </row>
    <row r="3193" spans="1:9">
      <c r="A3193" t="n">
        <v>28134</v>
      </c>
      <c r="B3193" s="32" t="n">
        <v>25</v>
      </c>
      <c r="C3193" s="6" t="n">
        <v>1</v>
      </c>
      <c r="D3193" s="6" t="n">
        <v>160</v>
      </c>
      <c r="E3193" s="6" t="n">
        <v>350</v>
      </c>
      <c r="F3193" s="6" t="n">
        <v>2</v>
      </c>
    </row>
    <row r="3194" spans="1:9">
      <c r="A3194" t="s">
        <v>4</v>
      </c>
      <c r="B3194" s="4" t="s">
        <v>5</v>
      </c>
      <c r="C3194" s="4" t="s">
        <v>13</v>
      </c>
      <c r="D3194" s="4" t="s">
        <v>10</v>
      </c>
      <c r="E3194" s="4" t="s">
        <v>6</v>
      </c>
    </row>
    <row r="3195" spans="1:9">
      <c r="A3195" t="n">
        <v>28141</v>
      </c>
      <c r="B3195" s="66" t="n">
        <v>51</v>
      </c>
      <c r="C3195" s="6" t="n">
        <v>4</v>
      </c>
      <c r="D3195" s="6" t="n">
        <v>99</v>
      </c>
      <c r="E3195" s="6" t="s">
        <v>195</v>
      </c>
    </row>
    <row r="3196" spans="1:9">
      <c r="A3196" t="s">
        <v>4</v>
      </c>
      <c r="B3196" s="4" t="s">
        <v>5</v>
      </c>
      <c r="C3196" s="4" t="s">
        <v>10</v>
      </c>
    </row>
    <row r="3197" spans="1:9">
      <c r="A3197" t="n">
        <v>28155</v>
      </c>
      <c r="B3197" s="40" t="n">
        <v>16</v>
      </c>
      <c r="C3197" s="6" t="n">
        <v>0</v>
      </c>
    </row>
    <row r="3198" spans="1:9">
      <c r="A3198" t="s">
        <v>4</v>
      </c>
      <c r="B3198" s="4" t="s">
        <v>5</v>
      </c>
      <c r="C3198" s="4" t="s">
        <v>10</v>
      </c>
      <c r="D3198" s="4" t="s">
        <v>65</v>
      </c>
      <c r="E3198" s="4" t="s">
        <v>13</v>
      </c>
      <c r="F3198" s="4" t="s">
        <v>13</v>
      </c>
      <c r="G3198" s="4" t="s">
        <v>65</v>
      </c>
      <c r="H3198" s="4" t="s">
        <v>13</v>
      </c>
      <c r="I3198" s="4" t="s">
        <v>13</v>
      </c>
    </row>
    <row r="3199" spans="1:9">
      <c r="A3199" t="n">
        <v>28158</v>
      </c>
      <c r="B3199" s="68" t="n">
        <v>26</v>
      </c>
      <c r="C3199" s="6" t="n">
        <v>99</v>
      </c>
      <c r="D3199" s="6" t="s">
        <v>309</v>
      </c>
      <c r="E3199" s="6" t="n">
        <v>2</v>
      </c>
      <c r="F3199" s="6" t="n">
        <v>3</v>
      </c>
      <c r="G3199" s="6" t="s">
        <v>310</v>
      </c>
      <c r="H3199" s="6" t="n">
        <v>2</v>
      </c>
      <c r="I3199" s="6" t="n">
        <v>0</v>
      </c>
    </row>
    <row r="3200" spans="1:9">
      <c r="A3200" t="s">
        <v>4</v>
      </c>
      <c r="B3200" s="4" t="s">
        <v>5</v>
      </c>
    </row>
    <row r="3201" spans="1:9">
      <c r="A3201" t="n">
        <v>28352</v>
      </c>
      <c r="B3201" s="34" t="n">
        <v>28</v>
      </c>
    </row>
    <row r="3202" spans="1:9">
      <c r="A3202" t="s">
        <v>4</v>
      </c>
      <c r="B3202" s="4" t="s">
        <v>5</v>
      </c>
      <c r="C3202" s="4" t="s">
        <v>13</v>
      </c>
      <c r="D3202" s="4" t="s">
        <v>10</v>
      </c>
      <c r="E3202" s="4" t="s">
        <v>10</v>
      </c>
      <c r="F3202" s="4" t="s">
        <v>13</v>
      </c>
    </row>
    <row r="3203" spans="1:9">
      <c r="A3203" t="n">
        <v>28353</v>
      </c>
      <c r="B3203" s="32" t="n">
        <v>25</v>
      </c>
      <c r="C3203" s="6" t="n">
        <v>1</v>
      </c>
      <c r="D3203" s="6" t="n">
        <v>160</v>
      </c>
      <c r="E3203" s="6" t="n">
        <v>570</v>
      </c>
      <c r="F3203" s="6" t="n">
        <v>1</v>
      </c>
    </row>
    <row r="3204" spans="1:9">
      <c r="A3204" t="s">
        <v>4</v>
      </c>
      <c r="B3204" s="4" t="s">
        <v>5</v>
      </c>
      <c r="C3204" s="4" t="s">
        <v>13</v>
      </c>
      <c r="D3204" s="4" t="s">
        <v>10</v>
      </c>
      <c r="E3204" s="4" t="s">
        <v>6</v>
      </c>
    </row>
    <row r="3205" spans="1:9">
      <c r="A3205" t="n">
        <v>28360</v>
      </c>
      <c r="B3205" s="66" t="n">
        <v>51</v>
      </c>
      <c r="C3205" s="6" t="n">
        <v>4</v>
      </c>
      <c r="D3205" s="6" t="n">
        <v>0</v>
      </c>
      <c r="E3205" s="6" t="s">
        <v>230</v>
      </c>
    </row>
    <row r="3206" spans="1:9">
      <c r="A3206" t="s">
        <v>4</v>
      </c>
      <c r="B3206" s="4" t="s">
        <v>5</v>
      </c>
      <c r="C3206" s="4" t="s">
        <v>10</v>
      </c>
    </row>
    <row r="3207" spans="1:9">
      <c r="A3207" t="n">
        <v>28374</v>
      </c>
      <c r="B3207" s="40" t="n">
        <v>16</v>
      </c>
      <c r="C3207" s="6" t="n">
        <v>0</v>
      </c>
    </row>
    <row r="3208" spans="1:9">
      <c r="A3208" t="s">
        <v>4</v>
      </c>
      <c r="B3208" s="4" t="s">
        <v>5</v>
      </c>
      <c r="C3208" s="4" t="s">
        <v>10</v>
      </c>
      <c r="D3208" s="4" t="s">
        <v>65</v>
      </c>
      <c r="E3208" s="4" t="s">
        <v>13</v>
      </c>
      <c r="F3208" s="4" t="s">
        <v>13</v>
      </c>
    </row>
    <row r="3209" spans="1:9">
      <c r="A3209" t="n">
        <v>28377</v>
      </c>
      <c r="B3209" s="68" t="n">
        <v>26</v>
      </c>
      <c r="C3209" s="6" t="n">
        <v>0</v>
      </c>
      <c r="D3209" s="6" t="s">
        <v>311</v>
      </c>
      <c r="E3209" s="6" t="n">
        <v>2</v>
      </c>
      <c r="F3209" s="6" t="n">
        <v>0</v>
      </c>
    </row>
    <row r="3210" spans="1:9">
      <c r="A3210" t="s">
        <v>4</v>
      </c>
      <c r="B3210" s="4" t="s">
        <v>5</v>
      </c>
    </row>
    <row r="3211" spans="1:9">
      <c r="A3211" t="n">
        <v>28427</v>
      </c>
      <c r="B3211" s="34" t="n">
        <v>28</v>
      </c>
    </row>
    <row r="3212" spans="1:9">
      <c r="A3212" t="s">
        <v>4</v>
      </c>
      <c r="B3212" s="4" t="s">
        <v>5</v>
      </c>
      <c r="C3212" s="4" t="s">
        <v>13</v>
      </c>
      <c r="D3212" s="26" t="s">
        <v>58</v>
      </c>
      <c r="E3212" s="4" t="s">
        <v>5</v>
      </c>
      <c r="F3212" s="4" t="s">
        <v>13</v>
      </c>
      <c r="G3212" s="4" t="s">
        <v>10</v>
      </c>
      <c r="H3212" s="26" t="s">
        <v>59</v>
      </c>
      <c r="I3212" s="4" t="s">
        <v>13</v>
      </c>
      <c r="J3212" s="4" t="s">
        <v>30</v>
      </c>
    </row>
    <row r="3213" spans="1:9">
      <c r="A3213" t="n">
        <v>28428</v>
      </c>
      <c r="B3213" s="12" t="n">
        <v>5</v>
      </c>
      <c r="C3213" s="6" t="n">
        <v>28</v>
      </c>
      <c r="D3213" s="26" t="s">
        <v>3</v>
      </c>
      <c r="E3213" s="27" t="n">
        <v>64</v>
      </c>
      <c r="F3213" s="6" t="n">
        <v>5</v>
      </c>
      <c r="G3213" s="6" t="n">
        <v>3</v>
      </c>
      <c r="H3213" s="26" t="s">
        <v>3</v>
      </c>
      <c r="I3213" s="6" t="n">
        <v>1</v>
      </c>
      <c r="J3213" s="13" t="n">
        <f t="normal" ca="1">A3227</f>
        <v>0</v>
      </c>
    </row>
    <row r="3214" spans="1:9">
      <c r="A3214" t="s">
        <v>4</v>
      </c>
      <c r="B3214" s="4" t="s">
        <v>5</v>
      </c>
      <c r="C3214" s="4" t="s">
        <v>13</v>
      </c>
      <c r="D3214" s="4" t="s">
        <v>10</v>
      </c>
      <c r="E3214" s="4" t="s">
        <v>10</v>
      </c>
      <c r="F3214" s="4" t="s">
        <v>13</v>
      </c>
    </row>
    <row r="3215" spans="1:9">
      <c r="A3215" t="n">
        <v>28439</v>
      </c>
      <c r="B3215" s="32" t="n">
        <v>25</v>
      </c>
      <c r="C3215" s="6" t="n">
        <v>1</v>
      </c>
      <c r="D3215" s="6" t="n">
        <v>260</v>
      </c>
      <c r="E3215" s="6" t="n">
        <v>640</v>
      </c>
      <c r="F3215" s="6" t="n">
        <v>1</v>
      </c>
    </row>
    <row r="3216" spans="1:9">
      <c r="A3216" t="s">
        <v>4</v>
      </c>
      <c r="B3216" s="4" t="s">
        <v>5</v>
      </c>
      <c r="C3216" s="4" t="s">
        <v>13</v>
      </c>
      <c r="D3216" s="4" t="s">
        <v>10</v>
      </c>
      <c r="E3216" s="4" t="s">
        <v>6</v>
      </c>
    </row>
    <row r="3217" spans="1:10">
      <c r="A3217" t="n">
        <v>28446</v>
      </c>
      <c r="B3217" s="66" t="n">
        <v>51</v>
      </c>
      <c r="C3217" s="6" t="n">
        <v>4</v>
      </c>
      <c r="D3217" s="6" t="n">
        <v>3</v>
      </c>
      <c r="E3217" s="6" t="s">
        <v>240</v>
      </c>
    </row>
    <row r="3218" spans="1:10">
      <c r="A3218" t="s">
        <v>4</v>
      </c>
      <c r="B3218" s="4" t="s">
        <v>5</v>
      </c>
      <c r="C3218" s="4" t="s">
        <v>10</v>
      </c>
    </row>
    <row r="3219" spans="1:10">
      <c r="A3219" t="n">
        <v>28459</v>
      </c>
      <c r="B3219" s="40" t="n">
        <v>16</v>
      </c>
      <c r="C3219" s="6" t="n">
        <v>0</v>
      </c>
    </row>
    <row r="3220" spans="1:10">
      <c r="A3220" t="s">
        <v>4</v>
      </c>
      <c r="B3220" s="4" t="s">
        <v>5</v>
      </c>
      <c r="C3220" s="4" t="s">
        <v>10</v>
      </c>
      <c r="D3220" s="4" t="s">
        <v>65</v>
      </c>
      <c r="E3220" s="4" t="s">
        <v>13</v>
      </c>
      <c r="F3220" s="4" t="s">
        <v>13</v>
      </c>
    </row>
    <row r="3221" spans="1:10">
      <c r="A3221" t="n">
        <v>28462</v>
      </c>
      <c r="B3221" s="68" t="n">
        <v>26</v>
      </c>
      <c r="C3221" s="6" t="n">
        <v>3</v>
      </c>
      <c r="D3221" s="6" t="s">
        <v>312</v>
      </c>
      <c r="E3221" s="6" t="n">
        <v>2</v>
      </c>
      <c r="F3221" s="6" t="n">
        <v>0</v>
      </c>
    </row>
    <row r="3222" spans="1:10">
      <c r="A3222" t="s">
        <v>4</v>
      </c>
      <c r="B3222" s="4" t="s">
        <v>5</v>
      </c>
    </row>
    <row r="3223" spans="1:10">
      <c r="A3223" t="n">
        <v>28506</v>
      </c>
      <c r="B3223" s="34" t="n">
        <v>28</v>
      </c>
    </row>
    <row r="3224" spans="1:10">
      <c r="A3224" t="s">
        <v>4</v>
      </c>
      <c r="B3224" s="4" t="s">
        <v>5</v>
      </c>
      <c r="C3224" s="4" t="s">
        <v>30</v>
      </c>
    </row>
    <row r="3225" spans="1:10">
      <c r="A3225" t="n">
        <v>28507</v>
      </c>
      <c r="B3225" s="19" t="n">
        <v>3</v>
      </c>
      <c r="C3225" s="13" t="n">
        <f t="normal" ca="1">A3237</f>
        <v>0</v>
      </c>
    </row>
    <row r="3226" spans="1:10">
      <c r="A3226" t="s">
        <v>4</v>
      </c>
      <c r="B3226" s="4" t="s">
        <v>5</v>
      </c>
      <c r="C3226" s="4" t="s">
        <v>13</v>
      </c>
      <c r="D3226" s="4" t="s">
        <v>10</v>
      </c>
      <c r="E3226" s="4" t="s">
        <v>10</v>
      </c>
      <c r="F3226" s="4" t="s">
        <v>13</v>
      </c>
    </row>
    <row r="3227" spans="1:10">
      <c r="A3227" t="n">
        <v>28512</v>
      </c>
      <c r="B3227" s="32" t="n">
        <v>25</v>
      </c>
      <c r="C3227" s="6" t="n">
        <v>1</v>
      </c>
      <c r="D3227" s="6" t="n">
        <v>60</v>
      </c>
      <c r="E3227" s="6" t="n">
        <v>500</v>
      </c>
      <c r="F3227" s="6" t="n">
        <v>1</v>
      </c>
    </row>
    <row r="3228" spans="1:10">
      <c r="A3228" t="s">
        <v>4</v>
      </c>
      <c r="B3228" s="4" t="s">
        <v>5</v>
      </c>
      <c r="C3228" s="4" t="s">
        <v>13</v>
      </c>
      <c r="D3228" s="4" t="s">
        <v>10</v>
      </c>
      <c r="E3228" s="4" t="s">
        <v>6</v>
      </c>
    </row>
    <row r="3229" spans="1:10">
      <c r="A3229" t="n">
        <v>28519</v>
      </c>
      <c r="B3229" s="66" t="n">
        <v>51</v>
      </c>
      <c r="C3229" s="6" t="n">
        <v>4</v>
      </c>
      <c r="D3229" s="6" t="n">
        <v>4</v>
      </c>
      <c r="E3229" s="6" t="s">
        <v>278</v>
      </c>
    </row>
    <row r="3230" spans="1:10">
      <c r="A3230" t="s">
        <v>4</v>
      </c>
      <c r="B3230" s="4" t="s">
        <v>5</v>
      </c>
      <c r="C3230" s="4" t="s">
        <v>10</v>
      </c>
    </row>
    <row r="3231" spans="1:10">
      <c r="A3231" t="n">
        <v>28532</v>
      </c>
      <c r="B3231" s="40" t="n">
        <v>16</v>
      </c>
      <c r="C3231" s="6" t="n">
        <v>0</v>
      </c>
    </row>
    <row r="3232" spans="1:10">
      <c r="A3232" t="s">
        <v>4</v>
      </c>
      <c r="B3232" s="4" t="s">
        <v>5</v>
      </c>
      <c r="C3232" s="4" t="s">
        <v>10</v>
      </c>
      <c r="D3232" s="4" t="s">
        <v>65</v>
      </c>
      <c r="E3232" s="4" t="s">
        <v>13</v>
      </c>
      <c r="F3232" s="4" t="s">
        <v>13</v>
      </c>
    </row>
    <row r="3233" spans="1:6">
      <c r="A3233" t="n">
        <v>28535</v>
      </c>
      <c r="B3233" s="68" t="n">
        <v>26</v>
      </c>
      <c r="C3233" s="6" t="n">
        <v>4</v>
      </c>
      <c r="D3233" s="6" t="s">
        <v>312</v>
      </c>
      <c r="E3233" s="6" t="n">
        <v>2</v>
      </c>
      <c r="F3233" s="6" t="n">
        <v>0</v>
      </c>
    </row>
    <row r="3234" spans="1:6">
      <c r="A3234" t="s">
        <v>4</v>
      </c>
      <c r="B3234" s="4" t="s">
        <v>5</v>
      </c>
    </row>
    <row r="3235" spans="1:6">
      <c r="A3235" t="n">
        <v>28579</v>
      </c>
      <c r="B3235" s="34" t="n">
        <v>28</v>
      </c>
    </row>
    <row r="3236" spans="1:6">
      <c r="A3236" t="s">
        <v>4</v>
      </c>
      <c r="B3236" s="4" t="s">
        <v>5</v>
      </c>
      <c r="C3236" s="4" t="s">
        <v>13</v>
      </c>
      <c r="D3236" s="26" t="s">
        <v>58</v>
      </c>
      <c r="E3236" s="4" t="s">
        <v>5</v>
      </c>
      <c r="F3236" s="4" t="s">
        <v>13</v>
      </c>
      <c r="G3236" s="4" t="s">
        <v>10</v>
      </c>
      <c r="H3236" s="26" t="s">
        <v>59</v>
      </c>
      <c r="I3236" s="4" t="s">
        <v>13</v>
      </c>
      <c r="J3236" s="4" t="s">
        <v>30</v>
      </c>
    </row>
    <row r="3237" spans="1:6">
      <c r="A3237" t="n">
        <v>28580</v>
      </c>
      <c r="B3237" s="12" t="n">
        <v>5</v>
      </c>
      <c r="C3237" s="6" t="n">
        <v>28</v>
      </c>
      <c r="D3237" s="26" t="s">
        <v>3</v>
      </c>
      <c r="E3237" s="27" t="n">
        <v>64</v>
      </c>
      <c r="F3237" s="6" t="n">
        <v>5</v>
      </c>
      <c r="G3237" s="6" t="n">
        <v>7</v>
      </c>
      <c r="H3237" s="26" t="s">
        <v>3</v>
      </c>
      <c r="I3237" s="6" t="n">
        <v>1</v>
      </c>
      <c r="J3237" s="13" t="n">
        <f t="normal" ca="1">A3249</f>
        <v>0</v>
      </c>
    </row>
    <row r="3238" spans="1:6">
      <c r="A3238" t="s">
        <v>4</v>
      </c>
      <c r="B3238" s="4" t="s">
        <v>5</v>
      </c>
      <c r="C3238" s="4" t="s">
        <v>13</v>
      </c>
      <c r="D3238" s="4" t="s">
        <v>10</v>
      </c>
      <c r="E3238" s="4" t="s">
        <v>10</v>
      </c>
      <c r="F3238" s="4" t="s">
        <v>13</v>
      </c>
    </row>
    <row r="3239" spans="1:6">
      <c r="A3239" t="n">
        <v>28591</v>
      </c>
      <c r="B3239" s="32" t="n">
        <v>25</v>
      </c>
      <c r="C3239" s="6" t="n">
        <v>1</v>
      </c>
      <c r="D3239" s="6" t="n">
        <v>60</v>
      </c>
      <c r="E3239" s="6" t="n">
        <v>640</v>
      </c>
      <c r="F3239" s="6" t="n">
        <v>1</v>
      </c>
    </row>
    <row r="3240" spans="1:6">
      <c r="A3240" t="s">
        <v>4</v>
      </c>
      <c r="B3240" s="4" t="s">
        <v>5</v>
      </c>
      <c r="C3240" s="4" t="s">
        <v>13</v>
      </c>
      <c r="D3240" s="4" t="s">
        <v>10</v>
      </c>
      <c r="E3240" s="4" t="s">
        <v>6</v>
      </c>
    </row>
    <row r="3241" spans="1:6">
      <c r="A3241" t="n">
        <v>28598</v>
      </c>
      <c r="B3241" s="66" t="n">
        <v>51</v>
      </c>
      <c r="C3241" s="6" t="n">
        <v>4</v>
      </c>
      <c r="D3241" s="6" t="n">
        <v>7</v>
      </c>
      <c r="E3241" s="6" t="s">
        <v>195</v>
      </c>
    </row>
    <row r="3242" spans="1:6">
      <c r="A3242" t="s">
        <v>4</v>
      </c>
      <c r="B3242" s="4" t="s">
        <v>5</v>
      </c>
      <c r="C3242" s="4" t="s">
        <v>10</v>
      </c>
    </row>
    <row r="3243" spans="1:6">
      <c r="A3243" t="n">
        <v>28612</v>
      </c>
      <c r="B3243" s="40" t="n">
        <v>16</v>
      </c>
      <c r="C3243" s="6" t="n">
        <v>0</v>
      </c>
    </row>
    <row r="3244" spans="1:6">
      <c r="A3244" t="s">
        <v>4</v>
      </c>
      <c r="B3244" s="4" t="s">
        <v>5</v>
      </c>
      <c r="C3244" s="4" t="s">
        <v>10</v>
      </c>
      <c r="D3244" s="4" t="s">
        <v>65</v>
      </c>
      <c r="E3244" s="4" t="s">
        <v>13</v>
      </c>
      <c r="F3244" s="4" t="s">
        <v>13</v>
      </c>
    </row>
    <row r="3245" spans="1:6">
      <c r="A3245" t="n">
        <v>28615</v>
      </c>
      <c r="B3245" s="68" t="n">
        <v>26</v>
      </c>
      <c r="C3245" s="6" t="n">
        <v>7</v>
      </c>
      <c r="D3245" s="6" t="s">
        <v>313</v>
      </c>
      <c r="E3245" s="6" t="n">
        <v>2</v>
      </c>
      <c r="F3245" s="6" t="n">
        <v>0</v>
      </c>
    </row>
    <row r="3246" spans="1:6">
      <c r="A3246" t="s">
        <v>4</v>
      </c>
      <c r="B3246" s="4" t="s">
        <v>5</v>
      </c>
    </row>
    <row r="3247" spans="1:6">
      <c r="A3247" t="n">
        <v>28661</v>
      </c>
      <c r="B3247" s="34" t="n">
        <v>28</v>
      </c>
    </row>
    <row r="3248" spans="1:6">
      <c r="A3248" t="s">
        <v>4</v>
      </c>
      <c r="B3248" s="4" t="s">
        <v>5</v>
      </c>
      <c r="C3248" s="4" t="s">
        <v>13</v>
      </c>
      <c r="D3248" s="4" t="s">
        <v>10</v>
      </c>
      <c r="E3248" s="4" t="s">
        <v>10</v>
      </c>
      <c r="F3248" s="4" t="s">
        <v>13</v>
      </c>
    </row>
    <row r="3249" spans="1:10">
      <c r="A3249" t="n">
        <v>28662</v>
      </c>
      <c r="B3249" s="32" t="n">
        <v>25</v>
      </c>
      <c r="C3249" s="6" t="n">
        <v>1</v>
      </c>
      <c r="D3249" s="6" t="n">
        <v>160</v>
      </c>
      <c r="E3249" s="6" t="n">
        <v>350</v>
      </c>
      <c r="F3249" s="6" t="n">
        <v>2</v>
      </c>
    </row>
    <row r="3250" spans="1:10">
      <c r="A3250" t="s">
        <v>4</v>
      </c>
      <c r="B3250" s="4" t="s">
        <v>5</v>
      </c>
      <c r="C3250" s="4" t="s">
        <v>13</v>
      </c>
      <c r="D3250" s="4" t="s">
        <v>10</v>
      </c>
      <c r="E3250" s="4" t="s">
        <v>6</v>
      </c>
    </row>
    <row r="3251" spans="1:10">
      <c r="A3251" t="n">
        <v>28669</v>
      </c>
      <c r="B3251" s="66" t="n">
        <v>51</v>
      </c>
      <c r="C3251" s="6" t="n">
        <v>4</v>
      </c>
      <c r="D3251" s="6" t="n">
        <v>99</v>
      </c>
      <c r="E3251" s="6" t="s">
        <v>191</v>
      </c>
    </row>
    <row r="3252" spans="1:10">
      <c r="A3252" t="s">
        <v>4</v>
      </c>
      <c r="B3252" s="4" t="s">
        <v>5</v>
      </c>
      <c r="C3252" s="4" t="s">
        <v>10</v>
      </c>
    </row>
    <row r="3253" spans="1:10">
      <c r="A3253" t="n">
        <v>28683</v>
      </c>
      <c r="B3253" s="40" t="n">
        <v>16</v>
      </c>
      <c r="C3253" s="6" t="n">
        <v>0</v>
      </c>
    </row>
    <row r="3254" spans="1:10">
      <c r="A3254" t="s">
        <v>4</v>
      </c>
      <c r="B3254" s="4" t="s">
        <v>5</v>
      </c>
      <c r="C3254" s="4" t="s">
        <v>10</v>
      </c>
      <c r="D3254" s="4" t="s">
        <v>65</v>
      </c>
      <c r="E3254" s="4" t="s">
        <v>13</v>
      </c>
      <c r="F3254" s="4" t="s">
        <v>13</v>
      </c>
      <c r="G3254" s="4" t="s">
        <v>65</v>
      </c>
      <c r="H3254" s="4" t="s">
        <v>13</v>
      </c>
      <c r="I3254" s="4" t="s">
        <v>13</v>
      </c>
      <c r="J3254" s="4" t="s">
        <v>65</v>
      </c>
      <c r="K3254" s="4" t="s">
        <v>13</v>
      </c>
      <c r="L3254" s="4" t="s">
        <v>13</v>
      </c>
    </row>
    <row r="3255" spans="1:10">
      <c r="A3255" t="n">
        <v>28686</v>
      </c>
      <c r="B3255" s="68" t="n">
        <v>26</v>
      </c>
      <c r="C3255" s="6" t="n">
        <v>99</v>
      </c>
      <c r="D3255" s="6" t="s">
        <v>314</v>
      </c>
      <c r="E3255" s="6" t="n">
        <v>2</v>
      </c>
      <c r="F3255" s="6" t="n">
        <v>3</v>
      </c>
      <c r="G3255" s="6" t="s">
        <v>315</v>
      </c>
      <c r="H3255" s="6" t="n">
        <v>2</v>
      </c>
      <c r="I3255" s="6" t="n">
        <v>3</v>
      </c>
      <c r="J3255" s="6" t="s">
        <v>316</v>
      </c>
      <c r="K3255" s="6" t="n">
        <v>2</v>
      </c>
      <c r="L3255" s="6" t="n">
        <v>0</v>
      </c>
    </row>
    <row r="3256" spans="1:10">
      <c r="A3256" t="s">
        <v>4</v>
      </c>
      <c r="B3256" s="4" t="s">
        <v>5</v>
      </c>
    </row>
    <row r="3257" spans="1:10">
      <c r="A3257" t="n">
        <v>28975</v>
      </c>
      <c r="B3257" s="34" t="n">
        <v>28</v>
      </c>
    </row>
    <row r="3258" spans="1:10">
      <c r="A3258" t="s">
        <v>4</v>
      </c>
      <c r="B3258" s="4" t="s">
        <v>5</v>
      </c>
      <c r="C3258" s="4" t="s">
        <v>13</v>
      </c>
      <c r="D3258" s="26" t="s">
        <v>58</v>
      </c>
      <c r="E3258" s="4" t="s">
        <v>5</v>
      </c>
      <c r="F3258" s="4" t="s">
        <v>13</v>
      </c>
      <c r="G3258" s="4" t="s">
        <v>10</v>
      </c>
      <c r="H3258" s="26" t="s">
        <v>59</v>
      </c>
      <c r="I3258" s="4" t="s">
        <v>13</v>
      </c>
      <c r="J3258" s="4" t="s">
        <v>30</v>
      </c>
    </row>
    <row r="3259" spans="1:10">
      <c r="A3259" t="n">
        <v>28976</v>
      </c>
      <c r="B3259" s="12" t="n">
        <v>5</v>
      </c>
      <c r="C3259" s="6" t="n">
        <v>28</v>
      </c>
      <c r="D3259" s="26" t="s">
        <v>3</v>
      </c>
      <c r="E3259" s="27" t="n">
        <v>64</v>
      </c>
      <c r="F3259" s="6" t="n">
        <v>5</v>
      </c>
      <c r="G3259" s="6" t="n">
        <v>2</v>
      </c>
      <c r="H3259" s="26" t="s">
        <v>3</v>
      </c>
      <c r="I3259" s="6" t="n">
        <v>1</v>
      </c>
      <c r="J3259" s="13" t="n">
        <f t="normal" ca="1">A3273</f>
        <v>0</v>
      </c>
    </row>
    <row r="3260" spans="1:10">
      <c r="A3260" t="s">
        <v>4</v>
      </c>
      <c r="B3260" s="4" t="s">
        <v>5</v>
      </c>
      <c r="C3260" s="4" t="s">
        <v>13</v>
      </c>
      <c r="D3260" s="4" t="s">
        <v>10</v>
      </c>
      <c r="E3260" s="4" t="s">
        <v>10</v>
      </c>
      <c r="F3260" s="4" t="s">
        <v>13</v>
      </c>
    </row>
    <row r="3261" spans="1:10">
      <c r="A3261" t="n">
        <v>28987</v>
      </c>
      <c r="B3261" s="32" t="n">
        <v>25</v>
      </c>
      <c r="C3261" s="6" t="n">
        <v>1</v>
      </c>
      <c r="D3261" s="6" t="n">
        <v>60</v>
      </c>
      <c r="E3261" s="6" t="n">
        <v>500</v>
      </c>
      <c r="F3261" s="6" t="n">
        <v>1</v>
      </c>
    </row>
    <row r="3262" spans="1:10">
      <c r="A3262" t="s">
        <v>4</v>
      </c>
      <c r="B3262" s="4" t="s">
        <v>5</v>
      </c>
      <c r="C3262" s="4" t="s">
        <v>13</v>
      </c>
      <c r="D3262" s="4" t="s">
        <v>10</v>
      </c>
      <c r="E3262" s="4" t="s">
        <v>6</v>
      </c>
    </row>
    <row r="3263" spans="1:10">
      <c r="A3263" t="n">
        <v>28994</v>
      </c>
      <c r="B3263" s="66" t="n">
        <v>51</v>
      </c>
      <c r="C3263" s="6" t="n">
        <v>4</v>
      </c>
      <c r="D3263" s="6" t="n">
        <v>2</v>
      </c>
      <c r="E3263" s="6" t="s">
        <v>237</v>
      </c>
    </row>
    <row r="3264" spans="1:10">
      <c r="A3264" t="s">
        <v>4</v>
      </c>
      <c r="B3264" s="4" t="s">
        <v>5</v>
      </c>
      <c r="C3264" s="4" t="s">
        <v>10</v>
      </c>
    </row>
    <row r="3265" spans="1:12">
      <c r="A3265" t="n">
        <v>29007</v>
      </c>
      <c r="B3265" s="40" t="n">
        <v>16</v>
      </c>
      <c r="C3265" s="6" t="n">
        <v>0</v>
      </c>
    </row>
    <row r="3266" spans="1:12">
      <c r="A3266" t="s">
        <v>4</v>
      </c>
      <c r="B3266" s="4" t="s">
        <v>5</v>
      </c>
      <c r="C3266" s="4" t="s">
        <v>10</v>
      </c>
      <c r="D3266" s="4" t="s">
        <v>65</v>
      </c>
      <c r="E3266" s="4" t="s">
        <v>13</v>
      </c>
      <c r="F3266" s="4" t="s">
        <v>13</v>
      </c>
    </row>
    <row r="3267" spans="1:12">
      <c r="A3267" t="n">
        <v>29010</v>
      </c>
      <c r="B3267" s="68" t="n">
        <v>26</v>
      </c>
      <c r="C3267" s="6" t="n">
        <v>2</v>
      </c>
      <c r="D3267" s="6" t="s">
        <v>317</v>
      </c>
      <c r="E3267" s="6" t="n">
        <v>2</v>
      </c>
      <c r="F3267" s="6" t="n">
        <v>0</v>
      </c>
    </row>
    <row r="3268" spans="1:12">
      <c r="A3268" t="s">
        <v>4</v>
      </c>
      <c r="B3268" s="4" t="s">
        <v>5</v>
      </c>
    </row>
    <row r="3269" spans="1:12">
      <c r="A3269" t="n">
        <v>29071</v>
      </c>
      <c r="B3269" s="34" t="n">
        <v>28</v>
      </c>
    </row>
    <row r="3270" spans="1:12">
      <c r="A3270" t="s">
        <v>4</v>
      </c>
      <c r="B3270" s="4" t="s">
        <v>5</v>
      </c>
      <c r="C3270" s="4" t="s">
        <v>30</v>
      </c>
    </row>
    <row r="3271" spans="1:12">
      <c r="A3271" t="n">
        <v>29072</v>
      </c>
      <c r="B3271" s="19" t="n">
        <v>3</v>
      </c>
      <c r="C3271" s="13" t="n">
        <f t="normal" ca="1">A3283</f>
        <v>0</v>
      </c>
    </row>
    <row r="3272" spans="1:12">
      <c r="A3272" t="s">
        <v>4</v>
      </c>
      <c r="B3272" s="4" t="s">
        <v>5</v>
      </c>
      <c r="C3272" s="4" t="s">
        <v>13</v>
      </c>
      <c r="D3272" s="4" t="s">
        <v>10</v>
      </c>
      <c r="E3272" s="4" t="s">
        <v>10</v>
      </c>
      <c r="F3272" s="4" t="s">
        <v>13</v>
      </c>
    </row>
    <row r="3273" spans="1:12">
      <c r="A3273" t="n">
        <v>29077</v>
      </c>
      <c r="B3273" s="32" t="n">
        <v>25</v>
      </c>
      <c r="C3273" s="6" t="n">
        <v>1</v>
      </c>
      <c r="D3273" s="6" t="n">
        <v>60</v>
      </c>
      <c r="E3273" s="6" t="n">
        <v>500</v>
      </c>
      <c r="F3273" s="6" t="n">
        <v>1</v>
      </c>
    </row>
    <row r="3274" spans="1:12">
      <c r="A3274" t="s">
        <v>4</v>
      </c>
      <c r="B3274" s="4" t="s">
        <v>5</v>
      </c>
      <c r="C3274" s="4" t="s">
        <v>13</v>
      </c>
      <c r="D3274" s="4" t="s">
        <v>10</v>
      </c>
      <c r="E3274" s="4" t="s">
        <v>6</v>
      </c>
    </row>
    <row r="3275" spans="1:12">
      <c r="A3275" t="n">
        <v>29084</v>
      </c>
      <c r="B3275" s="66" t="n">
        <v>51</v>
      </c>
      <c r="C3275" s="6" t="n">
        <v>4</v>
      </c>
      <c r="D3275" s="6" t="n">
        <v>4</v>
      </c>
      <c r="E3275" s="6" t="s">
        <v>278</v>
      </c>
    </row>
    <row r="3276" spans="1:12">
      <c r="A3276" t="s">
        <v>4</v>
      </c>
      <c r="B3276" s="4" t="s">
        <v>5</v>
      </c>
      <c r="C3276" s="4" t="s">
        <v>10</v>
      </c>
    </row>
    <row r="3277" spans="1:12">
      <c r="A3277" t="n">
        <v>29097</v>
      </c>
      <c r="B3277" s="40" t="n">
        <v>16</v>
      </c>
      <c r="C3277" s="6" t="n">
        <v>0</v>
      </c>
    </row>
    <row r="3278" spans="1:12">
      <c r="A3278" t="s">
        <v>4</v>
      </c>
      <c r="B3278" s="4" t="s">
        <v>5</v>
      </c>
      <c r="C3278" s="4" t="s">
        <v>10</v>
      </c>
      <c r="D3278" s="4" t="s">
        <v>65</v>
      </c>
      <c r="E3278" s="4" t="s">
        <v>13</v>
      </c>
      <c r="F3278" s="4" t="s">
        <v>13</v>
      </c>
    </row>
    <row r="3279" spans="1:12">
      <c r="A3279" t="n">
        <v>29100</v>
      </c>
      <c r="B3279" s="68" t="n">
        <v>26</v>
      </c>
      <c r="C3279" s="6" t="n">
        <v>4</v>
      </c>
      <c r="D3279" s="6" t="s">
        <v>318</v>
      </c>
      <c r="E3279" s="6" t="n">
        <v>2</v>
      </c>
      <c r="F3279" s="6" t="n">
        <v>0</v>
      </c>
    </row>
    <row r="3280" spans="1:12">
      <c r="A3280" t="s">
        <v>4</v>
      </c>
      <c r="B3280" s="4" t="s">
        <v>5</v>
      </c>
    </row>
    <row r="3281" spans="1:6">
      <c r="A3281" t="n">
        <v>29166</v>
      </c>
      <c r="B3281" s="34" t="n">
        <v>28</v>
      </c>
    </row>
    <row r="3282" spans="1:6">
      <c r="A3282" t="s">
        <v>4</v>
      </c>
      <c r="B3282" s="4" t="s">
        <v>5</v>
      </c>
      <c r="C3282" s="4" t="s">
        <v>13</v>
      </c>
      <c r="D3282" s="4" t="s">
        <v>10</v>
      </c>
      <c r="E3282" s="4" t="s">
        <v>13</v>
      </c>
    </row>
    <row r="3283" spans="1:6">
      <c r="A3283" t="n">
        <v>29167</v>
      </c>
      <c r="B3283" s="15" t="n">
        <v>49</v>
      </c>
      <c r="C3283" s="6" t="n">
        <v>1</v>
      </c>
      <c r="D3283" s="6" t="n">
        <v>4000</v>
      </c>
      <c r="E3283" s="6" t="n">
        <v>0</v>
      </c>
    </row>
    <row r="3284" spans="1:6">
      <c r="A3284" t="s">
        <v>4</v>
      </c>
      <c r="B3284" s="4" t="s">
        <v>5</v>
      </c>
      <c r="C3284" s="4" t="s">
        <v>13</v>
      </c>
      <c r="D3284" s="4" t="s">
        <v>10</v>
      </c>
      <c r="E3284" s="4" t="s">
        <v>10</v>
      </c>
    </row>
    <row r="3285" spans="1:6">
      <c r="A3285" t="n">
        <v>29172</v>
      </c>
      <c r="B3285" s="11" t="n">
        <v>50</v>
      </c>
      <c r="C3285" s="6" t="n">
        <v>1</v>
      </c>
      <c r="D3285" s="6" t="n">
        <v>8051</v>
      </c>
      <c r="E3285" s="6" t="n">
        <v>2000</v>
      </c>
    </row>
    <row r="3286" spans="1:6">
      <c r="A3286" t="s">
        <v>4</v>
      </c>
      <c r="B3286" s="4" t="s">
        <v>5</v>
      </c>
      <c r="C3286" s="4" t="s">
        <v>13</v>
      </c>
      <c r="D3286" s="4" t="s">
        <v>10</v>
      </c>
      <c r="E3286" s="4" t="s">
        <v>28</v>
      </c>
    </row>
    <row r="3287" spans="1:6">
      <c r="A3287" t="n">
        <v>29178</v>
      </c>
      <c r="B3287" s="36" t="n">
        <v>58</v>
      </c>
      <c r="C3287" s="6" t="n">
        <v>0</v>
      </c>
      <c r="D3287" s="6" t="n">
        <v>2000</v>
      </c>
      <c r="E3287" s="6" t="n">
        <v>1</v>
      </c>
    </row>
    <row r="3288" spans="1:6">
      <c r="A3288" t="s">
        <v>4</v>
      </c>
      <c r="B3288" s="4" t="s">
        <v>5</v>
      </c>
      <c r="C3288" s="4" t="s">
        <v>13</v>
      </c>
      <c r="D3288" s="4" t="s">
        <v>10</v>
      </c>
    </row>
    <row r="3289" spans="1:6">
      <c r="A3289" t="n">
        <v>29186</v>
      </c>
      <c r="B3289" s="36" t="n">
        <v>58</v>
      </c>
      <c r="C3289" s="6" t="n">
        <v>255</v>
      </c>
      <c r="D3289" s="6" t="n">
        <v>0</v>
      </c>
    </row>
    <row r="3290" spans="1:6">
      <c r="A3290" t="s">
        <v>4</v>
      </c>
      <c r="B3290" s="4" t="s">
        <v>5</v>
      </c>
      <c r="C3290" s="4" t="s">
        <v>13</v>
      </c>
      <c r="D3290" s="4" t="s">
        <v>13</v>
      </c>
    </row>
    <row r="3291" spans="1:6">
      <c r="A3291" t="n">
        <v>29190</v>
      </c>
      <c r="B3291" s="15" t="n">
        <v>49</v>
      </c>
      <c r="C3291" s="6" t="n">
        <v>2</v>
      </c>
      <c r="D3291" s="6" t="n">
        <v>0</v>
      </c>
    </row>
    <row r="3292" spans="1:6">
      <c r="A3292" t="s">
        <v>4</v>
      </c>
      <c r="B3292" s="4" t="s">
        <v>5</v>
      </c>
      <c r="C3292" s="4" t="s">
        <v>13</v>
      </c>
      <c r="D3292" s="4" t="s">
        <v>10</v>
      </c>
    </row>
    <row r="3293" spans="1:6">
      <c r="A3293" t="n">
        <v>29193</v>
      </c>
      <c r="B3293" s="36" t="n">
        <v>58</v>
      </c>
      <c r="C3293" s="6" t="n">
        <v>11</v>
      </c>
      <c r="D3293" s="6" t="n">
        <v>300</v>
      </c>
    </row>
    <row r="3294" spans="1:6">
      <c r="A3294" t="s">
        <v>4</v>
      </c>
      <c r="B3294" s="4" t="s">
        <v>5</v>
      </c>
      <c r="C3294" s="4" t="s">
        <v>13</v>
      </c>
      <c r="D3294" s="4" t="s">
        <v>10</v>
      </c>
    </row>
    <row r="3295" spans="1:6">
      <c r="A3295" t="n">
        <v>29197</v>
      </c>
      <c r="B3295" s="36" t="n">
        <v>58</v>
      </c>
      <c r="C3295" s="6" t="n">
        <v>12</v>
      </c>
      <c r="D3295" s="6" t="n">
        <v>0</v>
      </c>
    </row>
    <row r="3296" spans="1:6">
      <c r="A3296" t="s">
        <v>4</v>
      </c>
      <c r="B3296" s="4" t="s">
        <v>5</v>
      </c>
      <c r="C3296" s="4" t="s">
        <v>13</v>
      </c>
      <c r="D3296" s="4" t="s">
        <v>10</v>
      </c>
      <c r="E3296" s="4" t="s">
        <v>13</v>
      </c>
    </row>
    <row r="3297" spans="1:5">
      <c r="A3297" t="n">
        <v>29201</v>
      </c>
      <c r="B3297" s="51" t="n">
        <v>36</v>
      </c>
      <c r="C3297" s="6" t="n">
        <v>9</v>
      </c>
      <c r="D3297" s="6" t="n">
        <v>99</v>
      </c>
      <c r="E3297" s="6" t="n">
        <v>0</v>
      </c>
    </row>
    <row r="3298" spans="1:5">
      <c r="A3298" t="s">
        <v>4</v>
      </c>
      <c r="B3298" s="4" t="s">
        <v>5</v>
      </c>
      <c r="C3298" s="4" t="s">
        <v>13</v>
      </c>
      <c r="D3298" s="4" t="s">
        <v>10</v>
      </c>
    </row>
    <row r="3299" spans="1:5">
      <c r="A3299" t="n">
        <v>29206</v>
      </c>
      <c r="B3299" s="10" t="n">
        <v>162</v>
      </c>
      <c r="C3299" s="6" t="n">
        <v>1</v>
      </c>
      <c r="D3299" s="6" t="n">
        <v>0</v>
      </c>
    </row>
    <row r="3300" spans="1:5">
      <c r="A3300" t="s">
        <v>4</v>
      </c>
      <c r="B3300" s="4" t="s">
        <v>5</v>
      </c>
    </row>
    <row r="3301" spans="1:5">
      <c r="A3301" t="n">
        <v>29210</v>
      </c>
      <c r="B3301" s="7" t="n">
        <v>1</v>
      </c>
    </row>
    <row r="3302" spans="1:5" s="3" customFormat="1" customHeight="0">
      <c r="A3302" s="3" t="s">
        <v>2</v>
      </c>
      <c r="B3302" s="3" t="s">
        <v>319</v>
      </c>
    </row>
    <row r="3303" spans="1:5">
      <c r="A3303" t="s">
        <v>4</v>
      </c>
      <c r="B3303" s="4" t="s">
        <v>5</v>
      </c>
      <c r="C3303" s="4" t="s">
        <v>13</v>
      </c>
      <c r="D3303" s="4" t="s">
        <v>10</v>
      </c>
    </row>
    <row r="3304" spans="1:5">
      <c r="A3304" t="n">
        <v>29212</v>
      </c>
      <c r="B3304" s="30" t="n">
        <v>22</v>
      </c>
      <c r="C3304" s="6" t="n">
        <v>0</v>
      </c>
      <c r="D3304" s="6" t="n">
        <v>0</v>
      </c>
    </row>
    <row r="3305" spans="1:5">
      <c r="A3305" t="s">
        <v>4</v>
      </c>
      <c r="B3305" s="4" t="s">
        <v>5</v>
      </c>
      <c r="C3305" s="4" t="s">
        <v>13</v>
      </c>
      <c r="D3305" s="4" t="s">
        <v>10</v>
      </c>
      <c r="E3305" s="4" t="s">
        <v>28</v>
      </c>
    </row>
    <row r="3306" spans="1:5">
      <c r="A3306" t="n">
        <v>29216</v>
      </c>
      <c r="B3306" s="36" t="n">
        <v>58</v>
      </c>
      <c r="C3306" s="6" t="n">
        <v>0</v>
      </c>
      <c r="D3306" s="6" t="n">
        <v>300</v>
      </c>
      <c r="E3306" s="6" t="n">
        <v>1</v>
      </c>
    </row>
    <row r="3307" spans="1:5">
      <c r="A3307" t="s">
        <v>4</v>
      </c>
      <c r="B3307" s="4" t="s">
        <v>5</v>
      </c>
      <c r="C3307" s="4" t="s">
        <v>13</v>
      </c>
      <c r="D3307" s="4" t="s">
        <v>10</v>
      </c>
    </row>
    <row r="3308" spans="1:5">
      <c r="A3308" t="n">
        <v>29224</v>
      </c>
      <c r="B3308" s="36" t="n">
        <v>58</v>
      </c>
      <c r="C3308" s="6" t="n">
        <v>255</v>
      </c>
      <c r="D3308" s="6" t="n">
        <v>0</v>
      </c>
    </row>
    <row r="3309" spans="1:5">
      <c r="A3309" t="s">
        <v>4</v>
      </c>
      <c r="B3309" s="4" t="s">
        <v>5</v>
      </c>
      <c r="C3309" s="4" t="s">
        <v>13</v>
      </c>
      <c r="D3309" s="4" t="s">
        <v>10</v>
      </c>
    </row>
    <row r="3310" spans="1:5">
      <c r="A3310" t="n">
        <v>29228</v>
      </c>
      <c r="B3310" s="36" t="n">
        <v>58</v>
      </c>
      <c r="C3310" s="6" t="n">
        <v>5</v>
      </c>
      <c r="D3310" s="6" t="n">
        <v>300</v>
      </c>
    </row>
    <row r="3311" spans="1:5">
      <c r="A3311" t="s">
        <v>4</v>
      </c>
      <c r="B3311" s="4" t="s">
        <v>5</v>
      </c>
      <c r="C3311" s="4" t="s">
        <v>28</v>
      </c>
      <c r="D3311" s="4" t="s">
        <v>10</v>
      </c>
    </row>
    <row r="3312" spans="1:5">
      <c r="A3312" t="n">
        <v>29232</v>
      </c>
      <c r="B3312" s="55" t="n">
        <v>103</v>
      </c>
      <c r="C3312" s="6" t="n">
        <v>0</v>
      </c>
      <c r="D3312" s="6" t="n">
        <v>300</v>
      </c>
    </row>
    <row r="3313" spans="1:5">
      <c r="A3313" t="s">
        <v>4</v>
      </c>
      <c r="B3313" s="4" t="s">
        <v>5</v>
      </c>
      <c r="C3313" s="4" t="s">
        <v>13</v>
      </c>
    </row>
    <row r="3314" spans="1:5">
      <c r="A3314" t="n">
        <v>29239</v>
      </c>
      <c r="B3314" s="27" t="n">
        <v>64</v>
      </c>
      <c r="C3314" s="6" t="n">
        <v>7</v>
      </c>
    </row>
    <row r="3315" spans="1:5">
      <c r="A3315" t="s">
        <v>4</v>
      </c>
      <c r="B3315" s="4" t="s">
        <v>5</v>
      </c>
      <c r="C3315" s="4" t="s">
        <v>13</v>
      </c>
      <c r="D3315" s="4" t="s">
        <v>10</v>
      </c>
    </row>
    <row r="3316" spans="1:5">
      <c r="A3316" t="n">
        <v>29241</v>
      </c>
      <c r="B3316" s="56" t="n">
        <v>72</v>
      </c>
      <c r="C3316" s="6" t="n">
        <v>5</v>
      </c>
      <c r="D3316" s="6" t="n">
        <v>0</v>
      </c>
    </row>
    <row r="3317" spans="1:5">
      <c r="A3317" t="s">
        <v>4</v>
      </c>
      <c r="B3317" s="4" t="s">
        <v>5</v>
      </c>
      <c r="C3317" s="4" t="s">
        <v>13</v>
      </c>
      <c r="D3317" s="4" t="s">
        <v>6</v>
      </c>
    </row>
    <row r="3318" spans="1:5">
      <c r="A3318" t="n">
        <v>29245</v>
      </c>
      <c r="B3318" s="9" t="n">
        <v>2</v>
      </c>
      <c r="C3318" s="6" t="n">
        <v>10</v>
      </c>
      <c r="D3318" s="6" t="s">
        <v>221</v>
      </c>
    </row>
    <row r="3319" spans="1:5">
      <c r="A3319" t="s">
        <v>4</v>
      </c>
      <c r="B3319" s="4" t="s">
        <v>5</v>
      </c>
      <c r="C3319" s="4" t="s">
        <v>10</v>
      </c>
    </row>
    <row r="3320" spans="1:5">
      <c r="A3320" t="n">
        <v>29266</v>
      </c>
      <c r="B3320" s="81" t="n">
        <v>143</v>
      </c>
      <c r="C3320" s="6" t="n">
        <v>50</v>
      </c>
    </row>
    <row r="3321" spans="1:5">
      <c r="A3321" t="s">
        <v>4</v>
      </c>
      <c r="B3321" s="4" t="s">
        <v>5</v>
      </c>
      <c r="C3321" s="4" t="s">
        <v>13</v>
      </c>
      <c r="D3321" s="4" t="s">
        <v>10</v>
      </c>
      <c r="E3321" s="4" t="s">
        <v>10</v>
      </c>
      <c r="F3321" s="4" t="s">
        <v>10</v>
      </c>
      <c r="G3321" s="4" t="s">
        <v>10</v>
      </c>
      <c r="H3321" s="4" t="s">
        <v>10</v>
      </c>
      <c r="I3321" s="4" t="s">
        <v>10</v>
      </c>
      <c r="J3321" s="4" t="s">
        <v>10</v>
      </c>
      <c r="K3321" s="4" t="s">
        <v>10</v>
      </c>
      <c r="L3321" s="4" t="s">
        <v>10</v>
      </c>
      <c r="M3321" s="4" t="s">
        <v>10</v>
      </c>
      <c r="N3321" s="4" t="s">
        <v>9</v>
      </c>
      <c r="O3321" s="4" t="s">
        <v>9</v>
      </c>
      <c r="P3321" s="4" t="s">
        <v>9</v>
      </c>
      <c r="Q3321" s="4" t="s">
        <v>9</v>
      </c>
      <c r="R3321" s="4" t="s">
        <v>13</v>
      </c>
      <c r="S3321" s="4" t="s">
        <v>6</v>
      </c>
    </row>
    <row r="3322" spans="1:5">
      <c r="A3322" t="n">
        <v>29269</v>
      </c>
      <c r="B3322" s="82" t="n">
        <v>75</v>
      </c>
      <c r="C3322" s="6" t="n">
        <v>0</v>
      </c>
      <c r="D3322" s="6" t="n">
        <v>0</v>
      </c>
      <c r="E3322" s="6" t="n">
        <v>0</v>
      </c>
      <c r="F3322" s="6" t="n">
        <v>1024</v>
      </c>
      <c r="G3322" s="6" t="n">
        <v>720</v>
      </c>
      <c r="H3322" s="6" t="n">
        <v>226</v>
      </c>
      <c r="I3322" s="6" t="n">
        <v>40</v>
      </c>
      <c r="J3322" s="6" t="n">
        <v>0</v>
      </c>
      <c r="K3322" s="6" t="n">
        <v>0</v>
      </c>
      <c r="L3322" s="6" t="n">
        <v>1024</v>
      </c>
      <c r="M3322" s="6" t="n">
        <v>720</v>
      </c>
      <c r="N3322" s="6" t="n">
        <v>1065353216</v>
      </c>
      <c r="O3322" s="6" t="n">
        <v>1065353216</v>
      </c>
      <c r="P3322" s="6" t="n">
        <v>1065353216</v>
      </c>
      <c r="Q3322" s="6" t="n">
        <v>0</v>
      </c>
      <c r="R3322" s="6" t="n">
        <v>1</v>
      </c>
      <c r="S3322" s="6" t="s">
        <v>320</v>
      </c>
    </row>
    <row r="3323" spans="1:5">
      <c r="A3323" t="s">
        <v>4</v>
      </c>
      <c r="B3323" s="4" t="s">
        <v>5</v>
      </c>
      <c r="C3323" s="4" t="s">
        <v>10</v>
      </c>
      <c r="D3323" s="4" t="s">
        <v>13</v>
      </c>
      <c r="E3323" s="4" t="s">
        <v>13</v>
      </c>
      <c r="F3323" s="4" t="s">
        <v>6</v>
      </c>
    </row>
    <row r="3324" spans="1:5">
      <c r="A3324" t="n">
        <v>29323</v>
      </c>
      <c r="B3324" s="23" t="n">
        <v>20</v>
      </c>
      <c r="C3324" s="6" t="n">
        <v>61440</v>
      </c>
      <c r="D3324" s="6" t="n">
        <v>3</v>
      </c>
      <c r="E3324" s="6" t="n">
        <v>10</v>
      </c>
      <c r="F3324" s="6" t="s">
        <v>143</v>
      </c>
    </row>
    <row r="3325" spans="1:5">
      <c r="A3325" t="s">
        <v>4</v>
      </c>
      <c r="B3325" s="4" t="s">
        <v>5</v>
      </c>
      <c r="C3325" s="4" t="s">
        <v>10</v>
      </c>
    </row>
    <row r="3326" spans="1:5">
      <c r="A3326" t="n">
        <v>29341</v>
      </c>
      <c r="B3326" s="40" t="n">
        <v>16</v>
      </c>
      <c r="C3326" s="6" t="n">
        <v>0</v>
      </c>
    </row>
    <row r="3327" spans="1:5">
      <c r="A3327" t="s">
        <v>4</v>
      </c>
      <c r="B3327" s="4" t="s">
        <v>5</v>
      </c>
      <c r="C3327" s="4" t="s">
        <v>10</v>
      </c>
      <c r="D3327" s="4" t="s">
        <v>13</v>
      </c>
      <c r="E3327" s="4" t="s">
        <v>13</v>
      </c>
      <c r="F3327" s="4" t="s">
        <v>6</v>
      </c>
    </row>
    <row r="3328" spans="1:5">
      <c r="A3328" t="n">
        <v>29344</v>
      </c>
      <c r="B3328" s="23" t="n">
        <v>20</v>
      </c>
      <c r="C3328" s="6" t="n">
        <v>61441</v>
      </c>
      <c r="D3328" s="6" t="n">
        <v>3</v>
      </c>
      <c r="E3328" s="6" t="n">
        <v>10</v>
      </c>
      <c r="F3328" s="6" t="s">
        <v>143</v>
      </c>
    </row>
    <row r="3329" spans="1:19">
      <c r="A3329" t="s">
        <v>4</v>
      </c>
      <c r="B3329" s="4" t="s">
        <v>5</v>
      </c>
      <c r="C3329" s="4" t="s">
        <v>10</v>
      </c>
    </row>
    <row r="3330" spans="1:19">
      <c r="A3330" t="n">
        <v>29362</v>
      </c>
      <c r="B3330" s="40" t="n">
        <v>16</v>
      </c>
      <c r="C3330" s="6" t="n">
        <v>0</v>
      </c>
    </row>
    <row r="3331" spans="1:19">
      <c r="A3331" t="s">
        <v>4</v>
      </c>
      <c r="B3331" s="4" t="s">
        <v>5</v>
      </c>
      <c r="C3331" s="4" t="s">
        <v>10</v>
      </c>
      <c r="D3331" s="4" t="s">
        <v>13</v>
      </c>
      <c r="E3331" s="4" t="s">
        <v>13</v>
      </c>
      <c r="F3331" s="4" t="s">
        <v>6</v>
      </c>
    </row>
    <row r="3332" spans="1:19">
      <c r="A3332" t="n">
        <v>29365</v>
      </c>
      <c r="B3332" s="23" t="n">
        <v>20</v>
      </c>
      <c r="C3332" s="6" t="n">
        <v>61442</v>
      </c>
      <c r="D3332" s="6" t="n">
        <v>3</v>
      </c>
      <c r="E3332" s="6" t="n">
        <v>10</v>
      </c>
      <c r="F3332" s="6" t="s">
        <v>143</v>
      </c>
    </row>
    <row r="3333" spans="1:19">
      <c r="A3333" t="s">
        <v>4</v>
      </c>
      <c r="B3333" s="4" t="s">
        <v>5</v>
      </c>
      <c r="C3333" s="4" t="s">
        <v>10</v>
      </c>
    </row>
    <row r="3334" spans="1:19">
      <c r="A3334" t="n">
        <v>29383</v>
      </c>
      <c r="B3334" s="40" t="n">
        <v>16</v>
      </c>
      <c r="C3334" s="6" t="n">
        <v>0</v>
      </c>
    </row>
    <row r="3335" spans="1:19">
      <c r="A3335" t="s">
        <v>4</v>
      </c>
      <c r="B3335" s="4" t="s">
        <v>5</v>
      </c>
      <c r="C3335" s="4" t="s">
        <v>10</v>
      </c>
      <c r="D3335" s="4" t="s">
        <v>13</v>
      </c>
      <c r="E3335" s="4" t="s">
        <v>13</v>
      </c>
      <c r="F3335" s="4" t="s">
        <v>6</v>
      </c>
    </row>
    <row r="3336" spans="1:19">
      <c r="A3336" t="n">
        <v>29386</v>
      </c>
      <c r="B3336" s="23" t="n">
        <v>20</v>
      </c>
      <c r="C3336" s="6" t="n">
        <v>61443</v>
      </c>
      <c r="D3336" s="6" t="n">
        <v>3</v>
      </c>
      <c r="E3336" s="6" t="n">
        <v>10</v>
      </c>
      <c r="F3336" s="6" t="s">
        <v>143</v>
      </c>
    </row>
    <row r="3337" spans="1:19">
      <c r="A3337" t="s">
        <v>4</v>
      </c>
      <c r="B3337" s="4" t="s">
        <v>5</v>
      </c>
      <c r="C3337" s="4" t="s">
        <v>10</v>
      </c>
    </row>
    <row r="3338" spans="1:19">
      <c r="A3338" t="n">
        <v>29404</v>
      </c>
      <c r="B3338" s="40" t="n">
        <v>16</v>
      </c>
      <c r="C3338" s="6" t="n">
        <v>0</v>
      </c>
    </row>
    <row r="3339" spans="1:19">
      <c r="A3339" t="s">
        <v>4</v>
      </c>
      <c r="B3339" s="4" t="s">
        <v>5</v>
      </c>
      <c r="C3339" s="4" t="s">
        <v>10</v>
      </c>
      <c r="D3339" s="4" t="s">
        <v>13</v>
      </c>
      <c r="E3339" s="4" t="s">
        <v>13</v>
      </c>
      <c r="F3339" s="4" t="s">
        <v>6</v>
      </c>
    </row>
    <row r="3340" spans="1:19">
      <c r="A3340" t="n">
        <v>29407</v>
      </c>
      <c r="B3340" s="23" t="n">
        <v>20</v>
      </c>
      <c r="C3340" s="6" t="n">
        <v>61444</v>
      </c>
      <c r="D3340" s="6" t="n">
        <v>3</v>
      </c>
      <c r="E3340" s="6" t="n">
        <v>10</v>
      </c>
      <c r="F3340" s="6" t="s">
        <v>143</v>
      </c>
    </row>
    <row r="3341" spans="1:19">
      <c r="A3341" t="s">
        <v>4</v>
      </c>
      <c r="B3341" s="4" t="s">
        <v>5</v>
      </c>
      <c r="C3341" s="4" t="s">
        <v>10</v>
      </c>
    </row>
    <row r="3342" spans="1:19">
      <c r="A3342" t="n">
        <v>29425</v>
      </c>
      <c r="B3342" s="40" t="n">
        <v>16</v>
      </c>
      <c r="C3342" s="6" t="n">
        <v>0</v>
      </c>
    </row>
    <row r="3343" spans="1:19">
      <c r="A3343" t="s">
        <v>4</v>
      </c>
      <c r="B3343" s="4" t="s">
        <v>5</v>
      </c>
      <c r="C3343" s="4" t="s">
        <v>10</v>
      </c>
      <c r="D3343" s="4" t="s">
        <v>13</v>
      </c>
      <c r="E3343" s="4" t="s">
        <v>13</v>
      </c>
      <c r="F3343" s="4" t="s">
        <v>6</v>
      </c>
    </row>
    <row r="3344" spans="1:19">
      <c r="A3344" t="n">
        <v>29428</v>
      </c>
      <c r="B3344" s="23" t="n">
        <v>20</v>
      </c>
      <c r="C3344" s="6" t="n">
        <v>61445</v>
      </c>
      <c r="D3344" s="6" t="n">
        <v>3</v>
      </c>
      <c r="E3344" s="6" t="n">
        <v>10</v>
      </c>
      <c r="F3344" s="6" t="s">
        <v>143</v>
      </c>
    </row>
    <row r="3345" spans="1:6">
      <c r="A3345" t="s">
        <v>4</v>
      </c>
      <c r="B3345" s="4" t="s">
        <v>5</v>
      </c>
      <c r="C3345" s="4" t="s">
        <v>10</v>
      </c>
    </row>
    <row r="3346" spans="1:6">
      <c r="A3346" t="n">
        <v>29446</v>
      </c>
      <c r="B3346" s="40" t="n">
        <v>16</v>
      </c>
      <c r="C3346" s="6" t="n">
        <v>0</v>
      </c>
    </row>
    <row r="3347" spans="1:6">
      <c r="A3347" t="s">
        <v>4</v>
      </c>
      <c r="B3347" s="4" t="s">
        <v>5</v>
      </c>
      <c r="C3347" s="4" t="s">
        <v>10</v>
      </c>
      <c r="D3347" s="4" t="s">
        <v>28</v>
      </c>
      <c r="E3347" s="4" t="s">
        <v>28</v>
      </c>
      <c r="F3347" s="4" t="s">
        <v>28</v>
      </c>
      <c r="G3347" s="4" t="s">
        <v>28</v>
      </c>
    </row>
    <row r="3348" spans="1:6">
      <c r="A3348" t="n">
        <v>29449</v>
      </c>
      <c r="B3348" s="50" t="n">
        <v>46</v>
      </c>
      <c r="C3348" s="6" t="n">
        <v>61440</v>
      </c>
      <c r="D3348" s="6" t="n">
        <v>56.5299987792969</v>
      </c>
      <c r="E3348" s="6" t="n">
        <v>-8</v>
      </c>
      <c r="F3348" s="6" t="n">
        <v>1.61000001430511</v>
      </c>
      <c r="G3348" s="6" t="n">
        <v>328.399993896484</v>
      </c>
    </row>
    <row r="3349" spans="1:6">
      <c r="A3349" t="s">
        <v>4</v>
      </c>
      <c r="B3349" s="4" t="s">
        <v>5</v>
      </c>
      <c r="C3349" s="4" t="s">
        <v>10</v>
      </c>
      <c r="D3349" s="4" t="s">
        <v>28</v>
      </c>
      <c r="E3349" s="4" t="s">
        <v>28</v>
      </c>
      <c r="F3349" s="4" t="s">
        <v>28</v>
      </c>
      <c r="G3349" s="4" t="s">
        <v>28</v>
      </c>
    </row>
    <row r="3350" spans="1:6">
      <c r="A3350" t="n">
        <v>29468</v>
      </c>
      <c r="B3350" s="50" t="n">
        <v>46</v>
      </c>
      <c r="C3350" s="6" t="n">
        <v>61441</v>
      </c>
      <c r="D3350" s="6" t="n">
        <v>57.8499984741211</v>
      </c>
      <c r="E3350" s="6" t="n">
        <v>-8</v>
      </c>
      <c r="F3350" s="6" t="n">
        <v>1.3400000333786</v>
      </c>
      <c r="G3350" s="6" t="n">
        <v>328.5</v>
      </c>
    </row>
    <row r="3351" spans="1:6">
      <c r="A3351" t="s">
        <v>4</v>
      </c>
      <c r="B3351" s="4" t="s">
        <v>5</v>
      </c>
      <c r="C3351" s="4" t="s">
        <v>10</v>
      </c>
      <c r="D3351" s="4" t="s">
        <v>28</v>
      </c>
      <c r="E3351" s="4" t="s">
        <v>28</v>
      </c>
      <c r="F3351" s="4" t="s">
        <v>28</v>
      </c>
      <c r="G3351" s="4" t="s">
        <v>28</v>
      </c>
    </row>
    <row r="3352" spans="1:6">
      <c r="A3352" t="n">
        <v>29487</v>
      </c>
      <c r="B3352" s="50" t="n">
        <v>46</v>
      </c>
      <c r="C3352" s="6" t="n">
        <v>61442</v>
      </c>
      <c r="D3352" s="6" t="n">
        <v>56.0299987792969</v>
      </c>
      <c r="E3352" s="6" t="n">
        <v>-8</v>
      </c>
      <c r="F3352" s="6" t="n">
        <v>0.469999998807907</v>
      </c>
      <c r="G3352" s="6" t="n">
        <v>328.5</v>
      </c>
    </row>
    <row r="3353" spans="1:6">
      <c r="A3353" t="s">
        <v>4</v>
      </c>
      <c r="B3353" s="4" t="s">
        <v>5</v>
      </c>
      <c r="C3353" s="4" t="s">
        <v>10</v>
      </c>
      <c r="D3353" s="4" t="s">
        <v>28</v>
      </c>
      <c r="E3353" s="4" t="s">
        <v>28</v>
      </c>
      <c r="F3353" s="4" t="s">
        <v>28</v>
      </c>
      <c r="G3353" s="4" t="s">
        <v>28</v>
      </c>
    </row>
    <row r="3354" spans="1:6">
      <c r="A3354" t="n">
        <v>29506</v>
      </c>
      <c r="B3354" s="50" t="n">
        <v>46</v>
      </c>
      <c r="C3354" s="6" t="n">
        <v>61443</v>
      </c>
      <c r="D3354" s="6" t="n">
        <v>59.2000007629395</v>
      </c>
      <c r="E3354" s="6" t="n">
        <v>-8</v>
      </c>
      <c r="F3354" s="6" t="n">
        <v>0.689999997615814</v>
      </c>
      <c r="G3354" s="6" t="n">
        <v>328.5</v>
      </c>
    </row>
    <row r="3355" spans="1:6">
      <c r="A3355" t="s">
        <v>4</v>
      </c>
      <c r="B3355" s="4" t="s">
        <v>5</v>
      </c>
      <c r="C3355" s="4" t="s">
        <v>10</v>
      </c>
      <c r="D3355" s="4" t="s">
        <v>28</v>
      </c>
      <c r="E3355" s="4" t="s">
        <v>28</v>
      </c>
      <c r="F3355" s="4" t="s">
        <v>28</v>
      </c>
      <c r="G3355" s="4" t="s">
        <v>28</v>
      </c>
    </row>
    <row r="3356" spans="1:6">
      <c r="A3356" t="n">
        <v>29525</v>
      </c>
      <c r="B3356" s="50" t="n">
        <v>46</v>
      </c>
      <c r="C3356" s="6" t="n">
        <v>61444</v>
      </c>
      <c r="D3356" s="6" t="n">
        <v>57.5499992370605</v>
      </c>
      <c r="E3356" s="6" t="n">
        <v>-8</v>
      </c>
      <c r="F3356" s="6" t="n">
        <v>-0.0399999991059303</v>
      </c>
      <c r="G3356" s="6" t="n">
        <v>328.5</v>
      </c>
    </row>
    <row r="3357" spans="1:6">
      <c r="A3357" t="s">
        <v>4</v>
      </c>
      <c r="B3357" s="4" t="s">
        <v>5</v>
      </c>
      <c r="C3357" s="4" t="s">
        <v>10</v>
      </c>
      <c r="D3357" s="4" t="s">
        <v>28</v>
      </c>
      <c r="E3357" s="4" t="s">
        <v>28</v>
      </c>
      <c r="F3357" s="4" t="s">
        <v>28</v>
      </c>
      <c r="G3357" s="4" t="s">
        <v>28</v>
      </c>
    </row>
    <row r="3358" spans="1:6">
      <c r="A3358" t="n">
        <v>29544</v>
      </c>
      <c r="B3358" s="50" t="n">
        <v>46</v>
      </c>
      <c r="C3358" s="6" t="n">
        <v>61445</v>
      </c>
      <c r="D3358" s="6" t="n">
        <v>55.7999992370605</v>
      </c>
      <c r="E3358" s="6" t="n">
        <v>-8</v>
      </c>
      <c r="F3358" s="6" t="n">
        <v>-0.819999992847443</v>
      </c>
      <c r="G3358" s="6" t="n">
        <v>328.5</v>
      </c>
    </row>
    <row r="3359" spans="1:6">
      <c r="A3359" t="s">
        <v>4</v>
      </c>
      <c r="B3359" s="4" t="s">
        <v>5</v>
      </c>
      <c r="C3359" s="4" t="s">
        <v>10</v>
      </c>
      <c r="D3359" s="4" t="s">
        <v>28</v>
      </c>
      <c r="E3359" s="4" t="s">
        <v>28</v>
      </c>
      <c r="F3359" s="4" t="s">
        <v>28</v>
      </c>
      <c r="G3359" s="4" t="s">
        <v>10</v>
      </c>
      <c r="H3359" s="4" t="s">
        <v>10</v>
      </c>
    </row>
    <row r="3360" spans="1:6">
      <c r="A3360" t="n">
        <v>29563</v>
      </c>
      <c r="B3360" s="67" t="n">
        <v>60</v>
      </c>
      <c r="C3360" s="6" t="n">
        <v>61440</v>
      </c>
      <c r="D3360" s="6" t="n">
        <v>0</v>
      </c>
      <c r="E3360" s="6" t="n">
        <v>20</v>
      </c>
      <c r="F3360" s="6" t="n">
        <v>0</v>
      </c>
      <c r="G3360" s="6" t="n">
        <v>0</v>
      </c>
      <c r="H3360" s="6" t="n">
        <v>0</v>
      </c>
    </row>
    <row r="3361" spans="1:8">
      <c r="A3361" t="s">
        <v>4</v>
      </c>
      <c r="B3361" s="4" t="s">
        <v>5</v>
      </c>
      <c r="C3361" s="4" t="s">
        <v>10</v>
      </c>
      <c r="D3361" s="4" t="s">
        <v>28</v>
      </c>
      <c r="E3361" s="4" t="s">
        <v>28</v>
      </c>
      <c r="F3361" s="4" t="s">
        <v>28</v>
      </c>
      <c r="G3361" s="4" t="s">
        <v>10</v>
      </c>
      <c r="H3361" s="4" t="s">
        <v>10</v>
      </c>
    </row>
    <row r="3362" spans="1:8">
      <c r="A3362" t="n">
        <v>29582</v>
      </c>
      <c r="B3362" s="67" t="n">
        <v>60</v>
      </c>
      <c r="C3362" s="6" t="n">
        <v>61441</v>
      </c>
      <c r="D3362" s="6" t="n">
        <v>0</v>
      </c>
      <c r="E3362" s="6" t="n">
        <v>20</v>
      </c>
      <c r="F3362" s="6" t="n">
        <v>0</v>
      </c>
      <c r="G3362" s="6" t="n">
        <v>0</v>
      </c>
      <c r="H3362" s="6" t="n">
        <v>0</v>
      </c>
    </row>
    <row r="3363" spans="1:8">
      <c r="A3363" t="s">
        <v>4</v>
      </c>
      <c r="B3363" s="4" t="s">
        <v>5</v>
      </c>
      <c r="C3363" s="4" t="s">
        <v>10</v>
      </c>
      <c r="D3363" s="4" t="s">
        <v>28</v>
      </c>
      <c r="E3363" s="4" t="s">
        <v>28</v>
      </c>
      <c r="F3363" s="4" t="s">
        <v>28</v>
      </c>
      <c r="G3363" s="4" t="s">
        <v>10</v>
      </c>
      <c r="H3363" s="4" t="s">
        <v>10</v>
      </c>
    </row>
    <row r="3364" spans="1:8">
      <c r="A3364" t="n">
        <v>29601</v>
      </c>
      <c r="B3364" s="67" t="n">
        <v>60</v>
      </c>
      <c r="C3364" s="6" t="n">
        <v>61442</v>
      </c>
      <c r="D3364" s="6" t="n">
        <v>0</v>
      </c>
      <c r="E3364" s="6" t="n">
        <v>20</v>
      </c>
      <c r="F3364" s="6" t="n">
        <v>0</v>
      </c>
      <c r="G3364" s="6" t="n">
        <v>0</v>
      </c>
      <c r="H3364" s="6" t="n">
        <v>0</v>
      </c>
    </row>
    <row r="3365" spans="1:8">
      <c r="A3365" t="s">
        <v>4</v>
      </c>
      <c r="B3365" s="4" t="s">
        <v>5</v>
      </c>
      <c r="C3365" s="4" t="s">
        <v>10</v>
      </c>
      <c r="D3365" s="4" t="s">
        <v>28</v>
      </c>
      <c r="E3365" s="4" t="s">
        <v>28</v>
      </c>
      <c r="F3365" s="4" t="s">
        <v>28</v>
      </c>
      <c r="G3365" s="4" t="s">
        <v>10</v>
      </c>
      <c r="H3365" s="4" t="s">
        <v>10</v>
      </c>
    </row>
    <row r="3366" spans="1:8">
      <c r="A3366" t="n">
        <v>29620</v>
      </c>
      <c r="B3366" s="67" t="n">
        <v>60</v>
      </c>
      <c r="C3366" s="6" t="n">
        <v>61443</v>
      </c>
      <c r="D3366" s="6" t="n">
        <v>0</v>
      </c>
      <c r="E3366" s="6" t="n">
        <v>20</v>
      </c>
      <c r="F3366" s="6" t="n">
        <v>0</v>
      </c>
      <c r="G3366" s="6" t="n">
        <v>0</v>
      </c>
      <c r="H3366" s="6" t="n">
        <v>0</v>
      </c>
    </row>
    <row r="3367" spans="1:8">
      <c r="A3367" t="s">
        <v>4</v>
      </c>
      <c r="B3367" s="4" t="s">
        <v>5</v>
      </c>
      <c r="C3367" s="4" t="s">
        <v>10</v>
      </c>
      <c r="D3367" s="4" t="s">
        <v>28</v>
      </c>
      <c r="E3367" s="4" t="s">
        <v>28</v>
      </c>
      <c r="F3367" s="4" t="s">
        <v>28</v>
      </c>
      <c r="G3367" s="4" t="s">
        <v>10</v>
      </c>
      <c r="H3367" s="4" t="s">
        <v>10</v>
      </c>
    </row>
    <row r="3368" spans="1:8">
      <c r="A3368" t="n">
        <v>29639</v>
      </c>
      <c r="B3368" s="67" t="n">
        <v>60</v>
      </c>
      <c r="C3368" s="6" t="n">
        <v>61444</v>
      </c>
      <c r="D3368" s="6" t="n">
        <v>0</v>
      </c>
      <c r="E3368" s="6" t="n">
        <v>20</v>
      </c>
      <c r="F3368" s="6" t="n">
        <v>0</v>
      </c>
      <c r="G3368" s="6" t="n">
        <v>0</v>
      </c>
      <c r="H3368" s="6" t="n">
        <v>0</v>
      </c>
    </row>
    <row r="3369" spans="1:8">
      <c r="A3369" t="s">
        <v>4</v>
      </c>
      <c r="B3369" s="4" t="s">
        <v>5</v>
      </c>
      <c r="C3369" s="4" t="s">
        <v>10</v>
      </c>
      <c r="D3369" s="4" t="s">
        <v>28</v>
      </c>
      <c r="E3369" s="4" t="s">
        <v>28</v>
      </c>
      <c r="F3369" s="4" t="s">
        <v>28</v>
      </c>
      <c r="G3369" s="4" t="s">
        <v>10</v>
      </c>
      <c r="H3369" s="4" t="s">
        <v>10</v>
      </c>
    </row>
    <row r="3370" spans="1:8">
      <c r="A3370" t="n">
        <v>29658</v>
      </c>
      <c r="B3370" s="67" t="n">
        <v>60</v>
      </c>
      <c r="C3370" s="6" t="n">
        <v>61445</v>
      </c>
      <c r="D3370" s="6" t="n">
        <v>0</v>
      </c>
      <c r="E3370" s="6" t="n">
        <v>20</v>
      </c>
      <c r="F3370" s="6" t="n">
        <v>0</v>
      </c>
      <c r="G3370" s="6" t="n">
        <v>0</v>
      </c>
      <c r="H3370" s="6" t="n">
        <v>0</v>
      </c>
    </row>
    <row r="3371" spans="1:8">
      <c r="A3371" t="s">
        <v>4</v>
      </c>
      <c r="B3371" s="4" t="s">
        <v>5</v>
      </c>
      <c r="C3371" s="4" t="s">
        <v>10</v>
      </c>
      <c r="D3371" s="4" t="s">
        <v>9</v>
      </c>
    </row>
    <row r="3372" spans="1:8">
      <c r="A3372" t="n">
        <v>29677</v>
      </c>
      <c r="B3372" s="53" t="n">
        <v>43</v>
      </c>
      <c r="C3372" s="6" t="n">
        <v>61440</v>
      </c>
      <c r="D3372" s="6" t="n">
        <v>16</v>
      </c>
    </row>
    <row r="3373" spans="1:8">
      <c r="A3373" t="s">
        <v>4</v>
      </c>
      <c r="B3373" s="4" t="s">
        <v>5</v>
      </c>
      <c r="C3373" s="4" t="s">
        <v>10</v>
      </c>
      <c r="D3373" s="4" t="s">
        <v>13</v>
      </c>
      <c r="E3373" s="4" t="s">
        <v>13</v>
      </c>
      <c r="F3373" s="4" t="s">
        <v>6</v>
      </c>
    </row>
    <row r="3374" spans="1:8">
      <c r="A3374" t="n">
        <v>29684</v>
      </c>
      <c r="B3374" s="54" t="n">
        <v>47</v>
      </c>
      <c r="C3374" s="6" t="n">
        <v>61440</v>
      </c>
      <c r="D3374" s="6" t="n">
        <v>0</v>
      </c>
      <c r="E3374" s="6" t="n">
        <v>0</v>
      </c>
      <c r="F3374" s="6" t="s">
        <v>260</v>
      </c>
    </row>
    <row r="3375" spans="1:8">
      <c r="A3375" t="s">
        <v>4</v>
      </c>
      <c r="B3375" s="4" t="s">
        <v>5</v>
      </c>
      <c r="C3375" s="4" t="s">
        <v>10</v>
      </c>
    </row>
    <row r="3376" spans="1:8">
      <c r="A3376" t="n">
        <v>29706</v>
      </c>
      <c r="B3376" s="40" t="n">
        <v>16</v>
      </c>
      <c r="C3376" s="6" t="n">
        <v>0</v>
      </c>
    </row>
    <row r="3377" spans="1:8">
      <c r="A3377" t="s">
        <v>4</v>
      </c>
      <c r="B3377" s="4" t="s">
        <v>5</v>
      </c>
      <c r="C3377" s="4" t="s">
        <v>10</v>
      </c>
      <c r="D3377" s="4" t="s">
        <v>13</v>
      </c>
      <c r="E3377" s="4" t="s">
        <v>6</v>
      </c>
      <c r="F3377" s="4" t="s">
        <v>28</v>
      </c>
      <c r="G3377" s="4" t="s">
        <v>28</v>
      </c>
      <c r="H3377" s="4" t="s">
        <v>28</v>
      </c>
    </row>
    <row r="3378" spans="1:8">
      <c r="A3378" t="n">
        <v>29709</v>
      </c>
      <c r="B3378" s="52" t="n">
        <v>48</v>
      </c>
      <c r="C3378" s="6" t="n">
        <v>61440</v>
      </c>
      <c r="D3378" s="6" t="n">
        <v>0</v>
      </c>
      <c r="E3378" s="6" t="s">
        <v>96</v>
      </c>
      <c r="F3378" s="6" t="n">
        <v>0</v>
      </c>
      <c r="G3378" s="6" t="n">
        <v>1</v>
      </c>
      <c r="H3378" s="6" t="n">
        <v>0</v>
      </c>
    </row>
    <row r="3379" spans="1:8">
      <c r="A3379" t="s">
        <v>4</v>
      </c>
      <c r="B3379" s="4" t="s">
        <v>5</v>
      </c>
      <c r="C3379" s="4" t="s">
        <v>10</v>
      </c>
      <c r="D3379" s="4" t="s">
        <v>9</v>
      </c>
    </row>
    <row r="3380" spans="1:8">
      <c r="A3380" t="n">
        <v>29733</v>
      </c>
      <c r="B3380" s="53" t="n">
        <v>43</v>
      </c>
      <c r="C3380" s="6" t="n">
        <v>61441</v>
      </c>
      <c r="D3380" s="6" t="n">
        <v>16</v>
      </c>
    </row>
    <row r="3381" spans="1:8">
      <c r="A3381" t="s">
        <v>4</v>
      </c>
      <c r="B3381" s="4" t="s">
        <v>5</v>
      </c>
      <c r="C3381" s="4" t="s">
        <v>10</v>
      </c>
      <c r="D3381" s="4" t="s">
        <v>13</v>
      </c>
      <c r="E3381" s="4" t="s">
        <v>13</v>
      </c>
      <c r="F3381" s="4" t="s">
        <v>6</v>
      </c>
    </row>
    <row r="3382" spans="1:8">
      <c r="A3382" t="n">
        <v>29740</v>
      </c>
      <c r="B3382" s="54" t="n">
        <v>47</v>
      </c>
      <c r="C3382" s="6" t="n">
        <v>61441</v>
      </c>
      <c r="D3382" s="6" t="n">
        <v>0</v>
      </c>
      <c r="E3382" s="6" t="n">
        <v>0</v>
      </c>
      <c r="F3382" s="6" t="s">
        <v>260</v>
      </c>
    </row>
    <row r="3383" spans="1:8">
      <c r="A3383" t="s">
        <v>4</v>
      </c>
      <c r="B3383" s="4" t="s">
        <v>5</v>
      </c>
      <c r="C3383" s="4" t="s">
        <v>10</v>
      </c>
    </row>
    <row r="3384" spans="1:8">
      <c r="A3384" t="n">
        <v>29762</v>
      </c>
      <c r="B3384" s="40" t="n">
        <v>16</v>
      </c>
      <c r="C3384" s="6" t="n">
        <v>0</v>
      </c>
    </row>
    <row r="3385" spans="1:8">
      <c r="A3385" t="s">
        <v>4</v>
      </c>
      <c r="B3385" s="4" t="s">
        <v>5</v>
      </c>
      <c r="C3385" s="4" t="s">
        <v>10</v>
      </c>
      <c r="D3385" s="4" t="s">
        <v>13</v>
      </c>
      <c r="E3385" s="4" t="s">
        <v>6</v>
      </c>
      <c r="F3385" s="4" t="s">
        <v>28</v>
      </c>
      <c r="G3385" s="4" t="s">
        <v>28</v>
      </c>
      <c r="H3385" s="4" t="s">
        <v>28</v>
      </c>
    </row>
    <row r="3386" spans="1:8">
      <c r="A3386" t="n">
        <v>29765</v>
      </c>
      <c r="B3386" s="52" t="n">
        <v>48</v>
      </c>
      <c r="C3386" s="6" t="n">
        <v>61441</v>
      </c>
      <c r="D3386" s="6" t="n">
        <v>0</v>
      </c>
      <c r="E3386" s="6" t="s">
        <v>96</v>
      </c>
      <c r="F3386" s="6" t="n">
        <v>0</v>
      </c>
      <c r="G3386" s="6" t="n">
        <v>1</v>
      </c>
      <c r="H3386" s="6" t="n">
        <v>0</v>
      </c>
    </row>
    <row r="3387" spans="1:8">
      <c r="A3387" t="s">
        <v>4</v>
      </c>
      <c r="B3387" s="4" t="s">
        <v>5</v>
      </c>
      <c r="C3387" s="4" t="s">
        <v>10</v>
      </c>
      <c r="D3387" s="4" t="s">
        <v>9</v>
      </c>
    </row>
    <row r="3388" spans="1:8">
      <c r="A3388" t="n">
        <v>29789</v>
      </c>
      <c r="B3388" s="53" t="n">
        <v>43</v>
      </c>
      <c r="C3388" s="6" t="n">
        <v>61442</v>
      </c>
      <c r="D3388" s="6" t="n">
        <v>16</v>
      </c>
    </row>
    <row r="3389" spans="1:8">
      <c r="A3389" t="s">
        <v>4</v>
      </c>
      <c r="B3389" s="4" t="s">
        <v>5</v>
      </c>
      <c r="C3389" s="4" t="s">
        <v>10</v>
      </c>
      <c r="D3389" s="4" t="s">
        <v>13</v>
      </c>
      <c r="E3389" s="4" t="s">
        <v>13</v>
      </c>
      <c r="F3389" s="4" t="s">
        <v>6</v>
      </c>
    </row>
    <row r="3390" spans="1:8">
      <c r="A3390" t="n">
        <v>29796</v>
      </c>
      <c r="B3390" s="54" t="n">
        <v>47</v>
      </c>
      <c r="C3390" s="6" t="n">
        <v>61442</v>
      </c>
      <c r="D3390" s="6" t="n">
        <v>0</v>
      </c>
      <c r="E3390" s="6" t="n">
        <v>0</v>
      </c>
      <c r="F3390" s="6" t="s">
        <v>260</v>
      </c>
    </row>
    <row r="3391" spans="1:8">
      <c r="A3391" t="s">
        <v>4</v>
      </c>
      <c r="B3391" s="4" t="s">
        <v>5</v>
      </c>
      <c r="C3391" s="4" t="s">
        <v>10</v>
      </c>
    </row>
    <row r="3392" spans="1:8">
      <c r="A3392" t="n">
        <v>29818</v>
      </c>
      <c r="B3392" s="40" t="n">
        <v>16</v>
      </c>
      <c r="C3392" s="6" t="n">
        <v>0</v>
      </c>
    </row>
    <row r="3393" spans="1:8">
      <c r="A3393" t="s">
        <v>4</v>
      </c>
      <c r="B3393" s="4" t="s">
        <v>5</v>
      </c>
      <c r="C3393" s="4" t="s">
        <v>10</v>
      </c>
      <c r="D3393" s="4" t="s">
        <v>13</v>
      </c>
      <c r="E3393" s="4" t="s">
        <v>6</v>
      </c>
      <c r="F3393" s="4" t="s">
        <v>28</v>
      </c>
      <c r="G3393" s="4" t="s">
        <v>28</v>
      </c>
      <c r="H3393" s="4" t="s">
        <v>28</v>
      </c>
    </row>
    <row r="3394" spans="1:8">
      <c r="A3394" t="n">
        <v>29821</v>
      </c>
      <c r="B3394" s="52" t="n">
        <v>48</v>
      </c>
      <c r="C3394" s="6" t="n">
        <v>61442</v>
      </c>
      <c r="D3394" s="6" t="n">
        <v>0</v>
      </c>
      <c r="E3394" s="6" t="s">
        <v>96</v>
      </c>
      <c r="F3394" s="6" t="n">
        <v>0</v>
      </c>
      <c r="G3394" s="6" t="n">
        <v>1</v>
      </c>
      <c r="H3394" s="6" t="n">
        <v>0</v>
      </c>
    </row>
    <row r="3395" spans="1:8">
      <c r="A3395" t="s">
        <v>4</v>
      </c>
      <c r="B3395" s="4" t="s">
        <v>5</v>
      </c>
      <c r="C3395" s="4" t="s">
        <v>10</v>
      </c>
      <c r="D3395" s="4" t="s">
        <v>9</v>
      </c>
    </row>
    <row r="3396" spans="1:8">
      <c r="A3396" t="n">
        <v>29845</v>
      </c>
      <c r="B3396" s="53" t="n">
        <v>43</v>
      </c>
      <c r="C3396" s="6" t="n">
        <v>61443</v>
      </c>
      <c r="D3396" s="6" t="n">
        <v>16</v>
      </c>
    </row>
    <row r="3397" spans="1:8">
      <c r="A3397" t="s">
        <v>4</v>
      </c>
      <c r="B3397" s="4" t="s">
        <v>5</v>
      </c>
      <c r="C3397" s="4" t="s">
        <v>10</v>
      </c>
      <c r="D3397" s="4" t="s">
        <v>13</v>
      </c>
      <c r="E3397" s="4" t="s">
        <v>13</v>
      </c>
      <c r="F3397" s="4" t="s">
        <v>6</v>
      </c>
    </row>
    <row r="3398" spans="1:8">
      <c r="A3398" t="n">
        <v>29852</v>
      </c>
      <c r="B3398" s="54" t="n">
        <v>47</v>
      </c>
      <c r="C3398" s="6" t="n">
        <v>61443</v>
      </c>
      <c r="D3398" s="6" t="n">
        <v>0</v>
      </c>
      <c r="E3398" s="6" t="n">
        <v>0</v>
      </c>
      <c r="F3398" s="6" t="s">
        <v>260</v>
      </c>
    </row>
    <row r="3399" spans="1:8">
      <c r="A3399" t="s">
        <v>4</v>
      </c>
      <c r="B3399" s="4" t="s">
        <v>5</v>
      </c>
      <c r="C3399" s="4" t="s">
        <v>10</v>
      </c>
    </row>
    <row r="3400" spans="1:8">
      <c r="A3400" t="n">
        <v>29874</v>
      </c>
      <c r="B3400" s="40" t="n">
        <v>16</v>
      </c>
      <c r="C3400" s="6" t="n">
        <v>0</v>
      </c>
    </row>
    <row r="3401" spans="1:8">
      <c r="A3401" t="s">
        <v>4</v>
      </c>
      <c r="B3401" s="4" t="s">
        <v>5</v>
      </c>
      <c r="C3401" s="4" t="s">
        <v>10</v>
      </c>
      <c r="D3401" s="4" t="s">
        <v>13</v>
      </c>
      <c r="E3401" s="4" t="s">
        <v>6</v>
      </c>
      <c r="F3401" s="4" t="s">
        <v>28</v>
      </c>
      <c r="G3401" s="4" t="s">
        <v>28</v>
      </c>
      <c r="H3401" s="4" t="s">
        <v>28</v>
      </c>
    </row>
    <row r="3402" spans="1:8">
      <c r="A3402" t="n">
        <v>29877</v>
      </c>
      <c r="B3402" s="52" t="n">
        <v>48</v>
      </c>
      <c r="C3402" s="6" t="n">
        <v>61443</v>
      </c>
      <c r="D3402" s="6" t="n">
        <v>0</v>
      </c>
      <c r="E3402" s="6" t="s">
        <v>96</v>
      </c>
      <c r="F3402" s="6" t="n">
        <v>0</v>
      </c>
      <c r="G3402" s="6" t="n">
        <v>1</v>
      </c>
      <c r="H3402" s="6" t="n">
        <v>0</v>
      </c>
    </row>
    <row r="3403" spans="1:8">
      <c r="A3403" t="s">
        <v>4</v>
      </c>
      <c r="B3403" s="4" t="s">
        <v>5</v>
      </c>
      <c r="C3403" s="4" t="s">
        <v>10</v>
      </c>
      <c r="D3403" s="4" t="s">
        <v>9</v>
      </c>
    </row>
    <row r="3404" spans="1:8">
      <c r="A3404" t="n">
        <v>29901</v>
      </c>
      <c r="B3404" s="53" t="n">
        <v>43</v>
      </c>
      <c r="C3404" s="6" t="n">
        <v>61444</v>
      </c>
      <c r="D3404" s="6" t="n">
        <v>16</v>
      </c>
    </row>
    <row r="3405" spans="1:8">
      <c r="A3405" t="s">
        <v>4</v>
      </c>
      <c r="B3405" s="4" t="s">
        <v>5</v>
      </c>
      <c r="C3405" s="4" t="s">
        <v>10</v>
      </c>
      <c r="D3405" s="4" t="s">
        <v>13</v>
      </c>
      <c r="E3405" s="4" t="s">
        <v>13</v>
      </c>
      <c r="F3405" s="4" t="s">
        <v>6</v>
      </c>
    </row>
    <row r="3406" spans="1:8">
      <c r="A3406" t="n">
        <v>29908</v>
      </c>
      <c r="B3406" s="54" t="n">
        <v>47</v>
      </c>
      <c r="C3406" s="6" t="n">
        <v>61444</v>
      </c>
      <c r="D3406" s="6" t="n">
        <v>0</v>
      </c>
      <c r="E3406" s="6" t="n">
        <v>0</v>
      </c>
      <c r="F3406" s="6" t="s">
        <v>260</v>
      </c>
    </row>
    <row r="3407" spans="1:8">
      <c r="A3407" t="s">
        <v>4</v>
      </c>
      <c r="B3407" s="4" t="s">
        <v>5</v>
      </c>
      <c r="C3407" s="4" t="s">
        <v>10</v>
      </c>
    </row>
    <row r="3408" spans="1:8">
      <c r="A3408" t="n">
        <v>29930</v>
      </c>
      <c r="B3408" s="40" t="n">
        <v>16</v>
      </c>
      <c r="C3408" s="6" t="n">
        <v>0</v>
      </c>
    </row>
    <row r="3409" spans="1:8">
      <c r="A3409" t="s">
        <v>4</v>
      </c>
      <c r="B3409" s="4" t="s">
        <v>5</v>
      </c>
      <c r="C3409" s="4" t="s">
        <v>10</v>
      </c>
      <c r="D3409" s="4" t="s">
        <v>13</v>
      </c>
      <c r="E3409" s="4" t="s">
        <v>6</v>
      </c>
      <c r="F3409" s="4" t="s">
        <v>28</v>
      </c>
      <c r="G3409" s="4" t="s">
        <v>28</v>
      </c>
      <c r="H3409" s="4" t="s">
        <v>28</v>
      </c>
    </row>
    <row r="3410" spans="1:8">
      <c r="A3410" t="n">
        <v>29933</v>
      </c>
      <c r="B3410" s="52" t="n">
        <v>48</v>
      </c>
      <c r="C3410" s="6" t="n">
        <v>61444</v>
      </c>
      <c r="D3410" s="6" t="n">
        <v>0</v>
      </c>
      <c r="E3410" s="6" t="s">
        <v>96</v>
      </c>
      <c r="F3410" s="6" t="n">
        <v>0</v>
      </c>
      <c r="G3410" s="6" t="n">
        <v>1</v>
      </c>
      <c r="H3410" s="6" t="n">
        <v>0</v>
      </c>
    </row>
    <row r="3411" spans="1:8">
      <c r="A3411" t="s">
        <v>4</v>
      </c>
      <c r="B3411" s="4" t="s">
        <v>5</v>
      </c>
      <c r="C3411" s="4" t="s">
        <v>10</v>
      </c>
      <c r="D3411" s="4" t="s">
        <v>9</v>
      </c>
    </row>
    <row r="3412" spans="1:8">
      <c r="A3412" t="n">
        <v>29957</v>
      </c>
      <c r="B3412" s="53" t="n">
        <v>43</v>
      </c>
      <c r="C3412" s="6" t="n">
        <v>61445</v>
      </c>
      <c r="D3412" s="6" t="n">
        <v>16</v>
      </c>
    </row>
    <row r="3413" spans="1:8">
      <c r="A3413" t="s">
        <v>4</v>
      </c>
      <c r="B3413" s="4" t="s">
        <v>5</v>
      </c>
      <c r="C3413" s="4" t="s">
        <v>10</v>
      </c>
      <c r="D3413" s="4" t="s">
        <v>13</v>
      </c>
      <c r="E3413" s="4" t="s">
        <v>13</v>
      </c>
      <c r="F3413" s="4" t="s">
        <v>6</v>
      </c>
    </row>
    <row r="3414" spans="1:8">
      <c r="A3414" t="n">
        <v>29964</v>
      </c>
      <c r="B3414" s="54" t="n">
        <v>47</v>
      </c>
      <c r="C3414" s="6" t="n">
        <v>61445</v>
      </c>
      <c r="D3414" s="6" t="n">
        <v>0</v>
      </c>
      <c r="E3414" s="6" t="n">
        <v>0</v>
      </c>
      <c r="F3414" s="6" t="s">
        <v>260</v>
      </c>
    </row>
    <row r="3415" spans="1:8">
      <c r="A3415" t="s">
        <v>4</v>
      </c>
      <c r="B3415" s="4" t="s">
        <v>5</v>
      </c>
      <c r="C3415" s="4" t="s">
        <v>10</v>
      </c>
    </row>
    <row r="3416" spans="1:8">
      <c r="A3416" t="n">
        <v>29986</v>
      </c>
      <c r="B3416" s="40" t="n">
        <v>16</v>
      </c>
      <c r="C3416" s="6" t="n">
        <v>0</v>
      </c>
    </row>
    <row r="3417" spans="1:8">
      <c r="A3417" t="s">
        <v>4</v>
      </c>
      <c r="B3417" s="4" t="s">
        <v>5</v>
      </c>
      <c r="C3417" s="4" t="s">
        <v>10</v>
      </c>
      <c r="D3417" s="4" t="s">
        <v>13</v>
      </c>
      <c r="E3417" s="4" t="s">
        <v>6</v>
      </c>
      <c r="F3417" s="4" t="s">
        <v>28</v>
      </c>
      <c r="G3417" s="4" t="s">
        <v>28</v>
      </c>
      <c r="H3417" s="4" t="s">
        <v>28</v>
      </c>
    </row>
    <row r="3418" spans="1:8">
      <c r="A3418" t="n">
        <v>29989</v>
      </c>
      <c r="B3418" s="52" t="n">
        <v>48</v>
      </c>
      <c r="C3418" s="6" t="n">
        <v>61445</v>
      </c>
      <c r="D3418" s="6" t="n">
        <v>0</v>
      </c>
      <c r="E3418" s="6" t="s">
        <v>96</v>
      </c>
      <c r="F3418" s="6" t="n">
        <v>0</v>
      </c>
      <c r="G3418" s="6" t="n">
        <v>1</v>
      </c>
      <c r="H3418" s="6" t="n">
        <v>0</v>
      </c>
    </row>
    <row r="3419" spans="1:8">
      <c r="A3419" t="s">
        <v>4</v>
      </c>
      <c r="B3419" s="4" t="s">
        <v>5</v>
      </c>
      <c r="C3419" s="4" t="s">
        <v>13</v>
      </c>
      <c r="D3419" s="26" t="s">
        <v>58</v>
      </c>
      <c r="E3419" s="4" t="s">
        <v>5</v>
      </c>
      <c r="F3419" s="4" t="s">
        <v>13</v>
      </c>
      <c r="G3419" s="4" t="s">
        <v>10</v>
      </c>
      <c r="H3419" s="26" t="s">
        <v>59</v>
      </c>
      <c r="I3419" s="4" t="s">
        <v>13</v>
      </c>
      <c r="J3419" s="4" t="s">
        <v>30</v>
      </c>
    </row>
    <row r="3420" spans="1:8">
      <c r="A3420" t="n">
        <v>30013</v>
      </c>
      <c r="B3420" s="12" t="n">
        <v>5</v>
      </c>
      <c r="C3420" s="6" t="n">
        <v>28</v>
      </c>
      <c r="D3420" s="26" t="s">
        <v>3</v>
      </c>
      <c r="E3420" s="27" t="n">
        <v>64</v>
      </c>
      <c r="F3420" s="6" t="n">
        <v>5</v>
      </c>
      <c r="G3420" s="6" t="n">
        <v>5</v>
      </c>
      <c r="H3420" s="26" t="s">
        <v>3</v>
      </c>
      <c r="I3420" s="6" t="n">
        <v>1</v>
      </c>
      <c r="J3420" s="13" t="n">
        <f t="normal" ca="1">A3428</f>
        <v>0</v>
      </c>
    </row>
    <row r="3421" spans="1:8">
      <c r="A3421" t="s">
        <v>4</v>
      </c>
      <c r="B3421" s="4" t="s">
        <v>5</v>
      </c>
      <c r="C3421" s="4" t="s">
        <v>10</v>
      </c>
      <c r="D3421" s="4" t="s">
        <v>6</v>
      </c>
      <c r="E3421" s="4" t="s">
        <v>6</v>
      </c>
      <c r="F3421" s="4" t="s">
        <v>6</v>
      </c>
      <c r="G3421" s="4" t="s">
        <v>13</v>
      </c>
      <c r="H3421" s="4" t="s">
        <v>9</v>
      </c>
      <c r="I3421" s="4" t="s">
        <v>28</v>
      </c>
      <c r="J3421" s="4" t="s">
        <v>28</v>
      </c>
      <c r="K3421" s="4" t="s">
        <v>28</v>
      </c>
      <c r="L3421" s="4" t="s">
        <v>28</v>
      </c>
      <c r="M3421" s="4" t="s">
        <v>28</v>
      </c>
      <c r="N3421" s="4" t="s">
        <v>28</v>
      </c>
      <c r="O3421" s="4" t="s">
        <v>28</v>
      </c>
      <c r="P3421" s="4" t="s">
        <v>6</v>
      </c>
      <c r="Q3421" s="4" t="s">
        <v>6</v>
      </c>
      <c r="R3421" s="4" t="s">
        <v>9</v>
      </c>
      <c r="S3421" s="4" t="s">
        <v>13</v>
      </c>
      <c r="T3421" s="4" t="s">
        <v>9</v>
      </c>
      <c r="U3421" s="4" t="s">
        <v>9</v>
      </c>
      <c r="V3421" s="4" t="s">
        <v>10</v>
      </c>
    </row>
    <row r="3422" spans="1:8">
      <c r="A3422" t="n">
        <v>30024</v>
      </c>
      <c r="B3422" s="18" t="n">
        <v>19</v>
      </c>
      <c r="C3422" s="6" t="n">
        <v>7032</v>
      </c>
      <c r="D3422" s="6" t="s">
        <v>127</v>
      </c>
      <c r="E3422" s="6" t="s">
        <v>128</v>
      </c>
      <c r="F3422" s="6" t="s">
        <v>23</v>
      </c>
      <c r="G3422" s="6" t="n">
        <v>0</v>
      </c>
      <c r="H3422" s="6" t="n">
        <v>1</v>
      </c>
      <c r="I3422" s="6" t="n">
        <v>0</v>
      </c>
      <c r="J3422" s="6" t="n">
        <v>0</v>
      </c>
      <c r="K3422" s="6" t="n">
        <v>0</v>
      </c>
      <c r="L3422" s="6" t="n">
        <v>0</v>
      </c>
      <c r="M3422" s="6" t="n">
        <v>1</v>
      </c>
      <c r="N3422" s="6" t="n">
        <v>1.60000002384186</v>
      </c>
      <c r="O3422" s="6" t="n">
        <v>0.0900000035762787</v>
      </c>
      <c r="P3422" s="6" t="s">
        <v>23</v>
      </c>
      <c r="Q3422" s="6" t="s">
        <v>23</v>
      </c>
      <c r="R3422" s="6" t="n">
        <v>-1</v>
      </c>
      <c r="S3422" s="6" t="n">
        <v>0</v>
      </c>
      <c r="T3422" s="6" t="n">
        <v>0</v>
      </c>
      <c r="U3422" s="6" t="n">
        <v>0</v>
      </c>
      <c r="V3422" s="6" t="n">
        <v>0</v>
      </c>
    </row>
    <row r="3423" spans="1:8">
      <c r="A3423" t="s">
        <v>4</v>
      </c>
      <c r="B3423" s="4" t="s">
        <v>5</v>
      </c>
      <c r="C3423" s="4" t="s">
        <v>10</v>
      </c>
      <c r="D3423" s="4" t="s">
        <v>13</v>
      </c>
      <c r="E3423" s="4" t="s">
        <v>13</v>
      </c>
      <c r="F3423" s="4" t="s">
        <v>6</v>
      </c>
    </row>
    <row r="3424" spans="1:8">
      <c r="A3424" t="n">
        <v>30094</v>
      </c>
      <c r="B3424" s="23" t="n">
        <v>20</v>
      </c>
      <c r="C3424" s="6" t="n">
        <v>7032</v>
      </c>
      <c r="D3424" s="6" t="n">
        <v>3</v>
      </c>
      <c r="E3424" s="6" t="n">
        <v>10</v>
      </c>
      <c r="F3424" s="6" t="s">
        <v>143</v>
      </c>
    </row>
    <row r="3425" spans="1:22">
      <c r="A3425" t="s">
        <v>4</v>
      </c>
      <c r="B3425" s="4" t="s">
        <v>5</v>
      </c>
      <c r="C3425" s="4" t="s">
        <v>10</v>
      </c>
    </row>
    <row r="3426" spans="1:22">
      <c r="A3426" t="n">
        <v>30112</v>
      </c>
      <c r="B3426" s="40" t="n">
        <v>16</v>
      </c>
      <c r="C3426" s="6" t="n">
        <v>0</v>
      </c>
    </row>
    <row r="3427" spans="1:22">
      <c r="A3427" t="s">
        <v>4</v>
      </c>
      <c r="B3427" s="4" t="s">
        <v>5</v>
      </c>
      <c r="C3427" s="4" t="s">
        <v>13</v>
      </c>
    </row>
    <row r="3428" spans="1:22">
      <c r="A3428" t="n">
        <v>30115</v>
      </c>
      <c r="B3428" s="16" t="n">
        <v>74</v>
      </c>
      <c r="C3428" s="6" t="n">
        <v>18</v>
      </c>
    </row>
    <row r="3429" spans="1:22">
      <c r="A3429" t="s">
        <v>4</v>
      </c>
      <c r="B3429" s="4" t="s">
        <v>5</v>
      </c>
      <c r="C3429" s="4" t="s">
        <v>13</v>
      </c>
      <c r="D3429" s="4" t="s">
        <v>13</v>
      </c>
      <c r="E3429" s="4" t="s">
        <v>28</v>
      </c>
      <c r="F3429" s="4" t="s">
        <v>28</v>
      </c>
      <c r="G3429" s="4" t="s">
        <v>28</v>
      </c>
      <c r="H3429" s="4" t="s">
        <v>10</v>
      </c>
    </row>
    <row r="3430" spans="1:22">
      <c r="A3430" t="n">
        <v>30117</v>
      </c>
      <c r="B3430" s="62" t="n">
        <v>45</v>
      </c>
      <c r="C3430" s="6" t="n">
        <v>2</v>
      </c>
      <c r="D3430" s="6" t="n">
        <v>3</v>
      </c>
      <c r="E3430" s="6" t="n">
        <v>56.8800010681152</v>
      </c>
      <c r="F3430" s="6" t="n">
        <v>-6.48000001907349</v>
      </c>
      <c r="G3430" s="6" t="n">
        <v>1.25999999046326</v>
      </c>
      <c r="H3430" s="6" t="n">
        <v>0</v>
      </c>
    </row>
    <row r="3431" spans="1:22">
      <c r="A3431" t="s">
        <v>4</v>
      </c>
      <c r="B3431" s="4" t="s">
        <v>5</v>
      </c>
      <c r="C3431" s="4" t="s">
        <v>13</v>
      </c>
      <c r="D3431" s="4" t="s">
        <v>13</v>
      </c>
      <c r="E3431" s="4" t="s">
        <v>28</v>
      </c>
      <c r="F3431" s="4" t="s">
        <v>28</v>
      </c>
      <c r="G3431" s="4" t="s">
        <v>28</v>
      </c>
      <c r="H3431" s="4" t="s">
        <v>10</v>
      </c>
      <c r="I3431" s="4" t="s">
        <v>13</v>
      </c>
    </row>
    <row r="3432" spans="1:22">
      <c r="A3432" t="n">
        <v>30134</v>
      </c>
      <c r="B3432" s="62" t="n">
        <v>45</v>
      </c>
      <c r="C3432" s="6" t="n">
        <v>4</v>
      </c>
      <c r="D3432" s="6" t="n">
        <v>3</v>
      </c>
      <c r="E3432" s="6" t="n">
        <v>353.480010986328</v>
      </c>
      <c r="F3432" s="6" t="n">
        <v>162.789993286133</v>
      </c>
      <c r="G3432" s="6" t="n">
        <v>0</v>
      </c>
      <c r="H3432" s="6" t="n">
        <v>0</v>
      </c>
      <c r="I3432" s="6" t="n">
        <v>0</v>
      </c>
    </row>
    <row r="3433" spans="1:22">
      <c r="A3433" t="s">
        <v>4</v>
      </c>
      <c r="B3433" s="4" t="s">
        <v>5</v>
      </c>
      <c r="C3433" s="4" t="s">
        <v>13</v>
      </c>
      <c r="D3433" s="4" t="s">
        <v>13</v>
      </c>
      <c r="E3433" s="4" t="s">
        <v>28</v>
      </c>
      <c r="F3433" s="4" t="s">
        <v>10</v>
      </c>
    </row>
    <row r="3434" spans="1:22">
      <c r="A3434" t="n">
        <v>30152</v>
      </c>
      <c r="B3434" s="62" t="n">
        <v>45</v>
      </c>
      <c r="C3434" s="6" t="n">
        <v>5</v>
      </c>
      <c r="D3434" s="6" t="n">
        <v>3</v>
      </c>
      <c r="E3434" s="6" t="n">
        <v>7.5</v>
      </c>
      <c r="F3434" s="6" t="n">
        <v>0</v>
      </c>
    </row>
    <row r="3435" spans="1:22">
      <c r="A3435" t="s">
        <v>4</v>
      </c>
      <c r="B3435" s="4" t="s">
        <v>5</v>
      </c>
      <c r="C3435" s="4" t="s">
        <v>13</v>
      </c>
      <c r="D3435" s="4" t="s">
        <v>13</v>
      </c>
      <c r="E3435" s="4" t="s">
        <v>28</v>
      </c>
      <c r="F3435" s="4" t="s">
        <v>10</v>
      </c>
    </row>
    <row r="3436" spans="1:22">
      <c r="A3436" t="n">
        <v>30161</v>
      </c>
      <c r="B3436" s="62" t="n">
        <v>45</v>
      </c>
      <c r="C3436" s="6" t="n">
        <v>11</v>
      </c>
      <c r="D3436" s="6" t="n">
        <v>3</v>
      </c>
      <c r="E3436" s="6" t="n">
        <v>30.2999992370605</v>
      </c>
      <c r="F3436" s="6" t="n">
        <v>0</v>
      </c>
    </row>
    <row r="3437" spans="1:22">
      <c r="A3437" t="s">
        <v>4</v>
      </c>
      <c r="B3437" s="4" t="s">
        <v>5</v>
      </c>
      <c r="C3437" s="4" t="s">
        <v>13</v>
      </c>
      <c r="D3437" s="4" t="s">
        <v>13</v>
      </c>
      <c r="E3437" s="4" t="s">
        <v>28</v>
      </c>
      <c r="F3437" s="4" t="s">
        <v>10</v>
      </c>
    </row>
    <row r="3438" spans="1:22">
      <c r="A3438" t="n">
        <v>30170</v>
      </c>
      <c r="B3438" s="62" t="n">
        <v>45</v>
      </c>
      <c r="C3438" s="6" t="n">
        <v>5</v>
      </c>
      <c r="D3438" s="6" t="n">
        <v>3</v>
      </c>
      <c r="E3438" s="6" t="n">
        <v>6.80000019073486</v>
      </c>
      <c r="F3438" s="6" t="n">
        <v>2000</v>
      </c>
    </row>
    <row r="3439" spans="1:22">
      <c r="A3439" t="s">
        <v>4</v>
      </c>
      <c r="B3439" s="4" t="s">
        <v>5</v>
      </c>
      <c r="C3439" s="4" t="s">
        <v>13</v>
      </c>
      <c r="D3439" s="4" t="s">
        <v>10</v>
      </c>
      <c r="E3439" s="4" t="s">
        <v>28</v>
      </c>
    </row>
    <row r="3440" spans="1:22">
      <c r="A3440" t="n">
        <v>30179</v>
      </c>
      <c r="B3440" s="36" t="n">
        <v>58</v>
      </c>
      <c r="C3440" s="6" t="n">
        <v>100</v>
      </c>
      <c r="D3440" s="6" t="n">
        <v>1000</v>
      </c>
      <c r="E3440" s="6" t="n">
        <v>1</v>
      </c>
    </row>
    <row r="3441" spans="1:9">
      <c r="A3441" t="s">
        <v>4</v>
      </c>
      <c r="B3441" s="4" t="s">
        <v>5</v>
      </c>
      <c r="C3441" s="4" t="s">
        <v>13</v>
      </c>
      <c r="D3441" s="4" t="s">
        <v>10</v>
      </c>
    </row>
    <row r="3442" spans="1:9">
      <c r="A3442" t="n">
        <v>30187</v>
      </c>
      <c r="B3442" s="36" t="n">
        <v>58</v>
      </c>
      <c r="C3442" s="6" t="n">
        <v>255</v>
      </c>
      <c r="D3442" s="6" t="n">
        <v>0</v>
      </c>
    </row>
    <row r="3443" spans="1:9">
      <c r="A3443" t="s">
        <v>4</v>
      </c>
      <c r="B3443" s="4" t="s">
        <v>5</v>
      </c>
      <c r="C3443" s="4" t="s">
        <v>13</v>
      </c>
      <c r="D3443" s="4" t="s">
        <v>10</v>
      </c>
    </row>
    <row r="3444" spans="1:9">
      <c r="A3444" t="n">
        <v>30191</v>
      </c>
      <c r="B3444" s="62" t="n">
        <v>45</v>
      </c>
      <c r="C3444" s="6" t="n">
        <v>7</v>
      </c>
      <c r="D3444" s="6" t="n">
        <v>255</v>
      </c>
    </row>
    <row r="3445" spans="1:9">
      <c r="A3445" t="s">
        <v>4</v>
      </c>
      <c r="B3445" s="4" t="s">
        <v>5</v>
      </c>
      <c r="C3445" s="4" t="s">
        <v>10</v>
      </c>
      <c r="D3445" s="4" t="s">
        <v>13</v>
      </c>
      <c r="E3445" s="4" t="s">
        <v>13</v>
      </c>
      <c r="F3445" s="4" t="s">
        <v>6</v>
      </c>
    </row>
    <row r="3446" spans="1:9">
      <c r="A3446" t="n">
        <v>30195</v>
      </c>
      <c r="B3446" s="54" t="n">
        <v>47</v>
      </c>
      <c r="C3446" s="6" t="n">
        <v>61440</v>
      </c>
      <c r="D3446" s="6" t="n">
        <v>0</v>
      </c>
      <c r="E3446" s="6" t="n">
        <v>1</v>
      </c>
      <c r="F3446" s="6" t="s">
        <v>321</v>
      </c>
    </row>
    <row r="3447" spans="1:9">
      <c r="A3447" t="s">
        <v>4</v>
      </c>
      <c r="B3447" s="4" t="s">
        <v>5</v>
      </c>
      <c r="C3447" s="4" t="s">
        <v>10</v>
      </c>
    </row>
    <row r="3448" spans="1:9">
      <c r="A3448" t="n">
        <v>30215</v>
      </c>
      <c r="B3448" s="40" t="n">
        <v>16</v>
      </c>
      <c r="C3448" s="6" t="n">
        <v>150</v>
      </c>
    </row>
    <row r="3449" spans="1:9">
      <c r="A3449" t="s">
        <v>4</v>
      </c>
      <c r="B3449" s="4" t="s">
        <v>5</v>
      </c>
      <c r="C3449" s="4" t="s">
        <v>10</v>
      </c>
      <c r="D3449" s="4" t="s">
        <v>13</v>
      </c>
      <c r="E3449" s="4" t="s">
        <v>13</v>
      </c>
      <c r="F3449" s="4" t="s">
        <v>6</v>
      </c>
    </row>
    <row r="3450" spans="1:9">
      <c r="A3450" t="n">
        <v>30218</v>
      </c>
      <c r="B3450" s="54" t="n">
        <v>47</v>
      </c>
      <c r="C3450" s="6" t="n">
        <v>61441</v>
      </c>
      <c r="D3450" s="6" t="n">
        <v>0</v>
      </c>
      <c r="E3450" s="6" t="n">
        <v>1</v>
      </c>
      <c r="F3450" s="6" t="s">
        <v>321</v>
      </c>
    </row>
    <row r="3451" spans="1:9">
      <c r="A3451" t="s">
        <v>4</v>
      </c>
      <c r="B3451" s="4" t="s">
        <v>5</v>
      </c>
      <c r="C3451" s="4" t="s">
        <v>10</v>
      </c>
      <c r="D3451" s="4" t="s">
        <v>13</v>
      </c>
      <c r="E3451" s="4" t="s">
        <v>13</v>
      </c>
      <c r="F3451" s="4" t="s">
        <v>6</v>
      </c>
    </row>
    <row r="3452" spans="1:9">
      <c r="A3452" t="n">
        <v>30238</v>
      </c>
      <c r="B3452" s="54" t="n">
        <v>47</v>
      </c>
      <c r="C3452" s="6" t="n">
        <v>61442</v>
      </c>
      <c r="D3452" s="6" t="n">
        <v>0</v>
      </c>
      <c r="E3452" s="6" t="n">
        <v>1</v>
      </c>
      <c r="F3452" s="6" t="s">
        <v>321</v>
      </c>
    </row>
    <row r="3453" spans="1:9">
      <c r="A3453" t="s">
        <v>4</v>
      </c>
      <c r="B3453" s="4" t="s">
        <v>5</v>
      </c>
      <c r="C3453" s="4" t="s">
        <v>10</v>
      </c>
    </row>
    <row r="3454" spans="1:9">
      <c r="A3454" t="n">
        <v>30258</v>
      </c>
      <c r="B3454" s="40" t="n">
        <v>16</v>
      </c>
      <c r="C3454" s="6" t="n">
        <v>150</v>
      </c>
    </row>
    <row r="3455" spans="1:9">
      <c r="A3455" t="s">
        <v>4</v>
      </c>
      <c r="B3455" s="4" t="s">
        <v>5</v>
      </c>
      <c r="C3455" s="4" t="s">
        <v>10</v>
      </c>
      <c r="D3455" s="4" t="s">
        <v>13</v>
      </c>
      <c r="E3455" s="4" t="s">
        <v>13</v>
      </c>
      <c r="F3455" s="4" t="s">
        <v>6</v>
      </c>
    </row>
    <row r="3456" spans="1:9">
      <c r="A3456" t="n">
        <v>30261</v>
      </c>
      <c r="B3456" s="54" t="n">
        <v>47</v>
      </c>
      <c r="C3456" s="6" t="n">
        <v>61443</v>
      </c>
      <c r="D3456" s="6" t="n">
        <v>0</v>
      </c>
      <c r="E3456" s="6" t="n">
        <v>1</v>
      </c>
      <c r="F3456" s="6" t="s">
        <v>321</v>
      </c>
    </row>
    <row r="3457" spans="1:6">
      <c r="A3457" t="s">
        <v>4</v>
      </c>
      <c r="B3457" s="4" t="s">
        <v>5</v>
      </c>
      <c r="C3457" s="4" t="s">
        <v>10</v>
      </c>
      <c r="D3457" s="4" t="s">
        <v>13</v>
      </c>
      <c r="E3457" s="4" t="s">
        <v>13</v>
      </c>
      <c r="F3457" s="4" t="s">
        <v>6</v>
      </c>
    </row>
    <row r="3458" spans="1:6">
      <c r="A3458" t="n">
        <v>30281</v>
      </c>
      <c r="B3458" s="54" t="n">
        <v>47</v>
      </c>
      <c r="C3458" s="6" t="n">
        <v>61444</v>
      </c>
      <c r="D3458" s="6" t="n">
        <v>0</v>
      </c>
      <c r="E3458" s="6" t="n">
        <v>1</v>
      </c>
      <c r="F3458" s="6" t="s">
        <v>321</v>
      </c>
    </row>
    <row r="3459" spans="1:6">
      <c r="A3459" t="s">
        <v>4</v>
      </c>
      <c r="B3459" s="4" t="s">
        <v>5</v>
      </c>
      <c r="C3459" s="4" t="s">
        <v>10</v>
      </c>
      <c r="D3459" s="4" t="s">
        <v>13</v>
      </c>
      <c r="E3459" s="4" t="s">
        <v>13</v>
      </c>
      <c r="F3459" s="4" t="s">
        <v>6</v>
      </c>
    </row>
    <row r="3460" spans="1:6">
      <c r="A3460" t="n">
        <v>30301</v>
      </c>
      <c r="B3460" s="54" t="n">
        <v>47</v>
      </c>
      <c r="C3460" s="6" t="n">
        <v>61445</v>
      </c>
      <c r="D3460" s="6" t="n">
        <v>0</v>
      </c>
      <c r="E3460" s="6" t="n">
        <v>1</v>
      </c>
      <c r="F3460" s="6" t="s">
        <v>321</v>
      </c>
    </row>
    <row r="3461" spans="1:6">
      <c r="A3461" t="s">
        <v>4</v>
      </c>
      <c r="B3461" s="4" t="s">
        <v>5</v>
      </c>
      <c r="C3461" s="4" t="s">
        <v>10</v>
      </c>
      <c r="D3461" s="4" t="s">
        <v>28</v>
      </c>
      <c r="E3461" s="4" t="s">
        <v>28</v>
      </c>
      <c r="F3461" s="4" t="s">
        <v>28</v>
      </c>
      <c r="G3461" s="4" t="s">
        <v>10</v>
      </c>
      <c r="H3461" s="4" t="s">
        <v>10</v>
      </c>
    </row>
    <row r="3462" spans="1:6">
      <c r="A3462" t="n">
        <v>30321</v>
      </c>
      <c r="B3462" s="67" t="n">
        <v>60</v>
      </c>
      <c r="C3462" s="6" t="n">
        <v>61440</v>
      </c>
      <c r="D3462" s="6" t="n">
        <v>0</v>
      </c>
      <c r="E3462" s="6" t="n">
        <v>0</v>
      </c>
      <c r="F3462" s="6" t="n">
        <v>0</v>
      </c>
      <c r="G3462" s="6" t="n">
        <v>1500</v>
      </c>
      <c r="H3462" s="6" t="n">
        <v>0</v>
      </c>
    </row>
    <row r="3463" spans="1:6">
      <c r="A3463" t="s">
        <v>4</v>
      </c>
      <c r="B3463" s="4" t="s">
        <v>5</v>
      </c>
      <c r="C3463" s="4" t="s">
        <v>10</v>
      </c>
      <c r="D3463" s="4" t="s">
        <v>28</v>
      </c>
      <c r="E3463" s="4" t="s">
        <v>28</v>
      </c>
      <c r="F3463" s="4" t="s">
        <v>28</v>
      </c>
      <c r="G3463" s="4" t="s">
        <v>10</v>
      </c>
      <c r="H3463" s="4" t="s">
        <v>10</v>
      </c>
    </row>
    <row r="3464" spans="1:6">
      <c r="A3464" t="n">
        <v>30340</v>
      </c>
      <c r="B3464" s="67" t="n">
        <v>60</v>
      </c>
      <c r="C3464" s="6" t="n">
        <v>61441</v>
      </c>
      <c r="D3464" s="6" t="n">
        <v>0</v>
      </c>
      <c r="E3464" s="6" t="n">
        <v>0</v>
      </c>
      <c r="F3464" s="6" t="n">
        <v>0</v>
      </c>
      <c r="G3464" s="6" t="n">
        <v>1500</v>
      </c>
      <c r="H3464" s="6" t="n">
        <v>0</v>
      </c>
    </row>
    <row r="3465" spans="1:6">
      <c r="A3465" t="s">
        <v>4</v>
      </c>
      <c r="B3465" s="4" t="s">
        <v>5</v>
      </c>
      <c r="C3465" s="4" t="s">
        <v>10</v>
      </c>
      <c r="D3465" s="4" t="s">
        <v>28</v>
      </c>
      <c r="E3465" s="4" t="s">
        <v>28</v>
      </c>
      <c r="F3465" s="4" t="s">
        <v>28</v>
      </c>
      <c r="G3465" s="4" t="s">
        <v>10</v>
      </c>
      <c r="H3465" s="4" t="s">
        <v>10</v>
      </c>
    </row>
    <row r="3466" spans="1:6">
      <c r="A3466" t="n">
        <v>30359</v>
      </c>
      <c r="B3466" s="67" t="n">
        <v>60</v>
      </c>
      <c r="C3466" s="6" t="n">
        <v>61442</v>
      </c>
      <c r="D3466" s="6" t="n">
        <v>0</v>
      </c>
      <c r="E3466" s="6" t="n">
        <v>0</v>
      </c>
      <c r="F3466" s="6" t="n">
        <v>0</v>
      </c>
      <c r="G3466" s="6" t="n">
        <v>1500</v>
      </c>
      <c r="H3466" s="6" t="n">
        <v>0</v>
      </c>
    </row>
    <row r="3467" spans="1:6">
      <c r="A3467" t="s">
        <v>4</v>
      </c>
      <c r="B3467" s="4" t="s">
        <v>5</v>
      </c>
      <c r="C3467" s="4" t="s">
        <v>10</v>
      </c>
      <c r="D3467" s="4" t="s">
        <v>28</v>
      </c>
      <c r="E3467" s="4" t="s">
        <v>28</v>
      </c>
      <c r="F3467" s="4" t="s">
        <v>28</v>
      </c>
      <c r="G3467" s="4" t="s">
        <v>10</v>
      </c>
      <c r="H3467" s="4" t="s">
        <v>10</v>
      </c>
    </row>
    <row r="3468" spans="1:6">
      <c r="A3468" t="n">
        <v>30378</v>
      </c>
      <c r="B3468" s="67" t="n">
        <v>60</v>
      </c>
      <c r="C3468" s="6" t="n">
        <v>61443</v>
      </c>
      <c r="D3468" s="6" t="n">
        <v>0</v>
      </c>
      <c r="E3468" s="6" t="n">
        <v>0</v>
      </c>
      <c r="F3468" s="6" t="n">
        <v>0</v>
      </c>
      <c r="G3468" s="6" t="n">
        <v>1500</v>
      </c>
      <c r="H3468" s="6" t="n">
        <v>0</v>
      </c>
    </row>
    <row r="3469" spans="1:6">
      <c r="A3469" t="s">
        <v>4</v>
      </c>
      <c r="B3469" s="4" t="s">
        <v>5</v>
      </c>
      <c r="C3469" s="4" t="s">
        <v>10</v>
      </c>
      <c r="D3469" s="4" t="s">
        <v>28</v>
      </c>
      <c r="E3469" s="4" t="s">
        <v>28</v>
      </c>
      <c r="F3469" s="4" t="s">
        <v>28</v>
      </c>
      <c r="G3469" s="4" t="s">
        <v>10</v>
      </c>
      <c r="H3469" s="4" t="s">
        <v>10</v>
      </c>
    </row>
    <row r="3470" spans="1:6">
      <c r="A3470" t="n">
        <v>30397</v>
      </c>
      <c r="B3470" s="67" t="n">
        <v>60</v>
      </c>
      <c r="C3470" s="6" t="n">
        <v>61444</v>
      </c>
      <c r="D3470" s="6" t="n">
        <v>0</v>
      </c>
      <c r="E3470" s="6" t="n">
        <v>0</v>
      </c>
      <c r="F3470" s="6" t="n">
        <v>0</v>
      </c>
      <c r="G3470" s="6" t="n">
        <v>1500</v>
      </c>
      <c r="H3470" s="6" t="n">
        <v>0</v>
      </c>
    </row>
    <row r="3471" spans="1:6">
      <c r="A3471" t="s">
        <v>4</v>
      </c>
      <c r="B3471" s="4" t="s">
        <v>5</v>
      </c>
      <c r="C3471" s="4" t="s">
        <v>10</v>
      </c>
      <c r="D3471" s="4" t="s">
        <v>28</v>
      </c>
      <c r="E3471" s="4" t="s">
        <v>28</v>
      </c>
      <c r="F3471" s="4" t="s">
        <v>28</v>
      </c>
      <c r="G3471" s="4" t="s">
        <v>10</v>
      </c>
      <c r="H3471" s="4" t="s">
        <v>10</v>
      </c>
    </row>
    <row r="3472" spans="1:6">
      <c r="A3472" t="n">
        <v>30416</v>
      </c>
      <c r="B3472" s="67" t="n">
        <v>60</v>
      </c>
      <c r="C3472" s="6" t="n">
        <v>61445</v>
      </c>
      <c r="D3472" s="6" t="n">
        <v>0</v>
      </c>
      <c r="E3472" s="6" t="n">
        <v>0</v>
      </c>
      <c r="F3472" s="6" t="n">
        <v>0</v>
      </c>
      <c r="G3472" s="6" t="n">
        <v>1500</v>
      </c>
      <c r="H3472" s="6" t="n">
        <v>0</v>
      </c>
    </row>
    <row r="3473" spans="1:8">
      <c r="A3473" t="s">
        <v>4</v>
      </c>
      <c r="B3473" s="4" t="s">
        <v>5</v>
      </c>
      <c r="C3473" s="4" t="s">
        <v>10</v>
      </c>
      <c r="D3473" s="4" t="s">
        <v>13</v>
      </c>
    </row>
    <row r="3474" spans="1:8">
      <c r="A3474" t="n">
        <v>30435</v>
      </c>
      <c r="B3474" s="83" t="n">
        <v>67</v>
      </c>
      <c r="C3474" s="6" t="n">
        <v>61440</v>
      </c>
      <c r="D3474" s="6" t="n">
        <v>1</v>
      </c>
    </row>
    <row r="3475" spans="1:8">
      <c r="A3475" t="s">
        <v>4</v>
      </c>
      <c r="B3475" s="4" t="s">
        <v>5</v>
      </c>
      <c r="C3475" s="4" t="s">
        <v>10</v>
      </c>
      <c r="D3475" s="4" t="s">
        <v>13</v>
      </c>
    </row>
    <row r="3476" spans="1:8">
      <c r="A3476" t="n">
        <v>30439</v>
      </c>
      <c r="B3476" s="83" t="n">
        <v>67</v>
      </c>
      <c r="C3476" s="6" t="n">
        <v>61441</v>
      </c>
      <c r="D3476" s="6" t="n">
        <v>1</v>
      </c>
    </row>
    <row r="3477" spans="1:8">
      <c r="A3477" t="s">
        <v>4</v>
      </c>
      <c r="B3477" s="4" t="s">
        <v>5</v>
      </c>
      <c r="C3477" s="4" t="s">
        <v>10</v>
      </c>
      <c r="D3477" s="4" t="s">
        <v>13</v>
      </c>
    </row>
    <row r="3478" spans="1:8">
      <c r="A3478" t="n">
        <v>30443</v>
      </c>
      <c r="B3478" s="83" t="n">
        <v>67</v>
      </c>
      <c r="C3478" s="6" t="n">
        <v>61442</v>
      </c>
      <c r="D3478" s="6" t="n">
        <v>1</v>
      </c>
    </row>
    <row r="3479" spans="1:8">
      <c r="A3479" t="s">
        <v>4</v>
      </c>
      <c r="B3479" s="4" t="s">
        <v>5</v>
      </c>
      <c r="C3479" s="4" t="s">
        <v>10</v>
      </c>
      <c r="D3479" s="4" t="s">
        <v>13</v>
      </c>
    </row>
    <row r="3480" spans="1:8">
      <c r="A3480" t="n">
        <v>30447</v>
      </c>
      <c r="B3480" s="83" t="n">
        <v>67</v>
      </c>
      <c r="C3480" s="6" t="n">
        <v>61443</v>
      </c>
      <c r="D3480" s="6" t="n">
        <v>1</v>
      </c>
    </row>
    <row r="3481" spans="1:8">
      <c r="A3481" t="s">
        <v>4</v>
      </c>
      <c r="B3481" s="4" t="s">
        <v>5</v>
      </c>
      <c r="C3481" s="4" t="s">
        <v>10</v>
      </c>
      <c r="D3481" s="4" t="s">
        <v>13</v>
      </c>
    </row>
    <row r="3482" spans="1:8">
      <c r="A3482" t="n">
        <v>30451</v>
      </c>
      <c r="B3482" s="83" t="n">
        <v>67</v>
      </c>
      <c r="C3482" s="6" t="n">
        <v>61444</v>
      </c>
      <c r="D3482" s="6" t="n">
        <v>1</v>
      </c>
    </row>
    <row r="3483" spans="1:8">
      <c r="A3483" t="s">
        <v>4</v>
      </c>
      <c r="B3483" s="4" t="s">
        <v>5</v>
      </c>
      <c r="C3483" s="4" t="s">
        <v>10</v>
      </c>
      <c r="D3483" s="4" t="s">
        <v>13</v>
      </c>
    </row>
    <row r="3484" spans="1:8">
      <c r="A3484" t="n">
        <v>30455</v>
      </c>
      <c r="B3484" s="83" t="n">
        <v>67</v>
      </c>
      <c r="C3484" s="6" t="n">
        <v>61445</v>
      </c>
      <c r="D3484" s="6" t="n">
        <v>1</v>
      </c>
    </row>
    <row r="3485" spans="1:8">
      <c r="A3485" t="s">
        <v>4</v>
      </c>
      <c r="B3485" s="4" t="s">
        <v>5</v>
      </c>
      <c r="C3485" s="4" t="s">
        <v>13</v>
      </c>
      <c r="D3485" s="4" t="s">
        <v>10</v>
      </c>
      <c r="E3485" s="4" t="s">
        <v>28</v>
      </c>
    </row>
    <row r="3486" spans="1:8">
      <c r="A3486" t="n">
        <v>30459</v>
      </c>
      <c r="B3486" s="36" t="n">
        <v>58</v>
      </c>
      <c r="C3486" s="6" t="n">
        <v>0</v>
      </c>
      <c r="D3486" s="6" t="n">
        <v>300</v>
      </c>
      <c r="E3486" s="6" t="n">
        <v>0.300000011920929</v>
      </c>
    </row>
    <row r="3487" spans="1:8">
      <c r="A3487" t="s">
        <v>4</v>
      </c>
      <c r="B3487" s="4" t="s">
        <v>5</v>
      </c>
      <c r="C3487" s="4" t="s">
        <v>13</v>
      </c>
      <c r="D3487" s="4" t="s">
        <v>10</v>
      </c>
    </row>
    <row r="3488" spans="1:8">
      <c r="A3488" t="n">
        <v>30467</v>
      </c>
      <c r="B3488" s="36" t="n">
        <v>58</v>
      </c>
      <c r="C3488" s="6" t="n">
        <v>255</v>
      </c>
      <c r="D3488" s="6" t="n">
        <v>0</v>
      </c>
    </row>
    <row r="3489" spans="1:5">
      <c r="A3489" t="s">
        <v>4</v>
      </c>
      <c r="B3489" s="4" t="s">
        <v>5</v>
      </c>
      <c r="C3489" s="4" t="s">
        <v>13</v>
      </c>
      <c r="D3489" s="4" t="s">
        <v>10</v>
      </c>
      <c r="E3489" s="4" t="s">
        <v>28</v>
      </c>
      <c r="F3489" s="4" t="s">
        <v>10</v>
      </c>
      <c r="G3489" s="4" t="s">
        <v>9</v>
      </c>
      <c r="H3489" s="4" t="s">
        <v>9</v>
      </c>
      <c r="I3489" s="4" t="s">
        <v>10</v>
      </c>
      <c r="J3489" s="4" t="s">
        <v>10</v>
      </c>
      <c r="K3489" s="4" t="s">
        <v>9</v>
      </c>
      <c r="L3489" s="4" t="s">
        <v>9</v>
      </c>
      <c r="M3489" s="4" t="s">
        <v>9</v>
      </c>
      <c r="N3489" s="4" t="s">
        <v>9</v>
      </c>
      <c r="O3489" s="4" t="s">
        <v>6</v>
      </c>
    </row>
    <row r="3490" spans="1:5">
      <c r="A3490" t="n">
        <v>30471</v>
      </c>
      <c r="B3490" s="11" t="n">
        <v>50</v>
      </c>
      <c r="C3490" s="6" t="n">
        <v>0</v>
      </c>
      <c r="D3490" s="6" t="n">
        <v>12101</v>
      </c>
      <c r="E3490" s="6" t="n">
        <v>1</v>
      </c>
      <c r="F3490" s="6" t="n">
        <v>0</v>
      </c>
      <c r="G3490" s="6" t="n">
        <v>0</v>
      </c>
      <c r="H3490" s="6" t="n">
        <v>0</v>
      </c>
      <c r="I3490" s="6" t="n">
        <v>0</v>
      </c>
      <c r="J3490" s="6" t="n">
        <v>65533</v>
      </c>
      <c r="K3490" s="6" t="n">
        <v>0</v>
      </c>
      <c r="L3490" s="6" t="n">
        <v>0</v>
      </c>
      <c r="M3490" s="6" t="n">
        <v>0</v>
      </c>
      <c r="N3490" s="6" t="n">
        <v>0</v>
      </c>
      <c r="O3490" s="6" t="s">
        <v>23</v>
      </c>
    </row>
    <row r="3491" spans="1:5">
      <c r="A3491" t="s">
        <v>4</v>
      </c>
      <c r="B3491" s="4" t="s">
        <v>5</v>
      </c>
      <c r="C3491" s="4" t="s">
        <v>13</v>
      </c>
      <c r="D3491" s="4" t="s">
        <v>10</v>
      </c>
      <c r="E3491" s="4" t="s">
        <v>10</v>
      </c>
      <c r="F3491" s="4" t="s">
        <v>10</v>
      </c>
      <c r="G3491" s="4" t="s">
        <v>10</v>
      </c>
      <c r="H3491" s="4" t="s">
        <v>13</v>
      </c>
    </row>
    <row r="3492" spans="1:5">
      <c r="A3492" t="n">
        <v>30510</v>
      </c>
      <c r="B3492" s="32" t="n">
        <v>25</v>
      </c>
      <c r="C3492" s="6" t="n">
        <v>5</v>
      </c>
      <c r="D3492" s="6" t="n">
        <v>65535</v>
      </c>
      <c r="E3492" s="6" t="n">
        <v>65535</v>
      </c>
      <c r="F3492" s="6" t="n">
        <v>65535</v>
      </c>
      <c r="G3492" s="6" t="n">
        <v>65535</v>
      </c>
      <c r="H3492" s="6" t="n">
        <v>0</v>
      </c>
    </row>
    <row r="3493" spans="1:5">
      <c r="A3493" t="s">
        <v>4</v>
      </c>
      <c r="B3493" s="4" t="s">
        <v>5</v>
      </c>
      <c r="C3493" s="4" t="s">
        <v>10</v>
      </c>
      <c r="D3493" s="4" t="s">
        <v>13</v>
      </c>
      <c r="E3493" s="4" t="s">
        <v>65</v>
      </c>
      <c r="F3493" s="4" t="s">
        <v>13</v>
      </c>
      <c r="G3493" s="4" t="s">
        <v>13</v>
      </c>
      <c r="H3493" s="4" t="s">
        <v>13</v>
      </c>
    </row>
    <row r="3494" spans="1:5">
      <c r="A3494" t="n">
        <v>30521</v>
      </c>
      <c r="B3494" s="33" t="n">
        <v>24</v>
      </c>
      <c r="C3494" s="6" t="n">
        <v>65533</v>
      </c>
      <c r="D3494" s="6" t="n">
        <v>11</v>
      </c>
      <c r="E3494" s="6" t="s">
        <v>322</v>
      </c>
      <c r="F3494" s="6" t="n">
        <v>6</v>
      </c>
      <c r="G3494" s="6" t="n">
        <v>2</v>
      </c>
      <c r="H3494" s="6" t="n">
        <v>0</v>
      </c>
    </row>
    <row r="3495" spans="1:5">
      <c r="A3495" t="s">
        <v>4</v>
      </c>
      <c r="B3495" s="4" t="s">
        <v>5</v>
      </c>
    </row>
    <row r="3496" spans="1:5">
      <c r="A3496" t="n">
        <v>30558</v>
      </c>
      <c r="B3496" s="34" t="n">
        <v>28</v>
      </c>
    </row>
    <row r="3497" spans="1:5">
      <c r="A3497" t="s">
        <v>4</v>
      </c>
      <c r="B3497" s="4" t="s">
        <v>5</v>
      </c>
      <c r="C3497" s="4" t="s">
        <v>13</v>
      </c>
    </row>
    <row r="3498" spans="1:5">
      <c r="A3498" t="n">
        <v>30559</v>
      </c>
      <c r="B3498" s="35" t="n">
        <v>27</v>
      </c>
      <c r="C3498" s="6" t="n">
        <v>0</v>
      </c>
    </row>
    <row r="3499" spans="1:5">
      <c r="A3499" t="s">
        <v>4</v>
      </c>
      <c r="B3499" s="4" t="s">
        <v>5</v>
      </c>
      <c r="C3499" s="4" t="s">
        <v>13</v>
      </c>
    </row>
    <row r="3500" spans="1:5">
      <c r="A3500" t="n">
        <v>30561</v>
      </c>
      <c r="B3500" s="35" t="n">
        <v>27</v>
      </c>
      <c r="C3500" s="6" t="n">
        <v>1</v>
      </c>
    </row>
    <row r="3501" spans="1:5">
      <c r="A3501" t="s">
        <v>4</v>
      </c>
      <c r="B3501" s="4" t="s">
        <v>5</v>
      </c>
      <c r="C3501" s="4" t="s">
        <v>13</v>
      </c>
      <c r="D3501" s="4" t="s">
        <v>10</v>
      </c>
      <c r="E3501" s="4" t="s">
        <v>10</v>
      </c>
      <c r="F3501" s="4" t="s">
        <v>10</v>
      </c>
      <c r="G3501" s="4" t="s">
        <v>10</v>
      </c>
      <c r="H3501" s="4" t="s">
        <v>13</v>
      </c>
    </row>
    <row r="3502" spans="1:5">
      <c r="A3502" t="n">
        <v>30563</v>
      </c>
      <c r="B3502" s="32" t="n">
        <v>25</v>
      </c>
      <c r="C3502" s="6" t="n">
        <v>5</v>
      </c>
      <c r="D3502" s="6" t="n">
        <v>65535</v>
      </c>
      <c r="E3502" s="6" t="n">
        <v>65535</v>
      </c>
      <c r="F3502" s="6" t="n">
        <v>65535</v>
      </c>
      <c r="G3502" s="6" t="n">
        <v>65535</v>
      </c>
      <c r="H3502" s="6" t="n">
        <v>0</v>
      </c>
    </row>
    <row r="3503" spans="1:5">
      <c r="A3503" t="s">
        <v>4</v>
      </c>
      <c r="B3503" s="4" t="s">
        <v>5</v>
      </c>
      <c r="C3503" s="4" t="s">
        <v>10</v>
      </c>
    </row>
    <row r="3504" spans="1:5">
      <c r="A3504" t="n">
        <v>30574</v>
      </c>
      <c r="B3504" s="40" t="n">
        <v>16</v>
      </c>
      <c r="C3504" s="6" t="n">
        <v>300</v>
      </c>
    </row>
    <row r="3505" spans="1:15">
      <c r="A3505" t="s">
        <v>4</v>
      </c>
      <c r="B3505" s="4" t="s">
        <v>5</v>
      </c>
      <c r="C3505" s="4" t="s">
        <v>13</v>
      </c>
      <c r="D3505" s="4" t="s">
        <v>10</v>
      </c>
      <c r="E3505" s="4" t="s">
        <v>28</v>
      </c>
      <c r="F3505" s="4" t="s">
        <v>10</v>
      </c>
      <c r="G3505" s="4" t="s">
        <v>9</v>
      </c>
      <c r="H3505" s="4" t="s">
        <v>9</v>
      </c>
      <c r="I3505" s="4" t="s">
        <v>10</v>
      </c>
      <c r="J3505" s="4" t="s">
        <v>10</v>
      </c>
      <c r="K3505" s="4" t="s">
        <v>9</v>
      </c>
      <c r="L3505" s="4" t="s">
        <v>9</v>
      </c>
      <c r="M3505" s="4" t="s">
        <v>9</v>
      </c>
      <c r="N3505" s="4" t="s">
        <v>9</v>
      </c>
      <c r="O3505" s="4" t="s">
        <v>6</v>
      </c>
    </row>
    <row r="3506" spans="1:15">
      <c r="A3506" t="n">
        <v>30577</v>
      </c>
      <c r="B3506" s="11" t="n">
        <v>50</v>
      </c>
      <c r="C3506" s="6" t="n">
        <v>0</v>
      </c>
      <c r="D3506" s="6" t="n">
        <v>12010</v>
      </c>
      <c r="E3506" s="6" t="n">
        <v>1</v>
      </c>
      <c r="F3506" s="6" t="n">
        <v>0</v>
      </c>
      <c r="G3506" s="6" t="n">
        <v>0</v>
      </c>
      <c r="H3506" s="6" t="n">
        <v>0</v>
      </c>
      <c r="I3506" s="6" t="n">
        <v>0</v>
      </c>
      <c r="J3506" s="6" t="n">
        <v>65533</v>
      </c>
      <c r="K3506" s="6" t="n">
        <v>0</v>
      </c>
      <c r="L3506" s="6" t="n">
        <v>0</v>
      </c>
      <c r="M3506" s="6" t="n">
        <v>0</v>
      </c>
      <c r="N3506" s="6" t="n">
        <v>0</v>
      </c>
      <c r="O3506" s="6" t="s">
        <v>23</v>
      </c>
    </row>
    <row r="3507" spans="1:15">
      <c r="A3507" t="s">
        <v>4</v>
      </c>
      <c r="B3507" s="4" t="s">
        <v>5</v>
      </c>
      <c r="C3507" s="4" t="s">
        <v>13</v>
      </c>
      <c r="D3507" s="4" t="s">
        <v>10</v>
      </c>
      <c r="E3507" s="4" t="s">
        <v>10</v>
      </c>
      <c r="F3507" s="4" t="s">
        <v>10</v>
      </c>
      <c r="G3507" s="4" t="s">
        <v>10</v>
      </c>
      <c r="H3507" s="4" t="s">
        <v>13</v>
      </c>
    </row>
    <row r="3508" spans="1:15">
      <c r="A3508" t="n">
        <v>30616</v>
      </c>
      <c r="B3508" s="32" t="n">
        <v>25</v>
      </c>
      <c r="C3508" s="6" t="n">
        <v>5</v>
      </c>
      <c r="D3508" s="6" t="n">
        <v>65535</v>
      </c>
      <c r="E3508" s="6" t="n">
        <v>65535</v>
      </c>
      <c r="F3508" s="6" t="n">
        <v>65535</v>
      </c>
      <c r="G3508" s="6" t="n">
        <v>65535</v>
      </c>
      <c r="H3508" s="6" t="n">
        <v>0</v>
      </c>
    </row>
    <row r="3509" spans="1:15">
      <c r="A3509" t="s">
        <v>4</v>
      </c>
      <c r="B3509" s="4" t="s">
        <v>5</v>
      </c>
      <c r="C3509" s="4" t="s">
        <v>10</v>
      </c>
      <c r="D3509" s="4" t="s">
        <v>65</v>
      </c>
      <c r="E3509" s="4" t="s">
        <v>13</v>
      </c>
      <c r="F3509" s="4" t="s">
        <v>13</v>
      </c>
      <c r="G3509" s="4" t="s">
        <v>10</v>
      </c>
      <c r="H3509" s="4" t="s">
        <v>13</v>
      </c>
      <c r="I3509" s="4" t="s">
        <v>65</v>
      </c>
      <c r="J3509" s="4" t="s">
        <v>13</v>
      </c>
      <c r="K3509" s="4" t="s">
        <v>13</v>
      </c>
      <c r="L3509" s="4" t="s">
        <v>13</v>
      </c>
    </row>
    <row r="3510" spans="1:15">
      <c r="A3510" t="n">
        <v>30627</v>
      </c>
      <c r="B3510" s="33" t="n">
        <v>24</v>
      </c>
      <c r="C3510" s="6" t="n">
        <v>65533</v>
      </c>
      <c r="D3510" s="6" t="s">
        <v>323</v>
      </c>
      <c r="E3510" s="6" t="n">
        <v>12</v>
      </c>
      <c r="F3510" s="6" t="n">
        <v>16</v>
      </c>
      <c r="G3510" s="6" t="n">
        <v>3680</v>
      </c>
      <c r="H3510" s="6" t="n">
        <v>7</v>
      </c>
      <c r="I3510" s="6" t="s">
        <v>85</v>
      </c>
      <c r="J3510" s="6" t="n">
        <v>6</v>
      </c>
      <c r="K3510" s="6" t="n">
        <v>2</v>
      </c>
      <c r="L3510" s="6" t="n">
        <v>0</v>
      </c>
    </row>
    <row r="3511" spans="1:15">
      <c r="A3511" t="s">
        <v>4</v>
      </c>
      <c r="B3511" s="4" t="s">
        <v>5</v>
      </c>
    </row>
    <row r="3512" spans="1:15">
      <c r="A3512" t="n">
        <v>30648</v>
      </c>
      <c r="B3512" s="34" t="n">
        <v>28</v>
      </c>
    </row>
    <row r="3513" spans="1:15">
      <c r="A3513" t="s">
        <v>4</v>
      </c>
      <c r="B3513" s="4" t="s">
        <v>5</v>
      </c>
      <c r="C3513" s="4" t="s">
        <v>13</v>
      </c>
    </row>
    <row r="3514" spans="1:15">
      <c r="A3514" t="n">
        <v>30649</v>
      </c>
      <c r="B3514" s="35" t="n">
        <v>27</v>
      </c>
      <c r="C3514" s="6" t="n">
        <v>0</v>
      </c>
    </row>
    <row r="3515" spans="1:15">
      <c r="A3515" t="s">
        <v>4</v>
      </c>
      <c r="B3515" s="4" t="s">
        <v>5</v>
      </c>
      <c r="C3515" s="4" t="s">
        <v>13</v>
      </c>
    </row>
    <row r="3516" spans="1:15">
      <c r="A3516" t="n">
        <v>30651</v>
      </c>
      <c r="B3516" s="35" t="n">
        <v>27</v>
      </c>
      <c r="C3516" s="6" t="n">
        <v>1</v>
      </c>
    </row>
    <row r="3517" spans="1:15">
      <c r="A3517" t="s">
        <v>4</v>
      </c>
      <c r="B3517" s="4" t="s">
        <v>5</v>
      </c>
      <c r="C3517" s="4" t="s">
        <v>13</v>
      </c>
      <c r="D3517" s="4" t="s">
        <v>10</v>
      </c>
      <c r="E3517" s="4" t="s">
        <v>10</v>
      </c>
      <c r="F3517" s="4" t="s">
        <v>10</v>
      </c>
      <c r="G3517" s="4" t="s">
        <v>10</v>
      </c>
      <c r="H3517" s="4" t="s">
        <v>13</v>
      </c>
    </row>
    <row r="3518" spans="1:15">
      <c r="A3518" t="n">
        <v>30653</v>
      </c>
      <c r="B3518" s="32" t="n">
        <v>25</v>
      </c>
      <c r="C3518" s="6" t="n">
        <v>5</v>
      </c>
      <c r="D3518" s="6" t="n">
        <v>65535</v>
      </c>
      <c r="E3518" s="6" t="n">
        <v>65535</v>
      </c>
      <c r="F3518" s="6" t="n">
        <v>65535</v>
      </c>
      <c r="G3518" s="6" t="n">
        <v>65535</v>
      </c>
      <c r="H3518" s="6" t="n">
        <v>0</v>
      </c>
    </row>
    <row r="3519" spans="1:15">
      <c r="A3519" t="s">
        <v>4</v>
      </c>
      <c r="B3519" s="4" t="s">
        <v>5</v>
      </c>
      <c r="C3519" s="4" t="s">
        <v>13</v>
      </c>
      <c r="D3519" s="4" t="s">
        <v>10</v>
      </c>
      <c r="E3519" s="4" t="s">
        <v>9</v>
      </c>
    </row>
    <row r="3520" spans="1:15">
      <c r="A3520" t="n">
        <v>30664</v>
      </c>
      <c r="B3520" s="47" t="n">
        <v>101</v>
      </c>
      <c r="C3520" s="6" t="n">
        <v>0</v>
      </c>
      <c r="D3520" s="6" t="n">
        <v>3680</v>
      </c>
      <c r="E3520" s="6" t="n">
        <v>1</v>
      </c>
    </row>
    <row r="3521" spans="1:15">
      <c r="A3521" t="s">
        <v>4</v>
      </c>
      <c r="B3521" s="4" t="s">
        <v>5</v>
      </c>
      <c r="C3521" s="4" t="s">
        <v>13</v>
      </c>
      <c r="D3521" s="4" t="s">
        <v>10</v>
      </c>
      <c r="E3521" s="4" t="s">
        <v>28</v>
      </c>
    </row>
    <row r="3522" spans="1:15">
      <c r="A3522" t="n">
        <v>30672</v>
      </c>
      <c r="B3522" s="36" t="n">
        <v>58</v>
      </c>
      <c r="C3522" s="6" t="n">
        <v>100</v>
      </c>
      <c r="D3522" s="6" t="n">
        <v>300</v>
      </c>
      <c r="E3522" s="6" t="n">
        <v>0.300000011920929</v>
      </c>
    </row>
    <row r="3523" spans="1:15">
      <c r="A3523" t="s">
        <v>4</v>
      </c>
      <c r="B3523" s="4" t="s">
        <v>5</v>
      </c>
      <c r="C3523" s="4" t="s">
        <v>13</v>
      </c>
      <c r="D3523" s="4" t="s">
        <v>10</v>
      </c>
    </row>
    <row r="3524" spans="1:15">
      <c r="A3524" t="n">
        <v>30680</v>
      </c>
      <c r="B3524" s="36" t="n">
        <v>58</v>
      </c>
      <c r="C3524" s="6" t="n">
        <v>255</v>
      </c>
      <c r="D3524" s="6" t="n">
        <v>0</v>
      </c>
    </row>
    <row r="3525" spans="1:15">
      <c r="A3525" t="s">
        <v>4</v>
      </c>
      <c r="B3525" s="4" t="s">
        <v>5</v>
      </c>
      <c r="C3525" s="4" t="s">
        <v>10</v>
      </c>
    </row>
    <row r="3526" spans="1:15">
      <c r="A3526" t="n">
        <v>30684</v>
      </c>
      <c r="B3526" s="40" t="n">
        <v>16</v>
      </c>
      <c r="C3526" s="6" t="n">
        <v>800</v>
      </c>
    </row>
    <row r="3527" spans="1:15">
      <c r="A3527" t="s">
        <v>4</v>
      </c>
      <c r="B3527" s="4" t="s">
        <v>5</v>
      </c>
      <c r="C3527" s="4" t="s">
        <v>13</v>
      </c>
      <c r="D3527" s="4" t="s">
        <v>10</v>
      </c>
      <c r="E3527" s="4" t="s">
        <v>13</v>
      </c>
      <c r="F3527" s="4" t="s">
        <v>13</v>
      </c>
      <c r="G3527" s="4" t="s">
        <v>30</v>
      </c>
    </row>
    <row r="3528" spans="1:15">
      <c r="A3528" t="n">
        <v>30687</v>
      </c>
      <c r="B3528" s="12" t="n">
        <v>5</v>
      </c>
      <c r="C3528" s="6" t="n">
        <v>30</v>
      </c>
      <c r="D3528" s="6" t="n">
        <v>10381</v>
      </c>
      <c r="E3528" s="6" t="n">
        <v>8</v>
      </c>
      <c r="F3528" s="6" t="n">
        <v>1</v>
      </c>
      <c r="G3528" s="13" t="n">
        <f t="normal" ca="1">A3800</f>
        <v>0</v>
      </c>
    </row>
    <row r="3529" spans="1:15">
      <c r="A3529" t="s">
        <v>4</v>
      </c>
      <c r="B3529" s="4" t="s">
        <v>5</v>
      </c>
      <c r="C3529" s="4" t="s">
        <v>13</v>
      </c>
      <c r="D3529" s="4" t="s">
        <v>28</v>
      </c>
      <c r="E3529" s="4" t="s">
        <v>10</v>
      </c>
      <c r="F3529" s="4" t="s">
        <v>13</v>
      </c>
    </row>
    <row r="3530" spans="1:15">
      <c r="A3530" t="n">
        <v>30697</v>
      </c>
      <c r="B3530" s="15" t="n">
        <v>49</v>
      </c>
      <c r="C3530" s="6" t="n">
        <v>3</v>
      </c>
      <c r="D3530" s="6" t="n">
        <v>0.699999988079071</v>
      </c>
      <c r="E3530" s="6" t="n">
        <v>500</v>
      </c>
      <c r="F3530" s="6" t="n">
        <v>0</v>
      </c>
    </row>
    <row r="3531" spans="1:15">
      <c r="A3531" t="s">
        <v>4</v>
      </c>
      <c r="B3531" s="4" t="s">
        <v>5</v>
      </c>
      <c r="C3531" s="4" t="s">
        <v>13</v>
      </c>
      <c r="D3531" s="4" t="s">
        <v>10</v>
      </c>
    </row>
    <row r="3532" spans="1:15">
      <c r="A3532" t="n">
        <v>30706</v>
      </c>
      <c r="B3532" s="36" t="n">
        <v>58</v>
      </c>
      <c r="C3532" s="6" t="n">
        <v>5</v>
      </c>
      <c r="D3532" s="6" t="n">
        <v>300</v>
      </c>
    </row>
    <row r="3533" spans="1:15">
      <c r="A3533" t="s">
        <v>4</v>
      </c>
      <c r="B3533" s="4" t="s">
        <v>5</v>
      </c>
      <c r="C3533" s="4" t="s">
        <v>28</v>
      </c>
      <c r="D3533" s="4" t="s">
        <v>10</v>
      </c>
    </row>
    <row r="3534" spans="1:15">
      <c r="A3534" t="n">
        <v>30710</v>
      </c>
      <c r="B3534" s="55" t="n">
        <v>103</v>
      </c>
      <c r="C3534" s="6" t="n">
        <v>0</v>
      </c>
      <c r="D3534" s="6" t="n">
        <v>300</v>
      </c>
    </row>
    <row r="3535" spans="1:15">
      <c r="A3535" t="s">
        <v>4</v>
      </c>
      <c r="B3535" s="4" t="s">
        <v>5</v>
      </c>
      <c r="C3535" s="4" t="s">
        <v>13</v>
      </c>
      <c r="D3535" s="4" t="s">
        <v>10</v>
      </c>
    </row>
    <row r="3536" spans="1:15">
      <c r="A3536" t="n">
        <v>30717</v>
      </c>
      <c r="B3536" s="36" t="n">
        <v>58</v>
      </c>
      <c r="C3536" s="6" t="n">
        <v>10</v>
      </c>
      <c r="D3536" s="6" t="n">
        <v>300</v>
      </c>
    </row>
    <row r="3537" spans="1:7">
      <c r="A3537" t="s">
        <v>4</v>
      </c>
      <c r="B3537" s="4" t="s">
        <v>5</v>
      </c>
      <c r="C3537" s="4" t="s">
        <v>13</v>
      </c>
      <c r="D3537" s="4" t="s">
        <v>10</v>
      </c>
    </row>
    <row r="3538" spans="1:7">
      <c r="A3538" t="n">
        <v>30721</v>
      </c>
      <c r="B3538" s="36" t="n">
        <v>58</v>
      </c>
      <c r="C3538" s="6" t="n">
        <v>12</v>
      </c>
      <c r="D3538" s="6" t="n">
        <v>0</v>
      </c>
    </row>
    <row r="3539" spans="1:7">
      <c r="A3539" t="s">
        <v>4</v>
      </c>
      <c r="B3539" s="4" t="s">
        <v>5</v>
      </c>
      <c r="C3539" s="4" t="s">
        <v>13</v>
      </c>
      <c r="D3539" s="4" t="s">
        <v>13</v>
      </c>
      <c r="E3539" s="4" t="s">
        <v>13</v>
      </c>
      <c r="F3539" s="4" t="s">
        <v>13</v>
      </c>
    </row>
    <row r="3540" spans="1:7">
      <c r="A3540" t="n">
        <v>30725</v>
      </c>
      <c r="B3540" s="8" t="n">
        <v>14</v>
      </c>
      <c r="C3540" s="6" t="n">
        <v>0</v>
      </c>
      <c r="D3540" s="6" t="n">
        <v>0</v>
      </c>
      <c r="E3540" s="6" t="n">
        <v>0</v>
      </c>
      <c r="F3540" s="6" t="n">
        <v>4</v>
      </c>
    </row>
    <row r="3541" spans="1:7">
      <c r="A3541" t="s">
        <v>4</v>
      </c>
      <c r="B3541" s="4" t="s">
        <v>5</v>
      </c>
      <c r="C3541" s="4" t="s">
        <v>13</v>
      </c>
      <c r="D3541" s="4" t="s">
        <v>10</v>
      </c>
      <c r="E3541" s="4" t="s">
        <v>10</v>
      </c>
      <c r="F3541" s="4" t="s">
        <v>13</v>
      </c>
    </row>
    <row r="3542" spans="1:7">
      <c r="A3542" t="n">
        <v>30730</v>
      </c>
      <c r="B3542" s="32" t="n">
        <v>25</v>
      </c>
      <c r="C3542" s="6" t="n">
        <v>1</v>
      </c>
      <c r="D3542" s="6" t="n">
        <v>65535</v>
      </c>
      <c r="E3542" s="6" t="n">
        <v>420</v>
      </c>
      <c r="F3542" s="6" t="n">
        <v>5</v>
      </c>
    </row>
    <row r="3543" spans="1:7">
      <c r="A3543" t="s">
        <v>4</v>
      </c>
      <c r="B3543" s="4" t="s">
        <v>5</v>
      </c>
      <c r="C3543" s="4" t="s">
        <v>13</v>
      </c>
      <c r="D3543" s="4" t="s">
        <v>10</v>
      </c>
      <c r="E3543" s="4" t="s">
        <v>6</v>
      </c>
    </row>
    <row r="3544" spans="1:7">
      <c r="A3544" t="n">
        <v>30737</v>
      </c>
      <c r="B3544" s="66" t="n">
        <v>51</v>
      </c>
      <c r="C3544" s="6" t="n">
        <v>4</v>
      </c>
      <c r="D3544" s="6" t="n">
        <v>0</v>
      </c>
      <c r="E3544" s="6" t="s">
        <v>230</v>
      </c>
    </row>
    <row r="3545" spans="1:7">
      <c r="A3545" t="s">
        <v>4</v>
      </c>
      <c r="B3545" s="4" t="s">
        <v>5</v>
      </c>
      <c r="C3545" s="4" t="s">
        <v>10</v>
      </c>
    </row>
    <row r="3546" spans="1:7">
      <c r="A3546" t="n">
        <v>30751</v>
      </c>
      <c r="B3546" s="40" t="n">
        <v>16</v>
      </c>
      <c r="C3546" s="6" t="n">
        <v>0</v>
      </c>
    </row>
    <row r="3547" spans="1:7">
      <c r="A3547" t="s">
        <v>4</v>
      </c>
      <c r="B3547" s="4" t="s">
        <v>5</v>
      </c>
      <c r="C3547" s="4" t="s">
        <v>10</v>
      </c>
      <c r="D3547" s="4" t="s">
        <v>65</v>
      </c>
      <c r="E3547" s="4" t="s">
        <v>13</v>
      </c>
      <c r="F3547" s="4" t="s">
        <v>13</v>
      </c>
    </row>
    <row r="3548" spans="1:7">
      <c r="A3548" t="n">
        <v>30754</v>
      </c>
      <c r="B3548" s="68" t="n">
        <v>26</v>
      </c>
      <c r="C3548" s="6" t="n">
        <v>0</v>
      </c>
      <c r="D3548" s="6" t="s">
        <v>324</v>
      </c>
      <c r="E3548" s="6" t="n">
        <v>2</v>
      </c>
      <c r="F3548" s="6" t="n">
        <v>0</v>
      </c>
    </row>
    <row r="3549" spans="1:7">
      <c r="A3549" t="s">
        <v>4</v>
      </c>
      <c r="B3549" s="4" t="s">
        <v>5</v>
      </c>
    </row>
    <row r="3550" spans="1:7">
      <c r="A3550" t="n">
        <v>30805</v>
      </c>
      <c r="B3550" s="34" t="n">
        <v>28</v>
      </c>
    </row>
    <row r="3551" spans="1:7">
      <c r="A3551" t="s">
        <v>4</v>
      </c>
      <c r="B3551" s="4" t="s">
        <v>5</v>
      </c>
      <c r="C3551" s="4" t="s">
        <v>13</v>
      </c>
      <c r="D3551" s="26" t="s">
        <v>58</v>
      </c>
      <c r="E3551" s="4" t="s">
        <v>5</v>
      </c>
      <c r="F3551" s="4" t="s">
        <v>13</v>
      </c>
      <c r="G3551" s="4" t="s">
        <v>10</v>
      </c>
      <c r="H3551" s="26" t="s">
        <v>59</v>
      </c>
      <c r="I3551" s="4" t="s">
        <v>13</v>
      </c>
      <c r="J3551" s="4" t="s">
        <v>30</v>
      </c>
    </row>
    <row r="3552" spans="1:7">
      <c r="A3552" t="n">
        <v>30806</v>
      </c>
      <c r="B3552" s="12" t="n">
        <v>5</v>
      </c>
      <c r="C3552" s="6" t="n">
        <v>28</v>
      </c>
      <c r="D3552" s="26" t="s">
        <v>3</v>
      </c>
      <c r="E3552" s="27" t="n">
        <v>64</v>
      </c>
      <c r="F3552" s="6" t="n">
        <v>5</v>
      </c>
      <c r="G3552" s="6" t="n">
        <v>2</v>
      </c>
      <c r="H3552" s="26" t="s">
        <v>3</v>
      </c>
      <c r="I3552" s="6" t="n">
        <v>1</v>
      </c>
      <c r="J3552" s="13" t="n">
        <f t="normal" ca="1">A3564</f>
        <v>0</v>
      </c>
    </row>
    <row r="3553" spans="1:10">
      <c r="A3553" t="s">
        <v>4</v>
      </c>
      <c r="B3553" s="4" t="s">
        <v>5</v>
      </c>
      <c r="C3553" s="4" t="s">
        <v>13</v>
      </c>
      <c r="D3553" s="4" t="s">
        <v>10</v>
      </c>
      <c r="E3553" s="4" t="s">
        <v>10</v>
      </c>
      <c r="F3553" s="4" t="s">
        <v>13</v>
      </c>
    </row>
    <row r="3554" spans="1:10">
      <c r="A3554" t="n">
        <v>30817</v>
      </c>
      <c r="B3554" s="32" t="n">
        <v>25</v>
      </c>
      <c r="C3554" s="6" t="n">
        <v>1</v>
      </c>
      <c r="D3554" s="6" t="n">
        <v>160</v>
      </c>
      <c r="E3554" s="6" t="n">
        <v>570</v>
      </c>
      <c r="F3554" s="6" t="n">
        <v>1</v>
      </c>
    </row>
    <row r="3555" spans="1:10">
      <c r="A3555" t="s">
        <v>4</v>
      </c>
      <c r="B3555" s="4" t="s">
        <v>5</v>
      </c>
      <c r="C3555" s="4" t="s">
        <v>13</v>
      </c>
      <c r="D3555" s="4" t="s">
        <v>10</v>
      </c>
      <c r="E3555" s="4" t="s">
        <v>6</v>
      </c>
    </row>
    <row r="3556" spans="1:10">
      <c r="A3556" t="n">
        <v>30824</v>
      </c>
      <c r="B3556" s="66" t="n">
        <v>51</v>
      </c>
      <c r="C3556" s="6" t="n">
        <v>4</v>
      </c>
      <c r="D3556" s="6" t="n">
        <v>2</v>
      </c>
      <c r="E3556" s="6" t="s">
        <v>252</v>
      </c>
    </row>
    <row r="3557" spans="1:10">
      <c r="A3557" t="s">
        <v>4</v>
      </c>
      <c r="B3557" s="4" t="s">
        <v>5</v>
      </c>
      <c r="C3557" s="4" t="s">
        <v>10</v>
      </c>
    </row>
    <row r="3558" spans="1:10">
      <c r="A3558" t="n">
        <v>30838</v>
      </c>
      <c r="B3558" s="40" t="n">
        <v>16</v>
      </c>
      <c r="C3558" s="6" t="n">
        <v>0</v>
      </c>
    </row>
    <row r="3559" spans="1:10">
      <c r="A3559" t="s">
        <v>4</v>
      </c>
      <c r="B3559" s="4" t="s">
        <v>5</v>
      </c>
      <c r="C3559" s="4" t="s">
        <v>10</v>
      </c>
      <c r="D3559" s="4" t="s">
        <v>65</v>
      </c>
      <c r="E3559" s="4" t="s">
        <v>13</v>
      </c>
      <c r="F3559" s="4" t="s">
        <v>13</v>
      </c>
    </row>
    <row r="3560" spans="1:10">
      <c r="A3560" t="n">
        <v>30841</v>
      </c>
      <c r="B3560" s="68" t="n">
        <v>26</v>
      </c>
      <c r="C3560" s="6" t="n">
        <v>2</v>
      </c>
      <c r="D3560" s="6" t="s">
        <v>325</v>
      </c>
      <c r="E3560" s="6" t="n">
        <v>2</v>
      </c>
      <c r="F3560" s="6" t="n">
        <v>0</v>
      </c>
    </row>
    <row r="3561" spans="1:10">
      <c r="A3561" t="s">
        <v>4</v>
      </c>
      <c r="B3561" s="4" t="s">
        <v>5</v>
      </c>
    </row>
    <row r="3562" spans="1:10">
      <c r="A3562" t="n">
        <v>30876</v>
      </c>
      <c r="B3562" s="34" t="n">
        <v>28</v>
      </c>
    </row>
    <row r="3563" spans="1:10">
      <c r="A3563" t="s">
        <v>4</v>
      </c>
      <c r="B3563" s="4" t="s">
        <v>5</v>
      </c>
      <c r="C3563" s="4" t="s">
        <v>13</v>
      </c>
      <c r="D3563" s="26" t="s">
        <v>58</v>
      </c>
      <c r="E3563" s="4" t="s">
        <v>5</v>
      </c>
      <c r="F3563" s="4" t="s">
        <v>13</v>
      </c>
      <c r="G3563" s="4" t="s">
        <v>10</v>
      </c>
      <c r="H3563" s="26" t="s">
        <v>59</v>
      </c>
      <c r="I3563" s="4" t="s">
        <v>13</v>
      </c>
      <c r="J3563" s="4" t="s">
        <v>30</v>
      </c>
    </row>
    <row r="3564" spans="1:10">
      <c r="A3564" t="n">
        <v>30877</v>
      </c>
      <c r="B3564" s="12" t="n">
        <v>5</v>
      </c>
      <c r="C3564" s="6" t="n">
        <v>28</v>
      </c>
      <c r="D3564" s="26" t="s">
        <v>3</v>
      </c>
      <c r="E3564" s="27" t="n">
        <v>64</v>
      </c>
      <c r="F3564" s="6" t="n">
        <v>5</v>
      </c>
      <c r="G3564" s="6" t="n">
        <v>1</v>
      </c>
      <c r="H3564" s="26" t="s">
        <v>3</v>
      </c>
      <c r="I3564" s="6" t="n">
        <v>1</v>
      </c>
      <c r="J3564" s="13" t="n">
        <f t="normal" ca="1">A3576</f>
        <v>0</v>
      </c>
    </row>
    <row r="3565" spans="1:10">
      <c r="A3565" t="s">
        <v>4</v>
      </c>
      <c r="B3565" s="4" t="s">
        <v>5</v>
      </c>
      <c r="C3565" s="4" t="s">
        <v>13</v>
      </c>
      <c r="D3565" s="4" t="s">
        <v>10</v>
      </c>
      <c r="E3565" s="4" t="s">
        <v>10</v>
      </c>
      <c r="F3565" s="4" t="s">
        <v>13</v>
      </c>
    </row>
    <row r="3566" spans="1:10">
      <c r="A3566" t="n">
        <v>30888</v>
      </c>
      <c r="B3566" s="32" t="n">
        <v>25</v>
      </c>
      <c r="C3566" s="6" t="n">
        <v>1</v>
      </c>
      <c r="D3566" s="6" t="n">
        <v>160</v>
      </c>
      <c r="E3566" s="6" t="n">
        <v>570</v>
      </c>
      <c r="F3566" s="6" t="n">
        <v>2</v>
      </c>
    </row>
    <row r="3567" spans="1:10">
      <c r="A3567" t="s">
        <v>4</v>
      </c>
      <c r="B3567" s="4" t="s">
        <v>5</v>
      </c>
      <c r="C3567" s="4" t="s">
        <v>13</v>
      </c>
      <c r="D3567" s="4" t="s">
        <v>10</v>
      </c>
      <c r="E3567" s="4" t="s">
        <v>6</v>
      </c>
    </row>
    <row r="3568" spans="1:10">
      <c r="A3568" t="n">
        <v>30895</v>
      </c>
      <c r="B3568" s="66" t="n">
        <v>51</v>
      </c>
      <c r="C3568" s="6" t="n">
        <v>4</v>
      </c>
      <c r="D3568" s="6" t="n">
        <v>1</v>
      </c>
      <c r="E3568" s="6" t="s">
        <v>168</v>
      </c>
    </row>
    <row r="3569" spans="1:10">
      <c r="A3569" t="s">
        <v>4</v>
      </c>
      <c r="B3569" s="4" t="s">
        <v>5</v>
      </c>
      <c r="C3569" s="4" t="s">
        <v>10</v>
      </c>
    </row>
    <row r="3570" spans="1:10">
      <c r="A3570" t="n">
        <v>30908</v>
      </c>
      <c r="B3570" s="40" t="n">
        <v>16</v>
      </c>
      <c r="C3570" s="6" t="n">
        <v>0</v>
      </c>
    </row>
    <row r="3571" spans="1:10">
      <c r="A3571" t="s">
        <v>4</v>
      </c>
      <c r="B3571" s="4" t="s">
        <v>5</v>
      </c>
      <c r="C3571" s="4" t="s">
        <v>10</v>
      </c>
      <c r="D3571" s="4" t="s">
        <v>65</v>
      </c>
      <c r="E3571" s="4" t="s">
        <v>13</v>
      </c>
      <c r="F3571" s="4" t="s">
        <v>13</v>
      </c>
    </row>
    <row r="3572" spans="1:10">
      <c r="A3572" t="n">
        <v>30911</v>
      </c>
      <c r="B3572" s="68" t="n">
        <v>26</v>
      </c>
      <c r="C3572" s="6" t="n">
        <v>1</v>
      </c>
      <c r="D3572" s="6" t="s">
        <v>326</v>
      </c>
      <c r="E3572" s="6" t="n">
        <v>2</v>
      </c>
      <c r="F3572" s="6" t="n">
        <v>0</v>
      </c>
    </row>
    <row r="3573" spans="1:10">
      <c r="A3573" t="s">
        <v>4</v>
      </c>
      <c r="B3573" s="4" t="s">
        <v>5</v>
      </c>
    </row>
    <row r="3574" spans="1:10">
      <c r="A3574" t="n">
        <v>30998</v>
      </c>
      <c r="B3574" s="34" t="n">
        <v>28</v>
      </c>
    </row>
    <row r="3575" spans="1:10">
      <c r="A3575" t="s">
        <v>4</v>
      </c>
      <c r="B3575" s="4" t="s">
        <v>5</v>
      </c>
      <c r="C3575" s="4" t="s">
        <v>13</v>
      </c>
      <c r="D3575" s="26" t="s">
        <v>58</v>
      </c>
      <c r="E3575" s="4" t="s">
        <v>5</v>
      </c>
      <c r="F3575" s="4" t="s">
        <v>13</v>
      </c>
      <c r="G3575" s="4" t="s">
        <v>10</v>
      </c>
      <c r="H3575" s="26" t="s">
        <v>59</v>
      </c>
      <c r="I3575" s="4" t="s">
        <v>13</v>
      </c>
      <c r="J3575" s="4" t="s">
        <v>30</v>
      </c>
    </row>
    <row r="3576" spans="1:10">
      <c r="A3576" t="n">
        <v>30999</v>
      </c>
      <c r="B3576" s="12" t="n">
        <v>5</v>
      </c>
      <c r="C3576" s="6" t="n">
        <v>28</v>
      </c>
      <c r="D3576" s="26" t="s">
        <v>3</v>
      </c>
      <c r="E3576" s="27" t="n">
        <v>64</v>
      </c>
      <c r="F3576" s="6" t="n">
        <v>5</v>
      </c>
      <c r="G3576" s="6" t="n">
        <v>6</v>
      </c>
      <c r="H3576" s="26" t="s">
        <v>3</v>
      </c>
      <c r="I3576" s="6" t="n">
        <v>1</v>
      </c>
      <c r="J3576" s="13" t="n">
        <f t="normal" ca="1">A3588</f>
        <v>0</v>
      </c>
    </row>
    <row r="3577" spans="1:10">
      <c r="A3577" t="s">
        <v>4</v>
      </c>
      <c r="B3577" s="4" t="s">
        <v>5</v>
      </c>
      <c r="C3577" s="4" t="s">
        <v>13</v>
      </c>
      <c r="D3577" s="4" t="s">
        <v>10</v>
      </c>
      <c r="E3577" s="4" t="s">
        <v>10</v>
      </c>
      <c r="F3577" s="4" t="s">
        <v>13</v>
      </c>
    </row>
    <row r="3578" spans="1:10">
      <c r="A3578" t="n">
        <v>31010</v>
      </c>
      <c r="B3578" s="32" t="n">
        <v>25</v>
      </c>
      <c r="C3578" s="6" t="n">
        <v>1</v>
      </c>
      <c r="D3578" s="6" t="n">
        <v>60</v>
      </c>
      <c r="E3578" s="6" t="n">
        <v>500</v>
      </c>
      <c r="F3578" s="6" t="n">
        <v>1</v>
      </c>
    </row>
    <row r="3579" spans="1:10">
      <c r="A3579" t="s">
        <v>4</v>
      </c>
      <c r="B3579" s="4" t="s">
        <v>5</v>
      </c>
      <c r="C3579" s="4" t="s">
        <v>13</v>
      </c>
      <c r="D3579" s="4" t="s">
        <v>10</v>
      </c>
      <c r="E3579" s="4" t="s">
        <v>6</v>
      </c>
    </row>
    <row r="3580" spans="1:10">
      <c r="A3580" t="n">
        <v>31017</v>
      </c>
      <c r="B3580" s="66" t="n">
        <v>51</v>
      </c>
      <c r="C3580" s="6" t="n">
        <v>4</v>
      </c>
      <c r="D3580" s="6" t="n">
        <v>6</v>
      </c>
      <c r="E3580" s="6" t="s">
        <v>195</v>
      </c>
    </row>
    <row r="3581" spans="1:10">
      <c r="A3581" t="s">
        <v>4</v>
      </c>
      <c r="B3581" s="4" t="s">
        <v>5</v>
      </c>
      <c r="C3581" s="4" t="s">
        <v>10</v>
      </c>
    </row>
    <row r="3582" spans="1:10">
      <c r="A3582" t="n">
        <v>31031</v>
      </c>
      <c r="B3582" s="40" t="n">
        <v>16</v>
      </c>
      <c r="C3582" s="6" t="n">
        <v>0</v>
      </c>
    </row>
    <row r="3583" spans="1:10">
      <c r="A3583" t="s">
        <v>4</v>
      </c>
      <c r="B3583" s="4" t="s">
        <v>5</v>
      </c>
      <c r="C3583" s="4" t="s">
        <v>10</v>
      </c>
      <c r="D3583" s="4" t="s">
        <v>65</v>
      </c>
      <c r="E3583" s="4" t="s">
        <v>13</v>
      </c>
      <c r="F3583" s="4" t="s">
        <v>13</v>
      </c>
    </row>
    <row r="3584" spans="1:10">
      <c r="A3584" t="n">
        <v>31034</v>
      </c>
      <c r="B3584" s="68" t="n">
        <v>26</v>
      </c>
      <c r="C3584" s="6" t="n">
        <v>6</v>
      </c>
      <c r="D3584" s="6" t="s">
        <v>327</v>
      </c>
      <c r="E3584" s="6" t="n">
        <v>2</v>
      </c>
      <c r="F3584" s="6" t="n">
        <v>0</v>
      </c>
    </row>
    <row r="3585" spans="1:10">
      <c r="A3585" t="s">
        <v>4</v>
      </c>
      <c r="B3585" s="4" t="s">
        <v>5</v>
      </c>
    </row>
    <row r="3586" spans="1:10">
      <c r="A3586" t="n">
        <v>31073</v>
      </c>
      <c r="B3586" s="34" t="n">
        <v>28</v>
      </c>
    </row>
    <row r="3587" spans="1:10">
      <c r="A3587" t="s">
        <v>4</v>
      </c>
      <c r="B3587" s="4" t="s">
        <v>5</v>
      </c>
      <c r="C3587" s="4" t="s">
        <v>13</v>
      </c>
      <c r="D3587" s="26" t="s">
        <v>58</v>
      </c>
      <c r="E3587" s="4" t="s">
        <v>5</v>
      </c>
      <c r="F3587" s="4" t="s">
        <v>13</v>
      </c>
      <c r="G3587" s="4" t="s">
        <v>10</v>
      </c>
      <c r="H3587" s="26" t="s">
        <v>59</v>
      </c>
      <c r="I3587" s="4" t="s">
        <v>13</v>
      </c>
      <c r="J3587" s="4" t="s">
        <v>30</v>
      </c>
    </row>
    <row r="3588" spans="1:10">
      <c r="A3588" t="n">
        <v>31074</v>
      </c>
      <c r="B3588" s="12" t="n">
        <v>5</v>
      </c>
      <c r="C3588" s="6" t="n">
        <v>28</v>
      </c>
      <c r="D3588" s="26" t="s">
        <v>3</v>
      </c>
      <c r="E3588" s="27" t="n">
        <v>64</v>
      </c>
      <c r="F3588" s="6" t="n">
        <v>5</v>
      </c>
      <c r="G3588" s="6" t="n">
        <v>8</v>
      </c>
      <c r="H3588" s="26" t="s">
        <v>3</v>
      </c>
      <c r="I3588" s="6" t="n">
        <v>1</v>
      </c>
      <c r="J3588" s="13" t="n">
        <f t="normal" ca="1">A3600</f>
        <v>0</v>
      </c>
    </row>
    <row r="3589" spans="1:10">
      <c r="A3589" t="s">
        <v>4</v>
      </c>
      <c r="B3589" s="4" t="s">
        <v>5</v>
      </c>
      <c r="C3589" s="4" t="s">
        <v>13</v>
      </c>
      <c r="D3589" s="4" t="s">
        <v>10</v>
      </c>
      <c r="E3589" s="4" t="s">
        <v>10</v>
      </c>
      <c r="F3589" s="4" t="s">
        <v>13</v>
      </c>
    </row>
    <row r="3590" spans="1:10">
      <c r="A3590" t="n">
        <v>31085</v>
      </c>
      <c r="B3590" s="32" t="n">
        <v>25</v>
      </c>
      <c r="C3590" s="6" t="n">
        <v>1</v>
      </c>
      <c r="D3590" s="6" t="n">
        <v>260</v>
      </c>
      <c r="E3590" s="6" t="n">
        <v>640</v>
      </c>
      <c r="F3590" s="6" t="n">
        <v>1</v>
      </c>
    </row>
    <row r="3591" spans="1:10">
      <c r="A3591" t="s">
        <v>4</v>
      </c>
      <c r="B3591" s="4" t="s">
        <v>5</v>
      </c>
      <c r="C3591" s="4" t="s">
        <v>13</v>
      </c>
      <c r="D3591" s="4" t="s">
        <v>10</v>
      </c>
      <c r="E3591" s="4" t="s">
        <v>6</v>
      </c>
    </row>
    <row r="3592" spans="1:10">
      <c r="A3592" t="n">
        <v>31092</v>
      </c>
      <c r="B3592" s="66" t="n">
        <v>51</v>
      </c>
      <c r="C3592" s="6" t="n">
        <v>4</v>
      </c>
      <c r="D3592" s="6" t="n">
        <v>8</v>
      </c>
      <c r="E3592" s="6" t="s">
        <v>263</v>
      </c>
    </row>
    <row r="3593" spans="1:10">
      <c r="A3593" t="s">
        <v>4</v>
      </c>
      <c r="B3593" s="4" t="s">
        <v>5</v>
      </c>
      <c r="C3593" s="4" t="s">
        <v>10</v>
      </c>
    </row>
    <row r="3594" spans="1:10">
      <c r="A3594" t="n">
        <v>31105</v>
      </c>
      <c r="B3594" s="40" t="n">
        <v>16</v>
      </c>
      <c r="C3594" s="6" t="n">
        <v>0</v>
      </c>
    </row>
    <row r="3595" spans="1:10">
      <c r="A3595" t="s">
        <v>4</v>
      </c>
      <c r="B3595" s="4" t="s">
        <v>5</v>
      </c>
      <c r="C3595" s="4" t="s">
        <v>10</v>
      </c>
      <c r="D3595" s="4" t="s">
        <v>65</v>
      </c>
      <c r="E3595" s="4" t="s">
        <v>13</v>
      </c>
      <c r="F3595" s="4" t="s">
        <v>13</v>
      </c>
    </row>
    <row r="3596" spans="1:10">
      <c r="A3596" t="n">
        <v>31108</v>
      </c>
      <c r="B3596" s="68" t="n">
        <v>26</v>
      </c>
      <c r="C3596" s="6" t="n">
        <v>8</v>
      </c>
      <c r="D3596" s="6" t="s">
        <v>328</v>
      </c>
      <c r="E3596" s="6" t="n">
        <v>2</v>
      </c>
      <c r="F3596" s="6" t="n">
        <v>0</v>
      </c>
    </row>
    <row r="3597" spans="1:10">
      <c r="A3597" t="s">
        <v>4</v>
      </c>
      <c r="B3597" s="4" t="s">
        <v>5</v>
      </c>
    </row>
    <row r="3598" spans="1:10">
      <c r="A3598" t="n">
        <v>31162</v>
      </c>
      <c r="B3598" s="34" t="n">
        <v>28</v>
      </c>
    </row>
    <row r="3599" spans="1:10">
      <c r="A3599" t="s">
        <v>4</v>
      </c>
      <c r="B3599" s="4" t="s">
        <v>5</v>
      </c>
      <c r="C3599" s="4" t="s">
        <v>13</v>
      </c>
      <c r="D3599" s="26" t="s">
        <v>58</v>
      </c>
      <c r="E3599" s="4" t="s">
        <v>5</v>
      </c>
      <c r="F3599" s="4" t="s">
        <v>13</v>
      </c>
      <c r="G3599" s="4" t="s">
        <v>10</v>
      </c>
      <c r="H3599" s="26" t="s">
        <v>59</v>
      </c>
      <c r="I3599" s="4" t="s">
        <v>13</v>
      </c>
      <c r="J3599" s="4" t="s">
        <v>30</v>
      </c>
    </row>
    <row r="3600" spans="1:10">
      <c r="A3600" t="n">
        <v>31163</v>
      </c>
      <c r="B3600" s="12" t="n">
        <v>5</v>
      </c>
      <c r="C3600" s="6" t="n">
        <v>28</v>
      </c>
      <c r="D3600" s="26" t="s">
        <v>3</v>
      </c>
      <c r="E3600" s="27" t="n">
        <v>64</v>
      </c>
      <c r="F3600" s="6" t="n">
        <v>5</v>
      </c>
      <c r="G3600" s="6" t="n">
        <v>3</v>
      </c>
      <c r="H3600" s="26" t="s">
        <v>3</v>
      </c>
      <c r="I3600" s="6" t="n">
        <v>1</v>
      </c>
      <c r="J3600" s="13" t="n">
        <f t="normal" ca="1">A3612</f>
        <v>0</v>
      </c>
    </row>
    <row r="3601" spans="1:10">
      <c r="A3601" t="s">
        <v>4</v>
      </c>
      <c r="B3601" s="4" t="s">
        <v>5</v>
      </c>
      <c r="C3601" s="4" t="s">
        <v>13</v>
      </c>
      <c r="D3601" s="4" t="s">
        <v>10</v>
      </c>
      <c r="E3601" s="4" t="s">
        <v>10</v>
      </c>
      <c r="F3601" s="4" t="s">
        <v>13</v>
      </c>
    </row>
    <row r="3602" spans="1:10">
      <c r="A3602" t="n">
        <v>31174</v>
      </c>
      <c r="B3602" s="32" t="n">
        <v>25</v>
      </c>
      <c r="C3602" s="6" t="n">
        <v>1</v>
      </c>
      <c r="D3602" s="6" t="n">
        <v>260</v>
      </c>
      <c r="E3602" s="6" t="n">
        <v>640</v>
      </c>
      <c r="F3602" s="6" t="n">
        <v>2</v>
      </c>
    </row>
    <row r="3603" spans="1:10">
      <c r="A3603" t="s">
        <v>4</v>
      </c>
      <c r="B3603" s="4" t="s">
        <v>5</v>
      </c>
      <c r="C3603" s="4" t="s">
        <v>13</v>
      </c>
      <c r="D3603" s="4" t="s">
        <v>10</v>
      </c>
      <c r="E3603" s="4" t="s">
        <v>6</v>
      </c>
    </row>
    <row r="3604" spans="1:10">
      <c r="A3604" t="n">
        <v>31181</v>
      </c>
      <c r="B3604" s="66" t="n">
        <v>51</v>
      </c>
      <c r="C3604" s="6" t="n">
        <v>4</v>
      </c>
      <c r="D3604" s="6" t="n">
        <v>3</v>
      </c>
      <c r="E3604" s="6" t="s">
        <v>191</v>
      </c>
    </row>
    <row r="3605" spans="1:10">
      <c r="A3605" t="s">
        <v>4</v>
      </c>
      <c r="B3605" s="4" t="s">
        <v>5</v>
      </c>
      <c r="C3605" s="4" t="s">
        <v>10</v>
      </c>
    </row>
    <row r="3606" spans="1:10">
      <c r="A3606" t="n">
        <v>31195</v>
      </c>
      <c r="B3606" s="40" t="n">
        <v>16</v>
      </c>
      <c r="C3606" s="6" t="n">
        <v>0</v>
      </c>
    </row>
    <row r="3607" spans="1:10">
      <c r="A3607" t="s">
        <v>4</v>
      </c>
      <c r="B3607" s="4" t="s">
        <v>5</v>
      </c>
      <c r="C3607" s="4" t="s">
        <v>10</v>
      </c>
      <c r="D3607" s="4" t="s">
        <v>65</v>
      </c>
      <c r="E3607" s="4" t="s">
        <v>13</v>
      </c>
      <c r="F3607" s="4" t="s">
        <v>13</v>
      </c>
    </row>
    <row r="3608" spans="1:10">
      <c r="A3608" t="n">
        <v>31198</v>
      </c>
      <c r="B3608" s="68" t="n">
        <v>26</v>
      </c>
      <c r="C3608" s="6" t="n">
        <v>3</v>
      </c>
      <c r="D3608" s="6" t="s">
        <v>329</v>
      </c>
      <c r="E3608" s="6" t="n">
        <v>2</v>
      </c>
      <c r="F3608" s="6" t="n">
        <v>0</v>
      </c>
    </row>
    <row r="3609" spans="1:10">
      <c r="A3609" t="s">
        <v>4</v>
      </c>
      <c r="B3609" s="4" t="s">
        <v>5</v>
      </c>
    </row>
    <row r="3610" spans="1:10">
      <c r="A3610" t="n">
        <v>31280</v>
      </c>
      <c r="B3610" s="34" t="n">
        <v>28</v>
      </c>
    </row>
    <row r="3611" spans="1:10">
      <c r="A3611" t="s">
        <v>4</v>
      </c>
      <c r="B3611" s="4" t="s">
        <v>5</v>
      </c>
      <c r="C3611" s="4" t="s">
        <v>13</v>
      </c>
      <c r="D3611" s="26" t="s">
        <v>58</v>
      </c>
      <c r="E3611" s="4" t="s">
        <v>5</v>
      </c>
      <c r="F3611" s="4" t="s">
        <v>13</v>
      </c>
      <c r="G3611" s="4" t="s">
        <v>10</v>
      </c>
      <c r="H3611" s="26" t="s">
        <v>59</v>
      </c>
      <c r="I3611" s="4" t="s">
        <v>13</v>
      </c>
      <c r="J3611" s="4" t="s">
        <v>30</v>
      </c>
    </row>
    <row r="3612" spans="1:10">
      <c r="A3612" t="n">
        <v>31281</v>
      </c>
      <c r="B3612" s="12" t="n">
        <v>5</v>
      </c>
      <c r="C3612" s="6" t="n">
        <v>28</v>
      </c>
      <c r="D3612" s="26" t="s">
        <v>3</v>
      </c>
      <c r="E3612" s="27" t="n">
        <v>64</v>
      </c>
      <c r="F3612" s="6" t="n">
        <v>5</v>
      </c>
      <c r="G3612" s="6" t="n">
        <v>9</v>
      </c>
      <c r="H3612" s="26" t="s">
        <v>3</v>
      </c>
      <c r="I3612" s="6" t="n">
        <v>1</v>
      </c>
      <c r="J3612" s="13" t="n">
        <f t="normal" ca="1">A3624</f>
        <v>0</v>
      </c>
    </row>
    <row r="3613" spans="1:10">
      <c r="A3613" t="s">
        <v>4</v>
      </c>
      <c r="B3613" s="4" t="s">
        <v>5</v>
      </c>
      <c r="C3613" s="4" t="s">
        <v>13</v>
      </c>
      <c r="D3613" s="4" t="s">
        <v>10</v>
      </c>
      <c r="E3613" s="4" t="s">
        <v>10</v>
      </c>
      <c r="F3613" s="4" t="s">
        <v>13</v>
      </c>
    </row>
    <row r="3614" spans="1:10">
      <c r="A3614" t="n">
        <v>31292</v>
      </c>
      <c r="B3614" s="32" t="n">
        <v>25</v>
      </c>
      <c r="C3614" s="6" t="n">
        <v>1</v>
      </c>
      <c r="D3614" s="6" t="n">
        <v>60</v>
      </c>
      <c r="E3614" s="6" t="n">
        <v>500</v>
      </c>
      <c r="F3614" s="6" t="n">
        <v>2</v>
      </c>
    </row>
    <row r="3615" spans="1:10">
      <c r="A3615" t="s">
        <v>4</v>
      </c>
      <c r="B3615" s="4" t="s">
        <v>5</v>
      </c>
      <c r="C3615" s="4" t="s">
        <v>13</v>
      </c>
      <c r="D3615" s="4" t="s">
        <v>10</v>
      </c>
      <c r="E3615" s="4" t="s">
        <v>6</v>
      </c>
    </row>
    <row r="3616" spans="1:10">
      <c r="A3616" t="n">
        <v>31299</v>
      </c>
      <c r="B3616" s="66" t="n">
        <v>51</v>
      </c>
      <c r="C3616" s="6" t="n">
        <v>4</v>
      </c>
      <c r="D3616" s="6" t="n">
        <v>9</v>
      </c>
      <c r="E3616" s="6" t="s">
        <v>330</v>
      </c>
    </row>
    <row r="3617" spans="1:10">
      <c r="A3617" t="s">
        <v>4</v>
      </c>
      <c r="B3617" s="4" t="s">
        <v>5</v>
      </c>
      <c r="C3617" s="4" t="s">
        <v>10</v>
      </c>
    </row>
    <row r="3618" spans="1:10">
      <c r="A3618" t="n">
        <v>31313</v>
      </c>
      <c r="B3618" s="40" t="n">
        <v>16</v>
      </c>
      <c r="C3618" s="6" t="n">
        <v>0</v>
      </c>
    </row>
    <row r="3619" spans="1:10">
      <c r="A3619" t="s">
        <v>4</v>
      </c>
      <c r="B3619" s="4" t="s">
        <v>5</v>
      </c>
      <c r="C3619" s="4" t="s">
        <v>10</v>
      </c>
      <c r="D3619" s="4" t="s">
        <v>65</v>
      </c>
      <c r="E3619" s="4" t="s">
        <v>13</v>
      </c>
      <c r="F3619" s="4" t="s">
        <v>13</v>
      </c>
    </row>
    <row r="3620" spans="1:10">
      <c r="A3620" t="n">
        <v>31316</v>
      </c>
      <c r="B3620" s="68" t="n">
        <v>26</v>
      </c>
      <c r="C3620" s="6" t="n">
        <v>9</v>
      </c>
      <c r="D3620" s="6" t="s">
        <v>331</v>
      </c>
      <c r="E3620" s="6" t="n">
        <v>2</v>
      </c>
      <c r="F3620" s="6" t="n">
        <v>0</v>
      </c>
    </row>
    <row r="3621" spans="1:10">
      <c r="A3621" t="s">
        <v>4</v>
      </c>
      <c r="B3621" s="4" t="s">
        <v>5</v>
      </c>
    </row>
    <row r="3622" spans="1:10">
      <c r="A3622" t="n">
        <v>31378</v>
      </c>
      <c r="B3622" s="34" t="n">
        <v>28</v>
      </c>
    </row>
    <row r="3623" spans="1:10">
      <c r="A3623" t="s">
        <v>4</v>
      </c>
      <c r="B3623" s="4" t="s">
        <v>5</v>
      </c>
      <c r="C3623" s="4" t="s">
        <v>13</v>
      </c>
      <c r="D3623" s="26" t="s">
        <v>58</v>
      </c>
      <c r="E3623" s="4" t="s">
        <v>5</v>
      </c>
      <c r="F3623" s="4" t="s">
        <v>13</v>
      </c>
      <c r="G3623" s="4" t="s">
        <v>10</v>
      </c>
      <c r="H3623" s="26" t="s">
        <v>59</v>
      </c>
      <c r="I3623" s="4" t="s">
        <v>13</v>
      </c>
      <c r="J3623" s="4" t="s">
        <v>30</v>
      </c>
    </row>
    <row r="3624" spans="1:10">
      <c r="A3624" t="n">
        <v>31379</v>
      </c>
      <c r="B3624" s="12" t="n">
        <v>5</v>
      </c>
      <c r="C3624" s="6" t="n">
        <v>28</v>
      </c>
      <c r="D3624" s="26" t="s">
        <v>3</v>
      </c>
      <c r="E3624" s="27" t="n">
        <v>64</v>
      </c>
      <c r="F3624" s="6" t="n">
        <v>5</v>
      </c>
      <c r="G3624" s="6" t="n">
        <v>4</v>
      </c>
      <c r="H3624" s="26" t="s">
        <v>3</v>
      </c>
      <c r="I3624" s="6" t="n">
        <v>1</v>
      </c>
      <c r="J3624" s="13" t="n">
        <f t="normal" ca="1">A3636</f>
        <v>0</v>
      </c>
    </row>
    <row r="3625" spans="1:10">
      <c r="A3625" t="s">
        <v>4</v>
      </c>
      <c r="B3625" s="4" t="s">
        <v>5</v>
      </c>
      <c r="C3625" s="4" t="s">
        <v>13</v>
      </c>
      <c r="D3625" s="4" t="s">
        <v>10</v>
      </c>
      <c r="E3625" s="4" t="s">
        <v>10</v>
      </c>
      <c r="F3625" s="4" t="s">
        <v>13</v>
      </c>
    </row>
    <row r="3626" spans="1:10">
      <c r="A3626" t="n">
        <v>31390</v>
      </c>
      <c r="B3626" s="32" t="n">
        <v>25</v>
      </c>
      <c r="C3626" s="6" t="n">
        <v>1</v>
      </c>
      <c r="D3626" s="6" t="n">
        <v>60</v>
      </c>
      <c r="E3626" s="6" t="n">
        <v>640</v>
      </c>
      <c r="F3626" s="6" t="n">
        <v>1</v>
      </c>
    </row>
    <row r="3627" spans="1:10">
      <c r="A3627" t="s">
        <v>4</v>
      </c>
      <c r="B3627" s="4" t="s">
        <v>5</v>
      </c>
      <c r="C3627" s="4" t="s">
        <v>13</v>
      </c>
      <c r="D3627" s="4" t="s">
        <v>10</v>
      </c>
      <c r="E3627" s="4" t="s">
        <v>6</v>
      </c>
    </row>
    <row r="3628" spans="1:10">
      <c r="A3628" t="n">
        <v>31397</v>
      </c>
      <c r="B3628" s="66" t="n">
        <v>51</v>
      </c>
      <c r="C3628" s="6" t="n">
        <v>4</v>
      </c>
      <c r="D3628" s="6" t="n">
        <v>4</v>
      </c>
      <c r="E3628" s="6" t="s">
        <v>332</v>
      </c>
    </row>
    <row r="3629" spans="1:10">
      <c r="A3629" t="s">
        <v>4</v>
      </c>
      <c r="B3629" s="4" t="s">
        <v>5</v>
      </c>
      <c r="C3629" s="4" t="s">
        <v>10</v>
      </c>
    </row>
    <row r="3630" spans="1:10">
      <c r="A3630" t="n">
        <v>31411</v>
      </c>
      <c r="B3630" s="40" t="n">
        <v>16</v>
      </c>
      <c r="C3630" s="6" t="n">
        <v>0</v>
      </c>
    </row>
    <row r="3631" spans="1:10">
      <c r="A3631" t="s">
        <v>4</v>
      </c>
      <c r="B3631" s="4" t="s">
        <v>5</v>
      </c>
      <c r="C3631" s="4" t="s">
        <v>10</v>
      </c>
      <c r="D3631" s="4" t="s">
        <v>65</v>
      </c>
      <c r="E3631" s="4" t="s">
        <v>13</v>
      </c>
      <c r="F3631" s="4" t="s">
        <v>13</v>
      </c>
    </row>
    <row r="3632" spans="1:10">
      <c r="A3632" t="n">
        <v>31414</v>
      </c>
      <c r="B3632" s="68" t="n">
        <v>26</v>
      </c>
      <c r="C3632" s="6" t="n">
        <v>4</v>
      </c>
      <c r="D3632" s="6" t="s">
        <v>333</v>
      </c>
      <c r="E3632" s="6" t="n">
        <v>2</v>
      </c>
      <c r="F3632" s="6" t="n">
        <v>0</v>
      </c>
    </row>
    <row r="3633" spans="1:10">
      <c r="A3633" t="s">
        <v>4</v>
      </c>
      <c r="B3633" s="4" t="s">
        <v>5</v>
      </c>
    </row>
    <row r="3634" spans="1:10">
      <c r="A3634" t="n">
        <v>31486</v>
      </c>
      <c r="B3634" s="34" t="n">
        <v>28</v>
      </c>
    </row>
    <row r="3635" spans="1:10">
      <c r="A3635" t="s">
        <v>4</v>
      </c>
      <c r="B3635" s="4" t="s">
        <v>5</v>
      </c>
      <c r="C3635" s="4" t="s">
        <v>13</v>
      </c>
      <c r="D3635" s="26" t="s">
        <v>58</v>
      </c>
      <c r="E3635" s="4" t="s">
        <v>5</v>
      </c>
      <c r="F3635" s="4" t="s">
        <v>13</v>
      </c>
      <c r="G3635" s="4" t="s">
        <v>10</v>
      </c>
      <c r="H3635" s="26" t="s">
        <v>59</v>
      </c>
      <c r="I3635" s="4" t="s">
        <v>13</v>
      </c>
      <c r="J3635" s="4" t="s">
        <v>30</v>
      </c>
    </row>
    <row r="3636" spans="1:10">
      <c r="A3636" t="n">
        <v>31487</v>
      </c>
      <c r="B3636" s="12" t="n">
        <v>5</v>
      </c>
      <c r="C3636" s="6" t="n">
        <v>28</v>
      </c>
      <c r="D3636" s="26" t="s">
        <v>3</v>
      </c>
      <c r="E3636" s="27" t="n">
        <v>64</v>
      </c>
      <c r="F3636" s="6" t="n">
        <v>5</v>
      </c>
      <c r="G3636" s="6" t="n">
        <v>5</v>
      </c>
      <c r="H3636" s="26" t="s">
        <v>3</v>
      </c>
      <c r="I3636" s="6" t="n">
        <v>1</v>
      </c>
      <c r="J3636" s="13" t="n">
        <f t="normal" ca="1">A3700</f>
        <v>0</v>
      </c>
    </row>
    <row r="3637" spans="1:10">
      <c r="A3637" t="s">
        <v>4</v>
      </c>
      <c r="B3637" s="4" t="s">
        <v>5</v>
      </c>
      <c r="C3637" s="4" t="s">
        <v>13</v>
      </c>
      <c r="D3637" s="4" t="s">
        <v>10</v>
      </c>
      <c r="E3637" s="4" t="s">
        <v>10</v>
      </c>
      <c r="F3637" s="4" t="s">
        <v>13</v>
      </c>
    </row>
    <row r="3638" spans="1:10">
      <c r="A3638" t="n">
        <v>31498</v>
      </c>
      <c r="B3638" s="32" t="n">
        <v>25</v>
      </c>
      <c r="C3638" s="6" t="n">
        <v>1</v>
      </c>
      <c r="D3638" s="6" t="n">
        <v>60</v>
      </c>
      <c r="E3638" s="6" t="n">
        <v>640</v>
      </c>
      <c r="F3638" s="6" t="n">
        <v>2</v>
      </c>
    </row>
    <row r="3639" spans="1:10">
      <c r="A3639" t="s">
        <v>4</v>
      </c>
      <c r="B3639" s="4" t="s">
        <v>5</v>
      </c>
      <c r="C3639" s="4" t="s">
        <v>13</v>
      </c>
      <c r="D3639" s="4" t="s">
        <v>10</v>
      </c>
      <c r="E3639" s="4" t="s">
        <v>6</v>
      </c>
    </row>
    <row r="3640" spans="1:10">
      <c r="A3640" t="n">
        <v>31505</v>
      </c>
      <c r="B3640" s="66" t="n">
        <v>51</v>
      </c>
      <c r="C3640" s="6" t="n">
        <v>4</v>
      </c>
      <c r="D3640" s="6" t="n">
        <v>5</v>
      </c>
      <c r="E3640" s="6" t="s">
        <v>183</v>
      </c>
    </row>
    <row r="3641" spans="1:10">
      <c r="A3641" t="s">
        <v>4</v>
      </c>
      <c r="B3641" s="4" t="s">
        <v>5</v>
      </c>
      <c r="C3641" s="4" t="s">
        <v>10</v>
      </c>
    </row>
    <row r="3642" spans="1:10">
      <c r="A3642" t="n">
        <v>31518</v>
      </c>
      <c r="B3642" s="40" t="n">
        <v>16</v>
      </c>
      <c r="C3642" s="6" t="n">
        <v>0</v>
      </c>
    </row>
    <row r="3643" spans="1:10">
      <c r="A3643" t="s">
        <v>4</v>
      </c>
      <c r="B3643" s="4" t="s">
        <v>5</v>
      </c>
      <c r="C3643" s="4" t="s">
        <v>10</v>
      </c>
      <c r="D3643" s="4" t="s">
        <v>65</v>
      </c>
      <c r="E3643" s="4" t="s">
        <v>13</v>
      </c>
      <c r="F3643" s="4" t="s">
        <v>13</v>
      </c>
    </row>
    <row r="3644" spans="1:10">
      <c r="A3644" t="n">
        <v>31521</v>
      </c>
      <c r="B3644" s="68" t="n">
        <v>26</v>
      </c>
      <c r="C3644" s="6" t="n">
        <v>5</v>
      </c>
      <c r="D3644" s="6" t="s">
        <v>334</v>
      </c>
      <c r="E3644" s="6" t="n">
        <v>2</v>
      </c>
      <c r="F3644" s="6" t="n">
        <v>0</v>
      </c>
    </row>
    <row r="3645" spans="1:10">
      <c r="A3645" t="s">
        <v>4</v>
      </c>
      <c r="B3645" s="4" t="s">
        <v>5</v>
      </c>
    </row>
    <row r="3646" spans="1:10">
      <c r="A3646" t="n">
        <v>31580</v>
      </c>
      <c r="B3646" s="34" t="n">
        <v>28</v>
      </c>
    </row>
    <row r="3647" spans="1:10">
      <c r="A3647" t="s">
        <v>4</v>
      </c>
      <c r="B3647" s="4" t="s">
        <v>5</v>
      </c>
      <c r="C3647" s="4" t="s">
        <v>13</v>
      </c>
      <c r="D3647" s="4" t="s">
        <v>10</v>
      </c>
      <c r="E3647" s="4" t="s">
        <v>10</v>
      </c>
      <c r="F3647" s="4" t="s">
        <v>13</v>
      </c>
    </row>
    <row r="3648" spans="1:10">
      <c r="A3648" t="n">
        <v>31581</v>
      </c>
      <c r="B3648" s="32" t="n">
        <v>25</v>
      </c>
      <c r="C3648" s="6" t="n">
        <v>1</v>
      </c>
      <c r="D3648" s="6" t="n">
        <v>60</v>
      </c>
      <c r="E3648" s="6" t="n">
        <v>500</v>
      </c>
      <c r="F3648" s="6" t="n">
        <v>2</v>
      </c>
    </row>
    <row r="3649" spans="1:10">
      <c r="A3649" t="s">
        <v>4</v>
      </c>
      <c r="B3649" s="4" t="s">
        <v>5</v>
      </c>
      <c r="C3649" s="4" t="s">
        <v>13</v>
      </c>
      <c r="D3649" s="4" t="s">
        <v>10</v>
      </c>
      <c r="E3649" s="4" t="s">
        <v>6</v>
      </c>
    </row>
    <row r="3650" spans="1:10">
      <c r="A3650" t="n">
        <v>31588</v>
      </c>
      <c r="B3650" s="66" t="n">
        <v>51</v>
      </c>
      <c r="C3650" s="6" t="n">
        <v>4</v>
      </c>
      <c r="D3650" s="6" t="n">
        <v>7032</v>
      </c>
      <c r="E3650" s="6" t="s">
        <v>170</v>
      </c>
    </row>
    <row r="3651" spans="1:10">
      <c r="A3651" t="s">
        <v>4</v>
      </c>
      <c r="B3651" s="4" t="s">
        <v>5</v>
      </c>
      <c r="C3651" s="4" t="s">
        <v>10</v>
      </c>
    </row>
    <row r="3652" spans="1:10">
      <c r="A3652" t="n">
        <v>31601</v>
      </c>
      <c r="B3652" s="40" t="n">
        <v>16</v>
      </c>
      <c r="C3652" s="6" t="n">
        <v>0</v>
      </c>
    </row>
    <row r="3653" spans="1:10">
      <c r="A3653" t="s">
        <v>4</v>
      </c>
      <c r="B3653" s="4" t="s">
        <v>5</v>
      </c>
      <c r="C3653" s="4" t="s">
        <v>10</v>
      </c>
      <c r="D3653" s="4" t="s">
        <v>65</v>
      </c>
      <c r="E3653" s="4" t="s">
        <v>13</v>
      </c>
      <c r="F3653" s="4" t="s">
        <v>13</v>
      </c>
    </row>
    <row r="3654" spans="1:10">
      <c r="A3654" t="n">
        <v>31604</v>
      </c>
      <c r="B3654" s="68" t="n">
        <v>26</v>
      </c>
      <c r="C3654" s="6" t="n">
        <v>7032</v>
      </c>
      <c r="D3654" s="6" t="s">
        <v>335</v>
      </c>
      <c r="E3654" s="6" t="n">
        <v>2</v>
      </c>
      <c r="F3654" s="6" t="n">
        <v>0</v>
      </c>
    </row>
    <row r="3655" spans="1:10">
      <c r="A3655" t="s">
        <v>4</v>
      </c>
      <c r="B3655" s="4" t="s">
        <v>5</v>
      </c>
    </row>
    <row r="3656" spans="1:10">
      <c r="A3656" t="n">
        <v>31690</v>
      </c>
      <c r="B3656" s="34" t="n">
        <v>28</v>
      </c>
    </row>
    <row r="3657" spans="1:10">
      <c r="A3657" t="s">
        <v>4</v>
      </c>
      <c r="B3657" s="4" t="s">
        <v>5</v>
      </c>
      <c r="C3657" s="4" t="s">
        <v>13</v>
      </c>
      <c r="D3657" s="4" t="s">
        <v>10</v>
      </c>
      <c r="E3657" s="4" t="s">
        <v>10</v>
      </c>
      <c r="F3657" s="4" t="s">
        <v>13</v>
      </c>
    </row>
    <row r="3658" spans="1:10">
      <c r="A3658" t="n">
        <v>31691</v>
      </c>
      <c r="B3658" s="32" t="n">
        <v>25</v>
      </c>
      <c r="C3658" s="6" t="n">
        <v>1</v>
      </c>
      <c r="D3658" s="6" t="n">
        <v>65535</v>
      </c>
      <c r="E3658" s="6" t="n">
        <v>420</v>
      </c>
      <c r="F3658" s="6" t="n">
        <v>5</v>
      </c>
    </row>
    <row r="3659" spans="1:10">
      <c r="A3659" t="s">
        <v>4</v>
      </c>
      <c r="B3659" s="4" t="s">
        <v>5</v>
      </c>
      <c r="C3659" s="4" t="s">
        <v>13</v>
      </c>
      <c r="D3659" s="4" t="s">
        <v>10</v>
      </c>
      <c r="E3659" s="4" t="s">
        <v>6</v>
      </c>
    </row>
    <row r="3660" spans="1:10">
      <c r="A3660" t="n">
        <v>31698</v>
      </c>
      <c r="B3660" s="66" t="n">
        <v>51</v>
      </c>
      <c r="C3660" s="6" t="n">
        <v>4</v>
      </c>
      <c r="D3660" s="6" t="n">
        <v>0</v>
      </c>
      <c r="E3660" s="6" t="s">
        <v>170</v>
      </c>
    </row>
    <row r="3661" spans="1:10">
      <c r="A3661" t="s">
        <v>4</v>
      </c>
      <c r="B3661" s="4" t="s">
        <v>5</v>
      </c>
      <c r="C3661" s="4" t="s">
        <v>10</v>
      </c>
    </row>
    <row r="3662" spans="1:10">
      <c r="A3662" t="n">
        <v>31711</v>
      </c>
      <c r="B3662" s="40" t="n">
        <v>16</v>
      </c>
      <c r="C3662" s="6" t="n">
        <v>0</v>
      </c>
    </row>
    <row r="3663" spans="1:10">
      <c r="A3663" t="s">
        <v>4</v>
      </c>
      <c r="B3663" s="4" t="s">
        <v>5</v>
      </c>
      <c r="C3663" s="4" t="s">
        <v>10</v>
      </c>
      <c r="D3663" s="4" t="s">
        <v>65</v>
      </c>
      <c r="E3663" s="4" t="s">
        <v>13</v>
      </c>
      <c r="F3663" s="4" t="s">
        <v>13</v>
      </c>
    </row>
    <row r="3664" spans="1:10">
      <c r="A3664" t="n">
        <v>31714</v>
      </c>
      <c r="B3664" s="68" t="n">
        <v>26</v>
      </c>
      <c r="C3664" s="6" t="n">
        <v>0</v>
      </c>
      <c r="D3664" s="6" t="s">
        <v>336</v>
      </c>
      <c r="E3664" s="6" t="n">
        <v>2</v>
      </c>
      <c r="F3664" s="6" t="n">
        <v>0</v>
      </c>
    </row>
    <row r="3665" spans="1:6">
      <c r="A3665" t="s">
        <v>4</v>
      </c>
      <c r="B3665" s="4" t="s">
        <v>5</v>
      </c>
    </row>
    <row r="3666" spans="1:6">
      <c r="A3666" t="n">
        <v>31781</v>
      </c>
      <c r="B3666" s="34" t="n">
        <v>28</v>
      </c>
    </row>
    <row r="3667" spans="1:6">
      <c r="A3667" t="s">
        <v>4</v>
      </c>
      <c r="B3667" s="4" t="s">
        <v>5</v>
      </c>
      <c r="C3667" s="4" t="s">
        <v>13</v>
      </c>
      <c r="D3667" s="4" t="s">
        <v>10</v>
      </c>
      <c r="E3667" s="4" t="s">
        <v>10</v>
      </c>
      <c r="F3667" s="4" t="s">
        <v>13</v>
      </c>
    </row>
    <row r="3668" spans="1:6">
      <c r="A3668" t="n">
        <v>31782</v>
      </c>
      <c r="B3668" s="32" t="n">
        <v>25</v>
      </c>
      <c r="C3668" s="6" t="n">
        <v>1</v>
      </c>
      <c r="D3668" s="6" t="n">
        <v>60</v>
      </c>
      <c r="E3668" s="6" t="n">
        <v>640</v>
      </c>
      <c r="F3668" s="6" t="n">
        <v>2</v>
      </c>
    </row>
    <row r="3669" spans="1:6">
      <c r="A3669" t="s">
        <v>4</v>
      </c>
      <c r="B3669" s="4" t="s">
        <v>5</v>
      </c>
      <c r="C3669" s="4" t="s">
        <v>13</v>
      </c>
      <c r="D3669" s="4" t="s">
        <v>10</v>
      </c>
      <c r="E3669" s="4" t="s">
        <v>6</v>
      </c>
    </row>
    <row r="3670" spans="1:6">
      <c r="A3670" t="n">
        <v>31789</v>
      </c>
      <c r="B3670" s="66" t="n">
        <v>51</v>
      </c>
      <c r="C3670" s="6" t="n">
        <v>4</v>
      </c>
      <c r="D3670" s="6" t="n">
        <v>5</v>
      </c>
      <c r="E3670" s="6" t="s">
        <v>187</v>
      </c>
    </row>
    <row r="3671" spans="1:6">
      <c r="A3671" t="s">
        <v>4</v>
      </c>
      <c r="B3671" s="4" t="s">
        <v>5</v>
      </c>
      <c r="C3671" s="4" t="s">
        <v>10</v>
      </c>
    </row>
    <row r="3672" spans="1:6">
      <c r="A3672" t="n">
        <v>31803</v>
      </c>
      <c r="B3672" s="40" t="n">
        <v>16</v>
      </c>
      <c r="C3672" s="6" t="n">
        <v>0</v>
      </c>
    </row>
    <row r="3673" spans="1:6">
      <c r="A3673" t="s">
        <v>4</v>
      </c>
      <c r="B3673" s="4" t="s">
        <v>5</v>
      </c>
      <c r="C3673" s="4" t="s">
        <v>10</v>
      </c>
      <c r="D3673" s="4" t="s">
        <v>65</v>
      </c>
      <c r="E3673" s="4" t="s">
        <v>13</v>
      </c>
      <c r="F3673" s="4" t="s">
        <v>13</v>
      </c>
      <c r="G3673" s="4" t="s">
        <v>65</v>
      </c>
      <c r="H3673" s="4" t="s">
        <v>13</v>
      </c>
      <c r="I3673" s="4" t="s">
        <v>13</v>
      </c>
      <c r="J3673" s="4" t="s">
        <v>65</v>
      </c>
      <c r="K3673" s="4" t="s">
        <v>13</v>
      </c>
      <c r="L3673" s="4" t="s">
        <v>13</v>
      </c>
    </row>
    <row r="3674" spans="1:6">
      <c r="A3674" t="n">
        <v>31806</v>
      </c>
      <c r="B3674" s="68" t="n">
        <v>26</v>
      </c>
      <c r="C3674" s="6" t="n">
        <v>5</v>
      </c>
      <c r="D3674" s="6" t="s">
        <v>337</v>
      </c>
      <c r="E3674" s="6" t="n">
        <v>2</v>
      </c>
      <c r="F3674" s="6" t="n">
        <v>3</v>
      </c>
      <c r="G3674" s="6" t="s">
        <v>338</v>
      </c>
      <c r="H3674" s="6" t="n">
        <v>2</v>
      </c>
      <c r="I3674" s="6" t="n">
        <v>3</v>
      </c>
      <c r="J3674" s="6" t="s">
        <v>339</v>
      </c>
      <c r="K3674" s="6" t="n">
        <v>2</v>
      </c>
      <c r="L3674" s="6" t="n">
        <v>0</v>
      </c>
    </row>
    <row r="3675" spans="1:6">
      <c r="A3675" t="s">
        <v>4</v>
      </c>
      <c r="B3675" s="4" t="s">
        <v>5</v>
      </c>
    </row>
    <row r="3676" spans="1:6">
      <c r="A3676" t="n">
        <v>32056</v>
      </c>
      <c r="B3676" s="34" t="n">
        <v>28</v>
      </c>
    </row>
    <row r="3677" spans="1:6">
      <c r="A3677" t="s">
        <v>4</v>
      </c>
      <c r="B3677" s="4" t="s">
        <v>5</v>
      </c>
      <c r="C3677" s="4" t="s">
        <v>13</v>
      </c>
      <c r="D3677" s="4" t="s">
        <v>10</v>
      </c>
      <c r="E3677" s="4" t="s">
        <v>10</v>
      </c>
      <c r="F3677" s="4" t="s">
        <v>13</v>
      </c>
    </row>
    <row r="3678" spans="1:6">
      <c r="A3678" t="n">
        <v>32057</v>
      </c>
      <c r="B3678" s="32" t="n">
        <v>25</v>
      </c>
      <c r="C3678" s="6" t="n">
        <v>1</v>
      </c>
      <c r="D3678" s="6" t="n">
        <v>60</v>
      </c>
      <c r="E3678" s="6" t="n">
        <v>500</v>
      </c>
      <c r="F3678" s="6" t="n">
        <v>2</v>
      </c>
    </row>
    <row r="3679" spans="1:6">
      <c r="A3679" t="s">
        <v>4</v>
      </c>
      <c r="B3679" s="4" t="s">
        <v>5</v>
      </c>
      <c r="C3679" s="4" t="s">
        <v>13</v>
      </c>
      <c r="D3679" s="4" t="s">
        <v>10</v>
      </c>
      <c r="E3679" s="4" t="s">
        <v>6</v>
      </c>
    </row>
    <row r="3680" spans="1:6">
      <c r="A3680" t="n">
        <v>32064</v>
      </c>
      <c r="B3680" s="66" t="n">
        <v>51</v>
      </c>
      <c r="C3680" s="6" t="n">
        <v>4</v>
      </c>
      <c r="D3680" s="6" t="n">
        <v>7032</v>
      </c>
      <c r="E3680" s="6" t="s">
        <v>168</v>
      </c>
    </row>
    <row r="3681" spans="1:12">
      <c r="A3681" t="s">
        <v>4</v>
      </c>
      <c r="B3681" s="4" t="s">
        <v>5</v>
      </c>
      <c r="C3681" s="4" t="s">
        <v>10</v>
      </c>
    </row>
    <row r="3682" spans="1:12">
      <c r="A3682" t="n">
        <v>32077</v>
      </c>
      <c r="B3682" s="40" t="n">
        <v>16</v>
      </c>
      <c r="C3682" s="6" t="n">
        <v>0</v>
      </c>
    </row>
    <row r="3683" spans="1:12">
      <c r="A3683" t="s">
        <v>4</v>
      </c>
      <c r="B3683" s="4" t="s">
        <v>5</v>
      </c>
      <c r="C3683" s="4" t="s">
        <v>10</v>
      </c>
      <c r="D3683" s="4" t="s">
        <v>65</v>
      </c>
      <c r="E3683" s="4" t="s">
        <v>13</v>
      </c>
      <c r="F3683" s="4" t="s">
        <v>13</v>
      </c>
      <c r="G3683" s="4" t="s">
        <v>65</v>
      </c>
      <c r="H3683" s="4" t="s">
        <v>13</v>
      </c>
      <c r="I3683" s="4" t="s">
        <v>13</v>
      </c>
      <c r="J3683" s="4" t="s">
        <v>65</v>
      </c>
      <c r="K3683" s="4" t="s">
        <v>13</v>
      </c>
      <c r="L3683" s="4" t="s">
        <v>13</v>
      </c>
    </row>
    <row r="3684" spans="1:12">
      <c r="A3684" t="n">
        <v>32080</v>
      </c>
      <c r="B3684" s="68" t="n">
        <v>26</v>
      </c>
      <c r="C3684" s="6" t="n">
        <v>7032</v>
      </c>
      <c r="D3684" s="6" t="s">
        <v>340</v>
      </c>
      <c r="E3684" s="6" t="n">
        <v>2</v>
      </c>
      <c r="F3684" s="6" t="n">
        <v>3</v>
      </c>
      <c r="G3684" s="6" t="s">
        <v>341</v>
      </c>
      <c r="H3684" s="6" t="n">
        <v>2</v>
      </c>
      <c r="I3684" s="6" t="n">
        <v>3</v>
      </c>
      <c r="J3684" s="6" t="s">
        <v>342</v>
      </c>
      <c r="K3684" s="6" t="n">
        <v>2</v>
      </c>
      <c r="L3684" s="6" t="n">
        <v>0</v>
      </c>
    </row>
    <row r="3685" spans="1:12">
      <c r="A3685" t="s">
        <v>4</v>
      </c>
      <c r="B3685" s="4" t="s">
        <v>5</v>
      </c>
    </row>
    <row r="3686" spans="1:12">
      <c r="A3686" t="n">
        <v>32303</v>
      </c>
      <c r="B3686" s="34" t="n">
        <v>28</v>
      </c>
    </row>
    <row r="3687" spans="1:12">
      <c r="A3687" t="s">
        <v>4</v>
      </c>
      <c r="B3687" s="4" t="s">
        <v>5</v>
      </c>
      <c r="C3687" s="4" t="s">
        <v>13</v>
      </c>
      <c r="D3687" s="4" t="s">
        <v>10</v>
      </c>
      <c r="E3687" s="4" t="s">
        <v>10</v>
      </c>
      <c r="F3687" s="4" t="s">
        <v>13</v>
      </c>
    </row>
    <row r="3688" spans="1:12">
      <c r="A3688" t="n">
        <v>32304</v>
      </c>
      <c r="B3688" s="32" t="n">
        <v>25</v>
      </c>
      <c r="C3688" s="6" t="n">
        <v>1</v>
      </c>
      <c r="D3688" s="6" t="n">
        <v>65535</v>
      </c>
      <c r="E3688" s="6" t="n">
        <v>420</v>
      </c>
      <c r="F3688" s="6" t="n">
        <v>5</v>
      </c>
    </row>
    <row r="3689" spans="1:12">
      <c r="A3689" t="s">
        <v>4</v>
      </c>
      <c r="B3689" s="4" t="s">
        <v>5</v>
      </c>
      <c r="C3689" s="4" t="s">
        <v>13</v>
      </c>
      <c r="D3689" s="4" t="s">
        <v>10</v>
      </c>
      <c r="E3689" s="4" t="s">
        <v>6</v>
      </c>
    </row>
    <row r="3690" spans="1:12">
      <c r="A3690" t="n">
        <v>32311</v>
      </c>
      <c r="B3690" s="66" t="n">
        <v>51</v>
      </c>
      <c r="C3690" s="6" t="n">
        <v>4</v>
      </c>
      <c r="D3690" s="6" t="n">
        <v>0</v>
      </c>
      <c r="E3690" s="6" t="s">
        <v>330</v>
      </c>
    </row>
    <row r="3691" spans="1:12">
      <c r="A3691" t="s">
        <v>4</v>
      </c>
      <c r="B3691" s="4" t="s">
        <v>5</v>
      </c>
      <c r="C3691" s="4" t="s">
        <v>10</v>
      </c>
    </row>
    <row r="3692" spans="1:12">
      <c r="A3692" t="n">
        <v>32325</v>
      </c>
      <c r="B3692" s="40" t="n">
        <v>16</v>
      </c>
      <c r="C3692" s="6" t="n">
        <v>0</v>
      </c>
    </row>
    <row r="3693" spans="1:12">
      <c r="A3693" t="s">
        <v>4</v>
      </c>
      <c r="B3693" s="4" t="s">
        <v>5</v>
      </c>
      <c r="C3693" s="4" t="s">
        <v>10</v>
      </c>
      <c r="D3693" s="4" t="s">
        <v>65</v>
      </c>
      <c r="E3693" s="4" t="s">
        <v>13</v>
      </c>
      <c r="F3693" s="4" t="s">
        <v>13</v>
      </c>
      <c r="G3693" s="4" t="s">
        <v>65</v>
      </c>
      <c r="H3693" s="4" t="s">
        <v>13</v>
      </c>
      <c r="I3693" s="4" t="s">
        <v>13</v>
      </c>
    </row>
    <row r="3694" spans="1:12">
      <c r="A3694" t="n">
        <v>32328</v>
      </c>
      <c r="B3694" s="68" t="n">
        <v>26</v>
      </c>
      <c r="C3694" s="6" t="n">
        <v>0</v>
      </c>
      <c r="D3694" s="6" t="s">
        <v>343</v>
      </c>
      <c r="E3694" s="6" t="n">
        <v>2</v>
      </c>
      <c r="F3694" s="6" t="n">
        <v>3</v>
      </c>
      <c r="G3694" s="6" t="s">
        <v>344</v>
      </c>
      <c r="H3694" s="6" t="n">
        <v>2</v>
      </c>
      <c r="I3694" s="6" t="n">
        <v>0</v>
      </c>
    </row>
    <row r="3695" spans="1:12">
      <c r="A3695" t="s">
        <v>4</v>
      </c>
      <c r="B3695" s="4" t="s">
        <v>5</v>
      </c>
    </row>
    <row r="3696" spans="1:12">
      <c r="A3696" t="n">
        <v>32420</v>
      </c>
      <c r="B3696" s="34" t="n">
        <v>28</v>
      </c>
    </row>
    <row r="3697" spans="1:12">
      <c r="A3697" t="s">
        <v>4</v>
      </c>
      <c r="B3697" s="4" t="s">
        <v>5</v>
      </c>
      <c r="C3697" s="4" t="s">
        <v>30</v>
      </c>
    </row>
    <row r="3698" spans="1:12">
      <c r="A3698" t="n">
        <v>32421</v>
      </c>
      <c r="B3698" s="19" t="n">
        <v>3</v>
      </c>
      <c r="C3698" s="13" t="n">
        <f t="normal" ca="1">A3710</f>
        <v>0</v>
      </c>
    </row>
    <row r="3699" spans="1:12">
      <c r="A3699" t="s">
        <v>4</v>
      </c>
      <c r="B3699" s="4" t="s">
        <v>5</v>
      </c>
      <c r="C3699" s="4" t="s">
        <v>13</v>
      </c>
      <c r="D3699" s="4" t="s">
        <v>10</v>
      </c>
      <c r="E3699" s="4" t="s">
        <v>10</v>
      </c>
      <c r="F3699" s="4" t="s">
        <v>13</v>
      </c>
    </row>
    <row r="3700" spans="1:12">
      <c r="A3700" t="n">
        <v>32426</v>
      </c>
      <c r="B3700" s="32" t="n">
        <v>25</v>
      </c>
      <c r="C3700" s="6" t="n">
        <v>1</v>
      </c>
      <c r="D3700" s="6" t="n">
        <v>65535</v>
      </c>
      <c r="E3700" s="6" t="n">
        <v>420</v>
      </c>
      <c r="F3700" s="6" t="n">
        <v>5</v>
      </c>
    </row>
    <row r="3701" spans="1:12">
      <c r="A3701" t="s">
        <v>4</v>
      </c>
      <c r="B3701" s="4" t="s">
        <v>5</v>
      </c>
      <c r="C3701" s="4" t="s">
        <v>13</v>
      </c>
      <c r="D3701" s="4" t="s">
        <v>10</v>
      </c>
      <c r="E3701" s="4" t="s">
        <v>6</v>
      </c>
    </row>
    <row r="3702" spans="1:12">
      <c r="A3702" t="n">
        <v>32433</v>
      </c>
      <c r="B3702" s="66" t="n">
        <v>51</v>
      </c>
      <c r="C3702" s="6" t="n">
        <v>4</v>
      </c>
      <c r="D3702" s="6" t="n">
        <v>0</v>
      </c>
      <c r="E3702" s="6" t="s">
        <v>330</v>
      </c>
    </row>
    <row r="3703" spans="1:12">
      <c r="A3703" t="s">
        <v>4</v>
      </c>
      <c r="B3703" s="4" t="s">
        <v>5</v>
      </c>
      <c r="C3703" s="4" t="s">
        <v>10</v>
      </c>
    </row>
    <row r="3704" spans="1:12">
      <c r="A3704" t="n">
        <v>32447</v>
      </c>
      <c r="B3704" s="40" t="n">
        <v>16</v>
      </c>
      <c r="C3704" s="6" t="n">
        <v>0</v>
      </c>
    </row>
    <row r="3705" spans="1:12">
      <c r="A3705" t="s">
        <v>4</v>
      </c>
      <c r="B3705" s="4" t="s">
        <v>5</v>
      </c>
      <c r="C3705" s="4" t="s">
        <v>10</v>
      </c>
      <c r="D3705" s="4" t="s">
        <v>65</v>
      </c>
      <c r="E3705" s="4" t="s">
        <v>13</v>
      </c>
      <c r="F3705" s="4" t="s">
        <v>13</v>
      </c>
      <c r="G3705" s="4" t="s">
        <v>65</v>
      </c>
      <c r="H3705" s="4" t="s">
        <v>13</v>
      </c>
      <c r="I3705" s="4" t="s">
        <v>13</v>
      </c>
    </row>
    <row r="3706" spans="1:12">
      <c r="A3706" t="n">
        <v>32450</v>
      </c>
      <c r="B3706" s="68" t="n">
        <v>26</v>
      </c>
      <c r="C3706" s="6" t="n">
        <v>0</v>
      </c>
      <c r="D3706" s="6" t="s">
        <v>345</v>
      </c>
      <c r="E3706" s="6" t="n">
        <v>2</v>
      </c>
      <c r="F3706" s="6" t="n">
        <v>3</v>
      </c>
      <c r="G3706" s="6" t="s">
        <v>346</v>
      </c>
      <c r="H3706" s="6" t="n">
        <v>2</v>
      </c>
      <c r="I3706" s="6" t="n">
        <v>0</v>
      </c>
    </row>
    <row r="3707" spans="1:12">
      <c r="A3707" t="s">
        <v>4</v>
      </c>
      <c r="B3707" s="4" t="s">
        <v>5</v>
      </c>
    </row>
    <row r="3708" spans="1:12">
      <c r="A3708" t="n">
        <v>32588</v>
      </c>
      <c r="B3708" s="34" t="n">
        <v>28</v>
      </c>
    </row>
    <row r="3709" spans="1:12">
      <c r="A3709" t="s">
        <v>4</v>
      </c>
      <c r="B3709" s="4" t="s">
        <v>5</v>
      </c>
      <c r="C3709" s="4" t="s">
        <v>13</v>
      </c>
      <c r="D3709" s="26" t="s">
        <v>58</v>
      </c>
      <c r="E3709" s="4" t="s">
        <v>5</v>
      </c>
      <c r="F3709" s="4" t="s">
        <v>13</v>
      </c>
      <c r="G3709" s="4" t="s">
        <v>10</v>
      </c>
      <c r="H3709" s="26" t="s">
        <v>59</v>
      </c>
      <c r="I3709" s="4" t="s">
        <v>13</v>
      </c>
      <c r="J3709" s="4" t="s">
        <v>30</v>
      </c>
    </row>
    <row r="3710" spans="1:12">
      <c r="A3710" t="n">
        <v>32589</v>
      </c>
      <c r="B3710" s="12" t="n">
        <v>5</v>
      </c>
      <c r="C3710" s="6" t="n">
        <v>28</v>
      </c>
      <c r="D3710" s="26" t="s">
        <v>3</v>
      </c>
      <c r="E3710" s="27" t="n">
        <v>64</v>
      </c>
      <c r="F3710" s="6" t="n">
        <v>5</v>
      </c>
      <c r="G3710" s="6" t="n">
        <v>7</v>
      </c>
      <c r="H3710" s="26" t="s">
        <v>3</v>
      </c>
      <c r="I3710" s="6" t="n">
        <v>1</v>
      </c>
      <c r="J3710" s="13" t="n">
        <f t="normal" ca="1">A3722</f>
        <v>0</v>
      </c>
    </row>
    <row r="3711" spans="1:12">
      <c r="A3711" t="s">
        <v>4</v>
      </c>
      <c r="B3711" s="4" t="s">
        <v>5</v>
      </c>
      <c r="C3711" s="4" t="s">
        <v>13</v>
      </c>
      <c r="D3711" s="4" t="s">
        <v>10</v>
      </c>
      <c r="E3711" s="4" t="s">
        <v>10</v>
      </c>
      <c r="F3711" s="4" t="s">
        <v>13</v>
      </c>
    </row>
    <row r="3712" spans="1:12">
      <c r="A3712" t="n">
        <v>32600</v>
      </c>
      <c r="B3712" s="32" t="n">
        <v>25</v>
      </c>
      <c r="C3712" s="6" t="n">
        <v>1</v>
      </c>
      <c r="D3712" s="6" t="n">
        <v>60</v>
      </c>
      <c r="E3712" s="6" t="n">
        <v>500</v>
      </c>
      <c r="F3712" s="6" t="n">
        <v>1</v>
      </c>
    </row>
    <row r="3713" spans="1:10">
      <c r="A3713" t="s">
        <v>4</v>
      </c>
      <c r="B3713" s="4" t="s">
        <v>5</v>
      </c>
      <c r="C3713" s="4" t="s">
        <v>13</v>
      </c>
      <c r="D3713" s="4" t="s">
        <v>10</v>
      </c>
      <c r="E3713" s="4" t="s">
        <v>6</v>
      </c>
    </row>
    <row r="3714" spans="1:10">
      <c r="A3714" t="n">
        <v>32607</v>
      </c>
      <c r="B3714" s="66" t="n">
        <v>51</v>
      </c>
      <c r="C3714" s="6" t="n">
        <v>4</v>
      </c>
      <c r="D3714" s="6" t="n">
        <v>7</v>
      </c>
      <c r="E3714" s="6" t="s">
        <v>168</v>
      </c>
    </row>
    <row r="3715" spans="1:10">
      <c r="A3715" t="s">
        <v>4</v>
      </c>
      <c r="B3715" s="4" t="s">
        <v>5</v>
      </c>
      <c r="C3715" s="4" t="s">
        <v>10</v>
      </c>
    </row>
    <row r="3716" spans="1:10">
      <c r="A3716" t="n">
        <v>32620</v>
      </c>
      <c r="B3716" s="40" t="n">
        <v>16</v>
      </c>
      <c r="C3716" s="6" t="n">
        <v>0</v>
      </c>
    </row>
    <row r="3717" spans="1:10">
      <c r="A3717" t="s">
        <v>4</v>
      </c>
      <c r="B3717" s="4" t="s">
        <v>5</v>
      </c>
      <c r="C3717" s="4" t="s">
        <v>10</v>
      </c>
      <c r="D3717" s="4" t="s">
        <v>65</v>
      </c>
      <c r="E3717" s="4" t="s">
        <v>13</v>
      </c>
      <c r="F3717" s="4" t="s">
        <v>13</v>
      </c>
    </row>
    <row r="3718" spans="1:10">
      <c r="A3718" t="n">
        <v>32623</v>
      </c>
      <c r="B3718" s="68" t="n">
        <v>26</v>
      </c>
      <c r="C3718" s="6" t="n">
        <v>7</v>
      </c>
      <c r="D3718" s="6" t="s">
        <v>347</v>
      </c>
      <c r="E3718" s="6" t="n">
        <v>2</v>
      </c>
      <c r="F3718" s="6" t="n">
        <v>0</v>
      </c>
    </row>
    <row r="3719" spans="1:10">
      <c r="A3719" t="s">
        <v>4</v>
      </c>
      <c r="B3719" s="4" t="s">
        <v>5</v>
      </c>
    </row>
    <row r="3720" spans="1:10">
      <c r="A3720" t="n">
        <v>32649</v>
      </c>
      <c r="B3720" s="34" t="n">
        <v>28</v>
      </c>
    </row>
    <row r="3721" spans="1:10">
      <c r="A3721" t="s">
        <v>4</v>
      </c>
      <c r="B3721" s="4" t="s">
        <v>5</v>
      </c>
      <c r="C3721" s="4" t="s">
        <v>13</v>
      </c>
      <c r="D3721" s="26" t="s">
        <v>58</v>
      </c>
      <c r="E3721" s="4" t="s">
        <v>5</v>
      </c>
      <c r="F3721" s="4" t="s">
        <v>13</v>
      </c>
      <c r="G3721" s="4" t="s">
        <v>10</v>
      </c>
      <c r="H3721" s="26" t="s">
        <v>59</v>
      </c>
      <c r="I3721" s="4" t="s">
        <v>13</v>
      </c>
      <c r="J3721" s="4" t="s">
        <v>30</v>
      </c>
    </row>
    <row r="3722" spans="1:10">
      <c r="A3722" t="n">
        <v>32650</v>
      </c>
      <c r="B3722" s="12" t="n">
        <v>5</v>
      </c>
      <c r="C3722" s="6" t="n">
        <v>28</v>
      </c>
      <c r="D3722" s="26" t="s">
        <v>3</v>
      </c>
      <c r="E3722" s="27" t="n">
        <v>64</v>
      </c>
      <c r="F3722" s="6" t="n">
        <v>5</v>
      </c>
      <c r="G3722" s="6" t="n">
        <v>11</v>
      </c>
      <c r="H3722" s="26" t="s">
        <v>3</v>
      </c>
      <c r="I3722" s="6" t="n">
        <v>1</v>
      </c>
      <c r="J3722" s="13" t="n">
        <f t="normal" ca="1">A3734</f>
        <v>0</v>
      </c>
    </row>
    <row r="3723" spans="1:10">
      <c r="A3723" t="s">
        <v>4</v>
      </c>
      <c r="B3723" s="4" t="s">
        <v>5</v>
      </c>
      <c r="C3723" s="4" t="s">
        <v>13</v>
      </c>
      <c r="D3723" s="4" t="s">
        <v>10</v>
      </c>
      <c r="E3723" s="4" t="s">
        <v>10</v>
      </c>
      <c r="F3723" s="4" t="s">
        <v>13</v>
      </c>
    </row>
    <row r="3724" spans="1:10">
      <c r="A3724" t="n">
        <v>32661</v>
      </c>
      <c r="B3724" s="32" t="n">
        <v>25</v>
      </c>
      <c r="C3724" s="6" t="n">
        <v>1</v>
      </c>
      <c r="D3724" s="6" t="n">
        <v>260</v>
      </c>
      <c r="E3724" s="6" t="n">
        <v>640</v>
      </c>
      <c r="F3724" s="6" t="n">
        <v>1</v>
      </c>
    </row>
    <row r="3725" spans="1:10">
      <c r="A3725" t="s">
        <v>4</v>
      </c>
      <c r="B3725" s="4" t="s">
        <v>5</v>
      </c>
      <c r="C3725" s="4" t="s">
        <v>13</v>
      </c>
      <c r="D3725" s="4" t="s">
        <v>10</v>
      </c>
      <c r="E3725" s="4" t="s">
        <v>6</v>
      </c>
    </row>
    <row r="3726" spans="1:10">
      <c r="A3726" t="n">
        <v>32668</v>
      </c>
      <c r="B3726" s="66" t="n">
        <v>51</v>
      </c>
      <c r="C3726" s="6" t="n">
        <v>4</v>
      </c>
      <c r="D3726" s="6" t="n">
        <v>11</v>
      </c>
      <c r="E3726" s="6" t="s">
        <v>168</v>
      </c>
    </row>
    <row r="3727" spans="1:10">
      <c r="A3727" t="s">
        <v>4</v>
      </c>
      <c r="B3727" s="4" t="s">
        <v>5</v>
      </c>
      <c r="C3727" s="4" t="s">
        <v>10</v>
      </c>
    </row>
    <row r="3728" spans="1:10">
      <c r="A3728" t="n">
        <v>32681</v>
      </c>
      <c r="B3728" s="40" t="n">
        <v>16</v>
      </c>
      <c r="C3728" s="6" t="n">
        <v>0</v>
      </c>
    </row>
    <row r="3729" spans="1:10">
      <c r="A3729" t="s">
        <v>4</v>
      </c>
      <c r="B3729" s="4" t="s">
        <v>5</v>
      </c>
      <c r="C3729" s="4" t="s">
        <v>10</v>
      </c>
      <c r="D3729" s="4" t="s">
        <v>65</v>
      </c>
      <c r="E3729" s="4" t="s">
        <v>13</v>
      </c>
      <c r="F3729" s="4" t="s">
        <v>13</v>
      </c>
    </row>
    <row r="3730" spans="1:10">
      <c r="A3730" t="n">
        <v>32684</v>
      </c>
      <c r="B3730" s="68" t="n">
        <v>26</v>
      </c>
      <c r="C3730" s="6" t="n">
        <v>11</v>
      </c>
      <c r="D3730" s="6" t="s">
        <v>348</v>
      </c>
      <c r="E3730" s="6" t="n">
        <v>2</v>
      </c>
      <c r="F3730" s="6" t="n">
        <v>0</v>
      </c>
    </row>
    <row r="3731" spans="1:10">
      <c r="A3731" t="s">
        <v>4</v>
      </c>
      <c r="B3731" s="4" t="s">
        <v>5</v>
      </c>
    </row>
    <row r="3732" spans="1:10">
      <c r="A3732" t="n">
        <v>32756</v>
      </c>
      <c r="B3732" s="34" t="n">
        <v>28</v>
      </c>
    </row>
    <row r="3733" spans="1:10">
      <c r="A3733" t="s">
        <v>4</v>
      </c>
      <c r="B3733" s="4" t="s">
        <v>5</v>
      </c>
      <c r="C3733" s="4" t="s">
        <v>10</v>
      </c>
      <c r="D3733" s="4" t="s">
        <v>13</v>
      </c>
    </row>
    <row r="3734" spans="1:10">
      <c r="A3734" t="n">
        <v>32757</v>
      </c>
      <c r="B3734" s="72" t="n">
        <v>89</v>
      </c>
      <c r="C3734" s="6" t="n">
        <v>65533</v>
      </c>
      <c r="D3734" s="6" t="n">
        <v>1</v>
      </c>
    </row>
    <row r="3735" spans="1:10">
      <c r="A3735" t="s">
        <v>4</v>
      </c>
      <c r="B3735" s="4" t="s">
        <v>5</v>
      </c>
      <c r="C3735" s="4" t="s">
        <v>13</v>
      </c>
      <c r="D3735" s="4" t="s">
        <v>10</v>
      </c>
      <c r="E3735" s="4" t="s">
        <v>10</v>
      </c>
      <c r="F3735" s="4" t="s">
        <v>13</v>
      </c>
    </row>
    <row r="3736" spans="1:10">
      <c r="A3736" t="n">
        <v>32761</v>
      </c>
      <c r="B3736" s="32" t="n">
        <v>25</v>
      </c>
      <c r="C3736" s="6" t="n">
        <v>1</v>
      </c>
      <c r="D3736" s="6" t="n">
        <v>65535</v>
      </c>
      <c r="E3736" s="6" t="n">
        <v>65535</v>
      </c>
      <c r="F3736" s="6" t="n">
        <v>0</v>
      </c>
    </row>
    <row r="3737" spans="1:10">
      <c r="A3737" t="s">
        <v>4</v>
      </c>
      <c r="B3737" s="4" t="s">
        <v>5</v>
      </c>
      <c r="C3737" s="4" t="s">
        <v>13</v>
      </c>
      <c r="D3737" s="4" t="s">
        <v>10</v>
      </c>
      <c r="E3737" s="4" t="s">
        <v>28</v>
      </c>
    </row>
    <row r="3738" spans="1:10">
      <c r="A3738" t="n">
        <v>32768</v>
      </c>
      <c r="B3738" s="36" t="n">
        <v>58</v>
      </c>
      <c r="C3738" s="6" t="n">
        <v>0</v>
      </c>
      <c r="D3738" s="6" t="n">
        <v>1000</v>
      </c>
      <c r="E3738" s="6" t="n">
        <v>1</v>
      </c>
    </row>
    <row r="3739" spans="1:10">
      <c r="A3739" t="s">
        <v>4</v>
      </c>
      <c r="B3739" s="4" t="s">
        <v>5</v>
      </c>
      <c r="C3739" s="4" t="s">
        <v>13</v>
      </c>
      <c r="D3739" s="4" t="s">
        <v>10</v>
      </c>
    </row>
    <row r="3740" spans="1:10">
      <c r="A3740" t="n">
        <v>32776</v>
      </c>
      <c r="B3740" s="36" t="n">
        <v>58</v>
      </c>
      <c r="C3740" s="6" t="n">
        <v>255</v>
      </c>
      <c r="D3740" s="6" t="n">
        <v>0</v>
      </c>
    </row>
    <row r="3741" spans="1:10">
      <c r="A3741" t="s">
        <v>4</v>
      </c>
      <c r="B3741" s="4" t="s">
        <v>5</v>
      </c>
      <c r="C3741" s="4" t="s">
        <v>10</v>
      </c>
    </row>
    <row r="3742" spans="1:10">
      <c r="A3742" t="n">
        <v>32780</v>
      </c>
      <c r="B3742" s="40" t="n">
        <v>16</v>
      </c>
      <c r="C3742" s="6" t="n">
        <v>500</v>
      </c>
    </row>
    <row r="3743" spans="1:10">
      <c r="A3743" t="s">
        <v>4</v>
      </c>
      <c r="B3743" s="4" t="s">
        <v>5</v>
      </c>
      <c r="C3743" s="4" t="s">
        <v>13</v>
      </c>
      <c r="D3743" s="4" t="s">
        <v>10</v>
      </c>
      <c r="E3743" s="4" t="s">
        <v>28</v>
      </c>
      <c r="F3743" s="4" t="s">
        <v>10</v>
      </c>
      <c r="G3743" s="4" t="s">
        <v>9</v>
      </c>
      <c r="H3743" s="4" t="s">
        <v>9</v>
      </c>
      <c r="I3743" s="4" t="s">
        <v>10</v>
      </c>
      <c r="J3743" s="4" t="s">
        <v>10</v>
      </c>
      <c r="K3743" s="4" t="s">
        <v>9</v>
      </c>
      <c r="L3743" s="4" t="s">
        <v>9</v>
      </c>
      <c r="M3743" s="4" t="s">
        <v>9</v>
      </c>
      <c r="N3743" s="4" t="s">
        <v>9</v>
      </c>
      <c r="O3743" s="4" t="s">
        <v>6</v>
      </c>
    </row>
    <row r="3744" spans="1:10">
      <c r="A3744" t="n">
        <v>32783</v>
      </c>
      <c r="B3744" s="11" t="n">
        <v>50</v>
      </c>
      <c r="C3744" s="6" t="n">
        <v>0</v>
      </c>
      <c r="D3744" s="6" t="n">
        <v>12105</v>
      </c>
      <c r="E3744" s="6" t="n">
        <v>1</v>
      </c>
      <c r="F3744" s="6" t="n">
        <v>0</v>
      </c>
      <c r="G3744" s="6" t="n">
        <v>0</v>
      </c>
      <c r="H3744" s="6" t="n">
        <v>0</v>
      </c>
      <c r="I3744" s="6" t="n">
        <v>0</v>
      </c>
      <c r="J3744" s="6" t="n">
        <v>65533</v>
      </c>
      <c r="K3744" s="6" t="n">
        <v>0</v>
      </c>
      <c r="L3744" s="6" t="n">
        <v>0</v>
      </c>
      <c r="M3744" s="6" t="n">
        <v>0</v>
      </c>
      <c r="N3744" s="6" t="n">
        <v>0</v>
      </c>
      <c r="O3744" s="6" t="s">
        <v>23</v>
      </c>
    </row>
    <row r="3745" spans="1:15">
      <c r="A3745" t="s">
        <v>4</v>
      </c>
      <c r="B3745" s="4" t="s">
        <v>5</v>
      </c>
      <c r="C3745" s="4" t="s">
        <v>13</v>
      </c>
      <c r="D3745" s="4" t="s">
        <v>10</v>
      </c>
      <c r="E3745" s="4" t="s">
        <v>10</v>
      </c>
      <c r="F3745" s="4" t="s">
        <v>10</v>
      </c>
      <c r="G3745" s="4" t="s">
        <v>10</v>
      </c>
      <c r="H3745" s="4" t="s">
        <v>13</v>
      </c>
    </row>
    <row r="3746" spans="1:15">
      <c r="A3746" t="n">
        <v>32822</v>
      </c>
      <c r="B3746" s="32" t="n">
        <v>25</v>
      </c>
      <c r="C3746" s="6" t="n">
        <v>5</v>
      </c>
      <c r="D3746" s="6" t="n">
        <v>65535</v>
      </c>
      <c r="E3746" s="6" t="n">
        <v>65535</v>
      </c>
      <c r="F3746" s="6" t="n">
        <v>65535</v>
      </c>
      <c r="G3746" s="6" t="n">
        <v>65535</v>
      </c>
      <c r="H3746" s="6" t="n">
        <v>0</v>
      </c>
    </row>
    <row r="3747" spans="1:15">
      <c r="A3747" t="s">
        <v>4</v>
      </c>
      <c r="B3747" s="4" t="s">
        <v>5</v>
      </c>
      <c r="C3747" s="4" t="s">
        <v>10</v>
      </c>
      <c r="D3747" s="4" t="s">
        <v>13</v>
      </c>
      <c r="E3747" s="4" t="s">
        <v>65</v>
      </c>
      <c r="F3747" s="4" t="s">
        <v>13</v>
      </c>
      <c r="G3747" s="4" t="s">
        <v>13</v>
      </c>
    </row>
    <row r="3748" spans="1:15">
      <c r="A3748" t="n">
        <v>32833</v>
      </c>
      <c r="B3748" s="33" t="n">
        <v>24</v>
      </c>
      <c r="C3748" s="6" t="n">
        <v>65533</v>
      </c>
      <c r="D3748" s="6" t="n">
        <v>11</v>
      </c>
      <c r="E3748" s="6" t="s">
        <v>349</v>
      </c>
      <c r="F3748" s="6" t="n">
        <v>2</v>
      </c>
      <c r="G3748" s="6" t="n">
        <v>0</v>
      </c>
    </row>
    <row r="3749" spans="1:15">
      <c r="A3749" t="s">
        <v>4</v>
      </c>
      <c r="B3749" s="4" t="s">
        <v>5</v>
      </c>
    </row>
    <row r="3750" spans="1:15">
      <c r="A3750" t="n">
        <v>32856</v>
      </c>
      <c r="B3750" s="34" t="n">
        <v>28</v>
      </c>
    </row>
    <row r="3751" spans="1:15">
      <c r="A3751" t="s">
        <v>4</v>
      </c>
      <c r="B3751" s="4" t="s">
        <v>5</v>
      </c>
      <c r="C3751" s="4" t="s">
        <v>13</v>
      </c>
    </row>
    <row r="3752" spans="1:15">
      <c r="A3752" t="n">
        <v>32857</v>
      </c>
      <c r="B3752" s="35" t="n">
        <v>27</v>
      </c>
      <c r="C3752" s="6" t="n">
        <v>0</v>
      </c>
    </row>
    <row r="3753" spans="1:15">
      <c r="A3753" t="s">
        <v>4</v>
      </c>
      <c r="B3753" s="4" t="s">
        <v>5</v>
      </c>
      <c r="C3753" s="4" t="s">
        <v>13</v>
      </c>
    </row>
    <row r="3754" spans="1:15">
      <c r="A3754" t="n">
        <v>32859</v>
      </c>
      <c r="B3754" s="35" t="n">
        <v>27</v>
      </c>
      <c r="C3754" s="6" t="n">
        <v>1</v>
      </c>
    </row>
    <row r="3755" spans="1:15">
      <c r="A3755" t="s">
        <v>4</v>
      </c>
      <c r="B3755" s="4" t="s">
        <v>5</v>
      </c>
      <c r="C3755" s="4" t="s">
        <v>13</v>
      </c>
      <c r="D3755" s="4" t="s">
        <v>10</v>
      </c>
      <c r="E3755" s="4" t="s">
        <v>10</v>
      </c>
      <c r="F3755" s="4" t="s">
        <v>10</v>
      </c>
      <c r="G3755" s="4" t="s">
        <v>10</v>
      </c>
      <c r="H3755" s="4" t="s">
        <v>13</v>
      </c>
    </row>
    <row r="3756" spans="1:15">
      <c r="A3756" t="n">
        <v>32861</v>
      </c>
      <c r="B3756" s="32" t="n">
        <v>25</v>
      </c>
      <c r="C3756" s="6" t="n">
        <v>5</v>
      </c>
      <c r="D3756" s="6" t="n">
        <v>65535</v>
      </c>
      <c r="E3756" s="6" t="n">
        <v>500</v>
      </c>
      <c r="F3756" s="6" t="n">
        <v>800</v>
      </c>
      <c r="G3756" s="6" t="n">
        <v>140</v>
      </c>
      <c r="H3756" s="6" t="n">
        <v>0</v>
      </c>
    </row>
    <row r="3757" spans="1:15">
      <c r="A3757" t="s">
        <v>4</v>
      </c>
      <c r="B3757" s="4" t="s">
        <v>5</v>
      </c>
      <c r="C3757" s="4" t="s">
        <v>10</v>
      </c>
      <c r="D3757" s="4" t="s">
        <v>13</v>
      </c>
      <c r="E3757" s="4" t="s">
        <v>65</v>
      </c>
      <c r="F3757" s="4" t="s">
        <v>13</v>
      </c>
      <c r="G3757" s="4" t="s">
        <v>13</v>
      </c>
      <c r="H3757" s="4" t="s">
        <v>13</v>
      </c>
      <c r="I3757" s="4" t="s">
        <v>65</v>
      </c>
      <c r="J3757" s="4" t="s">
        <v>13</v>
      </c>
      <c r="K3757" s="4" t="s">
        <v>13</v>
      </c>
      <c r="L3757" s="4" t="s">
        <v>13</v>
      </c>
      <c r="M3757" s="4" t="s">
        <v>65</v>
      </c>
      <c r="N3757" s="4" t="s">
        <v>13</v>
      </c>
      <c r="O3757" s="4" t="s">
        <v>13</v>
      </c>
      <c r="P3757" s="4" t="s">
        <v>13</v>
      </c>
      <c r="Q3757" s="4" t="s">
        <v>65</v>
      </c>
      <c r="R3757" s="4" t="s">
        <v>13</v>
      </c>
      <c r="S3757" s="4" t="s">
        <v>13</v>
      </c>
    </row>
    <row r="3758" spans="1:15">
      <c r="A3758" t="n">
        <v>32872</v>
      </c>
      <c r="B3758" s="33" t="n">
        <v>24</v>
      </c>
      <c r="C3758" s="6" t="n">
        <v>65533</v>
      </c>
      <c r="D3758" s="6" t="n">
        <v>11</v>
      </c>
      <c r="E3758" s="6" t="s">
        <v>350</v>
      </c>
      <c r="F3758" s="6" t="n">
        <v>2</v>
      </c>
      <c r="G3758" s="6" t="n">
        <v>3</v>
      </c>
      <c r="H3758" s="6" t="n">
        <v>11</v>
      </c>
      <c r="I3758" s="6" t="s">
        <v>351</v>
      </c>
      <c r="J3758" s="6" t="n">
        <v>2</v>
      </c>
      <c r="K3758" s="6" t="n">
        <v>3</v>
      </c>
      <c r="L3758" s="6" t="n">
        <v>11</v>
      </c>
      <c r="M3758" s="6" t="s">
        <v>352</v>
      </c>
      <c r="N3758" s="6" t="n">
        <v>2</v>
      </c>
      <c r="O3758" s="6" t="n">
        <v>3</v>
      </c>
      <c r="P3758" s="6" t="n">
        <v>11</v>
      </c>
      <c r="Q3758" s="6" t="s">
        <v>353</v>
      </c>
      <c r="R3758" s="6" t="n">
        <v>2</v>
      </c>
      <c r="S3758" s="6" t="n">
        <v>0</v>
      </c>
    </row>
    <row r="3759" spans="1:15">
      <c r="A3759" t="s">
        <v>4</v>
      </c>
      <c r="B3759" s="4" t="s">
        <v>5</v>
      </c>
    </row>
    <row r="3760" spans="1:15">
      <c r="A3760" t="n">
        <v>33444</v>
      </c>
      <c r="B3760" s="34" t="n">
        <v>28</v>
      </c>
    </row>
    <row r="3761" spans="1:19">
      <c r="A3761" t="s">
        <v>4</v>
      </c>
      <c r="B3761" s="4" t="s">
        <v>5</v>
      </c>
      <c r="C3761" s="4" t="s">
        <v>13</v>
      </c>
    </row>
    <row r="3762" spans="1:19">
      <c r="A3762" t="n">
        <v>33445</v>
      </c>
      <c r="B3762" s="35" t="n">
        <v>27</v>
      </c>
      <c r="C3762" s="6" t="n">
        <v>0</v>
      </c>
    </row>
    <row r="3763" spans="1:19">
      <c r="A3763" t="s">
        <v>4</v>
      </c>
      <c r="B3763" s="4" t="s">
        <v>5</v>
      </c>
      <c r="C3763" s="4" t="s">
        <v>13</v>
      </c>
    </row>
    <row r="3764" spans="1:19">
      <c r="A3764" t="n">
        <v>33447</v>
      </c>
      <c r="B3764" s="35" t="n">
        <v>27</v>
      </c>
      <c r="C3764" s="6" t="n">
        <v>1</v>
      </c>
    </row>
    <row r="3765" spans="1:19">
      <c r="A3765" t="s">
        <v>4</v>
      </c>
      <c r="B3765" s="4" t="s">
        <v>5</v>
      </c>
      <c r="C3765" s="4" t="s">
        <v>13</v>
      </c>
      <c r="D3765" s="4" t="s">
        <v>10</v>
      </c>
      <c r="E3765" s="4" t="s">
        <v>10</v>
      </c>
      <c r="F3765" s="4" t="s">
        <v>10</v>
      </c>
      <c r="G3765" s="4" t="s">
        <v>10</v>
      </c>
      <c r="H3765" s="4" t="s">
        <v>13</v>
      </c>
    </row>
    <row r="3766" spans="1:19">
      <c r="A3766" t="n">
        <v>33449</v>
      </c>
      <c r="B3766" s="32" t="n">
        <v>25</v>
      </c>
      <c r="C3766" s="6" t="n">
        <v>5</v>
      </c>
      <c r="D3766" s="6" t="n">
        <v>65535</v>
      </c>
      <c r="E3766" s="6" t="n">
        <v>65535</v>
      </c>
      <c r="F3766" s="6" t="n">
        <v>65535</v>
      </c>
      <c r="G3766" s="6" t="n">
        <v>65535</v>
      </c>
      <c r="H3766" s="6" t="n">
        <v>0</v>
      </c>
    </row>
    <row r="3767" spans="1:19">
      <c r="A3767" t="s">
        <v>4</v>
      </c>
      <c r="B3767" s="4" t="s">
        <v>5</v>
      </c>
      <c r="C3767" s="4" t="s">
        <v>13</v>
      </c>
      <c r="D3767" s="4" t="s">
        <v>10</v>
      </c>
      <c r="E3767" s="4" t="s">
        <v>13</v>
      </c>
      <c r="F3767" s="4" t="s">
        <v>13</v>
      </c>
      <c r="G3767" s="4" t="s">
        <v>30</v>
      </c>
    </row>
    <row r="3768" spans="1:19">
      <c r="A3768" t="n">
        <v>33460</v>
      </c>
      <c r="B3768" s="12" t="n">
        <v>5</v>
      </c>
      <c r="C3768" s="6" t="n">
        <v>30</v>
      </c>
      <c r="D3768" s="6" t="n">
        <v>6403</v>
      </c>
      <c r="E3768" s="6" t="n">
        <v>8</v>
      </c>
      <c r="F3768" s="6" t="n">
        <v>1</v>
      </c>
      <c r="G3768" s="13" t="n">
        <f t="normal" ca="1">A3784</f>
        <v>0</v>
      </c>
    </row>
    <row r="3769" spans="1:19">
      <c r="A3769" t="s">
        <v>4</v>
      </c>
      <c r="B3769" s="4" t="s">
        <v>5</v>
      </c>
      <c r="C3769" s="4" t="s">
        <v>13</v>
      </c>
      <c r="D3769" s="4" t="s">
        <v>10</v>
      </c>
      <c r="E3769" s="4" t="s">
        <v>28</v>
      </c>
      <c r="F3769" s="4" t="s">
        <v>10</v>
      </c>
      <c r="G3769" s="4" t="s">
        <v>9</v>
      </c>
      <c r="H3769" s="4" t="s">
        <v>9</v>
      </c>
      <c r="I3769" s="4" t="s">
        <v>10</v>
      </c>
      <c r="J3769" s="4" t="s">
        <v>10</v>
      </c>
      <c r="K3769" s="4" t="s">
        <v>9</v>
      </c>
      <c r="L3769" s="4" t="s">
        <v>9</v>
      </c>
      <c r="M3769" s="4" t="s">
        <v>9</v>
      </c>
      <c r="N3769" s="4" t="s">
        <v>9</v>
      </c>
      <c r="O3769" s="4" t="s">
        <v>6</v>
      </c>
    </row>
    <row r="3770" spans="1:19">
      <c r="A3770" t="n">
        <v>33470</v>
      </c>
      <c r="B3770" s="11" t="n">
        <v>50</v>
      </c>
      <c r="C3770" s="6" t="n">
        <v>0</v>
      </c>
      <c r="D3770" s="6" t="n">
        <v>12105</v>
      </c>
      <c r="E3770" s="6" t="n">
        <v>1</v>
      </c>
      <c r="F3770" s="6" t="n">
        <v>0</v>
      </c>
      <c r="G3770" s="6" t="n">
        <v>0</v>
      </c>
      <c r="H3770" s="6" t="n">
        <v>0</v>
      </c>
      <c r="I3770" s="6" t="n">
        <v>0</v>
      </c>
      <c r="J3770" s="6" t="n">
        <v>65533</v>
      </c>
      <c r="K3770" s="6" t="n">
        <v>0</v>
      </c>
      <c r="L3770" s="6" t="n">
        <v>0</v>
      </c>
      <c r="M3770" s="6" t="n">
        <v>0</v>
      </c>
      <c r="N3770" s="6" t="n">
        <v>0</v>
      </c>
      <c r="O3770" s="6" t="s">
        <v>23</v>
      </c>
    </row>
    <row r="3771" spans="1:19">
      <c r="A3771" t="s">
        <v>4</v>
      </c>
      <c r="B3771" s="4" t="s">
        <v>5</v>
      </c>
      <c r="C3771" s="4" t="s">
        <v>13</v>
      </c>
      <c r="D3771" s="4" t="s">
        <v>13</v>
      </c>
      <c r="E3771" s="4" t="s">
        <v>13</v>
      </c>
      <c r="F3771" s="4" t="s">
        <v>28</v>
      </c>
      <c r="G3771" s="4" t="s">
        <v>28</v>
      </c>
      <c r="H3771" s="4" t="s">
        <v>28</v>
      </c>
      <c r="I3771" s="4" t="s">
        <v>28</v>
      </c>
      <c r="J3771" s="4" t="s">
        <v>28</v>
      </c>
    </row>
    <row r="3772" spans="1:19">
      <c r="A3772" t="n">
        <v>33509</v>
      </c>
      <c r="B3772" s="84" t="n">
        <v>76</v>
      </c>
      <c r="C3772" s="6" t="n">
        <v>0</v>
      </c>
      <c r="D3772" s="6" t="n">
        <v>3</v>
      </c>
      <c r="E3772" s="6" t="n">
        <v>0</v>
      </c>
      <c r="F3772" s="6" t="n">
        <v>1</v>
      </c>
      <c r="G3772" s="6" t="n">
        <v>1</v>
      </c>
      <c r="H3772" s="6" t="n">
        <v>1</v>
      </c>
      <c r="I3772" s="6" t="n">
        <v>1</v>
      </c>
      <c r="J3772" s="6" t="n">
        <v>1000</v>
      </c>
    </row>
    <row r="3773" spans="1:19">
      <c r="A3773" t="s">
        <v>4</v>
      </c>
      <c r="B3773" s="4" t="s">
        <v>5</v>
      </c>
      <c r="C3773" s="4" t="s">
        <v>13</v>
      </c>
      <c r="D3773" s="4" t="s">
        <v>13</v>
      </c>
    </row>
    <row r="3774" spans="1:19">
      <c r="A3774" t="n">
        <v>33533</v>
      </c>
      <c r="B3774" s="85" t="n">
        <v>77</v>
      </c>
      <c r="C3774" s="6" t="n">
        <v>0</v>
      </c>
      <c r="D3774" s="6" t="n">
        <v>3</v>
      </c>
    </row>
    <row r="3775" spans="1:19">
      <c r="A3775" t="s">
        <v>4</v>
      </c>
      <c r="B3775" s="4" t="s">
        <v>5</v>
      </c>
    </row>
    <row r="3776" spans="1:19">
      <c r="A3776" t="n">
        <v>33536</v>
      </c>
      <c r="B3776" s="86" t="n">
        <v>88</v>
      </c>
    </row>
    <row r="3777" spans="1:15">
      <c r="A3777" t="s">
        <v>4</v>
      </c>
      <c r="B3777" s="4" t="s">
        <v>5</v>
      </c>
      <c r="C3777" s="4" t="s">
        <v>13</v>
      </c>
      <c r="D3777" s="4" t="s">
        <v>13</v>
      </c>
      <c r="E3777" s="4" t="s">
        <v>13</v>
      </c>
      <c r="F3777" s="4" t="s">
        <v>28</v>
      </c>
      <c r="G3777" s="4" t="s">
        <v>28</v>
      </c>
      <c r="H3777" s="4" t="s">
        <v>28</v>
      </c>
      <c r="I3777" s="4" t="s">
        <v>28</v>
      </c>
      <c r="J3777" s="4" t="s">
        <v>28</v>
      </c>
    </row>
    <row r="3778" spans="1:15">
      <c r="A3778" t="n">
        <v>33537</v>
      </c>
      <c r="B3778" s="84" t="n">
        <v>76</v>
      </c>
      <c r="C3778" s="6" t="n">
        <v>0</v>
      </c>
      <c r="D3778" s="6" t="n">
        <v>3</v>
      </c>
      <c r="E3778" s="6" t="n">
        <v>0</v>
      </c>
      <c r="F3778" s="6" t="n">
        <v>1</v>
      </c>
      <c r="G3778" s="6" t="n">
        <v>1</v>
      </c>
      <c r="H3778" s="6" t="n">
        <v>1</v>
      </c>
      <c r="I3778" s="6" t="n">
        <v>0</v>
      </c>
      <c r="J3778" s="6" t="n">
        <v>1000</v>
      </c>
    </row>
    <row r="3779" spans="1:15">
      <c r="A3779" t="s">
        <v>4</v>
      </c>
      <c r="B3779" s="4" t="s">
        <v>5</v>
      </c>
      <c r="C3779" s="4" t="s">
        <v>13</v>
      </c>
      <c r="D3779" s="4" t="s">
        <v>13</v>
      </c>
    </row>
    <row r="3780" spans="1:15">
      <c r="A3780" t="n">
        <v>33561</v>
      </c>
      <c r="B3780" s="85" t="n">
        <v>77</v>
      </c>
      <c r="C3780" s="6" t="n">
        <v>0</v>
      </c>
      <c r="D3780" s="6" t="n">
        <v>3</v>
      </c>
    </row>
    <row r="3781" spans="1:15">
      <c r="A3781" t="s">
        <v>4</v>
      </c>
      <c r="B3781" s="4" t="s">
        <v>5</v>
      </c>
      <c r="C3781" s="4" t="s">
        <v>10</v>
      </c>
    </row>
    <row r="3782" spans="1:15">
      <c r="A3782" t="n">
        <v>33564</v>
      </c>
      <c r="B3782" s="40" t="n">
        <v>16</v>
      </c>
      <c r="C3782" s="6" t="n">
        <v>500</v>
      </c>
    </row>
    <row r="3783" spans="1:15">
      <c r="A3783" t="s">
        <v>4</v>
      </c>
      <c r="B3783" s="4" t="s">
        <v>5</v>
      </c>
      <c r="C3783" s="4" t="s">
        <v>10</v>
      </c>
    </row>
    <row r="3784" spans="1:15">
      <c r="A3784" t="n">
        <v>33567</v>
      </c>
      <c r="B3784" s="20" t="n">
        <v>12</v>
      </c>
      <c r="C3784" s="6" t="n">
        <v>10381</v>
      </c>
    </row>
    <row r="3785" spans="1:15">
      <c r="A3785" t="s">
        <v>4</v>
      </c>
      <c r="B3785" s="4" t="s">
        <v>5</v>
      </c>
      <c r="C3785" s="4" t="s">
        <v>9</v>
      </c>
    </row>
    <row r="3786" spans="1:15">
      <c r="A3786" t="n">
        <v>33570</v>
      </c>
      <c r="B3786" s="43" t="n">
        <v>15</v>
      </c>
      <c r="C3786" s="6" t="n">
        <v>67108864</v>
      </c>
    </row>
    <row r="3787" spans="1:15">
      <c r="A3787" t="s">
        <v>4</v>
      </c>
      <c r="B3787" s="4" t="s">
        <v>5</v>
      </c>
      <c r="C3787" s="4" t="s">
        <v>13</v>
      </c>
      <c r="D3787" s="4" t="s">
        <v>10</v>
      </c>
    </row>
    <row r="3788" spans="1:15">
      <c r="A3788" t="n">
        <v>33575</v>
      </c>
      <c r="B3788" s="36" t="n">
        <v>58</v>
      </c>
      <c r="C3788" s="6" t="n">
        <v>105</v>
      </c>
      <c r="D3788" s="6" t="n">
        <v>300</v>
      </c>
    </row>
    <row r="3789" spans="1:15">
      <c r="A3789" t="s">
        <v>4</v>
      </c>
      <c r="B3789" s="4" t="s">
        <v>5</v>
      </c>
      <c r="C3789" s="4" t="s">
        <v>28</v>
      </c>
      <c r="D3789" s="4" t="s">
        <v>10</v>
      </c>
    </row>
    <row r="3790" spans="1:15">
      <c r="A3790" t="n">
        <v>33579</v>
      </c>
      <c r="B3790" s="55" t="n">
        <v>103</v>
      </c>
      <c r="C3790" s="6" t="n">
        <v>1</v>
      </c>
      <c r="D3790" s="6" t="n">
        <v>300</v>
      </c>
    </row>
    <row r="3791" spans="1:15">
      <c r="A3791" t="s">
        <v>4</v>
      </c>
      <c r="B3791" s="4" t="s">
        <v>5</v>
      </c>
      <c r="C3791" s="4" t="s">
        <v>13</v>
      </c>
      <c r="D3791" s="4" t="s">
        <v>28</v>
      </c>
      <c r="E3791" s="4" t="s">
        <v>10</v>
      </c>
      <c r="F3791" s="4" t="s">
        <v>13</v>
      </c>
    </row>
    <row r="3792" spans="1:15">
      <c r="A3792" t="n">
        <v>33586</v>
      </c>
      <c r="B3792" s="15" t="n">
        <v>49</v>
      </c>
      <c r="C3792" s="6" t="n">
        <v>3</v>
      </c>
      <c r="D3792" s="6" t="n">
        <v>1</v>
      </c>
      <c r="E3792" s="6" t="n">
        <v>500</v>
      </c>
      <c r="F3792" s="6" t="n">
        <v>0</v>
      </c>
    </row>
    <row r="3793" spans="1:10">
      <c r="A3793" t="s">
        <v>4</v>
      </c>
      <c r="B3793" s="4" t="s">
        <v>5</v>
      </c>
      <c r="C3793" s="4" t="s">
        <v>13</v>
      </c>
      <c r="D3793" s="4" t="s">
        <v>10</v>
      </c>
    </row>
    <row r="3794" spans="1:10">
      <c r="A3794" t="n">
        <v>33595</v>
      </c>
      <c r="B3794" s="36" t="n">
        <v>58</v>
      </c>
      <c r="C3794" s="6" t="n">
        <v>11</v>
      </c>
      <c r="D3794" s="6" t="n">
        <v>300</v>
      </c>
    </row>
    <row r="3795" spans="1:10">
      <c r="A3795" t="s">
        <v>4</v>
      </c>
      <c r="B3795" s="4" t="s">
        <v>5</v>
      </c>
      <c r="C3795" s="4" t="s">
        <v>13</v>
      </c>
      <c r="D3795" s="4" t="s">
        <v>10</v>
      </c>
    </row>
    <row r="3796" spans="1:10">
      <c r="A3796" t="n">
        <v>33599</v>
      </c>
      <c r="B3796" s="36" t="n">
        <v>58</v>
      </c>
      <c r="C3796" s="6" t="n">
        <v>12</v>
      </c>
      <c r="D3796" s="6" t="n">
        <v>0</v>
      </c>
    </row>
    <row r="3797" spans="1:10">
      <c r="A3797" t="s">
        <v>4</v>
      </c>
      <c r="B3797" s="4" t="s">
        <v>5</v>
      </c>
      <c r="C3797" s="4" t="s">
        <v>30</v>
      </c>
    </row>
    <row r="3798" spans="1:10">
      <c r="A3798" t="n">
        <v>33603</v>
      </c>
      <c r="B3798" s="19" t="n">
        <v>3</v>
      </c>
      <c r="C3798" s="13" t="n">
        <f t="normal" ca="1">A3804</f>
        <v>0</v>
      </c>
    </row>
    <row r="3799" spans="1:10">
      <c r="A3799" t="s">
        <v>4</v>
      </c>
      <c r="B3799" s="4" t="s">
        <v>5</v>
      </c>
      <c r="C3799" s="4" t="s">
        <v>13</v>
      </c>
      <c r="D3799" s="4" t="s">
        <v>10</v>
      </c>
      <c r="E3799" s="4" t="s">
        <v>28</v>
      </c>
    </row>
    <row r="3800" spans="1:10">
      <c r="A3800" t="n">
        <v>33608</v>
      </c>
      <c r="B3800" s="36" t="n">
        <v>58</v>
      </c>
      <c r="C3800" s="6" t="n">
        <v>0</v>
      </c>
      <c r="D3800" s="6" t="n">
        <v>1000</v>
      </c>
      <c r="E3800" s="6" t="n">
        <v>1</v>
      </c>
    </row>
    <row r="3801" spans="1:10">
      <c r="A3801" t="s">
        <v>4</v>
      </c>
      <c r="B3801" s="4" t="s">
        <v>5</v>
      </c>
      <c r="C3801" s="4" t="s">
        <v>13</v>
      </c>
      <c r="D3801" s="4" t="s">
        <v>10</v>
      </c>
    </row>
    <row r="3802" spans="1:10">
      <c r="A3802" t="n">
        <v>33616</v>
      </c>
      <c r="B3802" s="36" t="n">
        <v>58</v>
      </c>
      <c r="C3802" s="6" t="n">
        <v>255</v>
      </c>
      <c r="D3802" s="6" t="n">
        <v>0</v>
      </c>
    </row>
    <row r="3803" spans="1:10">
      <c r="A3803" t="s">
        <v>4</v>
      </c>
      <c r="B3803" s="4" t="s">
        <v>5</v>
      </c>
      <c r="C3803" s="4" t="s">
        <v>13</v>
      </c>
    </row>
    <row r="3804" spans="1:10">
      <c r="A3804" t="n">
        <v>33620</v>
      </c>
      <c r="B3804" s="87" t="n">
        <v>78</v>
      </c>
      <c r="C3804" s="6" t="n">
        <v>255</v>
      </c>
    </row>
    <row r="3805" spans="1:10">
      <c r="A3805" t="s">
        <v>4</v>
      </c>
      <c r="B3805" s="4" t="s">
        <v>5</v>
      </c>
      <c r="C3805" s="4" t="s">
        <v>10</v>
      </c>
    </row>
    <row r="3806" spans="1:10">
      <c r="A3806" t="n">
        <v>33622</v>
      </c>
      <c r="B3806" s="20" t="n">
        <v>12</v>
      </c>
      <c r="C3806" s="6" t="n">
        <v>10385</v>
      </c>
    </row>
    <row r="3807" spans="1:10">
      <c r="A3807" t="s">
        <v>4</v>
      </c>
      <c r="B3807" s="4" t="s">
        <v>5</v>
      </c>
      <c r="C3807" s="4" t="s">
        <v>10</v>
      </c>
      <c r="D3807" s="4" t="s">
        <v>28</v>
      </c>
      <c r="E3807" s="4" t="s">
        <v>28</v>
      </c>
      <c r="F3807" s="4" t="s">
        <v>28</v>
      </c>
      <c r="G3807" s="4" t="s">
        <v>28</v>
      </c>
    </row>
    <row r="3808" spans="1:10">
      <c r="A3808" t="n">
        <v>33625</v>
      </c>
      <c r="B3808" s="50" t="n">
        <v>46</v>
      </c>
      <c r="C3808" s="6" t="n">
        <v>61456</v>
      </c>
      <c r="D3808" s="6" t="n">
        <v>57.2099990844727</v>
      </c>
      <c r="E3808" s="6" t="n">
        <v>-8</v>
      </c>
      <c r="F3808" s="6" t="n">
        <v>0.490000009536743</v>
      </c>
      <c r="G3808" s="6" t="n">
        <v>328.799987792969</v>
      </c>
    </row>
    <row r="3809" spans="1:7">
      <c r="A3809" t="s">
        <v>4</v>
      </c>
      <c r="B3809" s="4" t="s">
        <v>5</v>
      </c>
      <c r="C3809" s="4" t="s">
        <v>13</v>
      </c>
      <c r="D3809" s="4" t="s">
        <v>13</v>
      </c>
      <c r="E3809" s="4" t="s">
        <v>28</v>
      </c>
      <c r="F3809" s="4" t="s">
        <v>28</v>
      </c>
      <c r="G3809" s="4" t="s">
        <v>28</v>
      </c>
      <c r="H3809" s="4" t="s">
        <v>10</v>
      </c>
      <c r="I3809" s="4" t="s">
        <v>13</v>
      </c>
    </row>
    <row r="3810" spans="1:7">
      <c r="A3810" t="n">
        <v>33644</v>
      </c>
      <c r="B3810" s="62" t="n">
        <v>45</v>
      </c>
      <c r="C3810" s="6" t="n">
        <v>4</v>
      </c>
      <c r="D3810" s="6" t="n">
        <v>3</v>
      </c>
      <c r="E3810" s="6" t="n">
        <v>9.44999980926514</v>
      </c>
      <c r="F3810" s="6" t="n">
        <v>148.820007324219</v>
      </c>
      <c r="G3810" s="6" t="n">
        <v>0</v>
      </c>
      <c r="H3810" s="6" t="n">
        <v>0</v>
      </c>
      <c r="I3810" s="6" t="n">
        <v>0</v>
      </c>
    </row>
    <row r="3811" spans="1:7">
      <c r="A3811" t="s">
        <v>4</v>
      </c>
      <c r="B3811" s="4" t="s">
        <v>5</v>
      </c>
      <c r="C3811" s="4" t="s">
        <v>13</v>
      </c>
      <c r="D3811" s="4" t="s">
        <v>6</v>
      </c>
    </row>
    <row r="3812" spans="1:7">
      <c r="A3812" t="n">
        <v>33662</v>
      </c>
      <c r="B3812" s="9" t="n">
        <v>2</v>
      </c>
      <c r="C3812" s="6" t="n">
        <v>10</v>
      </c>
      <c r="D3812" s="6" t="s">
        <v>245</v>
      </c>
    </row>
    <row r="3813" spans="1:7">
      <c r="A3813" t="s">
        <v>4</v>
      </c>
      <c r="B3813" s="4" t="s">
        <v>5</v>
      </c>
      <c r="C3813" s="4" t="s">
        <v>10</v>
      </c>
    </row>
    <row r="3814" spans="1:7">
      <c r="A3814" t="n">
        <v>33677</v>
      </c>
      <c r="B3814" s="40" t="n">
        <v>16</v>
      </c>
      <c r="C3814" s="6" t="n">
        <v>0</v>
      </c>
    </row>
    <row r="3815" spans="1:7">
      <c r="A3815" t="s">
        <v>4</v>
      </c>
      <c r="B3815" s="4" t="s">
        <v>5</v>
      </c>
      <c r="C3815" s="4" t="s">
        <v>13</v>
      </c>
      <c r="D3815" s="4" t="s">
        <v>10</v>
      </c>
    </row>
    <row r="3816" spans="1:7">
      <c r="A3816" t="n">
        <v>33680</v>
      </c>
      <c r="B3816" s="36" t="n">
        <v>58</v>
      </c>
      <c r="C3816" s="6" t="n">
        <v>105</v>
      </c>
      <c r="D3816" s="6" t="n">
        <v>300</v>
      </c>
    </row>
    <row r="3817" spans="1:7">
      <c r="A3817" t="s">
        <v>4</v>
      </c>
      <c r="B3817" s="4" t="s">
        <v>5</v>
      </c>
      <c r="C3817" s="4" t="s">
        <v>28</v>
      </c>
      <c r="D3817" s="4" t="s">
        <v>10</v>
      </c>
    </row>
    <row r="3818" spans="1:7">
      <c r="A3818" t="n">
        <v>33684</v>
      </c>
      <c r="B3818" s="55" t="n">
        <v>103</v>
      </c>
      <c r="C3818" s="6" t="n">
        <v>1</v>
      </c>
      <c r="D3818" s="6" t="n">
        <v>300</v>
      </c>
    </row>
    <row r="3819" spans="1:7">
      <c r="A3819" t="s">
        <v>4</v>
      </c>
      <c r="B3819" s="4" t="s">
        <v>5</v>
      </c>
      <c r="C3819" s="4" t="s">
        <v>13</v>
      </c>
      <c r="D3819" s="4" t="s">
        <v>10</v>
      </c>
    </row>
    <row r="3820" spans="1:7">
      <c r="A3820" t="n">
        <v>33691</v>
      </c>
      <c r="B3820" s="56" t="n">
        <v>72</v>
      </c>
      <c r="C3820" s="6" t="n">
        <v>4</v>
      </c>
      <c r="D3820" s="6" t="n">
        <v>0</v>
      </c>
    </row>
    <row r="3821" spans="1:7">
      <c r="A3821" t="s">
        <v>4</v>
      </c>
      <c r="B3821" s="4" t="s">
        <v>5</v>
      </c>
      <c r="C3821" s="4" t="s">
        <v>9</v>
      </c>
    </row>
    <row r="3822" spans="1:7">
      <c r="A3822" t="n">
        <v>33695</v>
      </c>
      <c r="B3822" s="43" t="n">
        <v>15</v>
      </c>
      <c r="C3822" s="6" t="n">
        <v>1073741824</v>
      </c>
    </row>
    <row r="3823" spans="1:7">
      <c r="A3823" t="s">
        <v>4</v>
      </c>
      <c r="B3823" s="4" t="s">
        <v>5</v>
      </c>
      <c r="C3823" s="4" t="s">
        <v>13</v>
      </c>
    </row>
    <row r="3824" spans="1:7">
      <c r="A3824" t="n">
        <v>33700</v>
      </c>
      <c r="B3824" s="27" t="n">
        <v>64</v>
      </c>
      <c r="C3824" s="6" t="n">
        <v>3</v>
      </c>
    </row>
    <row r="3825" spans="1:9">
      <c r="A3825" t="s">
        <v>4</v>
      </c>
      <c r="B3825" s="4" t="s">
        <v>5</v>
      </c>
      <c r="C3825" s="4" t="s">
        <v>13</v>
      </c>
    </row>
    <row r="3826" spans="1:9">
      <c r="A3826" t="n">
        <v>33702</v>
      </c>
      <c r="B3826" s="16" t="n">
        <v>74</v>
      </c>
      <c r="C3826" s="6" t="n">
        <v>67</v>
      </c>
    </row>
    <row r="3827" spans="1:9">
      <c r="A3827" t="s">
        <v>4</v>
      </c>
      <c r="B3827" s="4" t="s">
        <v>5</v>
      </c>
      <c r="C3827" s="4" t="s">
        <v>13</v>
      </c>
      <c r="D3827" s="4" t="s">
        <v>13</v>
      </c>
      <c r="E3827" s="4" t="s">
        <v>10</v>
      </c>
    </row>
    <row r="3828" spans="1:9">
      <c r="A3828" t="n">
        <v>33704</v>
      </c>
      <c r="B3828" s="62" t="n">
        <v>45</v>
      </c>
      <c r="C3828" s="6" t="n">
        <v>8</v>
      </c>
      <c r="D3828" s="6" t="n">
        <v>1</v>
      </c>
      <c r="E3828" s="6" t="n">
        <v>0</v>
      </c>
    </row>
    <row r="3829" spans="1:9">
      <c r="A3829" t="s">
        <v>4</v>
      </c>
      <c r="B3829" s="4" t="s">
        <v>5</v>
      </c>
      <c r="C3829" s="4" t="s">
        <v>10</v>
      </c>
    </row>
    <row r="3830" spans="1:9">
      <c r="A3830" t="n">
        <v>33709</v>
      </c>
      <c r="B3830" s="14" t="n">
        <v>13</v>
      </c>
      <c r="C3830" s="6" t="n">
        <v>6409</v>
      </c>
    </row>
    <row r="3831" spans="1:9">
      <c r="A3831" t="s">
        <v>4</v>
      </c>
      <c r="B3831" s="4" t="s">
        <v>5</v>
      </c>
      <c r="C3831" s="4" t="s">
        <v>10</v>
      </c>
    </row>
    <row r="3832" spans="1:9">
      <c r="A3832" t="n">
        <v>33712</v>
      </c>
      <c r="B3832" s="14" t="n">
        <v>13</v>
      </c>
      <c r="C3832" s="6" t="n">
        <v>6408</v>
      </c>
    </row>
    <row r="3833" spans="1:9">
      <c r="A3833" t="s">
        <v>4</v>
      </c>
      <c r="B3833" s="4" t="s">
        <v>5</v>
      </c>
      <c r="C3833" s="4" t="s">
        <v>10</v>
      </c>
    </row>
    <row r="3834" spans="1:9">
      <c r="A3834" t="n">
        <v>33715</v>
      </c>
      <c r="B3834" s="20" t="n">
        <v>12</v>
      </c>
      <c r="C3834" s="6" t="n">
        <v>6464</v>
      </c>
    </row>
    <row r="3835" spans="1:9">
      <c r="A3835" t="s">
        <v>4</v>
      </c>
      <c r="B3835" s="4" t="s">
        <v>5</v>
      </c>
      <c r="C3835" s="4" t="s">
        <v>10</v>
      </c>
    </row>
    <row r="3836" spans="1:9">
      <c r="A3836" t="n">
        <v>33718</v>
      </c>
      <c r="B3836" s="14" t="n">
        <v>13</v>
      </c>
      <c r="C3836" s="6" t="n">
        <v>6465</v>
      </c>
    </row>
    <row r="3837" spans="1:9">
      <c r="A3837" t="s">
        <v>4</v>
      </c>
      <c r="B3837" s="4" t="s">
        <v>5</v>
      </c>
      <c r="C3837" s="4" t="s">
        <v>10</v>
      </c>
    </row>
    <row r="3838" spans="1:9">
      <c r="A3838" t="n">
        <v>33721</v>
      </c>
      <c r="B3838" s="14" t="n">
        <v>13</v>
      </c>
      <c r="C3838" s="6" t="n">
        <v>6466</v>
      </c>
    </row>
    <row r="3839" spans="1:9">
      <c r="A3839" t="s">
        <v>4</v>
      </c>
      <c r="B3839" s="4" t="s">
        <v>5</v>
      </c>
      <c r="C3839" s="4" t="s">
        <v>10</v>
      </c>
    </row>
    <row r="3840" spans="1:9">
      <c r="A3840" t="n">
        <v>33724</v>
      </c>
      <c r="B3840" s="14" t="n">
        <v>13</v>
      </c>
      <c r="C3840" s="6" t="n">
        <v>6467</v>
      </c>
    </row>
    <row r="3841" spans="1:5">
      <c r="A3841" t="s">
        <v>4</v>
      </c>
      <c r="B3841" s="4" t="s">
        <v>5</v>
      </c>
      <c r="C3841" s="4" t="s">
        <v>10</v>
      </c>
    </row>
    <row r="3842" spans="1:5">
      <c r="A3842" t="n">
        <v>33727</v>
      </c>
      <c r="B3842" s="14" t="n">
        <v>13</v>
      </c>
      <c r="C3842" s="6" t="n">
        <v>6468</v>
      </c>
    </row>
    <row r="3843" spans="1:5">
      <c r="A3843" t="s">
        <v>4</v>
      </c>
      <c r="B3843" s="4" t="s">
        <v>5</v>
      </c>
      <c r="C3843" s="4" t="s">
        <v>10</v>
      </c>
    </row>
    <row r="3844" spans="1:5">
      <c r="A3844" t="n">
        <v>33730</v>
      </c>
      <c r="B3844" s="14" t="n">
        <v>13</v>
      </c>
      <c r="C3844" s="6" t="n">
        <v>6469</v>
      </c>
    </row>
    <row r="3845" spans="1:5">
      <c r="A3845" t="s">
        <v>4</v>
      </c>
      <c r="B3845" s="4" t="s">
        <v>5</v>
      </c>
      <c r="C3845" s="4" t="s">
        <v>10</v>
      </c>
    </row>
    <row r="3846" spans="1:5">
      <c r="A3846" t="n">
        <v>33733</v>
      </c>
      <c r="B3846" s="14" t="n">
        <v>13</v>
      </c>
      <c r="C3846" s="6" t="n">
        <v>6470</v>
      </c>
    </row>
    <row r="3847" spans="1:5">
      <c r="A3847" t="s">
        <v>4</v>
      </c>
      <c r="B3847" s="4" t="s">
        <v>5</v>
      </c>
      <c r="C3847" s="4" t="s">
        <v>10</v>
      </c>
    </row>
    <row r="3848" spans="1:5">
      <c r="A3848" t="n">
        <v>33736</v>
      </c>
      <c r="B3848" s="14" t="n">
        <v>13</v>
      </c>
      <c r="C3848" s="6" t="n">
        <v>6471</v>
      </c>
    </row>
    <row r="3849" spans="1:5">
      <c r="A3849" t="s">
        <v>4</v>
      </c>
      <c r="B3849" s="4" t="s">
        <v>5</v>
      </c>
      <c r="C3849" s="4" t="s">
        <v>13</v>
      </c>
    </row>
    <row r="3850" spans="1:5">
      <c r="A3850" t="n">
        <v>33739</v>
      </c>
      <c r="B3850" s="16" t="n">
        <v>74</v>
      </c>
      <c r="C3850" s="6" t="n">
        <v>18</v>
      </c>
    </row>
    <row r="3851" spans="1:5">
      <c r="A3851" t="s">
        <v>4</v>
      </c>
      <c r="B3851" s="4" t="s">
        <v>5</v>
      </c>
      <c r="C3851" s="4" t="s">
        <v>13</v>
      </c>
    </row>
    <row r="3852" spans="1:5">
      <c r="A3852" t="n">
        <v>33741</v>
      </c>
      <c r="B3852" s="16" t="n">
        <v>74</v>
      </c>
      <c r="C3852" s="6" t="n">
        <v>45</v>
      </c>
    </row>
    <row r="3853" spans="1:5">
      <c r="A3853" t="s">
        <v>4</v>
      </c>
      <c r="B3853" s="4" t="s">
        <v>5</v>
      </c>
      <c r="C3853" s="4" t="s">
        <v>10</v>
      </c>
    </row>
    <row r="3854" spans="1:5">
      <c r="A3854" t="n">
        <v>33743</v>
      </c>
      <c r="B3854" s="40" t="n">
        <v>16</v>
      </c>
      <c r="C3854" s="6" t="n">
        <v>0</v>
      </c>
    </row>
    <row r="3855" spans="1:5">
      <c r="A3855" t="s">
        <v>4</v>
      </c>
      <c r="B3855" s="4" t="s">
        <v>5</v>
      </c>
      <c r="C3855" s="4" t="s">
        <v>13</v>
      </c>
      <c r="D3855" s="4" t="s">
        <v>13</v>
      </c>
      <c r="E3855" s="4" t="s">
        <v>13</v>
      </c>
      <c r="F3855" s="4" t="s">
        <v>13</v>
      </c>
    </row>
    <row r="3856" spans="1:5">
      <c r="A3856" t="n">
        <v>33746</v>
      </c>
      <c r="B3856" s="8" t="n">
        <v>14</v>
      </c>
      <c r="C3856" s="6" t="n">
        <v>0</v>
      </c>
      <c r="D3856" s="6" t="n">
        <v>8</v>
      </c>
      <c r="E3856" s="6" t="n">
        <v>0</v>
      </c>
      <c r="F3856" s="6" t="n">
        <v>0</v>
      </c>
    </row>
    <row r="3857" spans="1:6">
      <c r="A3857" t="s">
        <v>4</v>
      </c>
      <c r="B3857" s="4" t="s">
        <v>5</v>
      </c>
      <c r="C3857" s="4" t="s">
        <v>13</v>
      </c>
      <c r="D3857" s="4" t="s">
        <v>6</v>
      </c>
    </row>
    <row r="3858" spans="1:6">
      <c r="A3858" t="n">
        <v>33751</v>
      </c>
      <c r="B3858" s="9" t="n">
        <v>2</v>
      </c>
      <c r="C3858" s="6" t="n">
        <v>11</v>
      </c>
      <c r="D3858" s="6" t="s">
        <v>54</v>
      </c>
    </row>
    <row r="3859" spans="1:6">
      <c r="A3859" t="s">
        <v>4</v>
      </c>
      <c r="B3859" s="4" t="s">
        <v>5</v>
      </c>
      <c r="C3859" s="4" t="s">
        <v>10</v>
      </c>
    </row>
    <row r="3860" spans="1:6">
      <c r="A3860" t="n">
        <v>33765</v>
      </c>
      <c r="B3860" s="40" t="n">
        <v>16</v>
      </c>
      <c r="C3860" s="6" t="n">
        <v>0</v>
      </c>
    </row>
    <row r="3861" spans="1:6">
      <c r="A3861" t="s">
        <v>4</v>
      </c>
      <c r="B3861" s="4" t="s">
        <v>5</v>
      </c>
      <c r="C3861" s="4" t="s">
        <v>13</v>
      </c>
      <c r="D3861" s="4" t="s">
        <v>6</v>
      </c>
    </row>
    <row r="3862" spans="1:6">
      <c r="A3862" t="n">
        <v>33768</v>
      </c>
      <c r="B3862" s="9" t="n">
        <v>2</v>
      </c>
      <c r="C3862" s="6" t="n">
        <v>11</v>
      </c>
      <c r="D3862" s="6" t="s">
        <v>246</v>
      </c>
    </row>
    <row r="3863" spans="1:6">
      <c r="A3863" t="s">
        <v>4</v>
      </c>
      <c r="B3863" s="4" t="s">
        <v>5</v>
      </c>
      <c r="C3863" s="4" t="s">
        <v>10</v>
      </c>
    </row>
    <row r="3864" spans="1:6">
      <c r="A3864" t="n">
        <v>33777</v>
      </c>
      <c r="B3864" s="40" t="n">
        <v>16</v>
      </c>
      <c r="C3864" s="6" t="n">
        <v>0</v>
      </c>
    </row>
    <row r="3865" spans="1:6">
      <c r="A3865" t="s">
        <v>4</v>
      </c>
      <c r="B3865" s="4" t="s">
        <v>5</v>
      </c>
      <c r="C3865" s="4" t="s">
        <v>9</v>
      </c>
    </row>
    <row r="3866" spans="1:6">
      <c r="A3866" t="n">
        <v>33780</v>
      </c>
      <c r="B3866" s="43" t="n">
        <v>15</v>
      </c>
      <c r="C3866" s="6" t="n">
        <v>2048</v>
      </c>
    </row>
    <row r="3867" spans="1:6">
      <c r="A3867" t="s">
        <v>4</v>
      </c>
      <c r="B3867" s="4" t="s">
        <v>5</v>
      </c>
      <c r="C3867" s="4" t="s">
        <v>13</v>
      </c>
      <c r="D3867" s="4" t="s">
        <v>6</v>
      </c>
    </row>
    <row r="3868" spans="1:6">
      <c r="A3868" t="n">
        <v>33785</v>
      </c>
      <c r="B3868" s="9" t="n">
        <v>2</v>
      </c>
      <c r="C3868" s="6" t="n">
        <v>10</v>
      </c>
      <c r="D3868" s="6" t="s">
        <v>72</v>
      </c>
    </row>
    <row r="3869" spans="1:6">
      <c r="A3869" t="s">
        <v>4</v>
      </c>
      <c r="B3869" s="4" t="s">
        <v>5</v>
      </c>
      <c r="C3869" s="4" t="s">
        <v>10</v>
      </c>
    </row>
    <row r="3870" spans="1:6">
      <c r="A3870" t="n">
        <v>33803</v>
      </c>
      <c r="B3870" s="40" t="n">
        <v>16</v>
      </c>
      <c r="C3870" s="6" t="n">
        <v>0</v>
      </c>
    </row>
    <row r="3871" spans="1:6">
      <c r="A3871" t="s">
        <v>4</v>
      </c>
      <c r="B3871" s="4" t="s">
        <v>5</v>
      </c>
      <c r="C3871" s="4" t="s">
        <v>13</v>
      </c>
      <c r="D3871" s="4" t="s">
        <v>6</v>
      </c>
    </row>
    <row r="3872" spans="1:6">
      <c r="A3872" t="n">
        <v>33806</v>
      </c>
      <c r="B3872" s="9" t="n">
        <v>2</v>
      </c>
      <c r="C3872" s="6" t="n">
        <v>10</v>
      </c>
      <c r="D3872" s="6" t="s">
        <v>73</v>
      </c>
    </row>
    <row r="3873" spans="1:4">
      <c r="A3873" t="s">
        <v>4</v>
      </c>
      <c r="B3873" s="4" t="s">
        <v>5</v>
      </c>
      <c r="C3873" s="4" t="s">
        <v>10</v>
      </c>
    </row>
    <row r="3874" spans="1:4">
      <c r="A3874" t="n">
        <v>33825</v>
      </c>
      <c r="B3874" s="40" t="n">
        <v>16</v>
      </c>
      <c r="C3874" s="6" t="n">
        <v>0</v>
      </c>
    </row>
    <row r="3875" spans="1:4">
      <c r="A3875" t="s">
        <v>4</v>
      </c>
      <c r="B3875" s="4" t="s">
        <v>5</v>
      </c>
      <c r="C3875" s="4" t="s">
        <v>13</v>
      </c>
      <c r="D3875" s="4" t="s">
        <v>10</v>
      </c>
      <c r="E3875" s="4" t="s">
        <v>28</v>
      </c>
    </row>
    <row r="3876" spans="1:4">
      <c r="A3876" t="n">
        <v>33828</v>
      </c>
      <c r="B3876" s="36" t="n">
        <v>58</v>
      </c>
      <c r="C3876" s="6" t="n">
        <v>100</v>
      </c>
      <c r="D3876" s="6" t="n">
        <v>300</v>
      </c>
      <c r="E3876" s="6" t="n">
        <v>1</v>
      </c>
    </row>
    <row r="3877" spans="1:4">
      <c r="A3877" t="s">
        <v>4</v>
      </c>
      <c r="B3877" s="4" t="s">
        <v>5</v>
      </c>
      <c r="C3877" s="4" t="s">
        <v>13</v>
      </c>
      <c r="D3877" s="4" t="s">
        <v>10</v>
      </c>
    </row>
    <row r="3878" spans="1:4">
      <c r="A3878" t="n">
        <v>33836</v>
      </c>
      <c r="B3878" s="36" t="n">
        <v>58</v>
      </c>
      <c r="C3878" s="6" t="n">
        <v>255</v>
      </c>
      <c r="D3878" s="6" t="n">
        <v>0</v>
      </c>
    </row>
    <row r="3879" spans="1:4">
      <c r="A3879" t="s">
        <v>4</v>
      </c>
      <c r="B3879" s="4" t="s">
        <v>5</v>
      </c>
      <c r="C3879" s="4" t="s">
        <v>13</v>
      </c>
    </row>
    <row r="3880" spans="1:4">
      <c r="A3880" t="n">
        <v>33840</v>
      </c>
      <c r="B3880" s="45" t="n">
        <v>23</v>
      </c>
      <c r="C3880" s="6" t="n">
        <v>0</v>
      </c>
    </row>
    <row r="3881" spans="1:4">
      <c r="A3881" t="s">
        <v>4</v>
      </c>
      <c r="B3881" s="4" t="s">
        <v>5</v>
      </c>
    </row>
    <row r="3882" spans="1:4">
      <c r="A3882" t="n">
        <v>33842</v>
      </c>
      <c r="B3882" s="7" t="n">
        <v>1</v>
      </c>
    </row>
    <row r="3883" spans="1:4" s="3" customFormat="1" customHeight="0">
      <c r="A3883" s="3" t="s">
        <v>2</v>
      </c>
      <c r="B3883" s="3" t="s">
        <v>354</v>
      </c>
    </row>
    <row r="3884" spans="1:4">
      <c r="A3884" t="s">
        <v>4</v>
      </c>
      <c r="B3884" s="4" t="s">
        <v>5</v>
      </c>
      <c r="C3884" s="4" t="s">
        <v>10</v>
      </c>
      <c r="D3884" s="4" t="s">
        <v>10</v>
      </c>
      <c r="E3884" s="4" t="s">
        <v>9</v>
      </c>
      <c r="F3884" s="4" t="s">
        <v>6</v>
      </c>
      <c r="G3884" s="4" t="s">
        <v>8</v>
      </c>
      <c r="H3884" s="4" t="s">
        <v>10</v>
      </c>
      <c r="I3884" s="4" t="s">
        <v>10</v>
      </c>
      <c r="J3884" s="4" t="s">
        <v>9</v>
      </c>
      <c r="K3884" s="4" t="s">
        <v>6</v>
      </c>
      <c r="L3884" s="4" t="s">
        <v>8</v>
      </c>
      <c r="M3884" s="4" t="s">
        <v>10</v>
      </c>
      <c r="N3884" s="4" t="s">
        <v>10</v>
      </c>
      <c r="O3884" s="4" t="s">
        <v>9</v>
      </c>
      <c r="P3884" s="4" t="s">
        <v>6</v>
      </c>
      <c r="Q3884" s="4" t="s">
        <v>8</v>
      </c>
      <c r="R3884" s="4" t="s">
        <v>10</v>
      </c>
      <c r="S3884" s="4" t="s">
        <v>10</v>
      </c>
      <c r="T3884" s="4" t="s">
        <v>9</v>
      </c>
      <c r="U3884" s="4" t="s">
        <v>6</v>
      </c>
      <c r="V3884" s="4" t="s">
        <v>8</v>
      </c>
      <c r="W3884" s="4" t="s">
        <v>10</v>
      </c>
      <c r="X3884" s="4" t="s">
        <v>10</v>
      </c>
      <c r="Y3884" s="4" t="s">
        <v>9</v>
      </c>
      <c r="Z3884" s="4" t="s">
        <v>6</v>
      </c>
      <c r="AA3884" s="4" t="s">
        <v>8</v>
      </c>
      <c r="AB3884" s="4" t="s">
        <v>10</v>
      </c>
      <c r="AC3884" s="4" t="s">
        <v>10</v>
      </c>
      <c r="AD3884" s="4" t="s">
        <v>9</v>
      </c>
      <c r="AE3884" s="4" t="s">
        <v>6</v>
      </c>
      <c r="AF3884" s="4" t="s">
        <v>8</v>
      </c>
    </row>
    <row r="3885" spans="1:4">
      <c r="A3885" t="n">
        <v>33856</v>
      </c>
      <c r="B3885" s="88" t="n">
        <v>257</v>
      </c>
      <c r="C3885" s="6" t="n">
        <v>4</v>
      </c>
      <c r="D3885" s="6" t="n">
        <v>65533</v>
      </c>
      <c r="E3885" s="6" t="n">
        <v>12105</v>
      </c>
      <c r="F3885" s="6" t="s">
        <v>23</v>
      </c>
      <c r="G3885" s="6" t="n">
        <f t="normal" ca="1">32-LENB(INDIRECT(ADDRESS(3885,6)))</f>
        <v>0</v>
      </c>
      <c r="H3885" s="6" t="n">
        <v>4</v>
      </c>
      <c r="I3885" s="6" t="n">
        <v>65533</v>
      </c>
      <c r="J3885" s="6" t="n">
        <v>12105</v>
      </c>
      <c r="K3885" s="6" t="s">
        <v>23</v>
      </c>
      <c r="L3885" s="6" t="n">
        <f t="normal" ca="1">32-LENB(INDIRECT(ADDRESS(3885,11)))</f>
        <v>0</v>
      </c>
      <c r="M3885" s="6" t="n">
        <v>4</v>
      </c>
      <c r="N3885" s="6" t="n">
        <v>65533</v>
      </c>
      <c r="O3885" s="6" t="n">
        <v>12105</v>
      </c>
      <c r="P3885" s="6" t="s">
        <v>23</v>
      </c>
      <c r="Q3885" s="6" t="n">
        <f t="normal" ca="1">32-LENB(INDIRECT(ADDRESS(3885,16)))</f>
        <v>0</v>
      </c>
      <c r="R3885" s="6" t="n">
        <v>4</v>
      </c>
      <c r="S3885" s="6" t="n">
        <v>65533</v>
      </c>
      <c r="T3885" s="6" t="n">
        <v>12101</v>
      </c>
      <c r="U3885" s="6" t="s">
        <v>23</v>
      </c>
      <c r="V3885" s="6" t="n">
        <f t="normal" ca="1">32-LENB(INDIRECT(ADDRESS(3885,21)))</f>
        <v>0</v>
      </c>
      <c r="W3885" s="6" t="n">
        <v>4</v>
      </c>
      <c r="X3885" s="6" t="n">
        <v>65533</v>
      </c>
      <c r="Y3885" s="6" t="n">
        <v>14041</v>
      </c>
      <c r="Z3885" s="6" t="s">
        <v>23</v>
      </c>
      <c r="AA3885" s="6" t="n">
        <f t="normal" ca="1">32-LENB(INDIRECT(ADDRESS(3885,26)))</f>
        <v>0</v>
      </c>
      <c r="AB3885" s="6" t="n">
        <v>0</v>
      </c>
      <c r="AC3885" s="6" t="n">
        <v>65533</v>
      </c>
      <c r="AD3885" s="6" t="n">
        <v>0</v>
      </c>
      <c r="AE3885" s="6" t="s">
        <v>23</v>
      </c>
      <c r="AF3885" s="6" t="n">
        <f t="normal" ca="1">32-LENB(INDIRECT(ADDRESS(3885,31)))</f>
        <v>0</v>
      </c>
    </row>
    <row r="3886" spans="1:4">
      <c r="A3886" t="s">
        <v>4</v>
      </c>
      <c r="B3886" s="4" t="s">
        <v>5</v>
      </c>
    </row>
    <row r="3887" spans="1:4">
      <c r="A3887" t="n">
        <v>34096</v>
      </c>
      <c r="B3887" s="7" t="n">
        <v>1</v>
      </c>
    </row>
    <row r="3888" spans="1:4" s="3" customFormat="1" customHeight="0">
      <c r="A3888" s="3" t="s">
        <v>2</v>
      </c>
      <c r="B3888" s="3" t="s">
        <v>355</v>
      </c>
    </row>
    <row r="3889" spans="1:32">
      <c r="A3889" t="s">
        <v>4</v>
      </c>
      <c r="B3889" s="4" t="s">
        <v>5</v>
      </c>
      <c r="C3889" s="4" t="s">
        <v>10</v>
      </c>
      <c r="D3889" s="4" t="s">
        <v>10</v>
      </c>
      <c r="E3889" s="4" t="s">
        <v>9</v>
      </c>
      <c r="F3889" s="4" t="s">
        <v>6</v>
      </c>
      <c r="G3889" s="4" t="s">
        <v>8</v>
      </c>
      <c r="H3889" s="4" t="s">
        <v>10</v>
      </c>
      <c r="I3889" s="4" t="s">
        <v>10</v>
      </c>
      <c r="J3889" s="4" t="s">
        <v>9</v>
      </c>
      <c r="K3889" s="4" t="s">
        <v>6</v>
      </c>
      <c r="L3889" s="4" t="s">
        <v>8</v>
      </c>
      <c r="M3889" s="4" t="s">
        <v>10</v>
      </c>
      <c r="N3889" s="4" t="s">
        <v>10</v>
      </c>
      <c r="O3889" s="4" t="s">
        <v>9</v>
      </c>
      <c r="P3889" s="4" t="s">
        <v>6</v>
      </c>
      <c r="Q3889" s="4" t="s">
        <v>8</v>
      </c>
    </row>
    <row r="3890" spans="1:32">
      <c r="A3890" t="n">
        <v>34112</v>
      </c>
      <c r="B3890" s="88" t="n">
        <v>257</v>
      </c>
      <c r="C3890" s="6" t="n">
        <v>4</v>
      </c>
      <c r="D3890" s="6" t="n">
        <v>65533</v>
      </c>
      <c r="E3890" s="6" t="n">
        <v>12010</v>
      </c>
      <c r="F3890" s="6" t="s">
        <v>23</v>
      </c>
      <c r="G3890" s="6" t="n">
        <f t="normal" ca="1">32-LENB(INDIRECT(ADDRESS(3890,6)))</f>
        <v>0</v>
      </c>
      <c r="H3890" s="6" t="n">
        <v>4</v>
      </c>
      <c r="I3890" s="6" t="n">
        <v>65533</v>
      </c>
      <c r="J3890" s="6" t="n">
        <v>12010</v>
      </c>
      <c r="K3890" s="6" t="s">
        <v>23</v>
      </c>
      <c r="L3890" s="6" t="n">
        <f t="normal" ca="1">32-LENB(INDIRECT(ADDRESS(3890,11)))</f>
        <v>0</v>
      </c>
      <c r="M3890" s="6" t="n">
        <v>0</v>
      </c>
      <c r="N3890" s="6" t="n">
        <v>65533</v>
      </c>
      <c r="O3890" s="6" t="n">
        <v>0</v>
      </c>
      <c r="P3890" s="6" t="s">
        <v>23</v>
      </c>
      <c r="Q3890" s="6" t="n">
        <f t="normal" ca="1">32-LENB(INDIRECT(ADDRESS(3890,16)))</f>
        <v>0</v>
      </c>
    </row>
    <row r="3891" spans="1:32">
      <c r="A3891" t="s">
        <v>4</v>
      </c>
      <c r="B3891" s="4" t="s">
        <v>5</v>
      </c>
    </row>
    <row r="3892" spans="1:32">
      <c r="A3892" t="n">
        <v>34232</v>
      </c>
      <c r="B3892" s="7" t="n">
        <v>1</v>
      </c>
    </row>
    <row r="3893" spans="1:32" s="3" customFormat="1" customHeight="0">
      <c r="A3893" s="3" t="s">
        <v>2</v>
      </c>
      <c r="B3893" s="3" t="s">
        <v>356</v>
      </c>
    </row>
    <row r="3894" spans="1:32">
      <c r="A3894" t="s">
        <v>4</v>
      </c>
      <c r="B3894" s="4" t="s">
        <v>5</v>
      </c>
      <c r="C3894" s="4" t="s">
        <v>10</v>
      </c>
      <c r="D3894" s="4" t="s">
        <v>10</v>
      </c>
      <c r="E3894" s="4" t="s">
        <v>9</v>
      </c>
      <c r="F3894" s="4" t="s">
        <v>6</v>
      </c>
      <c r="G3894" s="4" t="s">
        <v>8</v>
      </c>
      <c r="H3894" s="4" t="s">
        <v>10</v>
      </c>
      <c r="I3894" s="4" t="s">
        <v>10</v>
      </c>
      <c r="J3894" s="4" t="s">
        <v>9</v>
      </c>
      <c r="K3894" s="4" t="s">
        <v>6</v>
      </c>
      <c r="L3894" s="4" t="s">
        <v>8</v>
      </c>
    </row>
    <row r="3895" spans="1:32">
      <c r="A3895" t="n">
        <v>34240</v>
      </c>
      <c r="B3895" s="88" t="n">
        <v>257</v>
      </c>
      <c r="C3895" s="6" t="n">
        <v>4</v>
      </c>
      <c r="D3895" s="6" t="n">
        <v>65533</v>
      </c>
      <c r="E3895" s="6" t="n">
        <v>12010</v>
      </c>
      <c r="F3895" s="6" t="s">
        <v>23</v>
      </c>
      <c r="G3895" s="6" t="n">
        <f t="normal" ca="1">32-LENB(INDIRECT(ADDRESS(3895,6)))</f>
        <v>0</v>
      </c>
      <c r="H3895" s="6" t="n">
        <v>0</v>
      </c>
      <c r="I3895" s="6" t="n">
        <v>65533</v>
      </c>
      <c r="J3895" s="6" t="n">
        <v>0</v>
      </c>
      <c r="K3895" s="6" t="s">
        <v>23</v>
      </c>
      <c r="L3895" s="6" t="n">
        <f t="normal" ca="1">32-LENB(INDIRECT(ADDRESS(3895,11)))</f>
        <v>0</v>
      </c>
    </row>
    <row r="3896" spans="1:32">
      <c r="A3896" t="s">
        <v>4</v>
      </c>
      <c r="B3896" s="4" t="s">
        <v>5</v>
      </c>
    </row>
    <row r="3897" spans="1:32">
      <c r="A3897" t="n">
        <v>34320</v>
      </c>
      <c r="B3897" s="7" t="n">
        <v>1</v>
      </c>
    </row>
    <row r="3898" spans="1:32" s="3" customFormat="1" customHeight="0">
      <c r="A3898" s="3" t="s">
        <v>2</v>
      </c>
      <c r="B3898" s="3" t="s">
        <v>357</v>
      </c>
    </row>
    <row r="3899" spans="1:32">
      <c r="A3899" t="s">
        <v>4</v>
      </c>
      <c r="B3899" s="4" t="s">
        <v>5</v>
      </c>
      <c r="C3899" s="4" t="s">
        <v>10</v>
      </c>
      <c r="D3899" s="4" t="s">
        <v>10</v>
      </c>
      <c r="E3899" s="4" t="s">
        <v>9</v>
      </c>
      <c r="F3899" s="4" t="s">
        <v>6</v>
      </c>
      <c r="G3899" s="4" t="s">
        <v>8</v>
      </c>
      <c r="H3899" s="4" t="s">
        <v>10</v>
      </c>
      <c r="I3899" s="4" t="s">
        <v>10</v>
      </c>
      <c r="J3899" s="4" t="s">
        <v>9</v>
      </c>
      <c r="K3899" s="4" t="s">
        <v>6</v>
      </c>
      <c r="L3899" s="4" t="s">
        <v>8</v>
      </c>
      <c r="M3899" s="4" t="s">
        <v>10</v>
      </c>
      <c r="N3899" s="4" t="s">
        <v>10</v>
      </c>
      <c r="O3899" s="4" t="s">
        <v>9</v>
      </c>
      <c r="P3899" s="4" t="s">
        <v>6</v>
      </c>
      <c r="Q3899" s="4" t="s">
        <v>8</v>
      </c>
      <c r="R3899" s="4" t="s">
        <v>10</v>
      </c>
      <c r="S3899" s="4" t="s">
        <v>10</v>
      </c>
      <c r="T3899" s="4" t="s">
        <v>9</v>
      </c>
      <c r="U3899" s="4" t="s">
        <v>6</v>
      </c>
      <c r="V3899" s="4" t="s">
        <v>8</v>
      </c>
      <c r="W3899" s="4" t="s">
        <v>10</v>
      </c>
      <c r="X3899" s="4" t="s">
        <v>10</v>
      </c>
      <c r="Y3899" s="4" t="s">
        <v>9</v>
      </c>
      <c r="Z3899" s="4" t="s">
        <v>6</v>
      </c>
      <c r="AA3899" s="4" t="s">
        <v>8</v>
      </c>
      <c r="AB3899" s="4" t="s">
        <v>10</v>
      </c>
      <c r="AC3899" s="4" t="s">
        <v>10</v>
      </c>
      <c r="AD3899" s="4" t="s">
        <v>9</v>
      </c>
      <c r="AE3899" s="4" t="s">
        <v>6</v>
      </c>
      <c r="AF3899" s="4" t="s">
        <v>8</v>
      </c>
      <c r="AG3899" s="4" t="s">
        <v>10</v>
      </c>
      <c r="AH3899" s="4" t="s">
        <v>10</v>
      </c>
      <c r="AI3899" s="4" t="s">
        <v>9</v>
      </c>
      <c r="AJ3899" s="4" t="s">
        <v>6</v>
      </c>
      <c r="AK3899" s="4" t="s">
        <v>8</v>
      </c>
      <c r="AL3899" s="4" t="s">
        <v>10</v>
      </c>
      <c r="AM3899" s="4" t="s">
        <v>10</v>
      </c>
      <c r="AN3899" s="4" t="s">
        <v>9</v>
      </c>
      <c r="AO3899" s="4" t="s">
        <v>6</v>
      </c>
      <c r="AP3899" s="4" t="s">
        <v>8</v>
      </c>
      <c r="AQ3899" s="4" t="s">
        <v>10</v>
      </c>
      <c r="AR3899" s="4" t="s">
        <v>10</v>
      </c>
      <c r="AS3899" s="4" t="s">
        <v>9</v>
      </c>
      <c r="AT3899" s="4" t="s">
        <v>6</v>
      </c>
      <c r="AU3899" s="4" t="s">
        <v>8</v>
      </c>
      <c r="AV3899" s="4" t="s">
        <v>10</v>
      </c>
      <c r="AW3899" s="4" t="s">
        <v>10</v>
      </c>
      <c r="AX3899" s="4" t="s">
        <v>9</v>
      </c>
      <c r="AY3899" s="4" t="s">
        <v>6</v>
      </c>
      <c r="AZ3899" s="4" t="s">
        <v>8</v>
      </c>
      <c r="BA3899" s="4" t="s">
        <v>10</v>
      </c>
      <c r="BB3899" s="4" t="s">
        <v>10</v>
      </c>
      <c r="BC3899" s="4" t="s">
        <v>9</v>
      </c>
      <c r="BD3899" s="4" t="s">
        <v>6</v>
      </c>
      <c r="BE3899" s="4" t="s">
        <v>8</v>
      </c>
      <c r="BF3899" s="4" t="s">
        <v>10</v>
      </c>
      <c r="BG3899" s="4" t="s">
        <v>10</v>
      </c>
      <c r="BH3899" s="4" t="s">
        <v>9</v>
      </c>
      <c r="BI3899" s="4" t="s">
        <v>6</v>
      </c>
      <c r="BJ3899" s="4" t="s">
        <v>8</v>
      </c>
      <c r="BK3899" s="4" t="s">
        <v>10</v>
      </c>
      <c r="BL3899" s="4" t="s">
        <v>10</v>
      </c>
      <c r="BM3899" s="4" t="s">
        <v>9</v>
      </c>
      <c r="BN3899" s="4" t="s">
        <v>6</v>
      </c>
      <c r="BO3899" s="4" t="s">
        <v>8</v>
      </c>
      <c r="BP3899" s="4" t="s">
        <v>10</v>
      </c>
      <c r="BQ3899" s="4" t="s">
        <v>10</v>
      </c>
      <c r="BR3899" s="4" t="s">
        <v>9</v>
      </c>
      <c r="BS3899" s="4" t="s">
        <v>6</v>
      </c>
      <c r="BT3899" s="4" t="s">
        <v>8</v>
      </c>
      <c r="BU3899" s="4" t="s">
        <v>10</v>
      </c>
      <c r="BV3899" s="4" t="s">
        <v>10</v>
      </c>
      <c r="BW3899" s="4" t="s">
        <v>9</v>
      </c>
      <c r="BX3899" s="4" t="s">
        <v>6</v>
      </c>
      <c r="BY3899" s="4" t="s">
        <v>8</v>
      </c>
      <c r="BZ3899" s="4" t="s">
        <v>10</v>
      </c>
      <c r="CA3899" s="4" t="s">
        <v>10</v>
      </c>
      <c r="CB3899" s="4" t="s">
        <v>9</v>
      </c>
      <c r="CC3899" s="4" t="s">
        <v>6</v>
      </c>
      <c r="CD3899" s="4" t="s">
        <v>8</v>
      </c>
      <c r="CE3899" s="4" t="s">
        <v>10</v>
      </c>
      <c r="CF3899" s="4" t="s">
        <v>10</v>
      </c>
      <c r="CG3899" s="4" t="s">
        <v>9</v>
      </c>
      <c r="CH3899" s="4" t="s">
        <v>6</v>
      </c>
      <c r="CI3899" s="4" t="s">
        <v>8</v>
      </c>
      <c r="CJ3899" s="4" t="s">
        <v>10</v>
      </c>
      <c r="CK3899" s="4" t="s">
        <v>10</v>
      </c>
      <c r="CL3899" s="4" t="s">
        <v>9</v>
      </c>
      <c r="CM3899" s="4" t="s">
        <v>6</v>
      </c>
      <c r="CN3899" s="4" t="s">
        <v>8</v>
      </c>
      <c r="CO3899" s="4" t="s">
        <v>10</v>
      </c>
      <c r="CP3899" s="4" t="s">
        <v>10</v>
      </c>
      <c r="CQ3899" s="4" t="s">
        <v>9</v>
      </c>
      <c r="CR3899" s="4" t="s">
        <v>6</v>
      </c>
      <c r="CS3899" s="4" t="s">
        <v>8</v>
      </c>
      <c r="CT3899" s="4" t="s">
        <v>10</v>
      </c>
      <c r="CU3899" s="4" t="s">
        <v>10</v>
      </c>
      <c r="CV3899" s="4" t="s">
        <v>9</v>
      </c>
      <c r="CW3899" s="4" t="s">
        <v>6</v>
      </c>
      <c r="CX3899" s="4" t="s">
        <v>8</v>
      </c>
      <c r="CY3899" s="4" t="s">
        <v>10</v>
      </c>
      <c r="CZ3899" s="4" t="s">
        <v>10</v>
      </c>
      <c r="DA3899" s="4" t="s">
        <v>9</v>
      </c>
      <c r="DB3899" s="4" t="s">
        <v>6</v>
      </c>
      <c r="DC3899" s="4" t="s">
        <v>8</v>
      </c>
      <c r="DD3899" s="4" t="s">
        <v>10</v>
      </c>
      <c r="DE3899" s="4" t="s">
        <v>10</v>
      </c>
      <c r="DF3899" s="4" t="s">
        <v>9</v>
      </c>
      <c r="DG3899" s="4" t="s">
        <v>6</v>
      </c>
      <c r="DH3899" s="4" t="s">
        <v>8</v>
      </c>
      <c r="DI3899" s="4" t="s">
        <v>10</v>
      </c>
      <c r="DJ3899" s="4" t="s">
        <v>10</v>
      </c>
      <c r="DK3899" s="4" t="s">
        <v>9</v>
      </c>
      <c r="DL3899" s="4" t="s">
        <v>6</v>
      </c>
      <c r="DM3899" s="4" t="s">
        <v>8</v>
      </c>
      <c r="DN3899" s="4" t="s">
        <v>10</v>
      </c>
      <c r="DO3899" s="4" t="s">
        <v>10</v>
      </c>
      <c r="DP3899" s="4" t="s">
        <v>9</v>
      </c>
      <c r="DQ3899" s="4" t="s">
        <v>6</v>
      </c>
      <c r="DR3899" s="4" t="s">
        <v>8</v>
      </c>
      <c r="DS3899" s="4" t="s">
        <v>10</v>
      </c>
      <c r="DT3899" s="4" t="s">
        <v>10</v>
      </c>
      <c r="DU3899" s="4" t="s">
        <v>9</v>
      </c>
      <c r="DV3899" s="4" t="s">
        <v>6</v>
      </c>
      <c r="DW3899" s="4" t="s">
        <v>8</v>
      </c>
      <c r="DX3899" s="4" t="s">
        <v>10</v>
      </c>
      <c r="DY3899" s="4" t="s">
        <v>10</v>
      </c>
      <c r="DZ3899" s="4" t="s">
        <v>9</v>
      </c>
      <c r="EA3899" s="4" t="s">
        <v>6</v>
      </c>
      <c r="EB3899" s="4" t="s">
        <v>8</v>
      </c>
      <c r="EC3899" s="4" t="s">
        <v>10</v>
      </c>
      <c r="ED3899" s="4" t="s">
        <v>10</v>
      </c>
      <c r="EE3899" s="4" t="s">
        <v>9</v>
      </c>
      <c r="EF3899" s="4" t="s">
        <v>6</v>
      </c>
      <c r="EG3899" s="4" t="s">
        <v>8</v>
      </c>
      <c r="EH3899" s="4" t="s">
        <v>10</v>
      </c>
      <c r="EI3899" s="4" t="s">
        <v>10</v>
      </c>
      <c r="EJ3899" s="4" t="s">
        <v>9</v>
      </c>
      <c r="EK3899" s="4" t="s">
        <v>6</v>
      </c>
      <c r="EL3899" s="4" t="s">
        <v>8</v>
      </c>
      <c r="EM3899" s="4" t="s">
        <v>10</v>
      </c>
      <c r="EN3899" s="4" t="s">
        <v>10</v>
      </c>
      <c r="EO3899" s="4" t="s">
        <v>9</v>
      </c>
      <c r="EP3899" s="4" t="s">
        <v>6</v>
      </c>
      <c r="EQ3899" s="4" t="s">
        <v>8</v>
      </c>
      <c r="ER3899" s="4" t="s">
        <v>10</v>
      </c>
      <c r="ES3899" s="4" t="s">
        <v>10</v>
      </c>
      <c r="ET3899" s="4" t="s">
        <v>9</v>
      </c>
      <c r="EU3899" s="4" t="s">
        <v>6</v>
      </c>
      <c r="EV3899" s="4" t="s">
        <v>8</v>
      </c>
      <c r="EW3899" s="4" t="s">
        <v>10</v>
      </c>
      <c r="EX3899" s="4" t="s">
        <v>10</v>
      </c>
      <c r="EY3899" s="4" t="s">
        <v>9</v>
      </c>
      <c r="EZ3899" s="4" t="s">
        <v>6</v>
      </c>
      <c r="FA3899" s="4" t="s">
        <v>8</v>
      </c>
      <c r="FB3899" s="4" t="s">
        <v>10</v>
      </c>
      <c r="FC3899" s="4" t="s">
        <v>10</v>
      </c>
      <c r="FD3899" s="4" t="s">
        <v>9</v>
      </c>
      <c r="FE3899" s="4" t="s">
        <v>6</v>
      </c>
      <c r="FF3899" s="4" t="s">
        <v>8</v>
      </c>
      <c r="FG3899" s="4" t="s">
        <v>10</v>
      </c>
      <c r="FH3899" s="4" t="s">
        <v>10</v>
      </c>
      <c r="FI3899" s="4" t="s">
        <v>9</v>
      </c>
      <c r="FJ3899" s="4" t="s">
        <v>6</v>
      </c>
      <c r="FK3899" s="4" t="s">
        <v>8</v>
      </c>
      <c r="FL3899" s="4" t="s">
        <v>10</v>
      </c>
      <c r="FM3899" s="4" t="s">
        <v>10</v>
      </c>
      <c r="FN3899" s="4" t="s">
        <v>9</v>
      </c>
      <c r="FO3899" s="4" t="s">
        <v>6</v>
      </c>
      <c r="FP3899" s="4" t="s">
        <v>8</v>
      </c>
      <c r="FQ3899" s="4" t="s">
        <v>10</v>
      </c>
      <c r="FR3899" s="4" t="s">
        <v>10</v>
      </c>
      <c r="FS3899" s="4" t="s">
        <v>9</v>
      </c>
      <c r="FT3899" s="4" t="s">
        <v>6</v>
      </c>
      <c r="FU3899" s="4" t="s">
        <v>8</v>
      </c>
      <c r="FV3899" s="4" t="s">
        <v>10</v>
      </c>
      <c r="FW3899" s="4" t="s">
        <v>10</v>
      </c>
      <c r="FX3899" s="4" t="s">
        <v>9</v>
      </c>
      <c r="FY3899" s="4" t="s">
        <v>6</v>
      </c>
      <c r="FZ3899" s="4" t="s">
        <v>8</v>
      </c>
      <c r="GA3899" s="4" t="s">
        <v>10</v>
      </c>
      <c r="GB3899" s="4" t="s">
        <v>10</v>
      </c>
      <c r="GC3899" s="4" t="s">
        <v>9</v>
      </c>
      <c r="GD3899" s="4" t="s">
        <v>6</v>
      </c>
      <c r="GE3899" s="4" t="s">
        <v>8</v>
      </c>
      <c r="GF3899" s="4" t="s">
        <v>10</v>
      </c>
      <c r="GG3899" s="4" t="s">
        <v>10</v>
      </c>
      <c r="GH3899" s="4" t="s">
        <v>9</v>
      </c>
      <c r="GI3899" s="4" t="s">
        <v>6</v>
      </c>
      <c r="GJ3899" s="4" t="s">
        <v>8</v>
      </c>
      <c r="GK3899" s="4" t="s">
        <v>10</v>
      </c>
      <c r="GL3899" s="4" t="s">
        <v>10</v>
      </c>
      <c r="GM3899" s="4" t="s">
        <v>9</v>
      </c>
      <c r="GN3899" s="4" t="s">
        <v>6</v>
      </c>
      <c r="GO3899" s="4" t="s">
        <v>8</v>
      </c>
      <c r="GP3899" s="4" t="s">
        <v>10</v>
      </c>
      <c r="GQ3899" s="4" t="s">
        <v>10</v>
      </c>
      <c r="GR3899" s="4" t="s">
        <v>9</v>
      </c>
      <c r="GS3899" s="4" t="s">
        <v>6</v>
      </c>
      <c r="GT3899" s="4" t="s">
        <v>8</v>
      </c>
      <c r="GU3899" s="4" t="s">
        <v>10</v>
      </c>
      <c r="GV3899" s="4" t="s">
        <v>10</v>
      </c>
      <c r="GW3899" s="4" t="s">
        <v>9</v>
      </c>
      <c r="GX3899" s="4" t="s">
        <v>6</v>
      </c>
      <c r="GY3899" s="4" t="s">
        <v>8</v>
      </c>
      <c r="GZ3899" s="4" t="s">
        <v>10</v>
      </c>
      <c r="HA3899" s="4" t="s">
        <v>10</v>
      </c>
      <c r="HB3899" s="4" t="s">
        <v>9</v>
      </c>
      <c r="HC3899" s="4" t="s">
        <v>6</v>
      </c>
      <c r="HD3899" s="4" t="s">
        <v>8</v>
      </c>
      <c r="HE3899" s="4" t="s">
        <v>10</v>
      </c>
      <c r="HF3899" s="4" t="s">
        <v>10</v>
      </c>
      <c r="HG3899" s="4" t="s">
        <v>9</v>
      </c>
      <c r="HH3899" s="4" t="s">
        <v>6</v>
      </c>
      <c r="HI3899" s="4" t="s">
        <v>8</v>
      </c>
      <c r="HJ3899" s="4" t="s">
        <v>10</v>
      </c>
      <c r="HK3899" s="4" t="s">
        <v>10</v>
      </c>
      <c r="HL3899" s="4" t="s">
        <v>9</v>
      </c>
      <c r="HM3899" s="4" t="s">
        <v>6</v>
      </c>
      <c r="HN3899" s="4" t="s">
        <v>8</v>
      </c>
      <c r="HO3899" s="4" t="s">
        <v>10</v>
      </c>
      <c r="HP3899" s="4" t="s">
        <v>10</v>
      </c>
      <c r="HQ3899" s="4" t="s">
        <v>9</v>
      </c>
      <c r="HR3899" s="4" t="s">
        <v>6</v>
      </c>
      <c r="HS3899" s="4" t="s">
        <v>8</v>
      </c>
    </row>
    <row r="3900" spans="1:32">
      <c r="A3900" t="n">
        <v>34336</v>
      </c>
      <c r="B3900" s="88" t="n">
        <v>257</v>
      </c>
      <c r="C3900" s="6" t="n">
        <v>3</v>
      </c>
      <c r="D3900" s="6" t="n">
        <v>65533</v>
      </c>
      <c r="E3900" s="6" t="n">
        <v>0</v>
      </c>
      <c r="F3900" s="6" t="s">
        <v>98</v>
      </c>
      <c r="G3900" s="6" t="n">
        <f t="normal" ca="1">32-LENB(INDIRECT(ADDRESS(3900,6)))</f>
        <v>0</v>
      </c>
      <c r="H3900" s="6" t="n">
        <v>9</v>
      </c>
      <c r="I3900" s="6" t="n">
        <v>7036</v>
      </c>
      <c r="J3900" s="6" t="n">
        <v>0</v>
      </c>
      <c r="K3900" s="6" t="s">
        <v>160</v>
      </c>
      <c r="L3900" s="6" t="n">
        <f t="normal" ca="1">32-LENB(INDIRECT(ADDRESS(3900,11)))</f>
        <v>0</v>
      </c>
      <c r="M3900" s="6" t="n">
        <v>4</v>
      </c>
      <c r="N3900" s="6" t="n">
        <v>65533</v>
      </c>
      <c r="O3900" s="6" t="n">
        <v>4524</v>
      </c>
      <c r="P3900" s="6" t="s">
        <v>23</v>
      </c>
      <c r="Q3900" s="6" t="n">
        <f t="normal" ca="1">32-LENB(INDIRECT(ADDRESS(3900,16)))</f>
        <v>0</v>
      </c>
      <c r="R3900" s="6" t="n">
        <v>7</v>
      </c>
      <c r="S3900" s="6" t="n">
        <v>65533</v>
      </c>
      <c r="T3900" s="6" t="n">
        <v>63114</v>
      </c>
      <c r="U3900" s="6" t="s">
        <v>23</v>
      </c>
      <c r="V3900" s="6" t="n">
        <f t="normal" ca="1">32-LENB(INDIRECT(ADDRESS(3900,21)))</f>
        <v>0</v>
      </c>
      <c r="W3900" s="6" t="n">
        <v>7</v>
      </c>
      <c r="X3900" s="6" t="n">
        <v>65533</v>
      </c>
      <c r="Y3900" s="6" t="n">
        <v>63115</v>
      </c>
      <c r="Z3900" s="6" t="s">
        <v>23</v>
      </c>
      <c r="AA3900" s="6" t="n">
        <f t="normal" ca="1">32-LENB(INDIRECT(ADDRESS(3900,26)))</f>
        <v>0</v>
      </c>
      <c r="AB3900" s="6" t="n">
        <v>7</v>
      </c>
      <c r="AC3900" s="6" t="n">
        <v>65533</v>
      </c>
      <c r="AD3900" s="6" t="n">
        <v>63116</v>
      </c>
      <c r="AE3900" s="6" t="s">
        <v>23</v>
      </c>
      <c r="AF3900" s="6" t="n">
        <f t="normal" ca="1">32-LENB(INDIRECT(ADDRESS(3900,31)))</f>
        <v>0</v>
      </c>
      <c r="AG3900" s="6" t="n">
        <v>7</v>
      </c>
      <c r="AH3900" s="6" t="n">
        <v>65533</v>
      </c>
      <c r="AI3900" s="6" t="n">
        <v>63117</v>
      </c>
      <c r="AJ3900" s="6" t="s">
        <v>23</v>
      </c>
      <c r="AK3900" s="6" t="n">
        <f t="normal" ca="1">32-LENB(INDIRECT(ADDRESS(3900,36)))</f>
        <v>0</v>
      </c>
      <c r="AL3900" s="6" t="n">
        <v>7</v>
      </c>
      <c r="AM3900" s="6" t="n">
        <v>65533</v>
      </c>
      <c r="AN3900" s="6" t="n">
        <v>63118</v>
      </c>
      <c r="AO3900" s="6" t="s">
        <v>23</v>
      </c>
      <c r="AP3900" s="6" t="n">
        <f t="normal" ca="1">32-LENB(INDIRECT(ADDRESS(3900,41)))</f>
        <v>0</v>
      </c>
      <c r="AQ3900" s="6" t="n">
        <v>7</v>
      </c>
      <c r="AR3900" s="6" t="n">
        <v>65533</v>
      </c>
      <c r="AS3900" s="6" t="n">
        <v>63119</v>
      </c>
      <c r="AT3900" s="6" t="s">
        <v>23</v>
      </c>
      <c r="AU3900" s="6" t="n">
        <f t="normal" ca="1">32-LENB(INDIRECT(ADDRESS(3900,46)))</f>
        <v>0</v>
      </c>
      <c r="AV3900" s="6" t="n">
        <v>7</v>
      </c>
      <c r="AW3900" s="6" t="n">
        <v>65533</v>
      </c>
      <c r="AX3900" s="6" t="n">
        <v>63120</v>
      </c>
      <c r="AY3900" s="6" t="s">
        <v>23</v>
      </c>
      <c r="AZ3900" s="6" t="n">
        <f t="normal" ca="1">32-LENB(INDIRECT(ADDRESS(3900,51)))</f>
        <v>0</v>
      </c>
      <c r="BA3900" s="6" t="n">
        <v>7</v>
      </c>
      <c r="BB3900" s="6" t="n">
        <v>65533</v>
      </c>
      <c r="BC3900" s="6" t="n">
        <v>63121</v>
      </c>
      <c r="BD3900" s="6" t="s">
        <v>23</v>
      </c>
      <c r="BE3900" s="6" t="n">
        <f t="normal" ca="1">32-LENB(INDIRECT(ADDRESS(3900,56)))</f>
        <v>0</v>
      </c>
      <c r="BF3900" s="6" t="n">
        <v>7</v>
      </c>
      <c r="BG3900" s="6" t="n">
        <v>65533</v>
      </c>
      <c r="BH3900" s="6" t="n">
        <v>63122</v>
      </c>
      <c r="BI3900" s="6" t="s">
        <v>23</v>
      </c>
      <c r="BJ3900" s="6" t="n">
        <f t="normal" ca="1">32-LENB(INDIRECT(ADDRESS(3900,61)))</f>
        <v>0</v>
      </c>
      <c r="BK3900" s="6" t="n">
        <v>7</v>
      </c>
      <c r="BL3900" s="6" t="n">
        <v>65533</v>
      </c>
      <c r="BM3900" s="6" t="n">
        <v>63123</v>
      </c>
      <c r="BN3900" s="6" t="s">
        <v>23</v>
      </c>
      <c r="BO3900" s="6" t="n">
        <f t="normal" ca="1">32-LENB(INDIRECT(ADDRESS(3900,66)))</f>
        <v>0</v>
      </c>
      <c r="BP3900" s="6" t="n">
        <v>7</v>
      </c>
      <c r="BQ3900" s="6" t="n">
        <v>65533</v>
      </c>
      <c r="BR3900" s="6" t="n">
        <v>63124</v>
      </c>
      <c r="BS3900" s="6" t="s">
        <v>23</v>
      </c>
      <c r="BT3900" s="6" t="n">
        <f t="normal" ca="1">32-LENB(INDIRECT(ADDRESS(3900,71)))</f>
        <v>0</v>
      </c>
      <c r="BU3900" s="6" t="n">
        <v>7</v>
      </c>
      <c r="BV3900" s="6" t="n">
        <v>65533</v>
      </c>
      <c r="BW3900" s="6" t="n">
        <v>63125</v>
      </c>
      <c r="BX3900" s="6" t="s">
        <v>23</v>
      </c>
      <c r="BY3900" s="6" t="n">
        <f t="normal" ca="1">32-LENB(INDIRECT(ADDRESS(3900,76)))</f>
        <v>0</v>
      </c>
      <c r="BZ3900" s="6" t="n">
        <v>7</v>
      </c>
      <c r="CA3900" s="6" t="n">
        <v>65533</v>
      </c>
      <c r="CB3900" s="6" t="n">
        <v>63126</v>
      </c>
      <c r="CC3900" s="6" t="s">
        <v>23</v>
      </c>
      <c r="CD3900" s="6" t="n">
        <f t="normal" ca="1">32-LENB(INDIRECT(ADDRESS(3900,81)))</f>
        <v>0</v>
      </c>
      <c r="CE3900" s="6" t="n">
        <v>7</v>
      </c>
      <c r="CF3900" s="6" t="n">
        <v>65533</v>
      </c>
      <c r="CG3900" s="6" t="n">
        <v>63127</v>
      </c>
      <c r="CH3900" s="6" t="s">
        <v>23</v>
      </c>
      <c r="CI3900" s="6" t="n">
        <f t="normal" ca="1">32-LENB(INDIRECT(ADDRESS(3900,86)))</f>
        <v>0</v>
      </c>
      <c r="CJ3900" s="6" t="n">
        <v>7</v>
      </c>
      <c r="CK3900" s="6" t="n">
        <v>65533</v>
      </c>
      <c r="CL3900" s="6" t="n">
        <v>63128</v>
      </c>
      <c r="CM3900" s="6" t="s">
        <v>23</v>
      </c>
      <c r="CN3900" s="6" t="n">
        <f t="normal" ca="1">32-LENB(INDIRECT(ADDRESS(3900,91)))</f>
        <v>0</v>
      </c>
      <c r="CO3900" s="6" t="n">
        <v>7</v>
      </c>
      <c r="CP3900" s="6" t="n">
        <v>65533</v>
      </c>
      <c r="CQ3900" s="6" t="n">
        <v>63129</v>
      </c>
      <c r="CR3900" s="6" t="s">
        <v>23</v>
      </c>
      <c r="CS3900" s="6" t="n">
        <f t="normal" ca="1">32-LENB(INDIRECT(ADDRESS(3900,96)))</f>
        <v>0</v>
      </c>
      <c r="CT3900" s="6" t="n">
        <v>7</v>
      </c>
      <c r="CU3900" s="6" t="n">
        <v>65533</v>
      </c>
      <c r="CV3900" s="6" t="n">
        <v>63130</v>
      </c>
      <c r="CW3900" s="6" t="s">
        <v>23</v>
      </c>
      <c r="CX3900" s="6" t="n">
        <f t="normal" ca="1">32-LENB(INDIRECT(ADDRESS(3900,101)))</f>
        <v>0</v>
      </c>
      <c r="CY3900" s="6" t="n">
        <v>7</v>
      </c>
      <c r="CZ3900" s="6" t="n">
        <v>65533</v>
      </c>
      <c r="DA3900" s="6" t="n">
        <v>63131</v>
      </c>
      <c r="DB3900" s="6" t="s">
        <v>23</v>
      </c>
      <c r="DC3900" s="6" t="n">
        <f t="normal" ca="1">32-LENB(INDIRECT(ADDRESS(3900,106)))</f>
        <v>0</v>
      </c>
      <c r="DD3900" s="6" t="n">
        <v>7</v>
      </c>
      <c r="DE3900" s="6" t="n">
        <v>65533</v>
      </c>
      <c r="DF3900" s="6" t="n">
        <v>63132</v>
      </c>
      <c r="DG3900" s="6" t="s">
        <v>23</v>
      </c>
      <c r="DH3900" s="6" t="n">
        <f t="normal" ca="1">32-LENB(INDIRECT(ADDRESS(3900,111)))</f>
        <v>0</v>
      </c>
      <c r="DI3900" s="6" t="n">
        <v>7</v>
      </c>
      <c r="DJ3900" s="6" t="n">
        <v>65533</v>
      </c>
      <c r="DK3900" s="6" t="n">
        <v>63133</v>
      </c>
      <c r="DL3900" s="6" t="s">
        <v>23</v>
      </c>
      <c r="DM3900" s="6" t="n">
        <f t="normal" ca="1">32-LENB(INDIRECT(ADDRESS(3900,116)))</f>
        <v>0</v>
      </c>
      <c r="DN3900" s="6" t="n">
        <v>7</v>
      </c>
      <c r="DO3900" s="6" t="n">
        <v>65533</v>
      </c>
      <c r="DP3900" s="6" t="n">
        <v>63134</v>
      </c>
      <c r="DQ3900" s="6" t="s">
        <v>23</v>
      </c>
      <c r="DR3900" s="6" t="n">
        <f t="normal" ca="1">32-LENB(INDIRECT(ADDRESS(3900,121)))</f>
        <v>0</v>
      </c>
      <c r="DS3900" s="6" t="n">
        <v>4</v>
      </c>
      <c r="DT3900" s="6" t="n">
        <v>65533</v>
      </c>
      <c r="DU3900" s="6" t="n">
        <v>4360</v>
      </c>
      <c r="DV3900" s="6" t="s">
        <v>23</v>
      </c>
      <c r="DW3900" s="6" t="n">
        <f t="normal" ca="1">32-LENB(INDIRECT(ADDRESS(3900,126)))</f>
        <v>0</v>
      </c>
      <c r="DX3900" s="6" t="n">
        <v>7</v>
      </c>
      <c r="DY3900" s="6" t="n">
        <v>65533</v>
      </c>
      <c r="DZ3900" s="6" t="n">
        <v>63135</v>
      </c>
      <c r="EA3900" s="6" t="s">
        <v>23</v>
      </c>
      <c r="EB3900" s="6" t="n">
        <f t="normal" ca="1">32-LENB(INDIRECT(ADDRESS(3900,131)))</f>
        <v>0</v>
      </c>
      <c r="EC3900" s="6" t="n">
        <v>4</v>
      </c>
      <c r="ED3900" s="6" t="n">
        <v>65533</v>
      </c>
      <c r="EE3900" s="6" t="n">
        <v>4014</v>
      </c>
      <c r="EF3900" s="6" t="s">
        <v>23</v>
      </c>
      <c r="EG3900" s="6" t="n">
        <f t="normal" ca="1">32-LENB(INDIRECT(ADDRESS(3900,136)))</f>
        <v>0</v>
      </c>
      <c r="EH3900" s="6" t="n">
        <v>4</v>
      </c>
      <c r="EI3900" s="6" t="n">
        <v>65533</v>
      </c>
      <c r="EJ3900" s="6" t="n">
        <v>2000</v>
      </c>
      <c r="EK3900" s="6" t="s">
        <v>23</v>
      </c>
      <c r="EL3900" s="6" t="n">
        <f t="normal" ca="1">32-LENB(INDIRECT(ADDRESS(3900,141)))</f>
        <v>0</v>
      </c>
      <c r="EM3900" s="6" t="n">
        <v>4</v>
      </c>
      <c r="EN3900" s="6" t="n">
        <v>65533</v>
      </c>
      <c r="EO3900" s="6" t="n">
        <v>4435</v>
      </c>
      <c r="EP3900" s="6" t="s">
        <v>23</v>
      </c>
      <c r="EQ3900" s="6" t="n">
        <f t="normal" ca="1">32-LENB(INDIRECT(ADDRESS(3900,146)))</f>
        <v>0</v>
      </c>
      <c r="ER3900" s="6" t="n">
        <v>4</v>
      </c>
      <c r="ES3900" s="6" t="n">
        <v>65533</v>
      </c>
      <c r="ET3900" s="6" t="n">
        <v>4427</v>
      </c>
      <c r="EU3900" s="6" t="s">
        <v>23</v>
      </c>
      <c r="EV3900" s="6" t="n">
        <f t="normal" ca="1">32-LENB(INDIRECT(ADDRESS(3900,151)))</f>
        <v>0</v>
      </c>
      <c r="EW3900" s="6" t="n">
        <v>7</v>
      </c>
      <c r="EX3900" s="6" t="n">
        <v>65533</v>
      </c>
      <c r="EY3900" s="6" t="n">
        <v>63136</v>
      </c>
      <c r="EZ3900" s="6" t="s">
        <v>23</v>
      </c>
      <c r="FA3900" s="6" t="n">
        <f t="normal" ca="1">32-LENB(INDIRECT(ADDRESS(3900,156)))</f>
        <v>0</v>
      </c>
      <c r="FB3900" s="6" t="n">
        <v>7</v>
      </c>
      <c r="FC3900" s="6" t="n">
        <v>65533</v>
      </c>
      <c r="FD3900" s="6" t="n">
        <v>63137</v>
      </c>
      <c r="FE3900" s="6" t="s">
        <v>23</v>
      </c>
      <c r="FF3900" s="6" t="n">
        <f t="normal" ca="1">32-LENB(INDIRECT(ADDRESS(3900,161)))</f>
        <v>0</v>
      </c>
      <c r="FG3900" s="6" t="n">
        <v>4</v>
      </c>
      <c r="FH3900" s="6" t="n">
        <v>65533</v>
      </c>
      <c r="FI3900" s="6" t="n">
        <v>2119</v>
      </c>
      <c r="FJ3900" s="6" t="s">
        <v>23</v>
      </c>
      <c r="FK3900" s="6" t="n">
        <f t="normal" ca="1">32-LENB(INDIRECT(ADDRESS(3900,166)))</f>
        <v>0</v>
      </c>
      <c r="FL3900" s="6" t="n">
        <v>7</v>
      </c>
      <c r="FM3900" s="6" t="n">
        <v>65533</v>
      </c>
      <c r="FN3900" s="6" t="n">
        <v>63138</v>
      </c>
      <c r="FO3900" s="6" t="s">
        <v>23</v>
      </c>
      <c r="FP3900" s="6" t="n">
        <f t="normal" ca="1">32-LENB(INDIRECT(ADDRESS(3900,171)))</f>
        <v>0</v>
      </c>
      <c r="FQ3900" s="6" t="n">
        <v>7</v>
      </c>
      <c r="FR3900" s="6" t="n">
        <v>65533</v>
      </c>
      <c r="FS3900" s="6" t="n">
        <v>63139</v>
      </c>
      <c r="FT3900" s="6" t="s">
        <v>23</v>
      </c>
      <c r="FU3900" s="6" t="n">
        <f t="normal" ca="1">32-LENB(INDIRECT(ADDRESS(3900,176)))</f>
        <v>0</v>
      </c>
      <c r="FV3900" s="6" t="n">
        <v>7</v>
      </c>
      <c r="FW3900" s="6" t="n">
        <v>65533</v>
      </c>
      <c r="FX3900" s="6" t="n">
        <v>63140</v>
      </c>
      <c r="FY3900" s="6" t="s">
        <v>23</v>
      </c>
      <c r="FZ3900" s="6" t="n">
        <f t="normal" ca="1">32-LENB(INDIRECT(ADDRESS(3900,181)))</f>
        <v>0</v>
      </c>
      <c r="GA3900" s="6" t="n">
        <v>7</v>
      </c>
      <c r="GB3900" s="6" t="n">
        <v>65533</v>
      </c>
      <c r="GC3900" s="6" t="n">
        <v>65320</v>
      </c>
      <c r="GD3900" s="6" t="s">
        <v>23</v>
      </c>
      <c r="GE3900" s="6" t="n">
        <f t="normal" ca="1">32-LENB(INDIRECT(ADDRESS(3900,186)))</f>
        <v>0</v>
      </c>
      <c r="GF3900" s="6" t="n">
        <v>4</v>
      </c>
      <c r="GG3900" s="6" t="n">
        <v>65533</v>
      </c>
      <c r="GH3900" s="6" t="n">
        <v>2119</v>
      </c>
      <c r="GI3900" s="6" t="s">
        <v>23</v>
      </c>
      <c r="GJ3900" s="6" t="n">
        <f t="normal" ca="1">32-LENB(INDIRECT(ADDRESS(3900,191)))</f>
        <v>0</v>
      </c>
      <c r="GK3900" s="6" t="n">
        <v>4</v>
      </c>
      <c r="GL3900" s="6" t="n">
        <v>65533</v>
      </c>
      <c r="GM3900" s="6" t="n">
        <v>15110</v>
      </c>
      <c r="GN3900" s="6" t="s">
        <v>23</v>
      </c>
      <c r="GO3900" s="6" t="n">
        <f t="normal" ca="1">32-LENB(INDIRECT(ADDRESS(3900,196)))</f>
        <v>0</v>
      </c>
      <c r="GP3900" s="6" t="n">
        <v>9</v>
      </c>
      <c r="GQ3900" s="6" t="n">
        <v>1640</v>
      </c>
      <c r="GR3900" s="6" t="n">
        <v>0</v>
      </c>
      <c r="GS3900" s="6" t="s">
        <v>217</v>
      </c>
      <c r="GT3900" s="6" t="n">
        <f t="normal" ca="1">32-LENB(INDIRECT(ADDRESS(3900,201)))</f>
        <v>0</v>
      </c>
      <c r="GU3900" s="6" t="n">
        <v>9</v>
      </c>
      <c r="GV3900" s="6" t="n">
        <v>1641</v>
      </c>
      <c r="GW3900" s="6" t="n">
        <v>0</v>
      </c>
      <c r="GX3900" s="6" t="s">
        <v>217</v>
      </c>
      <c r="GY3900" s="6" t="n">
        <f t="normal" ca="1">32-LENB(INDIRECT(ADDRESS(3900,206)))</f>
        <v>0</v>
      </c>
      <c r="GZ3900" s="6" t="n">
        <v>4</v>
      </c>
      <c r="HA3900" s="6" t="n">
        <v>65533</v>
      </c>
      <c r="HB3900" s="6" t="n">
        <v>15110</v>
      </c>
      <c r="HC3900" s="6" t="s">
        <v>23</v>
      </c>
      <c r="HD3900" s="6" t="n">
        <f t="normal" ca="1">32-LENB(INDIRECT(ADDRESS(3900,211)))</f>
        <v>0</v>
      </c>
      <c r="HE3900" s="6" t="n">
        <v>4</v>
      </c>
      <c r="HF3900" s="6" t="n">
        <v>65533</v>
      </c>
      <c r="HG3900" s="6" t="n">
        <v>15110</v>
      </c>
      <c r="HH3900" s="6" t="s">
        <v>23</v>
      </c>
      <c r="HI3900" s="6" t="n">
        <f t="normal" ca="1">32-LENB(INDIRECT(ADDRESS(3900,216)))</f>
        <v>0</v>
      </c>
      <c r="HJ3900" s="6" t="n">
        <v>4</v>
      </c>
      <c r="HK3900" s="6" t="n">
        <v>65533</v>
      </c>
      <c r="HL3900" s="6" t="n">
        <v>1526</v>
      </c>
      <c r="HM3900" s="6" t="s">
        <v>23</v>
      </c>
      <c r="HN3900" s="6" t="n">
        <f t="normal" ca="1">32-LENB(INDIRECT(ADDRESS(3900,221)))</f>
        <v>0</v>
      </c>
      <c r="HO3900" s="6" t="n">
        <v>0</v>
      </c>
      <c r="HP3900" s="6" t="n">
        <v>65533</v>
      </c>
      <c r="HQ3900" s="6" t="n">
        <v>0</v>
      </c>
      <c r="HR3900" s="6" t="s">
        <v>23</v>
      </c>
      <c r="HS3900" s="6" t="n">
        <f t="normal" ca="1">32-LENB(INDIRECT(ADDRESS(3900,226)))</f>
        <v>0</v>
      </c>
    </row>
    <row r="3901" spans="1:32">
      <c r="A3901" t="s">
        <v>4</v>
      </c>
      <c r="B3901" s="4" t="s">
        <v>5</v>
      </c>
    </row>
    <row r="3902" spans="1:32">
      <c r="A3902" t="n">
        <v>36136</v>
      </c>
      <c r="B3902" s="7" t="n">
        <v>1</v>
      </c>
    </row>
    <row r="3903" spans="1:32" s="3" customFormat="1" customHeight="0">
      <c r="A3903" s="3" t="s">
        <v>2</v>
      </c>
      <c r="B3903" s="3" t="s">
        <v>358</v>
      </c>
    </row>
    <row r="3904" spans="1:32">
      <c r="A3904" t="s">
        <v>4</v>
      </c>
      <c r="B3904" s="4" t="s">
        <v>5</v>
      </c>
      <c r="C3904" s="4" t="s">
        <v>10</v>
      </c>
      <c r="D3904" s="4" t="s">
        <v>10</v>
      </c>
      <c r="E3904" s="4" t="s">
        <v>9</v>
      </c>
      <c r="F3904" s="4" t="s">
        <v>6</v>
      </c>
      <c r="G3904" s="4" t="s">
        <v>8</v>
      </c>
      <c r="H3904" s="4" t="s">
        <v>10</v>
      </c>
      <c r="I3904" s="4" t="s">
        <v>10</v>
      </c>
      <c r="J3904" s="4" t="s">
        <v>9</v>
      </c>
      <c r="K3904" s="4" t="s">
        <v>6</v>
      </c>
      <c r="L3904" s="4" t="s">
        <v>8</v>
      </c>
      <c r="M3904" s="4" t="s">
        <v>10</v>
      </c>
      <c r="N3904" s="4" t="s">
        <v>10</v>
      </c>
      <c r="O3904" s="4" t="s">
        <v>9</v>
      </c>
      <c r="P3904" s="4" t="s">
        <v>6</v>
      </c>
      <c r="Q3904" s="4" t="s">
        <v>8</v>
      </c>
      <c r="R3904" s="4" t="s">
        <v>10</v>
      </c>
      <c r="S3904" s="4" t="s">
        <v>10</v>
      </c>
      <c r="T3904" s="4" t="s">
        <v>9</v>
      </c>
      <c r="U3904" s="4" t="s">
        <v>6</v>
      </c>
      <c r="V3904" s="4" t="s">
        <v>8</v>
      </c>
      <c r="W3904" s="4" t="s">
        <v>10</v>
      </c>
      <c r="X3904" s="4" t="s">
        <v>10</v>
      </c>
      <c r="Y3904" s="4" t="s">
        <v>9</v>
      </c>
      <c r="Z3904" s="4" t="s">
        <v>6</v>
      </c>
      <c r="AA3904" s="4" t="s">
        <v>8</v>
      </c>
    </row>
    <row r="3905" spans="1:27">
      <c r="A3905" t="n">
        <v>36144</v>
      </c>
      <c r="B3905" s="88" t="n">
        <v>257</v>
      </c>
      <c r="C3905" s="6" t="n">
        <v>4</v>
      </c>
      <c r="D3905" s="6" t="n">
        <v>65533</v>
      </c>
      <c r="E3905" s="6" t="n">
        <v>12101</v>
      </c>
      <c r="F3905" s="6" t="s">
        <v>23</v>
      </c>
      <c r="G3905" s="6" t="n">
        <f t="normal" ca="1">32-LENB(INDIRECT(ADDRESS(3905,6)))</f>
        <v>0</v>
      </c>
      <c r="H3905" s="6" t="n">
        <v>4</v>
      </c>
      <c r="I3905" s="6" t="n">
        <v>65533</v>
      </c>
      <c r="J3905" s="6" t="n">
        <v>12010</v>
      </c>
      <c r="K3905" s="6" t="s">
        <v>23</v>
      </c>
      <c r="L3905" s="6" t="n">
        <f t="normal" ca="1">32-LENB(INDIRECT(ADDRESS(3905,11)))</f>
        <v>0</v>
      </c>
      <c r="M3905" s="6" t="n">
        <v>4</v>
      </c>
      <c r="N3905" s="6" t="n">
        <v>65533</v>
      </c>
      <c r="O3905" s="6" t="n">
        <v>12105</v>
      </c>
      <c r="P3905" s="6" t="s">
        <v>23</v>
      </c>
      <c r="Q3905" s="6" t="n">
        <f t="normal" ca="1">32-LENB(INDIRECT(ADDRESS(3905,16)))</f>
        <v>0</v>
      </c>
      <c r="R3905" s="6" t="n">
        <v>4</v>
      </c>
      <c r="S3905" s="6" t="n">
        <v>65533</v>
      </c>
      <c r="T3905" s="6" t="n">
        <v>12105</v>
      </c>
      <c r="U3905" s="6" t="s">
        <v>23</v>
      </c>
      <c r="V3905" s="6" t="n">
        <f t="normal" ca="1">32-LENB(INDIRECT(ADDRESS(3905,21)))</f>
        <v>0</v>
      </c>
      <c r="W3905" s="6" t="n">
        <v>0</v>
      </c>
      <c r="X3905" s="6" t="n">
        <v>65533</v>
      </c>
      <c r="Y3905" s="6" t="n">
        <v>0</v>
      </c>
      <c r="Z3905" s="6" t="s">
        <v>23</v>
      </c>
      <c r="AA3905" s="6" t="n">
        <f t="normal" ca="1">32-LENB(INDIRECT(ADDRESS(3905,26)))</f>
        <v>0</v>
      </c>
    </row>
    <row r="3906" spans="1:27">
      <c r="A3906" t="s">
        <v>4</v>
      </c>
      <c r="B3906" s="4" t="s">
        <v>5</v>
      </c>
    </row>
    <row r="3907" spans="1:27">
      <c r="A3907" t="n">
        <v>36344</v>
      </c>
      <c r="B3907" s="7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2025-09-06T21:46:46</dcterms:created>
  <dcterms:modified xsi:type="dcterms:W3CDTF">2025-09-06T21:46:46</dcterms:modified>
</cp:coreProperties>
</file>